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1020"/>
  </bookViews>
  <sheets>
    <sheet name="FICHA BD EMCM DEPARTAMENTOS" sheetId="2" r:id="rId1"/>
    <sheet name="BASE EMCM DEPARTAMENTOS" sheetId="3" r:id="rId2"/>
    <sheet name="FICHA BD EMCM NACIONAL" sheetId="4" r:id="rId3"/>
    <sheet name="BASE EMCM NACIONAL" sheetId="5" r:id="rId4"/>
    <sheet name="Diccionario datos BASE DEPTOS" sheetId="6" r:id="rId5"/>
    <sheet name="Diccionario datos BASE NACIONAL" sheetId="7" r:id="rId6"/>
  </sheets>
  <externalReferences>
    <externalReference r:id="rId7"/>
  </externalReferences>
  <definedNames>
    <definedName name="\a">#REF!</definedName>
    <definedName name="\y">#REF!</definedName>
    <definedName name="\z">#REF!</definedName>
    <definedName name="_Fill" hidden="1">#REF!</definedName>
    <definedName name="_xlnm._FilterDatabase" localSheetId="1" hidden="1">'BASE EMCM DEPARTAMENTOS'!$A$18:$C$549</definedName>
    <definedName name="_xlnm._FilterDatabase" localSheetId="3" hidden="1">'BASE EMCM NACIONAL'!$A$20:$IB$66</definedName>
    <definedName name="_Key1" hidden="1">#REF!</definedName>
    <definedName name="_Order1" hidden="1">255</definedName>
    <definedName name="_Sort" hidden="1">#REF!</definedName>
    <definedName name="A_impresión_IM">#REF!</definedName>
    <definedName name="ABR._89">'[1]ipc indice 2'!$L$1:$L$311</definedName>
    <definedName name="AGO._89">'[1]ipc indice 2'!$P$1:$P$311</definedName>
    <definedName name="ak">'BASE EMCM DEPARTAMENTOS'!$CW$206</definedName>
    <definedName name="al">'BASE EMCM DEPARTAMENTOS'!$BI$55:$BI$507</definedName>
    <definedName name="_xlnm.Print_Area" localSheetId="4">'Diccionario datos BASE DEPTOS'!$A$1:$O$15</definedName>
    <definedName name="_xlnm.Print_Area" localSheetId="5">'Diccionario datos BASE NACIONAL'!$A$1:$O$15</definedName>
    <definedName name="_xlnm.Print_Area" localSheetId="0">'FICHA BD EMCM DEPARTAMENTOS'!$A$1:$Q$60</definedName>
    <definedName name="_xlnm.Print_Area" localSheetId="2">'FICHA BD EMCM NACIONAL'!$A$1:$Q$60</definedName>
    <definedName name="b_impresion">#REF!</definedName>
    <definedName name="bi">'BASE EMCM DEPARTAMENTOS'!$AK$431</definedName>
    <definedName name="DEP05_MEDELLIN_POND_AGR_24" localSheetId="4">#REF!</definedName>
    <definedName name="DEP05_MEDELLIN_POND_AGR_24" localSheetId="5">#REF!</definedName>
    <definedName name="DEP05_MEDELLIN_POND_AGR_24" localSheetId="0">#REF!</definedName>
    <definedName name="DEP05_MEDELLIN_POND_AGR_24" localSheetId="2">#REF!</definedName>
    <definedName name="DEP05_MEDELLIN_POND_AGR_24">#REF!</definedName>
    <definedName name="DEP08_BARRANQUILLA_POND_AGR_24" localSheetId="4">#REF!</definedName>
    <definedName name="DEP08_BARRANQUILLA_POND_AGR_24" localSheetId="5">#REF!</definedName>
    <definedName name="DEP08_BARRANQUILLA_POND_AGR_24" localSheetId="0">#REF!</definedName>
    <definedName name="DEP08_BARRANQUILLA_POND_AGR_24" localSheetId="2">#REF!</definedName>
    <definedName name="DEP08_BARRANQUILLA_POND_AGR_24">#REF!</definedName>
    <definedName name="DEP11_BOGOTA_POND_AGR_24" localSheetId="4">#REF!</definedName>
    <definedName name="DEP11_BOGOTA_POND_AGR_24" localSheetId="5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4">#REF!</definedName>
    <definedName name="DEP13_CARTAGENA_POND_AGR_24" localSheetId="5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4">#REF!</definedName>
    <definedName name="DEP17_MANIZALEZ_POND_AGR_24" localSheetId="5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4">#REF!</definedName>
    <definedName name="DEP23_MONTERIA_POND_AGR_24" localSheetId="5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4">#REF!</definedName>
    <definedName name="DEP41_NEIVA_POND_AGR_24" localSheetId="5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4">#REF!</definedName>
    <definedName name="DEP50_VILLAVICENCIO_POND_AGR_24" localSheetId="5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4">#REF!</definedName>
    <definedName name="DEP52_PASTO_POND_AGR_24" localSheetId="5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4">#REF!</definedName>
    <definedName name="DEP54_CUCUTA_POND_AGR_24" localSheetId="5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4">#REF!</definedName>
    <definedName name="DEP66_PEREIRA_POND_AGR_24" localSheetId="5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4">#REF!</definedName>
    <definedName name="DEP68_BUCARAMANGA_POND_AGR_24" localSheetId="5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4">#REF!</definedName>
    <definedName name="DEP76_CALI_POND_AGR_24" localSheetId="5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DIC._88">'[1]ipc indice 2'!$H$1:$H$311</definedName>
    <definedName name="DIC._89">'[1]ipc indice 2'!$T$1:$T$311</definedName>
    <definedName name="ENE._89">'[1]ipc indice 2'!$I$1:$I$311</definedName>
    <definedName name="ENE._90">'[1]ipc indice 2'!$U$1:$U$311</definedName>
    <definedName name="FEB._89">'[1]ipc indice 2'!$J$1:$J$311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'[1]ipc indice 2'!$O$1:$O$311</definedName>
    <definedName name="JUN._89">'[1]ipc indice 2'!$N$1:$N$311</definedName>
    <definedName name="MAR._89">'[1]ipc indice 2'!$K$1:$K$311</definedName>
    <definedName name="MAY._89">'[1]ipc indice 2'!$M$1:$M$311</definedName>
    <definedName name="NOV._89">'[1]ipc indice 2'!$S$1:$S$311</definedName>
    <definedName name="OCT._89">#REF!</definedName>
    <definedName name="PLANILLA">#REF!</definedName>
    <definedName name="POND_G_ING_DEP_13" localSheetId="4">#REF!</definedName>
    <definedName name="POND_G_ING_DEP_13" localSheetId="5">#REF!</definedName>
    <definedName name="POND_G_ING_DEP_13" localSheetId="0">#REF!</definedName>
    <definedName name="POND_G_ING_DEP_13" localSheetId="2">#REF!</definedName>
    <definedName name="POND_G_ING_DEP_13">#REF!</definedName>
    <definedName name="POND_G_ING_DEP_99" localSheetId="4">#REF!</definedName>
    <definedName name="POND_G_ING_DEP_99" localSheetId="5">#REF!</definedName>
    <definedName name="POND_G_ING_DEP_99" localSheetId="0">#REF!</definedName>
    <definedName name="POND_G_ING_DEP_99" localSheetId="2">#REF!</definedName>
    <definedName name="POND_G_ING_DEP_99">#REF!</definedName>
    <definedName name="SEP._89">'[1]ipc indice 2'!$Q$1:$Q$311</definedName>
    <definedName name="Total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J475" i="3" l="1"/>
  <c r="DI475" i="3"/>
  <c r="DF475" i="3"/>
  <c r="DJ474" i="3"/>
  <c r="DI474" i="3"/>
  <c r="DF474" i="3"/>
  <c r="DJ473" i="3"/>
  <c r="DI473" i="3"/>
  <c r="DK473" i="3" s="1"/>
  <c r="DF473" i="3"/>
  <c r="DJ472" i="3"/>
  <c r="DI472" i="3"/>
  <c r="DK472" i="3" s="1"/>
  <c r="DG472" i="3"/>
  <c r="DF472" i="3"/>
  <c r="DE472" i="3"/>
  <c r="DE473" i="3" s="1"/>
  <c r="DJ471" i="3"/>
  <c r="DF471" i="3"/>
  <c r="DJ470" i="3"/>
  <c r="DF470" i="3"/>
  <c r="DJ469" i="3"/>
  <c r="DF469" i="3"/>
  <c r="DJ468" i="3"/>
  <c r="DF468" i="3"/>
  <c r="DJ467" i="3"/>
  <c r="DF467" i="3"/>
  <c r="DJ466" i="3"/>
  <c r="DF466" i="3"/>
  <c r="DJ465" i="3"/>
  <c r="DF465" i="3"/>
  <c r="DJ464" i="3"/>
  <c r="DF464" i="3"/>
  <c r="DJ463" i="3"/>
  <c r="DF463" i="3"/>
  <c r="DJ462" i="3"/>
  <c r="DF462" i="3"/>
  <c r="DJ461" i="3"/>
  <c r="DF461" i="3"/>
  <c r="DJ460" i="3"/>
  <c r="DI460" i="3"/>
  <c r="DI461" i="3" s="1"/>
  <c r="DG460" i="3"/>
  <c r="DF460" i="3"/>
  <c r="DE460" i="3"/>
  <c r="DE461" i="3" s="1"/>
  <c r="DJ459" i="3"/>
  <c r="DF459" i="3"/>
  <c r="DJ458" i="3"/>
  <c r="DF458" i="3"/>
  <c r="DJ457" i="3"/>
  <c r="DF457" i="3"/>
  <c r="DJ456" i="3"/>
  <c r="DF456" i="3"/>
  <c r="DJ455" i="3"/>
  <c r="DF455" i="3"/>
  <c r="DJ454" i="3"/>
  <c r="DF454" i="3"/>
  <c r="DJ453" i="3"/>
  <c r="DF453" i="3"/>
  <c r="DJ452" i="3"/>
  <c r="DF452" i="3"/>
  <c r="DJ451" i="3"/>
  <c r="DF451" i="3"/>
  <c r="DJ450" i="3"/>
  <c r="DF450" i="3"/>
  <c r="DJ449" i="3"/>
  <c r="DF449" i="3"/>
  <c r="DJ448" i="3"/>
  <c r="DI448" i="3"/>
  <c r="DI449" i="3" s="1"/>
  <c r="DG448" i="3"/>
  <c r="DF448" i="3"/>
  <c r="DE448" i="3"/>
  <c r="DE449" i="3" s="1"/>
  <c r="DJ447" i="3"/>
  <c r="DF447" i="3"/>
  <c r="DJ446" i="3"/>
  <c r="DF446" i="3"/>
  <c r="DJ445" i="3"/>
  <c r="DF445" i="3"/>
  <c r="DJ444" i="3"/>
  <c r="DF444" i="3"/>
  <c r="DJ443" i="3"/>
  <c r="DF443" i="3"/>
  <c r="DJ442" i="3"/>
  <c r="DF442" i="3"/>
  <c r="DJ441" i="3"/>
  <c r="DF441" i="3"/>
  <c r="DJ440" i="3"/>
  <c r="DF440" i="3"/>
  <c r="DJ439" i="3"/>
  <c r="DF439" i="3"/>
  <c r="DJ438" i="3"/>
  <c r="DF438" i="3"/>
  <c r="DE438" i="3"/>
  <c r="DE439" i="3" s="1"/>
  <c r="DJ437" i="3"/>
  <c r="DF437" i="3"/>
  <c r="DE437" i="3"/>
  <c r="DG437" i="3" s="1"/>
  <c r="DJ436" i="3"/>
  <c r="DI436" i="3"/>
  <c r="DI437" i="3" s="1"/>
  <c r="DG436" i="3"/>
  <c r="DF436" i="3"/>
  <c r="DE436" i="3"/>
  <c r="DJ435" i="3"/>
  <c r="DF435" i="3"/>
  <c r="DJ434" i="3"/>
  <c r="DF434" i="3"/>
  <c r="DJ433" i="3"/>
  <c r="DF433" i="3"/>
  <c r="DJ432" i="3"/>
  <c r="DF432" i="3"/>
  <c r="DJ431" i="3"/>
  <c r="DF431" i="3"/>
  <c r="DJ430" i="3"/>
  <c r="DF430" i="3"/>
  <c r="DJ429" i="3"/>
  <c r="DF429" i="3"/>
  <c r="DJ428" i="3"/>
  <c r="DF428" i="3"/>
  <c r="DJ427" i="3"/>
  <c r="DF427" i="3"/>
  <c r="DJ426" i="3"/>
  <c r="DI426" i="3"/>
  <c r="DI427" i="3" s="1"/>
  <c r="DF426" i="3"/>
  <c r="DE426" i="3"/>
  <c r="DE427" i="3" s="1"/>
  <c r="DJ425" i="3"/>
  <c r="DI425" i="3"/>
  <c r="DK425" i="3" s="1"/>
  <c r="DF425" i="3"/>
  <c r="DE425" i="3"/>
  <c r="DG425" i="3" s="1"/>
  <c r="DK424" i="3"/>
  <c r="DJ424" i="3"/>
  <c r="DG424" i="3"/>
  <c r="DF424" i="3"/>
  <c r="DJ423" i="3"/>
  <c r="DF423" i="3"/>
  <c r="DJ422" i="3"/>
  <c r="DF422" i="3"/>
  <c r="DJ421" i="3"/>
  <c r="DF421" i="3"/>
  <c r="DJ420" i="3"/>
  <c r="DF420" i="3"/>
  <c r="DJ419" i="3"/>
  <c r="DF419" i="3"/>
  <c r="DJ418" i="3"/>
  <c r="DF418" i="3"/>
  <c r="DJ417" i="3"/>
  <c r="DF417" i="3"/>
  <c r="DJ416" i="3"/>
  <c r="DF416" i="3"/>
  <c r="DJ415" i="3"/>
  <c r="DF415" i="3"/>
  <c r="DJ414" i="3"/>
  <c r="DI414" i="3"/>
  <c r="DI415" i="3" s="1"/>
  <c r="DI416" i="3" s="1"/>
  <c r="DF414" i="3"/>
  <c r="DE414" i="3"/>
  <c r="DK413" i="3"/>
  <c r="DJ413" i="3"/>
  <c r="DI413" i="3"/>
  <c r="DF413" i="3"/>
  <c r="DE413" i="3"/>
  <c r="DK412" i="3"/>
  <c r="DJ412" i="3"/>
  <c r="DG412" i="3"/>
  <c r="DF412" i="3"/>
  <c r="DI401" i="3"/>
  <c r="DI402" i="3" s="1"/>
  <c r="DE401" i="3"/>
  <c r="DG413" i="3" s="1"/>
  <c r="DJ399" i="3"/>
  <c r="DI399" i="3"/>
  <c r="DF399" i="3"/>
  <c r="DE399" i="3"/>
  <c r="DG399" i="3" s="1"/>
  <c r="DJ398" i="3"/>
  <c r="DI398" i="3"/>
  <c r="DF398" i="3"/>
  <c r="DJ397" i="3"/>
  <c r="DI397" i="3"/>
  <c r="DK397" i="3" s="1"/>
  <c r="DF397" i="3"/>
  <c r="DE397" i="3"/>
  <c r="DE398" i="3" s="1"/>
  <c r="DJ396" i="3"/>
  <c r="DI396" i="3"/>
  <c r="DK396" i="3" s="1"/>
  <c r="DF396" i="3"/>
  <c r="DE396" i="3"/>
  <c r="DG396" i="3" s="1"/>
  <c r="DJ395" i="3"/>
  <c r="DF395" i="3"/>
  <c r="DJ394" i="3"/>
  <c r="DF394" i="3"/>
  <c r="DJ393" i="3"/>
  <c r="DF393" i="3"/>
  <c r="DJ392" i="3"/>
  <c r="DF392" i="3"/>
  <c r="DJ391" i="3"/>
  <c r="DF391" i="3"/>
  <c r="DJ390" i="3"/>
  <c r="DF390" i="3"/>
  <c r="DJ389" i="3"/>
  <c r="DF389" i="3"/>
  <c r="DE389" i="3"/>
  <c r="DE390" i="3" s="1"/>
  <c r="DJ388" i="3"/>
  <c r="DF388" i="3"/>
  <c r="DJ387" i="3"/>
  <c r="DF387" i="3"/>
  <c r="DE387" i="3"/>
  <c r="DE388" i="3" s="1"/>
  <c r="DG388" i="3" s="1"/>
  <c r="DJ386" i="3"/>
  <c r="DF386" i="3"/>
  <c r="DJ385" i="3"/>
  <c r="DI385" i="3"/>
  <c r="DI386" i="3" s="1"/>
  <c r="DF385" i="3"/>
  <c r="DE385" i="3"/>
  <c r="DE386" i="3" s="1"/>
  <c r="DG386" i="3" s="1"/>
  <c r="DJ384" i="3"/>
  <c r="DI384" i="3"/>
  <c r="DK384" i="3" s="1"/>
  <c r="DF384" i="3"/>
  <c r="DE384" i="3"/>
  <c r="DG384" i="3" s="1"/>
  <c r="DJ383" i="3"/>
  <c r="DF383" i="3"/>
  <c r="DJ382" i="3"/>
  <c r="DF382" i="3"/>
  <c r="DJ381" i="3"/>
  <c r="DF381" i="3"/>
  <c r="DJ380" i="3"/>
  <c r="DF380" i="3"/>
  <c r="DJ379" i="3"/>
  <c r="DF379" i="3"/>
  <c r="DJ378" i="3"/>
  <c r="DF378" i="3"/>
  <c r="DJ377" i="3"/>
  <c r="DF377" i="3"/>
  <c r="DE377" i="3"/>
  <c r="DJ376" i="3"/>
  <c r="DF376" i="3"/>
  <c r="DJ375" i="3"/>
  <c r="DF375" i="3"/>
  <c r="DE375" i="3"/>
  <c r="DE376" i="3" s="1"/>
  <c r="DJ374" i="3"/>
  <c r="DF374" i="3"/>
  <c r="DJ373" i="3"/>
  <c r="DI373" i="3"/>
  <c r="DI374" i="3" s="1"/>
  <c r="DG373" i="3"/>
  <c r="DF373" i="3"/>
  <c r="DE373" i="3"/>
  <c r="DE374" i="3" s="1"/>
  <c r="DJ372" i="3"/>
  <c r="DI372" i="3"/>
  <c r="DK372" i="3" s="1"/>
  <c r="DF372" i="3"/>
  <c r="DE372" i="3"/>
  <c r="DG372" i="3" s="1"/>
  <c r="DJ371" i="3"/>
  <c r="DF371" i="3"/>
  <c r="DJ370" i="3"/>
  <c r="DF370" i="3"/>
  <c r="DJ369" i="3"/>
  <c r="DF369" i="3"/>
  <c r="DJ368" i="3"/>
  <c r="DF368" i="3"/>
  <c r="DJ367" i="3"/>
  <c r="DF367" i="3"/>
  <c r="DJ366" i="3"/>
  <c r="DF366" i="3"/>
  <c r="DJ365" i="3"/>
  <c r="DF365" i="3"/>
  <c r="DJ364" i="3"/>
  <c r="DF364" i="3"/>
  <c r="DJ363" i="3"/>
  <c r="DI363" i="3"/>
  <c r="DI364" i="3" s="1"/>
  <c r="DF363" i="3"/>
  <c r="DJ362" i="3"/>
  <c r="DI362" i="3"/>
  <c r="DK362" i="3" s="1"/>
  <c r="DF362" i="3"/>
  <c r="DJ361" i="3"/>
  <c r="DF361" i="3"/>
  <c r="DE361" i="3"/>
  <c r="DK360" i="3"/>
  <c r="DJ360" i="3"/>
  <c r="DI360" i="3"/>
  <c r="DF360" i="3"/>
  <c r="DE360" i="3"/>
  <c r="DG360" i="3" s="1"/>
  <c r="DJ359" i="3"/>
  <c r="DF359" i="3"/>
  <c r="DJ358" i="3"/>
  <c r="DF358" i="3"/>
  <c r="DJ357" i="3"/>
  <c r="DF357" i="3"/>
  <c r="DJ356" i="3"/>
  <c r="DF356" i="3"/>
  <c r="DJ355" i="3"/>
  <c r="DF355" i="3"/>
  <c r="DJ354" i="3"/>
  <c r="DF354" i="3"/>
  <c r="DJ353" i="3"/>
  <c r="DF353" i="3"/>
  <c r="DJ352" i="3"/>
  <c r="DF352" i="3"/>
  <c r="DJ351" i="3"/>
  <c r="DF351" i="3"/>
  <c r="DJ350" i="3"/>
  <c r="DF350" i="3"/>
  <c r="DJ349" i="3"/>
  <c r="DI349" i="3"/>
  <c r="DI350" i="3" s="1"/>
  <c r="DI351" i="3" s="1"/>
  <c r="DF349" i="3"/>
  <c r="DE349" i="3"/>
  <c r="DK348" i="3"/>
  <c r="DJ348" i="3"/>
  <c r="DG348" i="3"/>
  <c r="DF348" i="3"/>
  <c r="DJ347" i="3"/>
  <c r="DF347" i="3"/>
  <c r="DJ346" i="3"/>
  <c r="DF346" i="3"/>
  <c r="DJ345" i="3"/>
  <c r="DF345" i="3"/>
  <c r="DJ344" i="3"/>
  <c r="DF344" i="3"/>
  <c r="DJ343" i="3"/>
  <c r="DF343" i="3"/>
  <c r="DJ342" i="3"/>
  <c r="DF342" i="3"/>
  <c r="DJ341" i="3"/>
  <c r="DF341" i="3"/>
  <c r="DJ340" i="3"/>
  <c r="DI340" i="3"/>
  <c r="DI341" i="3" s="1"/>
  <c r="DK341" i="3" s="1"/>
  <c r="DF340" i="3"/>
  <c r="DJ339" i="3"/>
  <c r="DF339" i="3"/>
  <c r="DJ338" i="3"/>
  <c r="DI338" i="3"/>
  <c r="DI339" i="3" s="1"/>
  <c r="DF338" i="3"/>
  <c r="DJ337" i="3"/>
  <c r="DI337" i="3"/>
  <c r="DK337" i="3" s="1"/>
  <c r="DF337" i="3"/>
  <c r="DE337" i="3"/>
  <c r="DE338" i="3" s="1"/>
  <c r="DK336" i="3"/>
  <c r="DJ336" i="3"/>
  <c r="DG336" i="3"/>
  <c r="DF336" i="3"/>
  <c r="DI325" i="3"/>
  <c r="DI326" i="3" s="1"/>
  <c r="DI327" i="3" s="1"/>
  <c r="DI328" i="3" s="1"/>
  <c r="DI329" i="3" s="1"/>
  <c r="DI330" i="3" s="1"/>
  <c r="DI331" i="3" s="1"/>
  <c r="DI332" i="3" s="1"/>
  <c r="DI333" i="3" s="1"/>
  <c r="DI334" i="3" s="1"/>
  <c r="DI335" i="3" s="1"/>
  <c r="DE325" i="3"/>
  <c r="DJ323" i="3"/>
  <c r="DI323" i="3"/>
  <c r="DF323" i="3"/>
  <c r="DJ322" i="3"/>
  <c r="DI322" i="3"/>
  <c r="DF322" i="3"/>
  <c r="DJ321" i="3"/>
  <c r="DI321" i="3"/>
  <c r="DF321" i="3"/>
  <c r="DJ320" i="3"/>
  <c r="DI320" i="3"/>
  <c r="DK320" i="3" s="1"/>
  <c r="DF320" i="3"/>
  <c r="DE320" i="3"/>
  <c r="DJ319" i="3"/>
  <c r="DF319" i="3"/>
  <c r="DJ318" i="3"/>
  <c r="DF318" i="3"/>
  <c r="DJ317" i="3"/>
  <c r="DF317" i="3"/>
  <c r="DJ316" i="3"/>
  <c r="DF316" i="3"/>
  <c r="DJ315" i="3"/>
  <c r="DF315" i="3"/>
  <c r="DJ314" i="3"/>
  <c r="DF314" i="3"/>
  <c r="DJ313" i="3"/>
  <c r="DF313" i="3"/>
  <c r="DJ312" i="3"/>
  <c r="DF312" i="3"/>
  <c r="DJ311" i="3"/>
  <c r="DF311" i="3"/>
  <c r="DJ310" i="3"/>
  <c r="DF310" i="3"/>
  <c r="DJ309" i="3"/>
  <c r="DF309" i="3"/>
  <c r="DJ308" i="3"/>
  <c r="DI308" i="3"/>
  <c r="DF308" i="3"/>
  <c r="DE308" i="3"/>
  <c r="DJ307" i="3"/>
  <c r="DF307" i="3"/>
  <c r="DJ306" i="3"/>
  <c r="DF306" i="3"/>
  <c r="DJ305" i="3"/>
  <c r="DF305" i="3"/>
  <c r="DJ304" i="3"/>
  <c r="DF304" i="3"/>
  <c r="DJ303" i="3"/>
  <c r="DF303" i="3"/>
  <c r="DJ302" i="3"/>
  <c r="DF302" i="3"/>
  <c r="DJ301" i="3"/>
  <c r="DF301" i="3"/>
  <c r="DJ300" i="3"/>
  <c r="DF300" i="3"/>
  <c r="DJ299" i="3"/>
  <c r="DF299" i="3"/>
  <c r="DJ298" i="3"/>
  <c r="DF298" i="3"/>
  <c r="DJ297" i="3"/>
  <c r="DI297" i="3"/>
  <c r="DF297" i="3"/>
  <c r="DJ296" i="3"/>
  <c r="DI296" i="3"/>
  <c r="DF296" i="3"/>
  <c r="DE296" i="3"/>
  <c r="DJ295" i="3"/>
  <c r="DF295" i="3"/>
  <c r="DJ294" i="3"/>
  <c r="DF294" i="3"/>
  <c r="DJ293" i="3"/>
  <c r="DF293" i="3"/>
  <c r="DJ292" i="3"/>
  <c r="DF292" i="3"/>
  <c r="DJ291" i="3"/>
  <c r="DJ290" i="3"/>
  <c r="DF290" i="3"/>
  <c r="DJ289" i="3"/>
  <c r="DJ288" i="3"/>
  <c r="DF288" i="3"/>
  <c r="DJ287" i="3"/>
  <c r="DJ286" i="3"/>
  <c r="DF286" i="3"/>
  <c r="DJ285" i="3"/>
  <c r="DI285" i="3"/>
  <c r="DK285" i="3" s="1"/>
  <c r="DJ284" i="3"/>
  <c r="DI284" i="3"/>
  <c r="DK284" i="3" s="1"/>
  <c r="DF284" i="3"/>
  <c r="DE284" i="3"/>
  <c r="DG284" i="3" s="1"/>
  <c r="DJ283" i="3"/>
  <c r="DJ282" i="3"/>
  <c r="DF282" i="3"/>
  <c r="DJ281" i="3"/>
  <c r="DJ280" i="3"/>
  <c r="DF280" i="3"/>
  <c r="DJ279" i="3"/>
  <c r="DD279" i="3"/>
  <c r="DF291" i="3" s="1"/>
  <c r="DJ278" i="3"/>
  <c r="DF278" i="3"/>
  <c r="DD278" i="3"/>
  <c r="DJ277" i="3"/>
  <c r="DD277" i="3"/>
  <c r="DJ276" i="3"/>
  <c r="DD276" i="3"/>
  <c r="DF276" i="3" s="1"/>
  <c r="DJ275" i="3"/>
  <c r="DF275" i="3"/>
  <c r="DD275" i="3"/>
  <c r="DJ274" i="3"/>
  <c r="DD274" i="3"/>
  <c r="DJ273" i="3"/>
  <c r="DI273" i="3"/>
  <c r="DE273" i="3"/>
  <c r="DG273" i="3" s="1"/>
  <c r="DD273" i="3"/>
  <c r="DF285" i="3" s="1"/>
  <c r="DK272" i="3"/>
  <c r="DJ272" i="3"/>
  <c r="DG272" i="3"/>
  <c r="DD272" i="3"/>
  <c r="DF272" i="3" s="1"/>
  <c r="DJ271" i="3"/>
  <c r="DF271" i="3"/>
  <c r="DD271" i="3"/>
  <c r="DF283" i="3" s="1"/>
  <c r="DJ270" i="3"/>
  <c r="DF270" i="3"/>
  <c r="DD270" i="3"/>
  <c r="DJ269" i="3"/>
  <c r="DD269" i="3"/>
  <c r="DJ268" i="3"/>
  <c r="DF268" i="3"/>
  <c r="DD268" i="3"/>
  <c r="DJ267" i="3"/>
  <c r="DF267" i="3"/>
  <c r="DD267" i="3"/>
  <c r="DJ266" i="3"/>
  <c r="DD266" i="3"/>
  <c r="DF266" i="3" s="1"/>
  <c r="DJ265" i="3"/>
  <c r="DD265" i="3"/>
  <c r="DJ264" i="3"/>
  <c r="DF264" i="3"/>
  <c r="DD264" i="3"/>
  <c r="DJ263" i="3"/>
  <c r="DD263" i="3"/>
  <c r="DF263" i="3" s="1"/>
  <c r="DJ262" i="3"/>
  <c r="DI262" i="3"/>
  <c r="DD262" i="3"/>
  <c r="DF262" i="3" s="1"/>
  <c r="DJ261" i="3"/>
  <c r="DI261" i="3"/>
  <c r="DF261" i="3"/>
  <c r="DD261" i="3"/>
  <c r="DE261" i="3" s="1"/>
  <c r="DE262" i="3" s="1"/>
  <c r="DG262" i="3" s="1"/>
  <c r="DK260" i="3"/>
  <c r="DJ260" i="3"/>
  <c r="DG260" i="3"/>
  <c r="DF260" i="3"/>
  <c r="DD260" i="3"/>
  <c r="DD259" i="3"/>
  <c r="DD258" i="3"/>
  <c r="DD257" i="3"/>
  <c r="DD256" i="3"/>
  <c r="DD255" i="3"/>
  <c r="DD254" i="3"/>
  <c r="DD253" i="3"/>
  <c r="DF265" i="3" s="1"/>
  <c r="DD252" i="3"/>
  <c r="DD251" i="3"/>
  <c r="DD250" i="3"/>
  <c r="DI249" i="3"/>
  <c r="DK261" i="3" s="1"/>
  <c r="DD249" i="3"/>
  <c r="DE249" i="3" s="1"/>
  <c r="DE250" i="3" s="1"/>
  <c r="DE251" i="3" s="1"/>
  <c r="DE252" i="3" s="1"/>
  <c r="DD248" i="3"/>
  <c r="DJ247" i="3"/>
  <c r="DI247" i="3"/>
  <c r="DG247" i="3"/>
  <c r="DF247" i="3"/>
  <c r="DE247" i="3"/>
  <c r="DJ246" i="3"/>
  <c r="DI246" i="3"/>
  <c r="DG246" i="3"/>
  <c r="DF246" i="3"/>
  <c r="DJ245" i="3"/>
  <c r="DI245" i="3"/>
  <c r="DG245" i="3"/>
  <c r="DF245" i="3"/>
  <c r="DE245" i="3"/>
  <c r="DE246" i="3" s="1"/>
  <c r="DJ244" i="3"/>
  <c r="DI244" i="3"/>
  <c r="DK244" i="3" s="1"/>
  <c r="DG244" i="3"/>
  <c r="DF244" i="3"/>
  <c r="DE244" i="3"/>
  <c r="DJ243" i="3"/>
  <c r="DF243" i="3"/>
  <c r="DE243" i="3"/>
  <c r="DJ242" i="3"/>
  <c r="DF242" i="3"/>
  <c r="DJ241" i="3"/>
  <c r="DF241" i="3"/>
  <c r="DE241" i="3"/>
  <c r="DE242" i="3" s="1"/>
  <c r="DJ240" i="3"/>
  <c r="DF240" i="3"/>
  <c r="DJ239" i="3"/>
  <c r="DF239" i="3"/>
  <c r="DE239" i="3"/>
  <c r="DE240" i="3" s="1"/>
  <c r="DJ238" i="3"/>
  <c r="DF238" i="3"/>
  <c r="DJ237" i="3"/>
  <c r="DF237" i="3"/>
  <c r="DE237" i="3"/>
  <c r="DE238" i="3" s="1"/>
  <c r="DJ236" i="3"/>
  <c r="DF236" i="3"/>
  <c r="DJ235" i="3"/>
  <c r="DF235" i="3"/>
  <c r="DE235" i="3"/>
  <c r="DE236" i="3" s="1"/>
  <c r="DJ234" i="3"/>
  <c r="DF234" i="3"/>
  <c r="DJ233" i="3"/>
  <c r="DG233" i="3"/>
  <c r="DF233" i="3"/>
  <c r="DE233" i="3"/>
  <c r="DE234" i="3" s="1"/>
  <c r="DJ232" i="3"/>
  <c r="DI232" i="3"/>
  <c r="DI233" i="3" s="1"/>
  <c r="DI234" i="3" s="1"/>
  <c r="DF232" i="3"/>
  <c r="DE232" i="3"/>
  <c r="DJ231" i="3"/>
  <c r="DF231" i="3"/>
  <c r="DJ230" i="3"/>
  <c r="DF230" i="3"/>
  <c r="DJ229" i="3"/>
  <c r="DF229" i="3"/>
  <c r="DJ228" i="3"/>
  <c r="DF228" i="3"/>
  <c r="DJ227" i="3"/>
  <c r="DF227" i="3"/>
  <c r="DJ226" i="3"/>
  <c r="DF226" i="3"/>
  <c r="DJ225" i="3"/>
  <c r="DF225" i="3"/>
  <c r="DJ224" i="3"/>
  <c r="DF224" i="3"/>
  <c r="DJ223" i="3"/>
  <c r="DF223" i="3"/>
  <c r="DJ222" i="3"/>
  <c r="DF222" i="3"/>
  <c r="DJ221" i="3"/>
  <c r="DF221" i="3"/>
  <c r="DE221" i="3"/>
  <c r="DE222" i="3" s="1"/>
  <c r="DJ220" i="3"/>
  <c r="DI220" i="3"/>
  <c r="DF220" i="3"/>
  <c r="DE220" i="3"/>
  <c r="DG220" i="3" s="1"/>
  <c r="DJ219" i="3"/>
  <c r="DF219" i="3"/>
  <c r="DJ218" i="3"/>
  <c r="DF218" i="3"/>
  <c r="DJ217" i="3"/>
  <c r="DF217" i="3"/>
  <c r="DJ216" i="3"/>
  <c r="DF216" i="3"/>
  <c r="DJ215" i="3"/>
  <c r="DF215" i="3"/>
  <c r="DJ214" i="3"/>
  <c r="DF214" i="3"/>
  <c r="DJ213" i="3"/>
  <c r="DF213" i="3"/>
  <c r="DJ212" i="3"/>
  <c r="DF212" i="3"/>
  <c r="DJ211" i="3"/>
  <c r="DF211" i="3"/>
  <c r="DE211" i="3"/>
  <c r="DE212" i="3" s="1"/>
  <c r="DJ210" i="3"/>
  <c r="DI210" i="3"/>
  <c r="DF210" i="3"/>
  <c r="DE210" i="3"/>
  <c r="DJ209" i="3"/>
  <c r="DF209" i="3"/>
  <c r="DE209" i="3"/>
  <c r="DG209" i="3" s="1"/>
  <c r="DJ208" i="3"/>
  <c r="DI208" i="3"/>
  <c r="DK208" i="3" s="1"/>
  <c r="DG208" i="3"/>
  <c r="DF208" i="3"/>
  <c r="DE208" i="3"/>
  <c r="DJ207" i="3"/>
  <c r="DF207" i="3"/>
  <c r="DJ206" i="3"/>
  <c r="DF206" i="3"/>
  <c r="DJ205" i="3"/>
  <c r="DF205" i="3"/>
  <c r="DJ204" i="3"/>
  <c r="DF204" i="3"/>
  <c r="DJ203" i="3"/>
  <c r="DF203" i="3"/>
  <c r="DJ202" i="3"/>
  <c r="DF202" i="3"/>
  <c r="DJ201" i="3"/>
  <c r="DF201" i="3"/>
  <c r="DJ200" i="3"/>
  <c r="DF200" i="3"/>
  <c r="DJ199" i="3"/>
  <c r="DF199" i="3"/>
  <c r="DJ198" i="3"/>
  <c r="DI198" i="3"/>
  <c r="DF198" i="3"/>
  <c r="DJ197" i="3"/>
  <c r="DI197" i="3"/>
  <c r="DK209" i="3" s="1"/>
  <c r="DF197" i="3"/>
  <c r="DE197" i="3"/>
  <c r="DE198" i="3" s="1"/>
  <c r="DE199" i="3" s="1"/>
  <c r="DK196" i="3"/>
  <c r="DJ196" i="3"/>
  <c r="DG196" i="3"/>
  <c r="DF196" i="3"/>
  <c r="DJ195" i="3"/>
  <c r="DF195" i="3"/>
  <c r="DJ194" i="3"/>
  <c r="DF194" i="3"/>
  <c r="DJ193" i="3"/>
  <c r="DF193" i="3"/>
  <c r="DJ192" i="3"/>
  <c r="DF192" i="3"/>
  <c r="DJ191" i="3"/>
  <c r="DF191" i="3"/>
  <c r="DJ190" i="3"/>
  <c r="DF190" i="3"/>
  <c r="DJ189" i="3"/>
  <c r="DF189" i="3"/>
  <c r="DJ188" i="3"/>
  <c r="DF188" i="3"/>
  <c r="DJ187" i="3"/>
  <c r="DF187" i="3"/>
  <c r="DJ186" i="3"/>
  <c r="DI186" i="3"/>
  <c r="DI187" i="3" s="1"/>
  <c r="DF186" i="3"/>
  <c r="DE186" i="3"/>
  <c r="DJ185" i="3"/>
  <c r="DI185" i="3"/>
  <c r="DK185" i="3" s="1"/>
  <c r="DF185" i="3"/>
  <c r="DE185" i="3"/>
  <c r="DG185" i="3" s="1"/>
  <c r="DK184" i="3"/>
  <c r="DJ184" i="3"/>
  <c r="DG184" i="3"/>
  <c r="DF184" i="3"/>
  <c r="DI175" i="3"/>
  <c r="DI176" i="3" s="1"/>
  <c r="DI177" i="3" s="1"/>
  <c r="DI178" i="3" s="1"/>
  <c r="DI179" i="3" s="1"/>
  <c r="DI180" i="3" s="1"/>
  <c r="DI181" i="3" s="1"/>
  <c r="DI182" i="3" s="1"/>
  <c r="DI183" i="3" s="1"/>
  <c r="DI174" i="3"/>
  <c r="DI173" i="3"/>
  <c r="DE173" i="3"/>
  <c r="DE174" i="3" s="1"/>
  <c r="DE175" i="3" s="1"/>
  <c r="DE176" i="3" s="1"/>
  <c r="DE177" i="3" s="1"/>
  <c r="DE178" i="3" s="1"/>
  <c r="DE179" i="3" s="1"/>
  <c r="DE180" i="3" s="1"/>
  <c r="DE181" i="3" s="1"/>
  <c r="DE182" i="3" s="1"/>
  <c r="DE183" i="3" s="1"/>
  <c r="DJ171" i="3"/>
  <c r="DI171" i="3"/>
  <c r="DF171" i="3"/>
  <c r="DJ170" i="3"/>
  <c r="DI170" i="3"/>
  <c r="DF170" i="3"/>
  <c r="DJ169" i="3"/>
  <c r="DI169" i="3"/>
  <c r="DF169" i="3"/>
  <c r="DK168" i="3"/>
  <c r="DJ168" i="3"/>
  <c r="DI168" i="3"/>
  <c r="DF168" i="3"/>
  <c r="DE168" i="3"/>
  <c r="DE169" i="3" s="1"/>
  <c r="DE170" i="3" s="1"/>
  <c r="DJ167" i="3"/>
  <c r="DF167" i="3"/>
  <c r="DJ166" i="3"/>
  <c r="DF166" i="3"/>
  <c r="DJ165" i="3"/>
  <c r="DF165" i="3"/>
  <c r="DJ164" i="3"/>
  <c r="DF164" i="3"/>
  <c r="DJ163" i="3"/>
  <c r="DF163" i="3"/>
  <c r="DJ162" i="3"/>
  <c r="DF162" i="3"/>
  <c r="DJ161" i="3"/>
  <c r="DF161" i="3"/>
  <c r="DJ160" i="3"/>
  <c r="DF160" i="3"/>
  <c r="DJ159" i="3"/>
  <c r="DF159" i="3"/>
  <c r="DJ158" i="3"/>
  <c r="DF158" i="3"/>
  <c r="DJ157" i="3"/>
  <c r="DI157" i="3"/>
  <c r="DF157" i="3"/>
  <c r="DK156" i="3"/>
  <c r="DJ156" i="3"/>
  <c r="DI156" i="3"/>
  <c r="DF156" i="3"/>
  <c r="DE156" i="3"/>
  <c r="DE157" i="3" s="1"/>
  <c r="DE158" i="3" s="1"/>
  <c r="DJ155" i="3"/>
  <c r="DF155" i="3"/>
  <c r="DJ154" i="3"/>
  <c r="DF154" i="3"/>
  <c r="DJ153" i="3"/>
  <c r="DF153" i="3"/>
  <c r="DJ152" i="3"/>
  <c r="DF152" i="3"/>
  <c r="DJ151" i="3"/>
  <c r="DF151" i="3"/>
  <c r="DJ150" i="3"/>
  <c r="DF150" i="3"/>
  <c r="DJ149" i="3"/>
  <c r="DI149" i="3"/>
  <c r="DI150" i="3" s="1"/>
  <c r="DI151" i="3" s="1"/>
  <c r="DF149" i="3"/>
  <c r="DJ148" i="3"/>
  <c r="DF148" i="3"/>
  <c r="DJ147" i="3"/>
  <c r="DI147" i="3"/>
  <c r="DI148" i="3" s="1"/>
  <c r="DK148" i="3" s="1"/>
  <c r="DF147" i="3"/>
  <c r="DK146" i="3"/>
  <c r="DJ146" i="3"/>
  <c r="DF146" i="3"/>
  <c r="DK145" i="3"/>
  <c r="DJ145" i="3"/>
  <c r="DI145" i="3"/>
  <c r="DI146" i="3" s="1"/>
  <c r="DF145" i="3"/>
  <c r="DJ144" i="3"/>
  <c r="DI144" i="3"/>
  <c r="DF144" i="3"/>
  <c r="DE144" i="3"/>
  <c r="DE145" i="3" s="1"/>
  <c r="DE146" i="3" s="1"/>
  <c r="DJ143" i="3"/>
  <c r="DF143" i="3"/>
  <c r="DJ142" i="3"/>
  <c r="DF142" i="3"/>
  <c r="DJ141" i="3"/>
  <c r="DF141" i="3"/>
  <c r="DJ140" i="3"/>
  <c r="DF140" i="3"/>
  <c r="DJ139" i="3"/>
  <c r="DF139" i="3"/>
  <c r="DJ138" i="3"/>
  <c r="DF138" i="3"/>
  <c r="DJ137" i="3"/>
  <c r="DI137" i="3"/>
  <c r="DI138" i="3" s="1"/>
  <c r="DI139" i="3" s="1"/>
  <c r="DF137" i="3"/>
  <c r="DJ136" i="3"/>
  <c r="DF136" i="3"/>
  <c r="DJ135" i="3"/>
  <c r="DI135" i="3"/>
  <c r="DI136" i="3" s="1"/>
  <c r="DK136" i="3" s="1"/>
  <c r="DF135" i="3"/>
  <c r="DK134" i="3"/>
  <c r="DJ134" i="3"/>
  <c r="DI134" i="3"/>
  <c r="DF134" i="3"/>
  <c r="DE134" i="3"/>
  <c r="DE135" i="3" s="1"/>
  <c r="DE136" i="3" s="1"/>
  <c r="DK133" i="3"/>
  <c r="DJ133" i="3"/>
  <c r="DF133" i="3"/>
  <c r="DJ132" i="3"/>
  <c r="DI132" i="3"/>
  <c r="DK132" i="3" s="1"/>
  <c r="DF132" i="3"/>
  <c r="DE132" i="3"/>
  <c r="DG132" i="3" s="1"/>
  <c r="DJ131" i="3"/>
  <c r="DF131" i="3"/>
  <c r="DJ130" i="3"/>
  <c r="DF130" i="3"/>
  <c r="DJ129" i="3"/>
  <c r="DF129" i="3"/>
  <c r="DJ128" i="3"/>
  <c r="DF128" i="3"/>
  <c r="DJ127" i="3"/>
  <c r="DF127" i="3"/>
  <c r="DJ126" i="3"/>
  <c r="DF126" i="3"/>
  <c r="DJ125" i="3"/>
  <c r="DF125" i="3"/>
  <c r="DJ124" i="3"/>
  <c r="DI124" i="3"/>
  <c r="DI125" i="3" s="1"/>
  <c r="DF124" i="3"/>
  <c r="DJ122" i="3"/>
  <c r="DI122" i="3"/>
  <c r="DI123" i="3" s="1"/>
  <c r="DF122" i="3"/>
  <c r="DK121" i="3"/>
  <c r="DJ121" i="3"/>
  <c r="DI121" i="3"/>
  <c r="DF121" i="3"/>
  <c r="DE121" i="3"/>
  <c r="DK120" i="3"/>
  <c r="DJ120" i="3"/>
  <c r="DG120" i="3"/>
  <c r="DF120" i="3"/>
  <c r="DJ119" i="3"/>
  <c r="DF119" i="3"/>
  <c r="DJ118" i="3"/>
  <c r="DF118" i="3"/>
  <c r="DJ117" i="3"/>
  <c r="DF117" i="3"/>
  <c r="DJ116" i="3"/>
  <c r="DF116" i="3"/>
  <c r="DJ115" i="3"/>
  <c r="DF115" i="3"/>
  <c r="DJ114" i="3"/>
  <c r="DF114" i="3"/>
  <c r="DJ113" i="3"/>
  <c r="DF113" i="3"/>
  <c r="DJ112" i="3"/>
  <c r="DF112" i="3"/>
  <c r="DJ111" i="3"/>
  <c r="DF111" i="3"/>
  <c r="DJ110" i="3"/>
  <c r="DI110" i="3"/>
  <c r="DI111" i="3" s="1"/>
  <c r="DF110" i="3"/>
  <c r="DJ109" i="3"/>
  <c r="DI109" i="3"/>
  <c r="DF109" i="3"/>
  <c r="DE109" i="3"/>
  <c r="DK108" i="3"/>
  <c r="DJ108" i="3"/>
  <c r="DG108" i="3"/>
  <c r="DF108" i="3"/>
  <c r="DI97" i="3"/>
  <c r="DI98" i="3" s="1"/>
  <c r="DI99" i="3" s="1"/>
  <c r="DI100" i="3" s="1"/>
  <c r="DI101" i="3" s="1"/>
  <c r="DI102" i="3" s="1"/>
  <c r="DI103" i="3" s="1"/>
  <c r="DI104" i="3" s="1"/>
  <c r="DI105" i="3" s="1"/>
  <c r="DI106" i="3" s="1"/>
  <c r="DI107" i="3" s="1"/>
  <c r="DE97" i="3"/>
  <c r="DE98" i="3" s="1"/>
  <c r="DE99" i="3" s="1"/>
  <c r="DE100" i="3" s="1"/>
  <c r="DE101" i="3" s="1"/>
  <c r="DE102" i="3" s="1"/>
  <c r="DE103" i="3" s="1"/>
  <c r="DE104" i="3" s="1"/>
  <c r="DE105" i="3" s="1"/>
  <c r="DE106" i="3" s="1"/>
  <c r="DE107" i="3" s="1"/>
  <c r="DJ95" i="3"/>
  <c r="DI95" i="3"/>
  <c r="DF95" i="3"/>
  <c r="DJ94" i="3"/>
  <c r="DI94" i="3"/>
  <c r="DF94" i="3"/>
  <c r="DJ93" i="3"/>
  <c r="DI93" i="3"/>
  <c r="DF93" i="3"/>
  <c r="DJ92" i="3"/>
  <c r="DI92" i="3"/>
  <c r="DK92" i="3" s="1"/>
  <c r="DF92" i="3"/>
  <c r="DE92" i="3"/>
  <c r="DE93" i="3" s="1"/>
  <c r="DE94" i="3" s="1"/>
  <c r="DJ91" i="3"/>
  <c r="DF91" i="3"/>
  <c r="DJ90" i="3"/>
  <c r="DF90" i="3"/>
  <c r="DJ89" i="3"/>
  <c r="DF89" i="3"/>
  <c r="DJ88" i="3"/>
  <c r="DF88" i="3"/>
  <c r="DJ87" i="3"/>
  <c r="DF87" i="3"/>
  <c r="DJ86" i="3"/>
  <c r="DF86" i="3"/>
  <c r="DJ85" i="3"/>
  <c r="DF85" i="3"/>
  <c r="DJ84" i="3"/>
  <c r="DF84" i="3"/>
  <c r="DJ83" i="3"/>
  <c r="DF83" i="3"/>
  <c r="DJ82" i="3"/>
  <c r="DF82" i="3"/>
  <c r="DJ81" i="3"/>
  <c r="DF81" i="3"/>
  <c r="DJ80" i="3"/>
  <c r="DI80" i="3"/>
  <c r="DI81" i="3" s="1"/>
  <c r="DF80" i="3"/>
  <c r="DE80" i="3"/>
  <c r="DE81" i="3" s="1"/>
  <c r="DE82" i="3" s="1"/>
  <c r="DJ79" i="3"/>
  <c r="DF79" i="3"/>
  <c r="DJ78" i="3"/>
  <c r="DF78" i="3"/>
  <c r="DJ77" i="3"/>
  <c r="DF77" i="3"/>
  <c r="DJ76" i="3"/>
  <c r="DF76" i="3"/>
  <c r="DJ75" i="3"/>
  <c r="DF75" i="3"/>
  <c r="DJ74" i="3"/>
  <c r="DF74" i="3"/>
  <c r="DJ73" i="3"/>
  <c r="DF73" i="3"/>
  <c r="DJ72" i="3"/>
  <c r="DF72" i="3"/>
  <c r="DJ71" i="3"/>
  <c r="DF71" i="3"/>
  <c r="DJ70" i="3"/>
  <c r="DF70" i="3"/>
  <c r="DJ69" i="3"/>
  <c r="DF69" i="3"/>
  <c r="DJ68" i="3"/>
  <c r="DI68" i="3"/>
  <c r="DI69" i="3" s="1"/>
  <c r="DF68" i="3"/>
  <c r="DE68" i="3"/>
  <c r="DE69" i="3" s="1"/>
  <c r="DG69" i="3" s="1"/>
  <c r="DJ67" i="3"/>
  <c r="DF67" i="3"/>
  <c r="DJ66" i="3"/>
  <c r="DF66" i="3"/>
  <c r="DJ65" i="3"/>
  <c r="DF65" i="3"/>
  <c r="DJ64" i="3"/>
  <c r="DF64" i="3"/>
  <c r="DJ63" i="3"/>
  <c r="DF63" i="3"/>
  <c r="DJ62" i="3"/>
  <c r="DF62" i="3"/>
  <c r="DJ61" i="3"/>
  <c r="DF61" i="3"/>
  <c r="DJ60" i="3"/>
  <c r="DF60" i="3"/>
  <c r="DJ59" i="3"/>
  <c r="DF59" i="3"/>
  <c r="DJ58" i="3"/>
  <c r="DI58" i="3"/>
  <c r="DI59" i="3" s="1"/>
  <c r="DF58" i="3"/>
  <c r="DJ57" i="3"/>
  <c r="DF57" i="3"/>
  <c r="DE57" i="3"/>
  <c r="DE58" i="3" s="1"/>
  <c r="DK56" i="3"/>
  <c r="DJ56" i="3"/>
  <c r="DI56" i="3"/>
  <c r="DG56" i="3"/>
  <c r="DF56" i="3"/>
  <c r="DE56" i="3"/>
  <c r="DJ55" i="3"/>
  <c r="DF55" i="3"/>
  <c r="DJ54" i="3"/>
  <c r="DF54" i="3"/>
  <c r="DJ53" i="3"/>
  <c r="DF53" i="3"/>
  <c r="DJ52" i="3"/>
  <c r="DF52" i="3"/>
  <c r="DJ51" i="3"/>
  <c r="DF51" i="3"/>
  <c r="DJ50" i="3"/>
  <c r="DF50" i="3"/>
  <c r="DJ49" i="3"/>
  <c r="DF49" i="3"/>
  <c r="DJ48" i="3"/>
  <c r="DF48" i="3"/>
  <c r="DJ47" i="3"/>
  <c r="DF47" i="3"/>
  <c r="DJ46" i="3"/>
  <c r="DI46" i="3"/>
  <c r="DI47" i="3" s="1"/>
  <c r="DF46" i="3"/>
  <c r="DJ45" i="3"/>
  <c r="DI45" i="3"/>
  <c r="DK45" i="3" s="1"/>
  <c r="DF45" i="3"/>
  <c r="DE45" i="3"/>
  <c r="DE46" i="3" s="1"/>
  <c r="DK44" i="3"/>
  <c r="DJ44" i="3"/>
  <c r="DG44" i="3"/>
  <c r="DF44" i="3"/>
  <c r="DJ43" i="3"/>
  <c r="DF43" i="3"/>
  <c r="DJ42" i="3"/>
  <c r="DF42" i="3"/>
  <c r="DJ41" i="3"/>
  <c r="DF41" i="3"/>
  <c r="DJ40" i="3"/>
  <c r="DF40" i="3"/>
  <c r="DJ39" i="3"/>
  <c r="DF39" i="3"/>
  <c r="DJ38" i="3"/>
  <c r="DF38" i="3"/>
  <c r="DJ37" i="3"/>
  <c r="DF37" i="3"/>
  <c r="DJ36" i="3"/>
  <c r="DF36" i="3"/>
  <c r="DJ35" i="3"/>
  <c r="DF35" i="3"/>
  <c r="DJ34" i="3"/>
  <c r="DF34" i="3"/>
  <c r="DE34" i="3"/>
  <c r="DE35" i="3" s="1"/>
  <c r="DJ33" i="3"/>
  <c r="DI33" i="3"/>
  <c r="DI34" i="3" s="1"/>
  <c r="DG33" i="3"/>
  <c r="DF33" i="3"/>
  <c r="DE33" i="3"/>
  <c r="DK32" i="3"/>
  <c r="DJ32" i="3"/>
  <c r="DG32" i="3"/>
  <c r="DF32" i="3"/>
  <c r="DI21" i="3"/>
  <c r="DI22" i="3" s="1"/>
  <c r="DI23" i="3" s="1"/>
  <c r="DI24" i="3" s="1"/>
  <c r="DI25" i="3" s="1"/>
  <c r="DI26" i="3" s="1"/>
  <c r="DI27" i="3" s="1"/>
  <c r="DI28" i="3" s="1"/>
  <c r="DI29" i="3" s="1"/>
  <c r="DI30" i="3" s="1"/>
  <c r="DI31" i="3" s="1"/>
  <c r="DE21" i="3"/>
  <c r="DE22" i="3" s="1"/>
  <c r="DE23" i="3" s="1"/>
  <c r="DE24" i="3" s="1"/>
  <c r="DE25" i="3" s="1"/>
  <c r="DE26" i="3" s="1"/>
  <c r="DE27" i="3" s="1"/>
  <c r="DE28" i="3" s="1"/>
  <c r="DE29" i="3" s="1"/>
  <c r="DE30" i="3" s="1"/>
  <c r="DE31" i="3" s="1"/>
  <c r="DI48" i="3" l="1"/>
  <c r="DI140" i="3"/>
  <c r="DE59" i="3"/>
  <c r="DG58" i="3"/>
  <c r="DI126" i="3"/>
  <c r="DI152" i="3"/>
  <c r="DK151" i="3"/>
  <c r="DK34" i="3"/>
  <c r="DK46" i="3"/>
  <c r="DI35" i="3"/>
  <c r="DK69" i="3"/>
  <c r="DI70" i="3"/>
  <c r="DE83" i="3"/>
  <c r="DE36" i="3"/>
  <c r="DG35" i="3"/>
  <c r="DK59" i="3"/>
  <c r="DI60" i="3"/>
  <c r="DI82" i="3"/>
  <c r="DK93" i="3"/>
  <c r="DK81" i="3"/>
  <c r="DE95" i="3"/>
  <c r="DG94" i="3"/>
  <c r="DK111" i="3"/>
  <c r="DI112" i="3"/>
  <c r="DE47" i="3"/>
  <c r="DG46" i="3"/>
  <c r="DK109" i="3"/>
  <c r="DI158" i="3"/>
  <c r="DK157" i="3"/>
  <c r="DK187" i="3"/>
  <c r="DI188" i="3"/>
  <c r="DI211" i="3"/>
  <c r="DK210" i="3"/>
  <c r="DI235" i="3"/>
  <c r="DK246" i="3"/>
  <c r="DE171" i="3"/>
  <c r="DG170" i="3"/>
  <c r="DE70" i="3"/>
  <c r="DE122" i="3"/>
  <c r="DG121" i="3"/>
  <c r="DK137" i="3"/>
  <c r="DE213" i="3"/>
  <c r="DK33" i="3"/>
  <c r="DK58" i="3"/>
  <c r="DE147" i="3"/>
  <c r="DG146" i="3"/>
  <c r="DK232" i="3"/>
  <c r="DI221" i="3"/>
  <c r="DK220" i="3"/>
  <c r="DE378" i="3"/>
  <c r="DG81" i="3"/>
  <c r="DG93" i="3"/>
  <c r="DK149" i="3"/>
  <c r="DE200" i="3"/>
  <c r="DK110" i="3"/>
  <c r="DK138" i="3"/>
  <c r="DE159" i="3"/>
  <c r="DG158" i="3"/>
  <c r="DG222" i="3"/>
  <c r="DG234" i="3"/>
  <c r="DE223" i="3"/>
  <c r="DG34" i="3"/>
  <c r="DG68" i="3"/>
  <c r="DG80" i="3"/>
  <c r="DG92" i="3"/>
  <c r="DG133" i="3"/>
  <c r="DK135" i="3"/>
  <c r="DF269" i="3"/>
  <c r="DG45" i="3"/>
  <c r="DG57" i="3"/>
  <c r="DK144" i="3"/>
  <c r="DK150" i="3"/>
  <c r="DG169" i="3"/>
  <c r="DI298" i="3"/>
  <c r="DK297" i="3"/>
  <c r="DE110" i="3"/>
  <c r="DG109" i="3"/>
  <c r="DK123" i="3"/>
  <c r="DK147" i="3"/>
  <c r="DK169" i="3"/>
  <c r="DK57" i="3"/>
  <c r="DK68" i="3"/>
  <c r="DK80" i="3"/>
  <c r="DE137" i="3"/>
  <c r="DG145" i="3"/>
  <c r="DG198" i="3"/>
  <c r="DK122" i="3"/>
  <c r="DE187" i="3"/>
  <c r="DG186" i="3"/>
  <c r="DI199" i="3"/>
  <c r="DK198" i="3"/>
  <c r="DG210" i="3"/>
  <c r="DE263" i="3"/>
  <c r="DG157" i="3"/>
  <c r="DI417" i="3"/>
  <c r="DG461" i="3"/>
  <c r="DE462" i="3"/>
  <c r="DI286" i="3"/>
  <c r="DE321" i="3"/>
  <c r="DG320" i="3"/>
  <c r="DK374" i="3"/>
  <c r="DI375" i="3"/>
  <c r="DG338" i="3"/>
  <c r="DE339" i="3"/>
  <c r="DG439" i="3"/>
  <c r="DE440" i="3"/>
  <c r="DK245" i="3"/>
  <c r="DE253" i="3"/>
  <c r="DE254" i="3" s="1"/>
  <c r="DE255" i="3" s="1"/>
  <c r="DE256" i="3" s="1"/>
  <c r="DE257" i="3" s="1"/>
  <c r="DE258" i="3" s="1"/>
  <c r="DE259" i="3" s="1"/>
  <c r="DG261" i="3"/>
  <c r="DF273" i="3"/>
  <c r="DK340" i="3"/>
  <c r="DG385" i="3"/>
  <c r="DG426" i="3"/>
  <c r="DK461" i="3"/>
  <c r="DI462" i="3"/>
  <c r="DK186" i="3"/>
  <c r="DG211" i="3"/>
  <c r="DG221" i="3"/>
  <c r="DI274" i="3"/>
  <c r="DK273" i="3"/>
  <c r="DE350" i="3"/>
  <c r="DG349" i="3"/>
  <c r="DI365" i="3"/>
  <c r="DK386" i="3"/>
  <c r="DI387" i="3"/>
  <c r="DG389" i="3"/>
  <c r="DG398" i="3"/>
  <c r="DK415" i="3"/>
  <c r="DK427" i="3"/>
  <c r="DI428" i="3"/>
  <c r="DG438" i="3"/>
  <c r="DG449" i="3"/>
  <c r="DE450" i="3"/>
  <c r="DG144" i="3"/>
  <c r="DG156" i="3"/>
  <c r="DG168" i="3"/>
  <c r="DG197" i="3"/>
  <c r="DG232" i="3"/>
  <c r="DG296" i="3"/>
  <c r="DG337" i="3"/>
  <c r="DE326" i="3"/>
  <c r="DE327" i="3" s="1"/>
  <c r="DE328" i="3" s="1"/>
  <c r="DE329" i="3" s="1"/>
  <c r="DE330" i="3" s="1"/>
  <c r="DE331" i="3" s="1"/>
  <c r="DE332" i="3" s="1"/>
  <c r="DE333" i="3" s="1"/>
  <c r="DE334" i="3" s="1"/>
  <c r="DE335" i="3" s="1"/>
  <c r="DF274" i="3"/>
  <c r="DE274" i="3"/>
  <c r="DG274" i="3" s="1"/>
  <c r="DI352" i="3"/>
  <c r="DK364" i="3" s="1"/>
  <c r="DK351" i="3"/>
  <c r="DG397" i="3"/>
  <c r="DI403" i="3"/>
  <c r="DI404" i="3" s="1"/>
  <c r="DI405" i="3" s="1"/>
  <c r="DI406" i="3" s="1"/>
  <c r="DI407" i="3" s="1"/>
  <c r="DI408" i="3" s="1"/>
  <c r="DI409" i="3" s="1"/>
  <c r="DI410" i="3" s="1"/>
  <c r="DI411" i="3" s="1"/>
  <c r="DK414" i="3"/>
  <c r="DK474" i="3"/>
  <c r="DF281" i="3"/>
  <c r="DF289" i="3"/>
  <c r="DF277" i="3"/>
  <c r="DE285" i="3"/>
  <c r="DK296" i="3"/>
  <c r="DE309" i="3"/>
  <c r="DG308" i="3"/>
  <c r="DK339" i="3"/>
  <c r="DI342" i="3"/>
  <c r="DE362" i="3"/>
  <c r="DG361" i="3"/>
  <c r="DK449" i="3"/>
  <c r="DI450" i="3"/>
  <c r="DK197" i="3"/>
  <c r="DE391" i="3"/>
  <c r="DE428" i="3"/>
  <c r="DG473" i="3"/>
  <c r="DE474" i="3"/>
  <c r="DG235" i="3"/>
  <c r="DI250" i="3"/>
  <c r="DI251" i="3" s="1"/>
  <c r="DI252" i="3" s="1"/>
  <c r="DI253" i="3" s="1"/>
  <c r="DI254" i="3" s="1"/>
  <c r="DI255" i="3" s="1"/>
  <c r="DI256" i="3" s="1"/>
  <c r="DI257" i="3" s="1"/>
  <c r="DI258" i="3" s="1"/>
  <c r="DI259" i="3" s="1"/>
  <c r="DI263" i="3"/>
  <c r="DK262" i="3"/>
  <c r="DE297" i="3"/>
  <c r="DI309" i="3"/>
  <c r="DK308" i="3"/>
  <c r="DK338" i="3"/>
  <c r="DK437" i="3"/>
  <c r="DI438" i="3"/>
  <c r="DF287" i="3"/>
  <c r="DE275" i="3"/>
  <c r="DK350" i="3"/>
  <c r="DG374" i="3"/>
  <c r="DG387" i="3"/>
  <c r="DK398" i="3"/>
  <c r="DE415" i="3"/>
  <c r="DG427" i="3" s="1"/>
  <c r="DG414" i="3"/>
  <c r="DK361" i="3"/>
  <c r="DK363" i="3"/>
  <c r="DK373" i="3"/>
  <c r="DK385" i="3"/>
  <c r="DK426" i="3"/>
  <c r="DK436" i="3"/>
  <c r="DK448" i="3"/>
  <c r="DK460" i="3"/>
  <c r="DK349" i="3"/>
  <c r="DF279" i="3"/>
  <c r="DE402" i="3"/>
  <c r="DE403" i="3" s="1"/>
  <c r="DE404" i="3" s="1"/>
  <c r="DE405" i="3" s="1"/>
  <c r="DE406" i="3" s="1"/>
  <c r="DE407" i="3" s="1"/>
  <c r="DE408" i="3" s="1"/>
  <c r="DE409" i="3" s="1"/>
  <c r="DE410" i="3" s="1"/>
  <c r="DE411" i="3" s="1"/>
  <c r="DG321" i="3" l="1"/>
  <c r="DE322" i="3"/>
  <c r="DE379" i="3"/>
  <c r="DK286" i="3"/>
  <c r="DI287" i="3"/>
  <c r="DG187" i="3"/>
  <c r="DE188" i="3"/>
  <c r="DG122" i="3"/>
  <c r="DE123" i="3"/>
  <c r="DI159" i="3"/>
  <c r="DK170" i="3"/>
  <c r="DK158" i="3"/>
  <c r="DI153" i="3"/>
  <c r="DK152" i="3"/>
  <c r="DE160" i="3"/>
  <c r="DG159" i="3"/>
  <c r="DE71" i="3"/>
  <c r="DG70" i="3"/>
  <c r="DI127" i="3"/>
  <c r="DI275" i="3"/>
  <c r="DK274" i="3"/>
  <c r="DI83" i="3"/>
  <c r="DK82" i="3"/>
  <c r="DI264" i="3"/>
  <c r="DK263" i="3"/>
  <c r="DK221" i="3"/>
  <c r="DK233" i="3"/>
  <c r="DI222" i="3"/>
  <c r="DE37" i="3"/>
  <c r="DG36" i="3"/>
  <c r="DI61" i="3"/>
  <c r="DK60" i="3"/>
  <c r="DE276" i="3"/>
  <c r="DG275" i="3"/>
  <c r="DI388" i="3"/>
  <c r="DK387" i="3"/>
  <c r="DI463" i="3"/>
  <c r="DK462" i="3"/>
  <c r="DG171" i="3"/>
  <c r="DE48" i="3"/>
  <c r="DG47" i="3"/>
  <c r="DK94" i="3"/>
  <c r="DI429" i="3"/>
  <c r="DK428" i="3"/>
  <c r="DG309" i="3"/>
  <c r="DE310" i="3"/>
  <c r="DG199" i="3"/>
  <c r="DE340" i="3"/>
  <c r="DG339" i="3"/>
  <c r="DE201" i="3"/>
  <c r="DE148" i="3"/>
  <c r="DG147" i="3"/>
  <c r="DG83" i="3"/>
  <c r="DE84" i="3"/>
  <c r="DG59" i="3"/>
  <c r="DE60" i="3"/>
  <c r="DK199" i="3"/>
  <c r="DI200" i="3"/>
  <c r="DG390" i="3"/>
  <c r="DK124" i="3"/>
  <c r="DI113" i="3"/>
  <c r="DK112" i="3"/>
  <c r="DK298" i="3"/>
  <c r="DI299" i="3"/>
  <c r="DK247" i="3"/>
  <c r="DI236" i="3"/>
  <c r="DI71" i="3"/>
  <c r="DK70" i="3"/>
  <c r="DI439" i="3"/>
  <c r="DK438" i="3"/>
  <c r="DE429" i="3"/>
  <c r="DE111" i="3"/>
  <c r="DG110" i="3"/>
  <c r="DG82" i="3"/>
  <c r="DE392" i="3"/>
  <c r="DG391" i="3"/>
  <c r="DI366" i="3"/>
  <c r="DK365" i="3"/>
  <c r="DK321" i="3"/>
  <c r="DI310" i="3"/>
  <c r="DK309" i="3"/>
  <c r="DI451" i="3"/>
  <c r="DK450" i="3"/>
  <c r="DE451" i="3"/>
  <c r="DG450" i="3"/>
  <c r="DE264" i="3"/>
  <c r="DG263" i="3"/>
  <c r="DE138" i="3"/>
  <c r="DG95" i="3"/>
  <c r="DI141" i="3"/>
  <c r="DI343" i="3"/>
  <c r="DK342" i="3"/>
  <c r="DE463" i="3"/>
  <c r="DG462" i="3"/>
  <c r="DI353" i="3"/>
  <c r="DK352" i="3"/>
  <c r="DG134" i="3"/>
  <c r="DG297" i="3"/>
  <c r="DE298" i="3"/>
  <c r="DG350" i="3"/>
  <c r="DE351" i="3"/>
  <c r="DI376" i="3"/>
  <c r="DK375" i="3"/>
  <c r="DE214" i="3"/>
  <c r="DG213" i="3"/>
  <c r="DK211" i="3"/>
  <c r="DI212" i="3"/>
  <c r="DI36" i="3"/>
  <c r="DK35" i="3"/>
  <c r="DI49" i="3"/>
  <c r="DK48" i="3"/>
  <c r="DG362" i="3"/>
  <c r="DE363" i="3"/>
  <c r="DE475" i="3"/>
  <c r="DG474" i="3"/>
  <c r="DE441" i="3"/>
  <c r="DG440" i="3"/>
  <c r="DK416" i="3"/>
  <c r="DG285" i="3"/>
  <c r="DE286" i="3"/>
  <c r="DI418" i="3"/>
  <c r="DK417" i="3"/>
  <c r="DK399" i="3"/>
  <c r="DG415" i="3"/>
  <c r="DE416" i="3"/>
  <c r="DE224" i="3"/>
  <c r="DG223" i="3"/>
  <c r="DG212" i="3"/>
  <c r="DI189" i="3"/>
  <c r="DK188" i="3"/>
  <c r="DK47" i="3"/>
  <c r="DE352" i="3" l="1"/>
  <c r="DG351" i="3"/>
  <c r="DE311" i="3"/>
  <c r="DG310" i="3"/>
  <c r="DK83" i="3"/>
  <c r="DI84" i="3"/>
  <c r="DK95" i="3"/>
  <c r="DK71" i="3"/>
  <c r="DI72" i="3"/>
  <c r="DG60" i="3"/>
  <c r="DE61" i="3"/>
  <c r="DE277" i="3"/>
  <c r="DG276" i="3"/>
  <c r="DI160" i="3"/>
  <c r="DK159" i="3"/>
  <c r="DK171" i="3"/>
  <c r="DG298" i="3"/>
  <c r="DE299" i="3"/>
  <c r="DI367" i="3"/>
  <c r="DK275" i="3"/>
  <c r="DI276" i="3"/>
  <c r="DE124" i="3"/>
  <c r="DG135" i="3"/>
  <c r="DG123" i="3"/>
  <c r="DI50" i="3"/>
  <c r="DE139" i="3"/>
  <c r="DI237" i="3"/>
  <c r="DE85" i="3"/>
  <c r="DK429" i="3"/>
  <c r="DI430" i="3"/>
  <c r="DI62" i="3"/>
  <c r="DK61" i="3"/>
  <c r="DI128" i="3"/>
  <c r="DK139" i="3"/>
  <c r="DI419" i="3"/>
  <c r="DK418" i="3"/>
  <c r="DE393" i="3"/>
  <c r="DE189" i="3"/>
  <c r="DG188" i="3"/>
  <c r="DG286" i="3"/>
  <c r="DE287" i="3"/>
  <c r="DK36" i="3"/>
  <c r="DI37" i="3"/>
  <c r="DG264" i="3"/>
  <c r="DE265" i="3"/>
  <c r="DK299" i="3"/>
  <c r="DI300" i="3"/>
  <c r="DE38" i="3"/>
  <c r="DG37" i="3"/>
  <c r="DI213" i="3"/>
  <c r="DK212" i="3"/>
  <c r="DI354" i="3"/>
  <c r="DK366" i="3" s="1"/>
  <c r="DK353" i="3"/>
  <c r="DE149" i="3"/>
  <c r="DG148" i="3"/>
  <c r="DE49" i="3"/>
  <c r="DG48" i="3"/>
  <c r="DI223" i="3"/>
  <c r="DK222" i="3"/>
  <c r="DK234" i="3"/>
  <c r="DG71" i="3"/>
  <c r="DE72" i="3"/>
  <c r="DI288" i="3"/>
  <c r="DK287" i="3"/>
  <c r="DE417" i="3"/>
  <c r="DG429" i="3" s="1"/>
  <c r="DG416" i="3"/>
  <c r="DG451" i="3"/>
  <c r="DE452" i="3"/>
  <c r="DE112" i="3"/>
  <c r="DG111" i="3"/>
  <c r="DG200" i="3"/>
  <c r="DE364" i="3"/>
  <c r="DG363" i="3"/>
  <c r="DG375" i="3"/>
  <c r="DK189" i="3"/>
  <c r="DI190" i="3"/>
  <c r="DG463" i="3"/>
  <c r="DE464" i="3"/>
  <c r="DG428" i="3"/>
  <c r="DI114" i="3"/>
  <c r="DK113" i="3"/>
  <c r="DK125" i="3"/>
  <c r="DE202" i="3"/>
  <c r="DE161" i="3"/>
  <c r="DG160" i="3"/>
  <c r="DE380" i="3"/>
  <c r="DG441" i="3"/>
  <c r="DE442" i="3"/>
  <c r="DE215" i="3"/>
  <c r="DK451" i="3"/>
  <c r="DI452" i="3"/>
  <c r="DE430" i="3"/>
  <c r="DK463" i="3"/>
  <c r="DI464" i="3"/>
  <c r="DK475" i="3"/>
  <c r="DK343" i="3"/>
  <c r="DI344" i="3"/>
  <c r="DG340" i="3"/>
  <c r="DE341" i="3"/>
  <c r="DK264" i="3"/>
  <c r="DI265" i="3"/>
  <c r="DI154" i="3"/>
  <c r="DK153" i="3"/>
  <c r="DE323" i="3"/>
  <c r="DG323" i="3" s="1"/>
  <c r="DG322" i="3"/>
  <c r="DG224" i="3"/>
  <c r="DG236" i="3"/>
  <c r="DE225" i="3"/>
  <c r="DG475" i="3"/>
  <c r="DK376" i="3"/>
  <c r="DI377" i="3"/>
  <c r="DI142" i="3"/>
  <c r="DI311" i="3"/>
  <c r="DK310" i="3"/>
  <c r="DK322" i="3"/>
  <c r="DK439" i="3"/>
  <c r="DI440" i="3"/>
  <c r="DI201" i="3"/>
  <c r="DK200" i="3"/>
  <c r="DK388" i="3"/>
  <c r="DI389" i="3"/>
  <c r="DG277" i="3" l="1"/>
  <c r="DE278" i="3"/>
  <c r="DE226" i="3"/>
  <c r="DG225" i="3"/>
  <c r="DG237" i="3"/>
  <c r="DI431" i="3"/>
  <c r="DK430" i="3"/>
  <c r="DK201" i="3"/>
  <c r="DI202" i="3"/>
  <c r="DE381" i="3"/>
  <c r="DK288" i="3"/>
  <c r="DI289" i="3"/>
  <c r="DI277" i="3"/>
  <c r="DK276" i="3"/>
  <c r="DI63" i="3"/>
  <c r="DK62" i="3"/>
  <c r="DI441" i="3"/>
  <c r="DK440" i="3"/>
  <c r="DI465" i="3"/>
  <c r="DK464" i="3"/>
  <c r="DE73" i="3"/>
  <c r="DG72" i="3"/>
  <c r="DK213" i="3"/>
  <c r="DI214" i="3"/>
  <c r="DG189" i="3"/>
  <c r="DE190" i="3"/>
  <c r="DG84" i="3"/>
  <c r="DI73" i="3"/>
  <c r="DK72" i="3"/>
  <c r="DE162" i="3"/>
  <c r="DG161" i="3"/>
  <c r="DE394" i="3"/>
  <c r="DG85" i="3"/>
  <c r="DE86" i="3"/>
  <c r="DI368" i="3"/>
  <c r="DE431" i="3"/>
  <c r="DG430" i="3"/>
  <c r="DG201" i="3"/>
  <c r="DG364" i="3"/>
  <c r="DE365" i="3"/>
  <c r="DG376" i="3"/>
  <c r="DE39" i="3"/>
  <c r="DG38" i="3"/>
  <c r="DG392" i="3"/>
  <c r="DI345" i="3"/>
  <c r="DK344" i="3"/>
  <c r="DG61" i="3"/>
  <c r="DE62" i="3"/>
  <c r="DE203" i="3"/>
  <c r="DG202" i="3"/>
  <c r="DI301" i="3"/>
  <c r="DK300" i="3"/>
  <c r="DI238" i="3"/>
  <c r="DG299" i="3"/>
  <c r="DE300" i="3"/>
  <c r="DI85" i="3"/>
  <c r="DK84" i="3"/>
  <c r="DG417" i="3"/>
  <c r="DE418" i="3"/>
  <c r="DI355" i="3"/>
  <c r="DK354" i="3"/>
  <c r="DK311" i="3"/>
  <c r="DK323" i="3"/>
  <c r="DI312" i="3"/>
  <c r="DK154" i="3"/>
  <c r="DI155" i="3"/>
  <c r="DK155" i="3" s="1"/>
  <c r="DI453" i="3"/>
  <c r="DK452" i="3"/>
  <c r="DI224" i="3"/>
  <c r="DK223" i="3"/>
  <c r="DK235" i="3"/>
  <c r="DI420" i="3"/>
  <c r="DK419" i="3"/>
  <c r="DG287" i="3"/>
  <c r="DE288" i="3"/>
  <c r="DI191" i="3"/>
  <c r="DK190" i="3"/>
  <c r="DI266" i="3"/>
  <c r="DK265" i="3"/>
  <c r="DE113" i="3"/>
  <c r="DG112" i="3"/>
  <c r="DG265" i="3"/>
  <c r="DE266" i="3"/>
  <c r="DE140" i="3"/>
  <c r="DI143" i="3"/>
  <c r="DK143" i="3" s="1"/>
  <c r="DE216" i="3"/>
  <c r="DG215" i="3"/>
  <c r="DK114" i="3"/>
  <c r="DI115" i="3"/>
  <c r="DK126" i="3"/>
  <c r="DE453" i="3"/>
  <c r="DG452" i="3"/>
  <c r="DE50" i="3"/>
  <c r="DG49" i="3"/>
  <c r="DI131" i="3"/>
  <c r="DI129" i="3"/>
  <c r="DK140" i="3"/>
  <c r="DI51" i="3"/>
  <c r="DK50" i="3"/>
  <c r="DG311" i="3"/>
  <c r="DE312" i="3"/>
  <c r="DI378" i="3"/>
  <c r="DK377" i="3"/>
  <c r="DE342" i="3"/>
  <c r="DG341" i="3"/>
  <c r="DG214" i="3"/>
  <c r="DI38" i="3"/>
  <c r="DK37" i="3"/>
  <c r="DK49" i="3"/>
  <c r="DK160" i="3"/>
  <c r="DI161" i="3"/>
  <c r="DG124" i="3"/>
  <c r="DE125" i="3"/>
  <c r="DG136" i="3"/>
  <c r="DI390" i="3"/>
  <c r="DK389" i="3"/>
  <c r="DE443" i="3"/>
  <c r="DG442" i="3"/>
  <c r="DE465" i="3"/>
  <c r="DG464" i="3"/>
  <c r="DE150" i="3"/>
  <c r="DG149" i="3"/>
  <c r="DG352" i="3"/>
  <c r="DE353" i="3"/>
  <c r="DE354" i="3" l="1"/>
  <c r="DG353" i="3"/>
  <c r="DI116" i="3"/>
  <c r="DK115" i="3"/>
  <c r="DK127" i="3"/>
  <c r="DK453" i="3"/>
  <c r="DI454" i="3"/>
  <c r="DG300" i="3"/>
  <c r="DE301" i="3"/>
  <c r="DE382" i="3"/>
  <c r="DK345" i="3"/>
  <c r="DI346" i="3"/>
  <c r="DI162" i="3"/>
  <c r="DK161" i="3"/>
  <c r="DK266" i="3"/>
  <c r="DI267" i="3"/>
  <c r="DG393" i="3"/>
  <c r="DG73" i="3"/>
  <c r="DE74" i="3"/>
  <c r="DI52" i="3"/>
  <c r="DI239" i="3"/>
  <c r="DG39" i="3"/>
  <c r="DE40" i="3"/>
  <c r="DE395" i="3"/>
  <c r="DI203" i="3"/>
  <c r="DK202" i="3"/>
  <c r="DE313" i="3"/>
  <c r="DG312" i="3"/>
  <c r="DE151" i="3"/>
  <c r="DG150" i="3"/>
  <c r="DE217" i="3"/>
  <c r="DK191" i="3"/>
  <c r="DI192" i="3"/>
  <c r="DI313" i="3"/>
  <c r="DK312" i="3"/>
  <c r="DK465" i="3"/>
  <c r="DI466" i="3"/>
  <c r="DE87" i="3"/>
  <c r="DG86" i="3"/>
  <c r="DI130" i="3"/>
  <c r="DK141" i="3"/>
  <c r="DG288" i="3"/>
  <c r="DE289" i="3"/>
  <c r="DE366" i="3"/>
  <c r="DG365" i="3"/>
  <c r="DG377" i="3"/>
  <c r="DE163" i="3"/>
  <c r="DG162" i="3"/>
  <c r="DK85" i="3"/>
  <c r="DI86" i="3"/>
  <c r="DG465" i="3"/>
  <c r="DE466" i="3"/>
  <c r="DK38" i="3"/>
  <c r="DI39" i="3"/>
  <c r="DI302" i="3"/>
  <c r="DK301" i="3"/>
  <c r="DK441" i="3"/>
  <c r="DI442" i="3"/>
  <c r="DK431" i="3"/>
  <c r="DI432" i="3"/>
  <c r="DE114" i="3"/>
  <c r="DG113" i="3"/>
  <c r="DK73" i="3"/>
  <c r="DI74" i="3"/>
  <c r="DE126" i="3"/>
  <c r="DG125" i="3"/>
  <c r="DG137" i="3"/>
  <c r="DG443" i="3"/>
  <c r="DE444" i="3"/>
  <c r="DE141" i="3"/>
  <c r="DI421" i="3"/>
  <c r="DK420" i="3"/>
  <c r="DI356" i="3"/>
  <c r="DK368" i="3" s="1"/>
  <c r="DK355" i="3"/>
  <c r="DE204" i="3"/>
  <c r="DG203" i="3"/>
  <c r="DI64" i="3"/>
  <c r="DK63" i="3"/>
  <c r="DG342" i="3"/>
  <c r="DE343" i="3"/>
  <c r="DE51" i="3"/>
  <c r="DG50" i="3"/>
  <c r="DG266" i="3"/>
  <c r="DE267" i="3"/>
  <c r="DE419" i="3"/>
  <c r="DG418" i="3"/>
  <c r="DG62" i="3"/>
  <c r="DE63" i="3"/>
  <c r="DE432" i="3"/>
  <c r="DE191" i="3"/>
  <c r="DG190" i="3"/>
  <c r="DG226" i="3"/>
  <c r="DE227" i="3"/>
  <c r="DG238" i="3"/>
  <c r="DK390" i="3"/>
  <c r="DI391" i="3"/>
  <c r="DK367" i="3"/>
  <c r="DI278" i="3"/>
  <c r="DK277" i="3"/>
  <c r="DE279" i="3"/>
  <c r="DG278" i="3"/>
  <c r="DK378" i="3"/>
  <c r="DI379" i="3"/>
  <c r="DG453" i="3"/>
  <c r="DE454" i="3"/>
  <c r="DI225" i="3"/>
  <c r="DK224" i="3"/>
  <c r="DK236" i="3"/>
  <c r="DI369" i="3"/>
  <c r="DI215" i="3"/>
  <c r="DK214" i="3"/>
  <c r="DI290" i="3"/>
  <c r="DK289" i="3"/>
  <c r="DI370" i="3" l="1"/>
  <c r="DI279" i="3"/>
  <c r="DK278" i="3"/>
  <c r="DE205" i="3"/>
  <c r="DG204" i="3"/>
  <c r="DI75" i="3"/>
  <c r="DK74" i="3"/>
  <c r="DG216" i="3"/>
  <c r="DI240" i="3"/>
  <c r="DE467" i="3"/>
  <c r="DG466" i="3"/>
  <c r="DK142" i="3"/>
  <c r="DI53" i="3"/>
  <c r="DE383" i="3"/>
  <c r="DG267" i="3"/>
  <c r="DE268" i="3"/>
  <c r="DI87" i="3"/>
  <c r="DK86" i="3"/>
  <c r="DE75" i="3"/>
  <c r="DG87" i="3" s="1"/>
  <c r="DG74" i="3"/>
  <c r="DK215" i="3"/>
  <c r="DI216" i="3"/>
  <c r="DI226" i="3"/>
  <c r="DK225" i="3"/>
  <c r="DK237" i="3"/>
  <c r="DI422" i="3"/>
  <c r="DK421" i="3"/>
  <c r="DE115" i="3"/>
  <c r="DG114" i="3"/>
  <c r="DE88" i="3"/>
  <c r="DG313" i="3"/>
  <c r="DE314" i="3"/>
  <c r="DI455" i="3"/>
  <c r="DK454" i="3"/>
  <c r="DG63" i="3"/>
  <c r="DE64" i="3"/>
  <c r="DI40" i="3"/>
  <c r="DK39" i="3"/>
  <c r="DI357" i="3"/>
  <c r="DK356" i="3"/>
  <c r="DK51" i="3"/>
  <c r="DI467" i="3"/>
  <c r="DK466" i="3"/>
  <c r="DE52" i="3"/>
  <c r="DG51" i="3"/>
  <c r="DE142" i="3"/>
  <c r="DE164" i="3"/>
  <c r="DG163" i="3"/>
  <c r="DK203" i="3"/>
  <c r="DI204" i="3"/>
  <c r="DI268" i="3"/>
  <c r="DK267" i="3"/>
  <c r="DG419" i="3"/>
  <c r="DE420" i="3"/>
  <c r="DI380" i="3"/>
  <c r="DK379" i="3"/>
  <c r="DE344" i="3"/>
  <c r="DG343" i="3"/>
  <c r="DE445" i="3"/>
  <c r="DG444" i="3"/>
  <c r="DI443" i="3"/>
  <c r="DK442" i="3"/>
  <c r="DG395" i="3"/>
  <c r="DI392" i="3"/>
  <c r="DK391" i="3"/>
  <c r="DE152" i="3"/>
  <c r="DG151" i="3"/>
  <c r="DG191" i="3"/>
  <c r="DE192" i="3"/>
  <c r="DI314" i="3"/>
  <c r="DK313" i="3"/>
  <c r="DG394" i="3"/>
  <c r="DI117" i="3"/>
  <c r="DK116" i="3"/>
  <c r="DK128" i="3"/>
  <c r="DG126" i="3"/>
  <c r="DE127" i="3"/>
  <c r="DG138" i="3"/>
  <c r="DE218" i="3"/>
  <c r="DG301" i="3"/>
  <c r="DE302" i="3"/>
  <c r="DE228" i="3"/>
  <c r="DG227" i="3"/>
  <c r="DG239" i="3"/>
  <c r="DK290" i="3"/>
  <c r="DI291" i="3"/>
  <c r="DE433" i="3"/>
  <c r="DG432" i="3"/>
  <c r="DG366" i="3"/>
  <c r="DE367" i="3"/>
  <c r="DG378" i="3"/>
  <c r="DI193" i="3"/>
  <c r="DK192" i="3"/>
  <c r="DE41" i="3"/>
  <c r="DG40" i="3"/>
  <c r="DI163" i="3"/>
  <c r="DK162" i="3"/>
  <c r="DE455" i="3"/>
  <c r="DG454" i="3"/>
  <c r="DI433" i="3"/>
  <c r="DK432" i="3"/>
  <c r="DG279" i="3"/>
  <c r="DE280" i="3"/>
  <c r="DG431" i="3"/>
  <c r="DI65" i="3"/>
  <c r="DK64" i="3"/>
  <c r="DI303" i="3"/>
  <c r="DK302" i="3"/>
  <c r="DG289" i="3"/>
  <c r="DE290" i="3"/>
  <c r="DI347" i="3"/>
  <c r="DK347" i="3" s="1"/>
  <c r="DK346" i="3"/>
  <c r="DG354" i="3"/>
  <c r="DE355" i="3"/>
  <c r="DE434" i="3" l="1"/>
  <c r="DK392" i="3"/>
  <c r="DI393" i="3"/>
  <c r="DK268" i="3"/>
  <c r="DI269" i="3"/>
  <c r="DI88" i="3"/>
  <c r="DK87" i="3"/>
  <c r="DI241" i="3"/>
  <c r="DI205" i="3"/>
  <c r="DK204" i="3"/>
  <c r="DI358" i="3"/>
  <c r="DK357" i="3"/>
  <c r="DE116" i="3"/>
  <c r="DG115" i="3"/>
  <c r="DG268" i="3"/>
  <c r="DE269" i="3"/>
  <c r="DE128" i="3"/>
  <c r="DG127" i="3"/>
  <c r="DG139" i="3"/>
  <c r="DI164" i="3"/>
  <c r="DK163" i="3"/>
  <c r="DI118" i="3"/>
  <c r="DK117" i="3"/>
  <c r="DK129" i="3"/>
  <c r="DK443" i="3"/>
  <c r="DI444" i="3"/>
  <c r="DI304" i="3"/>
  <c r="DK303" i="3"/>
  <c r="DK40" i="3"/>
  <c r="DI41" i="3"/>
  <c r="DI423" i="3"/>
  <c r="DK423" i="3" s="1"/>
  <c r="DK422" i="3"/>
  <c r="DI76" i="3"/>
  <c r="DK75" i="3"/>
  <c r="DK467" i="3"/>
  <c r="DI468" i="3"/>
  <c r="DG41" i="3"/>
  <c r="DE42" i="3"/>
  <c r="DG228" i="3"/>
  <c r="DE229" i="3"/>
  <c r="DG240" i="3"/>
  <c r="DG445" i="3"/>
  <c r="DE446" i="3"/>
  <c r="DE165" i="3"/>
  <c r="DG164" i="3"/>
  <c r="DG64" i="3"/>
  <c r="DE65" i="3"/>
  <c r="DK433" i="3"/>
  <c r="DI434" i="3"/>
  <c r="DG302" i="3"/>
  <c r="DE303" i="3"/>
  <c r="DI315" i="3"/>
  <c r="DK314" i="3"/>
  <c r="DK52" i="3"/>
  <c r="DE206" i="3"/>
  <c r="DG205" i="3"/>
  <c r="DE89" i="3"/>
  <c r="DG290" i="3"/>
  <c r="DE291" i="3"/>
  <c r="DK193" i="3"/>
  <c r="DI194" i="3"/>
  <c r="DE193" i="3"/>
  <c r="DG192" i="3"/>
  <c r="DG344" i="3"/>
  <c r="DE345" i="3"/>
  <c r="DE143" i="3"/>
  <c r="DI227" i="3"/>
  <c r="DK226" i="3"/>
  <c r="DK238" i="3"/>
  <c r="DI54" i="3"/>
  <c r="DG75" i="3"/>
  <c r="DE76" i="3"/>
  <c r="DG455" i="3"/>
  <c r="DE456" i="3"/>
  <c r="DI66" i="3"/>
  <c r="DK65" i="3"/>
  <c r="DG280" i="3"/>
  <c r="DE281" i="3"/>
  <c r="DG217" i="3"/>
  <c r="DK455" i="3"/>
  <c r="DI456" i="3"/>
  <c r="DI217" i="3"/>
  <c r="DK216" i="3"/>
  <c r="DK279" i="3"/>
  <c r="DI280" i="3"/>
  <c r="DG467" i="3"/>
  <c r="DE468" i="3"/>
  <c r="DK291" i="3"/>
  <c r="DI292" i="3"/>
  <c r="DE356" i="3"/>
  <c r="DG355" i="3"/>
  <c r="DE368" i="3"/>
  <c r="DG367" i="3"/>
  <c r="DG379" i="3"/>
  <c r="DE219" i="3"/>
  <c r="DK380" i="3"/>
  <c r="DI381" i="3"/>
  <c r="DG52" i="3"/>
  <c r="DE53" i="3"/>
  <c r="DE315" i="3"/>
  <c r="DG314" i="3"/>
  <c r="DK369" i="3"/>
  <c r="DE153" i="3"/>
  <c r="DG152" i="3"/>
  <c r="DE421" i="3"/>
  <c r="DG420" i="3"/>
  <c r="DK370" i="3"/>
  <c r="DI371" i="3"/>
  <c r="DG356" i="3" l="1"/>
  <c r="DE357" i="3"/>
  <c r="DG281" i="3"/>
  <c r="DE282" i="3"/>
  <c r="DI228" i="3"/>
  <c r="DK227" i="3"/>
  <c r="DK239" i="3"/>
  <c r="DG89" i="3"/>
  <c r="DE90" i="3"/>
  <c r="DI77" i="3"/>
  <c r="DK76" i="3"/>
  <c r="DI119" i="3"/>
  <c r="DK118" i="3"/>
  <c r="DK130" i="3"/>
  <c r="DK205" i="3"/>
  <c r="DI206" i="3"/>
  <c r="DE54" i="3"/>
  <c r="DG53" i="3"/>
  <c r="DE207" i="3"/>
  <c r="DG206" i="3"/>
  <c r="DE447" i="3"/>
  <c r="DG447" i="3" s="1"/>
  <c r="DG446" i="3"/>
  <c r="DI165" i="3"/>
  <c r="DK164" i="3"/>
  <c r="DE346" i="3"/>
  <c r="DG345" i="3"/>
  <c r="DI382" i="3"/>
  <c r="DK381" i="3"/>
  <c r="DE457" i="3"/>
  <c r="DG456" i="3"/>
  <c r="DK41" i="3"/>
  <c r="DI42" i="3"/>
  <c r="DK292" i="3"/>
  <c r="DI293" i="3"/>
  <c r="DK315" i="3"/>
  <c r="DI316" i="3"/>
  <c r="DE230" i="3"/>
  <c r="DG229" i="3"/>
  <c r="DG241" i="3"/>
  <c r="DG128" i="3"/>
  <c r="DE129" i="3"/>
  <c r="DE131" i="3"/>
  <c r="DG140" i="3"/>
  <c r="DK88" i="3"/>
  <c r="DI89" i="3"/>
  <c r="DK66" i="3"/>
  <c r="DI67" i="3"/>
  <c r="DK67" i="3" s="1"/>
  <c r="DE77" i="3"/>
  <c r="DG76" i="3"/>
  <c r="DG193" i="3"/>
  <c r="DE194" i="3"/>
  <c r="DG303" i="3"/>
  <c r="DE304" i="3"/>
  <c r="DG269" i="3"/>
  <c r="DE270" i="3"/>
  <c r="DI270" i="3"/>
  <c r="DK269" i="3"/>
  <c r="DK280" i="3"/>
  <c r="DI281" i="3"/>
  <c r="DG218" i="3"/>
  <c r="DI195" i="3"/>
  <c r="DK195" i="3" s="1"/>
  <c r="DK194" i="3"/>
  <c r="DE43" i="3"/>
  <c r="DG43" i="3" s="1"/>
  <c r="DG42" i="3"/>
  <c r="DI305" i="3"/>
  <c r="DK304" i="3"/>
  <c r="DE166" i="3"/>
  <c r="DG165" i="3"/>
  <c r="DI445" i="3"/>
  <c r="DK444" i="3"/>
  <c r="DI394" i="3"/>
  <c r="DK393" i="3"/>
  <c r="DI242" i="3"/>
  <c r="DI457" i="3"/>
  <c r="DK456" i="3"/>
  <c r="DK53" i="3"/>
  <c r="DG291" i="3"/>
  <c r="DE292" i="3"/>
  <c r="DI469" i="3"/>
  <c r="DK468" i="3"/>
  <c r="DE117" i="3"/>
  <c r="DG116" i="3"/>
  <c r="DE469" i="3"/>
  <c r="DG468" i="3"/>
  <c r="DK371" i="3"/>
  <c r="DI55" i="3"/>
  <c r="DE154" i="3"/>
  <c r="DG153" i="3"/>
  <c r="DG368" i="3"/>
  <c r="DE369" i="3"/>
  <c r="DG380" i="3"/>
  <c r="DG65" i="3"/>
  <c r="DE66" i="3"/>
  <c r="DE435" i="3"/>
  <c r="DG315" i="3"/>
  <c r="DE316" i="3"/>
  <c r="DG421" i="3"/>
  <c r="DE422" i="3"/>
  <c r="DK217" i="3"/>
  <c r="DI218" i="3"/>
  <c r="DI435" i="3"/>
  <c r="DK435" i="3" s="1"/>
  <c r="DK434" i="3"/>
  <c r="DG88" i="3"/>
  <c r="DI359" i="3"/>
  <c r="DK359" i="3" s="1"/>
  <c r="DK358" i="3"/>
  <c r="DG433" i="3"/>
  <c r="DI294" i="3" l="1"/>
  <c r="DK293" i="3"/>
  <c r="DI90" i="3"/>
  <c r="DK89" i="3"/>
  <c r="DI78" i="3"/>
  <c r="DK77" i="3"/>
  <c r="DI219" i="3"/>
  <c r="DK219" i="3" s="1"/>
  <c r="DK218" i="3"/>
  <c r="DE91" i="3"/>
  <c r="DG207" i="3"/>
  <c r="DK445" i="3"/>
  <c r="DI446" i="3"/>
  <c r="DK42" i="3"/>
  <c r="DI43" i="3"/>
  <c r="DK43" i="3" s="1"/>
  <c r="DK305" i="3"/>
  <c r="DI306" i="3"/>
  <c r="DG304" i="3"/>
  <c r="DE305" i="3"/>
  <c r="DG143" i="3"/>
  <c r="DE118" i="3"/>
  <c r="DG117" i="3"/>
  <c r="DE370" i="3"/>
  <c r="DG369" i="3"/>
  <c r="DG381" i="3"/>
  <c r="DK55" i="3"/>
  <c r="DE130" i="3"/>
  <c r="DG129" i="3"/>
  <c r="DG141" i="3"/>
  <c r="DI166" i="3"/>
  <c r="DK165" i="3"/>
  <c r="DE317" i="3"/>
  <c r="DG316" i="3"/>
  <c r="DE195" i="3"/>
  <c r="DG195" i="3" s="1"/>
  <c r="DG194" i="3"/>
  <c r="DE55" i="3"/>
  <c r="DG55" i="3" s="1"/>
  <c r="DG54" i="3"/>
  <c r="DK228" i="3"/>
  <c r="DI229" i="3"/>
  <c r="DK240" i="3"/>
  <c r="DK270" i="3"/>
  <c r="DI271" i="3"/>
  <c r="DK271" i="3" s="1"/>
  <c r="DG292" i="3"/>
  <c r="DE293" i="3"/>
  <c r="DE155" i="3"/>
  <c r="DG155" i="3" s="1"/>
  <c r="DG154" i="3"/>
  <c r="DK382" i="3"/>
  <c r="DI383" i="3"/>
  <c r="DK383" i="3" s="1"/>
  <c r="DI207" i="3"/>
  <c r="DK207" i="3" s="1"/>
  <c r="DK206" i="3"/>
  <c r="DG282" i="3"/>
  <c r="DE283" i="3"/>
  <c r="DE167" i="3"/>
  <c r="DG166" i="3"/>
  <c r="DE423" i="3"/>
  <c r="DG423" i="3" s="1"/>
  <c r="DG422" i="3"/>
  <c r="DG457" i="3"/>
  <c r="DE458" i="3"/>
  <c r="DK54" i="3"/>
  <c r="DG434" i="3"/>
  <c r="DI243" i="3"/>
  <c r="DK119" i="3"/>
  <c r="DK131" i="3"/>
  <c r="DG270" i="3"/>
  <c r="DE271" i="3"/>
  <c r="DG271" i="3" s="1"/>
  <c r="DG469" i="3"/>
  <c r="DE470" i="3"/>
  <c r="DG77" i="3"/>
  <c r="DE78" i="3"/>
  <c r="DG90" i="3" s="1"/>
  <c r="DE231" i="3"/>
  <c r="DG230" i="3"/>
  <c r="DG242" i="3"/>
  <c r="DG346" i="3"/>
  <c r="DE347" i="3"/>
  <c r="DG347" i="3" s="1"/>
  <c r="DE358" i="3"/>
  <c r="DG357" i="3"/>
  <c r="DK469" i="3"/>
  <c r="DI470" i="3"/>
  <c r="DK457" i="3"/>
  <c r="DI458" i="3"/>
  <c r="DE67" i="3"/>
  <c r="DG67" i="3" s="1"/>
  <c r="DG66" i="3"/>
  <c r="DK394" i="3"/>
  <c r="DI395" i="3"/>
  <c r="DK395" i="3" s="1"/>
  <c r="DI282" i="3"/>
  <c r="DK281" i="3"/>
  <c r="DG219" i="3"/>
  <c r="DI317" i="3"/>
  <c r="DK316" i="3"/>
  <c r="DE119" i="3" l="1"/>
  <c r="DG118" i="3"/>
  <c r="DG293" i="3"/>
  <c r="DE294" i="3"/>
  <c r="DG317" i="3"/>
  <c r="DE318" i="3"/>
  <c r="DE79" i="3"/>
  <c r="DG79" i="3" s="1"/>
  <c r="DG78" i="3"/>
  <c r="DI471" i="3"/>
  <c r="DK471" i="3" s="1"/>
  <c r="DK470" i="3"/>
  <c r="DI167" i="3"/>
  <c r="DK167" i="3" s="1"/>
  <c r="DK166" i="3"/>
  <c r="DG305" i="3"/>
  <c r="DE306" i="3"/>
  <c r="DG370" i="3"/>
  <c r="DE371" i="3"/>
  <c r="DG382" i="3"/>
  <c r="DI307" i="3"/>
  <c r="DK307" i="3" s="1"/>
  <c r="DK306" i="3"/>
  <c r="DK78" i="3"/>
  <c r="DI79" i="3"/>
  <c r="DK79" i="3" s="1"/>
  <c r="DE459" i="3"/>
  <c r="DG459" i="3" s="1"/>
  <c r="DG458" i="3"/>
  <c r="DE471" i="3"/>
  <c r="DG470" i="3"/>
  <c r="DK282" i="3"/>
  <c r="DI283" i="3"/>
  <c r="DK283" i="3" s="1"/>
  <c r="DI230" i="3"/>
  <c r="DK229" i="3"/>
  <c r="DK241" i="3"/>
  <c r="DG130" i="3"/>
  <c r="DG142" i="3"/>
  <c r="DI318" i="3"/>
  <c r="DK317" i="3"/>
  <c r="DG358" i="3"/>
  <c r="DE359" i="3"/>
  <c r="DG359" i="3" s="1"/>
  <c r="DK90" i="3"/>
  <c r="DI91" i="3"/>
  <c r="DI459" i="3"/>
  <c r="DK458" i="3"/>
  <c r="DG167" i="3"/>
  <c r="DG283" i="3"/>
  <c r="DG435" i="3"/>
  <c r="DG231" i="3"/>
  <c r="DG243" i="3"/>
  <c r="DI447" i="3"/>
  <c r="DK447" i="3" s="1"/>
  <c r="DK446" i="3"/>
  <c r="DK294" i="3"/>
  <c r="DI295" i="3"/>
  <c r="DG294" i="3" l="1"/>
  <c r="DE295" i="3"/>
  <c r="DG295" i="3" s="1"/>
  <c r="DI319" i="3"/>
  <c r="DK319" i="3" s="1"/>
  <c r="DK318" i="3"/>
  <c r="DG91" i="3"/>
  <c r="DI231" i="3"/>
  <c r="DK230" i="3"/>
  <c r="DK242" i="3"/>
  <c r="DK459" i="3"/>
  <c r="DK295" i="3"/>
  <c r="DK91" i="3"/>
  <c r="DG306" i="3"/>
  <c r="DE307" i="3"/>
  <c r="DE319" i="3"/>
  <c r="DG319" i="3" s="1"/>
  <c r="DG318" i="3"/>
  <c r="DG371" i="3"/>
  <c r="DG383" i="3"/>
  <c r="DG471" i="3"/>
  <c r="DG119" i="3"/>
  <c r="DG131" i="3"/>
  <c r="DK231" i="3" l="1"/>
  <c r="DK243" i="3"/>
  <c r="DG307" i="3"/>
</calcChain>
</file>

<file path=xl/sharedStrings.xml><?xml version="1.0" encoding="utf-8"?>
<sst xmlns="http://schemas.openxmlformats.org/spreadsheetml/2006/main" count="1995" uniqueCount="498">
  <si>
    <t>Proceso: 
Gestión de Estudios de Desarrollo Económico</t>
  </si>
  <si>
    <t>Código:</t>
  </si>
  <si>
    <t>GEDE-P3-F1</t>
  </si>
  <si>
    <t>Fecha Datos</t>
  </si>
  <si>
    <t>Fecha Actualización</t>
  </si>
  <si>
    <t>Versión:</t>
  </si>
  <si>
    <t>Fecha: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</si>
  <si>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</si>
  <si>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</si>
  <si>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</si>
  <si>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</si>
  <si>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</si>
  <si>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</si>
  <si>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</si>
  <si>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</si>
  <si>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</si>
  <si>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I. IDENTIFICACIÓN DE LA BASE DE DATOS</t>
  </si>
  <si>
    <t>1.</t>
    <phoneticPr fontId="0" type="noConversion"/>
  </si>
  <si>
    <t>Nombre de la base de datos:</t>
  </si>
  <si>
    <t>BD_EMCM (encuesta mensual de comercio minorista) DEPARTAMENTOS</t>
  </si>
  <si>
    <t>2.</t>
    <phoneticPr fontId="0" type="noConversion"/>
  </si>
  <si>
    <t>Descripción de la base de datos:</t>
  </si>
  <si>
    <t xml:space="preserve">Contiene información sobre el panorama del comercio minorista </t>
  </si>
  <si>
    <t>índices y variaciones de las ventas reales y el empleo de Bogotá, 5 departamentos y otros</t>
  </si>
  <si>
    <t>3.</t>
    <phoneticPr fontId="0" type="noConversion"/>
  </si>
  <si>
    <t>Fuente primaria de información:</t>
  </si>
  <si>
    <t xml:space="preserve">DANE- Encuesta Mensual de Comercio </t>
  </si>
  <si>
    <t>4.</t>
    <phoneticPr fontId="0" type="noConversion"/>
  </si>
  <si>
    <t>Tipo de archivo:</t>
  </si>
  <si>
    <t>Excel</t>
  </si>
  <si>
    <t>X</t>
  </si>
  <si>
    <t xml:space="preserve">Access </t>
  </si>
  <si>
    <t>Texto o archivo plano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</si>
  <si>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</si>
  <si>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</si>
  <si>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</si>
  <si>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</si>
  <si>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</si>
  <si>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</si>
  <si>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</si>
  <si>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1175 Kb</t>
  </si>
  <si>
    <t xml:space="preserve">6. </t>
  </si>
  <si>
    <t>Periodo inicial (aaaa/mm):</t>
  </si>
  <si>
    <t>Enero/2019</t>
  </si>
  <si>
    <t>Periodo final (aaaa/mm):</t>
  </si>
  <si>
    <t>7.</t>
  </si>
  <si>
    <t>Cobertura geográfica:</t>
  </si>
  <si>
    <t>Bogotá</t>
  </si>
  <si>
    <t>8.</t>
  </si>
  <si>
    <t>Nivel de desagregación temática:</t>
    <phoneticPr fontId="0" type="noConversion"/>
  </si>
  <si>
    <t>Ventas reales y empleo desagregados según agrupaciones temáticas</t>
  </si>
  <si>
    <t>9.</t>
  </si>
  <si>
    <t>Frecuencia de actualización de datos:</t>
  </si>
  <si>
    <t>Mensual</t>
  </si>
  <si>
    <t>Bimestral</t>
  </si>
  <si>
    <t>Trimestral</t>
  </si>
  <si>
    <t>Semestral</t>
  </si>
  <si>
    <t>Anual</t>
  </si>
  <si>
    <t>Otra</t>
  </si>
  <si>
    <t xml:space="preserve">Cuál? </t>
  </si>
  <si>
    <t>II. PROPIEDAD DE LA INFORMACIÓN</t>
  </si>
  <si>
    <t xml:space="preserve">1. </t>
  </si>
  <si>
    <t xml:space="preserve">Entidad responsable en el Distrito Capital D.C.: </t>
  </si>
  <si>
    <t xml:space="preserve">Secretaría Distrital de Desarrollo Económico </t>
  </si>
  <si>
    <t>2.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</si>
  <si>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</si>
  <si>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Subdirector(a) de Información y Estadísticas</t>
  </si>
  <si>
    <t>Yaneth Lucia Pinilla Beltrán</t>
  </si>
  <si>
    <t>3.</t>
  </si>
  <si>
    <t>Número telefónico:</t>
  </si>
  <si>
    <t>601 3693777 ext 241</t>
  </si>
  <si>
    <t>4.</t>
  </si>
  <si>
    <t>E-mail:</t>
  </si>
  <si>
    <t>ypinilla@sdde.gov.co</t>
  </si>
  <si>
    <t>5.</t>
  </si>
  <si>
    <t>Profesional que actualiza:</t>
  </si>
  <si>
    <t xml:space="preserve"> Luis Giovanny Suarez Villalobos - Profesional de la SIE</t>
  </si>
  <si>
    <t>III. ACCESO A LA INFORMACION</t>
    <phoneticPr fontId="0" type="noConversion"/>
  </si>
  <si>
    <t>1.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</si>
  <si>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</si>
  <si>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</si>
  <si>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</si>
  <si>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</si>
  <si>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</si>
  <si>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</si>
  <si>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</si>
  <si>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</si>
  <si>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</si>
  <si>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</si>
  <si>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</si>
  <si>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</si>
  <si>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</si>
  <si>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</si>
  <si>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</si>
  <si>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</si>
  <si>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</si>
  <si>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</si>
  <si>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</si>
  <si>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</si>
  <si>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</si>
  <si>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</si>
  <si>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Sistema de Información</t>
  </si>
  <si>
    <t>BD EMCM (encuesta mensual de comercio minorista) departamentos</t>
  </si>
  <si>
    <r>
      <rPr>
        <b/>
        <sz val="10"/>
        <color theme="1"/>
        <rFont val="Arial"/>
        <family val="2"/>
      </rPr>
      <t>Fuente:</t>
    </r>
    <r>
      <rPr>
        <sz val="10"/>
        <color theme="1"/>
        <rFont val="Arial"/>
        <family val="2"/>
      </rPr>
      <t xml:space="preserve"> </t>
    </r>
  </si>
  <si>
    <t>Departamento Administrativo Nacional de Estadística, Dane.- Andemos</t>
  </si>
  <si>
    <t>Link:</t>
  </si>
  <si>
    <t>https://www.dane.gov.co/index.php/estadisticas-por-tema/comercio-interno/encuesta-mensual-de-comercio-emc</t>
  </si>
  <si>
    <t xml:space="preserve">Unidades: </t>
  </si>
  <si>
    <t>variación porcentual base 2019=100.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</si>
  <si>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</si>
  <si>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Nota: Preliminar (P)</t>
  </si>
  <si>
    <t>Periodo</t>
  </si>
  <si>
    <t>Mes</t>
  </si>
  <si>
    <t>Departamento</t>
  </si>
  <si>
    <t xml:space="preserve">Indices de personal ocupado promedio segun actividad CIIU departamentos  </t>
  </si>
  <si>
    <t>Indices de las ventas en valores reales segun actividad CIIU departamentos</t>
  </si>
  <si>
    <t>Indices de las ventas en valores nominales segun actividad CIIU departamentos</t>
  </si>
  <si>
    <t>Variacion anual del personal ocupado promedio segun actividad comercial  CIIU rev 4 departamentos</t>
  </si>
  <si>
    <t>Variacion anual de las ventas reales segun actividad comercial CIIU rev 4 departamentos</t>
  </si>
  <si>
    <t>Variacion anual de las ventas nominales segun actividad comercial CIIU rev 4 departamentos</t>
  </si>
  <si>
    <t>Variacion periodo corrido del personal ocupado promedio segun actividad comercial  CIIU rev 4 departamentos</t>
  </si>
  <si>
    <t>Variacion periodo corrido de las ventas reales segun actividad comercial CIIU rev 4 departamentos</t>
  </si>
  <si>
    <t>Variacion periodo corrido de las ventas nominales segun actividad comercial CIIU rev 4 deparamentos</t>
  </si>
  <si>
    <t>Contribución anual del personal ocupado promedio segun actividad comercial  CIIU rev 4 departamentos</t>
  </si>
  <si>
    <t>Contribución anual de las ventas segun actividad comercial CIIU rev 4 departamentos</t>
  </si>
  <si>
    <t>Contribución periodo corrido del personal ocupado promedio segun actividad comercial  CIIU rev 4 departamentos</t>
  </si>
  <si>
    <t>Contribución año corrido de las ventas segun actividad comercial CIIU rev 4 departamentos</t>
  </si>
  <si>
    <t>Venta de vehiculos</t>
  </si>
  <si>
    <t>Total comercio minorista y vehiculos en el departamento divisiones 45 y 47  CIIU rev 4 AC</t>
  </si>
  <si>
    <t>4511 Vehiculos automotores nuevos</t>
  </si>
  <si>
    <t>4530 4541 Partes piezas autopartes y accesorios lujos para vehiculos automotores motocicletas sus partes y accesorios</t>
  </si>
  <si>
    <t xml:space="preserve">4711  4719  4721 4722  4723  4724  4729  en establecimientos no especializados y en especializados en alimentos bebidas y tabaco </t>
  </si>
  <si>
    <t>4741  4742  4751  4752  4753  4754  4755  4759   equipos de informatica y comunicaciones en establecimientos especializados  otros enseres domesticos en establecimientos especializados</t>
  </si>
  <si>
    <t>4761  4762  4769  4774 Articulos culturales y de entretenimiento en establecimientos especializados</t>
  </si>
  <si>
    <t>4771  4772 Prendas de vestir y sus accesorios calzado y articulos sucedaneos al cuero en establecimientos especializados</t>
  </si>
  <si>
    <t xml:space="preserve">4773 Productos farmaceuticos medicinales odontologicos articulos de perfumeria cosmeticos y de tocador  </t>
  </si>
  <si>
    <t>Total comercio minorista y vehiculos en el departamento divisiones 45 y 47  CIIU rev 4 ac variacion anual</t>
  </si>
  <si>
    <t>4511 Vehiculos automotores nuevos variacion anual</t>
  </si>
  <si>
    <t>4530 4541 Partes piezas autopartes y accesorios lujos para vehiculos automotores motocicletas sus partes y accesorios variacion anual</t>
  </si>
  <si>
    <t xml:space="preserve">4711  4719  4721 4722  4723  4724  4729  En establecimientos no especializados y en especializados en alimentos bebidas y tabaco variacion anual </t>
  </si>
  <si>
    <t>4741  4742  4751  4752  4753  4754  4755  4759   Equipos de informatica y comunicaciones en establecimientos especializados  otros enseres domesticos en establecimientos especializados variacion anual</t>
  </si>
  <si>
    <t>4761  4762  4769  4774 Articulos culturales y de entretenimiento en establecimientos especializados variacion anual</t>
  </si>
  <si>
    <t>4771  4772 Prendas de vestir y sus accesorios calzado y articulos sucedaneos al cuero en establecimientos especializados variacion anual</t>
  </si>
  <si>
    <t xml:space="preserve">4773 Productos farmaceuticos medicinales odontologicos articulos de perfumeria cosmeticos y de tocador variacion anual  </t>
  </si>
  <si>
    <t>Total comercio minorista y vehiculos en el departamento divisiones 45 y 47  CIIU rev 4 ac variacion periodo corrido</t>
  </si>
  <si>
    <t>4511 Vehiculos automotores nuevos variacion periodo corrido</t>
  </si>
  <si>
    <t>4530 4541 Partes piezas autopartes y accesorios lujos para vehiculos automotores motocicletas sus partes y accesorios variacion periodo corrido</t>
  </si>
  <si>
    <t>4711  4719  4721 4722  4723  4724  4729  En establecimientos no especializados y en especializados en alimentos bebidas y tabaco variacion periodo corrido</t>
  </si>
  <si>
    <t>4741  4742  4751  4752  4753  4754  4755  4759  Equipos de informatica y comunicaciones en establecimientos especializados otros enseres domesticos en establecimientos especializados variacion periodo corrido</t>
  </si>
  <si>
    <t>4761  4762  4769  4774 Articulos culturales y de entretenimiento en establecimientos especializados variacion periodo corrido</t>
  </si>
  <si>
    <t>4771  4772 Prendas de vestir y sus accesorios calzado y articulos sucedaneos al cuero en establecimientos especializados variacion periodo corrido</t>
  </si>
  <si>
    <t>4773 Productos farmaceuticos medicinales odontologicos articulos de perfumeria cosmeticos y de tocador variacion periodo corrido</t>
  </si>
  <si>
    <t>Venta mensual de vehiculos nuevos por departamento</t>
  </si>
  <si>
    <t>Ventas acumuladas de vehiculos nuevos por departamento</t>
  </si>
  <si>
    <t>Variacion anual de vehiculos nuevos por departamento</t>
  </si>
  <si>
    <t>Variacion periodo corrido de las ventas acumuladas de vehiculos nuevos por departamento</t>
  </si>
  <si>
    <t>Venta mensual de motos nuevas por departamento</t>
  </si>
  <si>
    <t>Ventas acumuladas de motos nuevas por departamento</t>
  </si>
  <si>
    <t>Variacion anual de motos nuevas por departamento</t>
  </si>
  <si>
    <t>Variacion periodo corrido de motos nuevas por departamento</t>
  </si>
  <si>
    <t>Enero</t>
  </si>
  <si>
    <t>Antioquia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</si>
  <si>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</si>
  <si>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</si>
  <si>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</si>
  <si>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</si>
  <si>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</si>
  <si>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</si>
  <si>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</si>
  <si>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</si>
  <si>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</si>
  <si>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</si>
  <si>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</si>
  <si>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Atlantico</t>
  </si>
  <si>
    <t>Cundinamarca</t>
  </si>
  <si>
    <t>Santander</t>
  </si>
  <si>
    <t>Valle del Cauca</t>
  </si>
  <si>
    <t>Otros Departamentos</t>
  </si>
  <si>
    <t>BD_EMCM (encuesta mensual de comercio minorista) NACIONAL</t>
  </si>
  <si>
    <t>índices y variaciones de las ventas reales y el empleo Total Nacional</t>
  </si>
  <si>
    <t xml:space="preserve">BD EMCM (encuesta mensual de comercio minorista) Nacional </t>
  </si>
  <si>
    <t>Departamento administrativo nacional de estadística, Dane. - Andemos.</t>
  </si>
  <si>
    <t>Indices del personal ocupado segun categorias de contratacion</t>
  </si>
  <si>
    <t>Indices del personal ocupado segun actividad CIIU rev 4 ac</t>
  </si>
  <si>
    <t>Indice sueldos percapita</t>
  </si>
  <si>
    <t>Indices de las ventas en valores reales segun actividad CIIU</t>
  </si>
  <si>
    <t>Indices de las ventas en valores nominales segun actividad CIIU</t>
  </si>
  <si>
    <t>Variacion anual del personal ocupado segun categorias de contratacion</t>
  </si>
  <si>
    <t xml:space="preserve"> Variacion anual del personal ocupado promedio segun actividad comercial  CIIU Rev 4</t>
  </si>
  <si>
    <t>Variacion anual sueldos per capita</t>
  </si>
  <si>
    <t>Variacion anual de las ventas reales segun actividad comercial CIIU rev 4</t>
  </si>
  <si>
    <t>Variacion anual de las ventas nominales segun actividad comercial CIIU rev 4</t>
  </si>
  <si>
    <t>Variacion periodo corrido del personal ocupado segun categorias de contratacion</t>
  </si>
  <si>
    <t xml:space="preserve"> Variacion periodo corrido del personal ocupado promedio segun actividad comercial  CIIU rev 4</t>
  </si>
  <si>
    <t>Variacion periodo corrido sueldos 
per capita</t>
  </si>
  <si>
    <t>Variacion periodo corrido de las ventas reales segun actividad comercial CIIU rev 4</t>
  </si>
  <si>
    <t>Variacion periodo corrido de las ventas nominales segun actividad comercial CIIU rev 4</t>
  </si>
  <si>
    <t>Contribución anual del personal ocupado segun categorias de contratacion</t>
  </si>
  <si>
    <t xml:space="preserve"> Contribución anual del personal ocupado promedio segun actividad comercial  CIIU Rev 4</t>
  </si>
  <si>
    <t>Contribución anual de las ventas segun actividad comercial CIIU rev 4</t>
  </si>
  <si>
    <t>Contribución año corrido del personal ocupado segun categorias de contratacion</t>
  </si>
  <si>
    <t xml:space="preserve"> Contribución año corrido del personal ocupado promedio segun actividad comercial  CIIU Rev 4</t>
  </si>
  <si>
    <t>Contribución año corrido de las ventas segun actividad comercial CIIU rev 4</t>
  </si>
  <si>
    <t>Indice personal permanente</t>
  </si>
  <si>
    <t>Indice personal temporal directo</t>
  </si>
  <si>
    <t>Indice personal temporal a traves de empresas</t>
  </si>
  <si>
    <t>Indice aprendices y pasantes en etapa practica</t>
  </si>
  <si>
    <t>Indice total personal ocupado promedio</t>
  </si>
  <si>
    <t xml:space="preserve">Indice total comercio minorista </t>
  </si>
  <si>
    <t>Indice total comercio minorista y vehiculos excepto grupo CIIU 473</t>
  </si>
  <si>
    <t>Indice  4511 vehiculos automotores nuevos</t>
  </si>
  <si>
    <t>Indice  4530 Partes piezas y accesorios para vehiculos automotores</t>
  </si>
  <si>
    <t xml:space="preserve"> Indice  4541  motocicletas y de sus partes piezas y sus accesorios</t>
  </si>
  <si>
    <t>Indice 4711 472 no especializados con surtido compuesto principalmente por alimentos y  especializados en la venta de alimentos</t>
  </si>
  <si>
    <t>Indice 4719 no especializados con surtido compuesto principalmente por productos diferentes de alimentos bebidas y tabaco</t>
  </si>
  <si>
    <t>Indice 4731  Combustibles para automotores lubricantes aditivos y productos de limpieza para vehiculos automotores</t>
  </si>
  <si>
    <t xml:space="preserve"> Indice 4732  combustibles para automotores lubricantes aditivos y productos de limpieza para vehiculos automotores</t>
  </si>
  <si>
    <t>Indice 474 equipos de informatica y comunicaciones en establecimientos especializados</t>
  </si>
  <si>
    <t>Indice 475 otros enseres domesticos en establecimientos especializados</t>
  </si>
  <si>
    <t>Indice 476 artículos culturales y de entretenimiento en establecimientos especializados</t>
  </si>
  <si>
    <t>Indice  4771  4772 Prendas de vestir y sus accesorios calzado y articulos sucedaneos al cuero en establecimientos especializados</t>
  </si>
  <si>
    <t xml:space="preserve">Indice  4773 productos farmaceuticos medicinales odontologicos articulos de perfumeria cosmeticos y de tocador  </t>
  </si>
  <si>
    <t>Indice  4774 otros productos nuevos en establecimientos especializados</t>
  </si>
  <si>
    <t>Indice sueldos reales per capita</t>
  </si>
  <si>
    <t>Indice sueldos nominales per capita</t>
  </si>
  <si>
    <t xml:space="preserve">Indice de ventas reales  total comercio minorista </t>
  </si>
  <si>
    <t>Indice de ventas reales  total comercio minorista y vehiculos excepto grupo CIIU 473</t>
  </si>
  <si>
    <t>Indice de ventas reales  4511 vehiculos automotores nuevos</t>
  </si>
  <si>
    <t>Indice de ventas reales  4530 partes piezas autopartes y accesorios lujos para vehiculos automotores</t>
  </si>
  <si>
    <t xml:space="preserve"> Indice de ventas reales  4541  motocicletas y de sus partes piezas y sus accesorios</t>
  </si>
  <si>
    <t>Indice de ventas reales  4711 472 no especializados con surtido compuesto principalmente por alimentos y  especializados en la venta de alimentos</t>
  </si>
  <si>
    <t>Indice de ventas reales  4719 no especializados con surtido compuesto principalmente por productos diferentes de alimentos bebidas y tabaco</t>
  </si>
  <si>
    <t>Indice de entas reales  4731 comercio al por menor de combustible para automotores</t>
  </si>
  <si>
    <t xml:space="preserve"> Indice de ventas reales  4732   comercio al por menor de lubricantes aditivos y productos de limpieza para
 vehiculos automotores</t>
  </si>
  <si>
    <t>Indice de ventas reales  474 equipos de informatica y comunicaciones en establecimientos especializados</t>
  </si>
  <si>
    <t>Indice de ventas reales  475 otros enseres domesticos en establecimientos especializados</t>
  </si>
  <si>
    <t>Indice de ventas reales  476 articulos culturales y de entretenimiento en establecimientos especializados</t>
  </si>
  <si>
    <t>Indice de ventas reales  4771  4772 prendas de vestir y sus accesorios calzado y articulos sucedaneos al cuero en establecimientos especializados</t>
  </si>
  <si>
    <t xml:space="preserve">Indice de ventas reales  4773 productos farmaceuticos medicinales odontologicos articulos de perfumeria cosmeticos y de tocador  </t>
  </si>
  <si>
    <t>Indice de ventas reales  4774 otros productos nuevos en establecimientos especializados</t>
  </si>
  <si>
    <t xml:space="preserve">Indice de ventas nominales  total comercio minorista </t>
  </si>
  <si>
    <t>Indice de ventas nominales  total comercio minorista y vehiculos excepto grupo CIIU 473</t>
  </si>
  <si>
    <t>Indice de ventas nominales  4511 vehiculos automotores nuevos</t>
  </si>
  <si>
    <t>Indice de ventas nominales  4530 partes piezas autopartes y accesorios lujos para vehiculos automotores</t>
  </si>
  <si>
    <t>Indice de ventas nominales   4541  motocicletas y de sus partes piezas y sus accesorios</t>
  </si>
  <si>
    <t>Indice de ventas nominales  4711 472 no especializados con surtido compuesto principalmente por alimentos y  especializados en la venta de alimentos</t>
  </si>
  <si>
    <t>Indice de ventas nominales  4719 no especializados con surtido compuesto principalmente por productos diferentes de alimentos bebidas y tabaco</t>
  </si>
  <si>
    <t>Indice de ventas nominales  4731 comercio al por menor de combustible para automotores</t>
  </si>
  <si>
    <t xml:space="preserve"> Indice de ventas nominales  4732   comercio al por menor de lubricantes aditivos y productos de limpieza para
 vehiculos automotores</t>
  </si>
  <si>
    <t>Indice de ventas nominales  474 equipos de informatica y comunicaciones en establecimientos especializados</t>
  </si>
  <si>
    <t>Indice de ventas nominales  475 otros enseres domesticos en establecimientos especializados</t>
  </si>
  <si>
    <t>Indice de ventas nominales  476 articulos culturales y de entretenimiento en establecimientos especializados</t>
  </si>
  <si>
    <t>Indice de ventas nominales  4771  4772 prendas de vestir y sus accesorios calzado y articulos sucedaneos al cuero en establecimientos especializados</t>
  </si>
  <si>
    <t xml:space="preserve">Indice de ventas nominales  4773 productos farmaceuticos medicinales odontologicos articulos de perfumeria cosmeticos y de tocador  </t>
  </si>
  <si>
    <t>Indice de ventas nominales  4774 otros productos nuevos en establecimientos especializados</t>
  </si>
  <si>
    <t>Personal permanente  variacion anual</t>
  </si>
  <si>
    <t>Personal temporal directo  variacion anual</t>
  </si>
  <si>
    <t>Personal temporal a traves de empresas  variacion anual</t>
  </si>
  <si>
    <t xml:space="preserve"> Aprendices y pasantes en etapa practica  variacion anual</t>
  </si>
  <si>
    <t>Total personal ocupado promedio  variacion anual</t>
  </si>
  <si>
    <t xml:space="preserve">Total comercio minorista </t>
  </si>
  <si>
    <t>Total comercio minorista y vehiculos excepto grupo CIIU 473</t>
  </si>
  <si>
    <t>4511 vehiculos automotores nuevos</t>
  </si>
  <si>
    <t>4530 partes piezas y accesorios para vehiculos automotores</t>
  </si>
  <si>
    <t xml:space="preserve"> 4541  motocicletas y de sus partes piezas y sus accesorios</t>
  </si>
  <si>
    <t>4711 472 no especializados con surtido compuesto principalmente por alimentos y  especializados en la venta de alimentos</t>
  </si>
  <si>
    <t>4719 no especializados con surtido compuesto principalmente por productos diferentes de alimentos bebidas y tabaco</t>
  </si>
  <si>
    <t>4731  combustibles para automotores lubricantes aditivos y productos de limpieza para vehiculos automotores</t>
  </si>
  <si>
    <t xml:space="preserve"> 4732  combustibles para automotores lubricantes aditivos y productos de limpieza para vehiculos automotores</t>
  </si>
  <si>
    <t>474 equipos de informatica y comunicaciones en establecimientos especializados</t>
  </si>
  <si>
    <t>475 otros enseres domesticos en establecimientos especializados</t>
  </si>
  <si>
    <t>476 articulos culturales y de entretenimiento en establecimientos especializados</t>
  </si>
  <si>
    <t>4771  4772 prendas de vestir y sus accesorios calzado y articulos sucedaneos al cuero en establecimientos especializados</t>
  </si>
  <si>
    <t xml:space="preserve">4773 productos farmaceuticos medicinales odontologicos articulos de perfumeria cosmeticos y de tocador  </t>
  </si>
  <si>
    <t>4774 otros productos nuevos en establecimientos especializados</t>
  </si>
  <si>
    <t xml:space="preserve"> Sueldos nominales per capita variacion anual</t>
  </si>
  <si>
    <t>Sueldos reales per capita variacion anual</t>
  </si>
  <si>
    <t xml:space="preserve">Total comercio minorista variacion anual </t>
  </si>
  <si>
    <t xml:space="preserve">Total comercio minorista y vehiculos excepto grupo CIIU 473 variacion anual </t>
  </si>
  <si>
    <t xml:space="preserve">4511 vehiculos automotores nuevos variacion anual </t>
  </si>
  <si>
    <t xml:space="preserve">4530 partes piezas autopartes y accesorios lujos para vehiculos automotores variacion anual </t>
  </si>
  <si>
    <t xml:space="preserve">4541  motocicletas y de sus partes piezas y sus accesorios variacion anual </t>
  </si>
  <si>
    <t xml:space="preserve">4711 472 no especializados con surtido compuesto principalmente por alimentos y  especializados en la venta de alimentos variacion anual </t>
  </si>
  <si>
    <t xml:space="preserve">4719 no especializados con surtido compuesto principalmente por productos diferentes de alimentos bebidas y tabaco variacion anual </t>
  </si>
  <si>
    <t xml:space="preserve">4731 comercio al por menor de combustible para automotores variacion anual </t>
  </si>
  <si>
    <t xml:space="preserve">4732   comercio al por menor de lubricantes aditivos y productos de limpieza para
 vehiculos automotores variacion anual </t>
  </si>
  <si>
    <t xml:space="preserve">474 equipos de informatica y comunicaciones en establecimientos especializados variacion anual </t>
  </si>
  <si>
    <t xml:space="preserve">475 otros enseres domesticos en establecimientos especializados variacion anual </t>
  </si>
  <si>
    <t xml:space="preserve">476 articulos culturales y de entretenimiento en establecimientos especializados variacion anual </t>
  </si>
  <si>
    <t xml:space="preserve">4771  4772 prendas de vestir y sus accesorios calzado y articulos sucedaneos al cuero en establecimientos especializados variacion anual </t>
  </si>
  <si>
    <t xml:space="preserve">4773 productos farmaceuticos medicinales odontologicos articulos de perfumeria, cosmeticos y de tocador variacion anual   </t>
  </si>
  <si>
    <t xml:space="preserve">4774 otros productos nuevos en establecimientos especializados variacion anual </t>
  </si>
  <si>
    <t>Total comercio minorista y vehiculos excepto grupo CIIU 473 variacion anual</t>
  </si>
  <si>
    <t>4511 vehiculos automotores nuevos variacion anual</t>
  </si>
  <si>
    <t>4530 partes piezas y accesorios para vehiculos automotores variacion anual</t>
  </si>
  <si>
    <t>4541  motocicletas y de sus partes piezas y sus accesorios variacion anual</t>
  </si>
  <si>
    <t>4711 472 no especializados con surtido compuesto principalmente por alimentos y  especializados en la venta de alimentos variacion anual</t>
  </si>
  <si>
    <t>4719 no especializados con surtido compuesto principalmente por productos diferentes de alimentos bebidas y tabaco variacion anual</t>
  </si>
  <si>
    <t>4731 comercio al por menor de combustible para automotores variacion anual</t>
  </si>
  <si>
    <t xml:space="preserve"> 4732  comercio al por menor de lubricantes aditivos y productos de limpieza para
 vehiculos automotores variacion anual</t>
  </si>
  <si>
    <t>474 equipos de informatica y comunicaciones en establecimientos especializados variacion anual</t>
  </si>
  <si>
    <t>475 otros enseres domesticos en establecimientos especializados variacion anual</t>
  </si>
  <si>
    <t>476 articulos culturales y de entretenimiento en establecimientos especializados variacion anual</t>
  </si>
  <si>
    <t xml:space="preserve"> 4771  4772 prendas de vestir y sus accesorios calzado y articulos sucedaneos al cuero en establecimientos especializados</t>
  </si>
  <si>
    <t xml:space="preserve">4773 productos farmaceuticos medicinales odontologicos articulos de perfumeria cosmeticos y de tocador variacion anual  </t>
  </si>
  <si>
    <t>4774 otros productos nuevos en establecimientos especializados variacion anual</t>
  </si>
  <si>
    <t>Personal permanente variacion periodo corrido</t>
  </si>
  <si>
    <t>Personal temporal directo variacion periodo corrido</t>
  </si>
  <si>
    <t>Personal temporal a traves de empresas variacion periodo corrido</t>
  </si>
  <si>
    <t>Aprendices y pasantes en etapa practica variacion periodo corrido</t>
  </si>
  <si>
    <t>Total personal ocupado promedio variacion periodo corrido</t>
  </si>
  <si>
    <t>Total comercio minorista variacion periodo corrido</t>
  </si>
  <si>
    <t>Total comercio minorista y vehiculos excepto grupo CIIU 473 variacion periodo corrido</t>
  </si>
  <si>
    <t>4511 vehiculos automotores nuevos variacion periodo corrido</t>
  </si>
  <si>
    <t>4530 partes piezas y accesorios para vehiculos automotores variacion periodo corrido</t>
  </si>
  <si>
    <t>4541  motocicletas y de sus partes piezas y sus accesorios variacion periodo corrido</t>
  </si>
  <si>
    <t>4711 472 no especializados con surtido compuesto principalmente por alimentos y  especializados en la venta de alimentos variacion periodo corrido</t>
  </si>
  <si>
    <t>4719 no especializados con surtido compuesto principalmente por productos diferentes de alimentos bebidas y tabaco variacion periodo corrido</t>
  </si>
  <si>
    <t>4731  combustibles para automotores lubricantes aditivos y productos de limpieza para vehiculos automotores variacion periodo corrido</t>
  </si>
  <si>
    <t>4732  Combustibles para automotores lubricantes aditivos y productos de limpieza para vehiculos automotores variacion periodo corrido</t>
  </si>
  <si>
    <t>474 equipos de informatica y comunicaciones en establecimientos especializados variacion periodo corrido</t>
  </si>
  <si>
    <t>475 otros enseres domesticos en establecimientos especializados variacion periodo corrido</t>
  </si>
  <si>
    <t>476 articulos culturales y de entretenimiento en establecimientos especializados variacion periodo corrido</t>
  </si>
  <si>
    <t>4771  4772 prendas de vestir y sus accesorios calzado y articulos sucedaneos al cuero en establecimientos especializados variacion periodo corrido</t>
  </si>
  <si>
    <t>4773 productos farmaceuticos medicinales odontologicos articulos de perfumeria cosmeticos y de tocador  variacion periodo corrido</t>
  </si>
  <si>
    <t>4774 otros productos nuevos en establecimientos especializados variacion periodo corrido</t>
  </si>
  <si>
    <t xml:space="preserve"> Sueldos nominales per capita variacion periodo corrido</t>
  </si>
  <si>
    <t>Sueldos reales per capita variacion periodo corrido</t>
  </si>
  <si>
    <t>4530 Partes piezas y accesorios para vehiculos automotores variacion periodo corrido</t>
  </si>
  <si>
    <t>4731 comercio al por menor de combustible para automotores variacion periodo corrido</t>
  </si>
  <si>
    <t>4732  comercio al por menor de lubricantes aditivos y productos de limpieza para
 vehiculos automotores variacion periodo corrido</t>
  </si>
  <si>
    <t>475 otros enseres domesticos en establecimientos especializadosvariacion periodo corrido</t>
  </si>
  <si>
    <t>4773 productos farmaceuticos medicinales odontologicos articulos de perfumeria cosmeticos y de tocador variacion periodo corrido</t>
  </si>
  <si>
    <t xml:space="preserve"> 4732   comercio al por menor de lubricantes aditivos y productos de limpieza de vehículos automotores variacion periodo corrido</t>
  </si>
  <si>
    <t xml:space="preserve"> 4771  4772 prendas de vestir y sus accesorios calzado y articulos sucedaneos al cuero en establecimientos especializados variacion periodo corrido</t>
  </si>
  <si>
    <t>Personal permanente  contribucion anual</t>
  </si>
  <si>
    <t>Personal temporal directo  contribucion anual</t>
  </si>
  <si>
    <t>Personal temporal a traves de empresas  contribucion anual</t>
  </si>
  <si>
    <t xml:space="preserve"> Aprendices y pasantes en etapa practica  contribucion anual</t>
  </si>
  <si>
    <t>Total personal ocupado promedio  contribucion anual</t>
  </si>
  <si>
    <t xml:space="preserve">Total comercio minorista contribucion anual </t>
  </si>
  <si>
    <t>Total comercio minorista y vehiculos excepto grupo CIIU 473 contribucion anual</t>
  </si>
  <si>
    <t>4511 vehiculos automotores nuevos contribucion anual</t>
  </si>
  <si>
    <t>4530 partes piezas y accesorios para vehiculos automotores contribucion anual</t>
  </si>
  <si>
    <t>4541  motocicletas y de sus partes piezas y sus accesorios contribucion anual</t>
  </si>
  <si>
    <t>4711 472 no especializados con surtido compuesto principalmente por alimentos y  especializados en la venta de alimentos contribucion anual</t>
  </si>
  <si>
    <t>4719 no especializados con surtido compuesto principalmente por productos diferentes de alimentos bebidas y tabaco contribucion anual</t>
  </si>
  <si>
    <t>4731 comercio al por menor de combustible para automotores contribucion anual</t>
  </si>
  <si>
    <t xml:space="preserve"> 4732  comercio al por menor de lubricantes aditivos y productos de limpieza para
 vehiculos automotores contribucion anual</t>
  </si>
  <si>
    <t>474 equipos de informatica y comunicaciones en establecimientos especializados contribucion anual</t>
  </si>
  <si>
    <t>475 otros enseres domesticos en establecimientos especializados contribucion anual</t>
  </si>
  <si>
    <t>476 articulos culturales y de entretenimiento en establecimientos especializados contribucion anual</t>
  </si>
  <si>
    <t xml:space="preserve">4773 productos farmaceuticos medicinales odontologicos articulos de perfumeria cosmeticos y de tocador contribucion anual  </t>
  </si>
  <si>
    <t>4774 otros productos nuevos en establecimientos especializados contribucion anual</t>
  </si>
  <si>
    <t xml:space="preserve">Total comercio minorista y vehiculos excepto grupo CIIU 473 contribucion anual </t>
  </si>
  <si>
    <t xml:space="preserve">4511 vehiculos automotores nuevos contribucion anual </t>
  </si>
  <si>
    <t xml:space="preserve">4530 partes piezas autopartes y accesorios lujos para vehiculos automotores contribucion anual </t>
  </si>
  <si>
    <t xml:space="preserve">4541  motocicletas y de sus partes piezas y sus accesorios contribucion anual </t>
  </si>
  <si>
    <t xml:space="preserve">4711 472 no especializados con surtido compuesto principalmente por alimentos y  especializados en la venta de alimentos contribucion anual </t>
  </si>
  <si>
    <t xml:space="preserve">4719 no especializados con surtido compuesto principalmente por productos diferentes de alimentos bebidas y tabaco contribucion anual </t>
  </si>
  <si>
    <t xml:space="preserve">4731 comercio al por menor de combustible para automotores contribucion anual </t>
  </si>
  <si>
    <t xml:space="preserve">4732   comercio al por menor de lubricantes aditivos y productos de limpieza para
 vehiculos automotores contribucion anual </t>
  </si>
  <si>
    <t xml:space="preserve">474 equipos de informatica y comunicaciones en establecimientos especializados contribucion anual </t>
  </si>
  <si>
    <t xml:space="preserve">475 otros enseres domesticos en establecimientos especializados contribucion anual </t>
  </si>
  <si>
    <t xml:space="preserve">476 articulos culturales y de entretenimiento en establecimientos especializados contribucion anual </t>
  </si>
  <si>
    <t xml:space="preserve">4771  4772 prendas de vestir y sus accesorios calzado y articulos sucedaneos al cuero en establecimientos especializados contribucion anual </t>
  </si>
  <si>
    <t xml:space="preserve">4773 productos farmaceuticos medicinales odontologicos articulos de perfumeria, cosmeticos y de tocador contribucion anual   </t>
  </si>
  <si>
    <t xml:space="preserve">4774 otros productos nuevos en establecimientos especializados contribucion anual </t>
  </si>
  <si>
    <t>Personal permanente  contribucion año corrido</t>
  </si>
  <si>
    <t>Personal temporal directo  contribucion año corrido</t>
  </si>
  <si>
    <t>Personal temporal a traves de empresas  contribucion año corrido</t>
  </si>
  <si>
    <t xml:space="preserve"> Aprendices y pasantes en etapa practica  contribucion año corrido</t>
  </si>
  <si>
    <t>Total personal ocupado promedio  contribucion año corrido</t>
  </si>
  <si>
    <t xml:space="preserve">Total comercio minorista contribucion año corrido </t>
  </si>
  <si>
    <t>Total comercio minorista y vehiculos excepto grupo CIIU 473 contribucion año corrido</t>
  </si>
  <si>
    <t>4511 vehiculos automotores nuevos contribucion año corrido</t>
  </si>
  <si>
    <t>4530 partes piezas y accesorios para vehiculos automotores contribucion año corrido</t>
  </si>
  <si>
    <t>4541  motocicletas y de sus partes piezas y sus accesorios contribucion año corrido</t>
  </si>
  <si>
    <t>4711 472 no especializados con surtido compuesto principalmente por alimentos y  especializados en la venta de alimentos contribucion año corrido</t>
  </si>
  <si>
    <t>4719 no especializados con surtido compuesto principalmente por productos diferentes de alimentos bebidas y tabaco contribucion año corrido</t>
  </si>
  <si>
    <t>4731 comercio al por menor de combustible para automotores contribucion año corrido</t>
  </si>
  <si>
    <t xml:space="preserve"> 4732  comercio al por menor de lubricantes aditivos y productos de limpieza para
 vehiculos automotores contribucion año corrido</t>
  </si>
  <si>
    <t>474 equipos de informatica y comunicaciones en establecimientos especializados contribucion año corrido</t>
  </si>
  <si>
    <t>475 otros enseres domesticos en establecimientos especializados contribucion año corrido</t>
  </si>
  <si>
    <t>476 articulos culturales y de entretenimiento en establecimientos especializados contribucion año corrido</t>
  </si>
  <si>
    <t xml:space="preserve">4773 productos farmaceuticos medicinales odontologicos articulos de perfumeria cosmeticos y de tocador contribucion año corrido  </t>
  </si>
  <si>
    <t>4774 otros productos nuevos en establecimientos especializados contribucion año corrido</t>
  </si>
  <si>
    <t xml:space="preserve">Total comercio minorista variacion año corrido </t>
  </si>
  <si>
    <t xml:space="preserve">Total comercio minorista y vehiculos excepto grupo CIIU 473 variacion año corrido </t>
  </si>
  <si>
    <t xml:space="preserve">4511 vehiculos automotores nuevos variacion año corrido </t>
  </si>
  <si>
    <t xml:space="preserve">4530 partes piezas autopartes y accesorios lujos para vehiculos automotores variacion año corrido </t>
  </si>
  <si>
    <t xml:space="preserve">4541  motocicletas y de sus partes piezas y sus accesorios variacion año corrido </t>
  </si>
  <si>
    <t xml:space="preserve">4711 472 no especializados con surtido compuesto principalmente por alimentos y  especializados en la venta de alimentos variacion año corrido </t>
  </si>
  <si>
    <t xml:space="preserve">4719 no especializados con surtido compuesto principalmente por productos diferentes de alimentos bebidas y tabaco variacion año corrido </t>
  </si>
  <si>
    <t xml:space="preserve">4731 comercio al por menor de combustible para automotores variacion año corrido </t>
  </si>
  <si>
    <t xml:space="preserve">4732   comercio al por menor de lubricantes aditivos y productos de limpieza para
 vehiculos automotores variacion año corrido </t>
  </si>
  <si>
    <t xml:space="preserve">474 equipos de informatica y comunicaciones en establecimientos especializados variacion año corrido </t>
  </si>
  <si>
    <t xml:space="preserve">475 otros enseres domesticos en establecimientos especializados variacion año corrido </t>
  </si>
  <si>
    <t xml:space="preserve">476 articulos culturales y de entretenimiento en establecimientos especializados variacion año corrido </t>
  </si>
  <si>
    <t xml:space="preserve">4771  4772 prendas de vestir y sus accesorios calzado y articulos sucedaneos al cuero en establecimientos especializados variacion año corrido </t>
  </si>
  <si>
    <t xml:space="preserve">4773 productos farmaceuticos medicinales odontologicos articulos de perfumeria, cosmeticos y de tocador variacion año corrido   </t>
  </si>
  <si>
    <t xml:space="preserve">4774 otros productos nuevos en establecimientos especializados variacion año corrido </t>
  </si>
  <si>
    <t xml:space="preserve">Venta mensual de vehiculos nuevos </t>
  </si>
  <si>
    <t xml:space="preserve">Ventas acumuladas de vehiculos nuevos </t>
  </si>
  <si>
    <t xml:space="preserve">Variacion anual de vehiculos nuevos </t>
  </si>
  <si>
    <t xml:space="preserve">variacion periodo corrido en las ventas acumuladas de vehiculos nuevos </t>
  </si>
  <si>
    <t xml:space="preserve">Venta mensual de motos nuevas </t>
  </si>
  <si>
    <t xml:space="preserve">Ventas acumuladas de motos nuevas </t>
  </si>
  <si>
    <t xml:space="preserve">Variacion anual de motos nuevas </t>
  </si>
  <si>
    <t xml:space="preserve">Variacion periodo corrido de motos nuevas 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</si>
  <si>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</si>
  <si>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</si>
  <si>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</si>
  <si>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</si>
  <si>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</si>
  <si>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 al año de registro del dato</t>
  </si>
  <si>
    <t>Fecha</t>
  </si>
  <si>
    <t>Corresponde al mes de registro del dato</t>
  </si>
  <si>
    <t>Corresponde al departamento del cual se registra el dato</t>
  </si>
  <si>
    <t>Alfabético</t>
  </si>
  <si>
    <t>Índices del personal ocupado segun actividad CIIU rev 4 ac departamentos</t>
  </si>
  <si>
    <t>Corresponde a los resultados de Indice de Personal Ocupado según actividad en la EMC</t>
  </si>
  <si>
    <t>Numérico</t>
  </si>
  <si>
    <t>Índices de las ventas en valores reales segun actividad CIIU departamentos</t>
  </si>
  <si>
    <t>Corresponde a los resultados de Indice de ventas en valores reales según actividad en la EMC</t>
  </si>
  <si>
    <t>Índices de las ventas en valores nominales segun actividad CIIU departamentos</t>
  </si>
  <si>
    <t>Corresponde a los resultados de Indice de ventas en valores nominales según actividad en la EMC</t>
  </si>
  <si>
    <t>Variación anual del personal ocupado promedio segun actividad comercial  CIIU rev 4 departamentos</t>
  </si>
  <si>
    <t>Corresponde a la variación anual del índice de  personal ocupado según actividad</t>
  </si>
  <si>
    <t>Variación anual de las ventas reales segun actividad comercial CIIU rev 4 departamentos</t>
  </si>
  <si>
    <t>Corresponde a la variación anual del índice de ventas reales según actvidad</t>
  </si>
  <si>
    <t>Variación anual de las ventas nominales segun actividad comercial CIIU rev 4 departamentos</t>
  </si>
  <si>
    <t>Corresponde a la variación anual del índice de ventas nominales según actvidad</t>
  </si>
  <si>
    <t>Variación periodo corrido del personal ocupado promedio segun actividad comercial  CIIU rev 4 departamentos</t>
  </si>
  <si>
    <t>Corresponde a la variación año corrido del índice de  personal ocupado según actividad</t>
  </si>
  <si>
    <t>Variación periodo corrido de las ventas reales segun actividad comercial CIIU rev 4 departamentos</t>
  </si>
  <si>
    <t>Corresponde a la variación año corrido del índice de ventas reales según actvidad</t>
  </si>
  <si>
    <t>Variación periodo corrido de las ventas nominales segun actividad comercial CIIU rev 4 deparamentos</t>
  </si>
  <si>
    <t>Corresponde a la variación año corrido del índice de ventas nominales según actvidad</t>
  </si>
  <si>
    <t>Corresponde a los puntos porcentuales en los que contribuye la actividad  la variación  anual del personal ocupado</t>
  </si>
  <si>
    <t>Corresponde a los puntos porcentuales en los que contribuye la actividad  la variación  anual de ventas</t>
  </si>
  <si>
    <t>Corresponde a los puntos porcentuales en los que contribuye la actividad  la variación año corrido del personal ocupado</t>
  </si>
  <si>
    <t>Corresponde a los puntos porcentuales en los que contribuye la actividad  la variación  año corrido de ventas</t>
  </si>
  <si>
    <t>Venta de vehículos</t>
  </si>
  <si>
    <t>Corresponde al número de vehículos vendidos en las desagregaciones correspondientes</t>
  </si>
  <si>
    <t>Corresponde al año del dato</t>
  </si>
  <si>
    <t>Corresponde al mes del dato</t>
  </si>
  <si>
    <t>Índices del personal ocupado segun categorias de contratacion</t>
  </si>
  <si>
    <t>Corresponde a los resultados de Indice de Personal Ocupado por categorías de contratación</t>
  </si>
  <si>
    <t>Índices del personal ocupado segun actividad CIIU rev 4 ac</t>
  </si>
  <si>
    <t>Corresponde a los resultados de Indice de Sueldo Percapita según actividad en la EMC</t>
  </si>
  <si>
    <t>Índices de las ventas en valores reales segun actividad CIIU</t>
  </si>
  <si>
    <t>Corresponde a los resultados de Indice de ventas reales  según actividad en la EMC</t>
  </si>
  <si>
    <t>Índices de las ventas en valores nominales segun actividad CIIU</t>
  </si>
  <si>
    <t>Corresponde a los resultados de Indice de ventas nominales  según actividad en la EMC</t>
  </si>
  <si>
    <t>Variación anual del personal ocupado segun categorias de contratacion</t>
  </si>
  <si>
    <t>Corresponde a la variación anual del índice de  personal ocupado según categoría de contratación</t>
  </si>
  <si>
    <t xml:space="preserve"> Variación anual del personal ocupado promedio segun actividad comercial  CIIU Rev 4</t>
  </si>
  <si>
    <t>Corresponde a la variación anual del índice de  personal ocupado según actividad comercial</t>
  </si>
  <si>
    <t>Variación anual sueldos per capita</t>
  </si>
  <si>
    <t>Corresponde a la variación anual del índice de  sueldos percápita</t>
  </si>
  <si>
    <t>Variación anual de las ventas reales segun actividad comercial CIIU rev 4</t>
  </si>
  <si>
    <t>Corresponde a la variación anual del índice de ventas reales según actvidad comercial</t>
  </si>
  <si>
    <t>Variación anual de las ventas nominales segun actividad comercial CIIU rev 4</t>
  </si>
  <si>
    <t>Corresponde a la variación anual del índice de ventas nominales según actvidad comercial</t>
  </si>
  <si>
    <t>Variación periodo corrido del personal ocupado segun categorias de contratacion</t>
  </si>
  <si>
    <t>Corresponde a la variación año corrido del índice de  personal ocupado según categoría de contratación</t>
  </si>
  <si>
    <t xml:space="preserve"> Variación periodo corrido del personal ocupado promedio segun actividad comercial  CIIU rev 4</t>
  </si>
  <si>
    <t>Corresponde a la variación año corrido del índice de  personal ocupado según actividad comercial</t>
  </si>
  <si>
    <t xml:space="preserve">Variación periodo corrido sueldos </t>
  </si>
  <si>
    <t>Corresponde a la variación año corrido de sueldos</t>
  </si>
  <si>
    <t>Variación periodo corrido de las ventas reales segun actividad comercial CIIU rev 4</t>
  </si>
  <si>
    <t>Corresponde a la variación año corrido del índice de ventas reales según actividad comercial</t>
  </si>
  <si>
    <t>Variación periodo corrido de las ventas nominales segun actividad comercial CIIU rev 4</t>
  </si>
  <si>
    <t>Corresponde a la variación año corrido del índice de ventas nominales según actvidad comercial</t>
  </si>
  <si>
    <t>Corresponde a los puntos porcentuales en los que contribuye la categoría de contratación a la variación  anual del personal ocupado</t>
  </si>
  <si>
    <t>Corresponde a los puntos porcentuales en los que contribuye la actividad comercial a la variación  anual del personal ocupado</t>
  </si>
  <si>
    <t>Corresponde a los puntos porcentuales en los que contribuye la actividad comercial la variación  anual de ventas</t>
  </si>
  <si>
    <t>Corresponde a los puntos porcentuales en los que contribuye la categoría de contratación a la variación  año corrido del personal ocupado</t>
  </si>
  <si>
    <t>Corresponde a los puntos porcentuales en los que contribuye la actividad comercial a la variación  año corrido del personal ocupado</t>
  </si>
  <si>
    <t>Corresponde a los puntos porcentuales en los que contribuye la actividad comercial la variación  año corrido de ventas</t>
  </si>
  <si>
    <t>Corresponde al número de vehículos nuevos vendidos en el periodo</t>
  </si>
  <si>
    <t>Corresponde al número de vehículos nuevos vendidos acumulados durante el año</t>
  </si>
  <si>
    <t xml:space="preserve">Variación anual de vehiculos nuevos </t>
  </si>
  <si>
    <t>Corresponde a la variación anual de venta de  vehículos  nuevos vendidos en el periodo</t>
  </si>
  <si>
    <t xml:space="preserve">Variación periodo corrido en las ventas acumuladas de vehiculos nuevos </t>
  </si>
  <si>
    <t>Corresponde a la variación año corrido de venta de  vehículos  nuevos vendidos acumulados durante el año</t>
  </si>
  <si>
    <t>Corresponde al número de motocicletas  nuevas vendidas en el periodo</t>
  </si>
  <si>
    <t>Corresponde al número de motocicletas  nuevas vendidas acumuladas durante el año</t>
  </si>
  <si>
    <t xml:space="preserve">Variación anual de motos nuevas </t>
  </si>
  <si>
    <t>Corresponde a la variación anual de venta de  motocicletas  nuevass vendidos en el periodo</t>
  </si>
  <si>
    <t xml:space="preserve">Variación periodo corrido de motos nuevas </t>
  </si>
  <si>
    <t>Corresponde a la variación año corrido de venta de  motocicletas  nuevas vendidas acumulados durante el año</t>
  </si>
  <si>
    <t>junio</t>
  </si>
  <si>
    <t>2025 / Abril (p)</t>
  </si>
  <si>
    <t>16 de junio 2025</t>
  </si>
  <si>
    <t xml:space="preserve"> </t>
  </si>
  <si>
    <t>2025p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</si>
</sst>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-* #,##0.0_-;\-* #,##0.0_-;_-* &quot;-&quot;??_-;_-@_-"/>
    <numFmt numFmtId="166" formatCode="0.0"/>
    <numFmt numFmtId="167" formatCode="_-* #,##0_-;\-* #,##0_-;_-* &quot;-&quot;??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rgb="FF0066AA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</fills>
  <borders count="52">
    <border>
      <left/>
      <right/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0" fillId="0" borderId="0" applyNumberFormat="0" applyFill="0" applyBorder="0" applyAlignment="0" applyProtection="0"/>
  </cellStyleXfs>
  <cellXfs count="162">
    <xf numFmtId="0" fontId="0" fillId="0" borderId="0" xfId="0"/>
    <xf numFmtId="0" fontId="3" fillId="2" borderId="0" xfId="0" applyFont="1" applyFill="1"/>
    <xf numFmtId="14" fontId="6" fillId="2" borderId="0" xfId="0" applyNumberFormat="1" applyFont="1" applyFill="1"/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right"/>
    </xf>
    <xf numFmtId="14" fontId="6" fillId="2" borderId="0" xfId="0" applyNumberFormat="1" applyFont="1" applyFill="1" applyAlignment="1">
      <alignment horizontal="right"/>
    </xf>
    <xf numFmtId="0" fontId="6" fillId="2" borderId="0" xfId="0" applyFont="1" applyFill="1"/>
    <xf numFmtId="0" fontId="3" fillId="2" borderId="15" xfId="0" applyFont="1" applyFill="1" applyBorder="1"/>
    <xf numFmtId="0" fontId="3" fillId="2" borderId="0" xfId="0" applyFont="1" applyFill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/>
    <xf numFmtId="0" fontId="3" fillId="2" borderId="18" xfId="0" applyFont="1" applyFill="1" applyBorder="1"/>
    <xf numFmtId="0" fontId="3" fillId="2" borderId="16" xfId="0" applyFont="1" applyFill="1" applyBorder="1"/>
    <xf numFmtId="0" fontId="8" fillId="2" borderId="15" xfId="0" applyFont="1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0" xfId="0" applyFont="1" applyFill="1" applyAlignment="1">
      <alignment horizontal="left"/>
    </xf>
    <xf numFmtId="0" fontId="3" fillId="2" borderId="17" xfId="0" applyFont="1" applyFill="1" applyBorder="1" applyAlignment="1">
      <alignment horizontal="center"/>
    </xf>
    <xf numFmtId="14" fontId="3" fillId="2" borderId="17" xfId="0" quotePrefix="1" applyNumberFormat="1" applyFont="1" applyFill="1" applyBorder="1"/>
    <xf numFmtId="0" fontId="3" fillId="2" borderId="15" xfId="3" applyFont="1" applyFill="1" applyBorder="1"/>
    <xf numFmtId="0" fontId="8" fillId="0" borderId="0" xfId="3" applyFont="1"/>
    <xf numFmtId="0" fontId="3" fillId="2" borderId="0" xfId="3" applyFont="1" applyFill="1"/>
    <xf numFmtId="0" fontId="8" fillId="2" borderId="0" xfId="3" applyFont="1" applyFill="1"/>
    <xf numFmtId="0" fontId="8" fillId="2" borderId="17" xfId="3" applyFont="1" applyFill="1" applyBorder="1"/>
    <xf numFmtId="0" fontId="3" fillId="2" borderId="17" xfId="3" applyFont="1" applyFill="1" applyBorder="1"/>
    <xf numFmtId="0" fontId="3" fillId="2" borderId="16" xfId="3" applyFont="1" applyFill="1" applyBorder="1"/>
    <xf numFmtId="0" fontId="8" fillId="0" borderId="0" xfId="0" applyFont="1"/>
    <xf numFmtId="0" fontId="3" fillId="2" borderId="13" xfId="0" applyFont="1" applyFill="1" applyBorder="1"/>
    <xf numFmtId="0" fontId="10" fillId="2" borderId="17" xfId="4" applyFill="1" applyBorder="1" applyAlignment="1" applyProtection="1"/>
    <xf numFmtId="0" fontId="3" fillId="4" borderId="15" xfId="0" applyFont="1" applyFill="1" applyBorder="1"/>
    <xf numFmtId="0" fontId="3" fillId="4" borderId="0" xfId="0" applyFont="1" applyFill="1"/>
    <xf numFmtId="0" fontId="3" fillId="6" borderId="17" xfId="0" applyFont="1" applyFill="1" applyBorder="1"/>
    <xf numFmtId="0" fontId="5" fillId="4" borderId="0" xfId="0" applyFont="1" applyFill="1"/>
    <xf numFmtId="0" fontId="2" fillId="4" borderId="0" xfId="2" applyFill="1"/>
    <xf numFmtId="2" fontId="3" fillId="4" borderId="0" xfId="0" applyNumberFormat="1" applyFont="1" applyFill="1"/>
    <xf numFmtId="0" fontId="13" fillId="4" borderId="0" xfId="0" applyFont="1" applyFill="1"/>
    <xf numFmtId="0" fontId="5" fillId="4" borderId="44" xfId="0" applyFont="1" applyFill="1" applyBorder="1" applyAlignment="1">
      <alignment horizontal="center" vertical="center" wrapText="1"/>
    </xf>
    <xf numFmtId="0" fontId="5" fillId="4" borderId="45" xfId="0" applyFont="1" applyFill="1" applyBorder="1" applyAlignment="1">
      <alignment horizontal="center" vertical="center" wrapText="1"/>
    </xf>
    <xf numFmtId="0" fontId="14" fillId="4" borderId="43" xfId="0" applyFont="1" applyFill="1" applyBorder="1" applyAlignment="1">
      <alignment horizontal="center" vertical="center" wrapText="1"/>
    </xf>
    <xf numFmtId="0" fontId="14" fillId="4" borderId="44" xfId="0" applyFont="1" applyFill="1" applyBorder="1" applyAlignment="1">
      <alignment horizontal="center" vertical="center" wrapText="1"/>
    </xf>
    <xf numFmtId="0" fontId="14" fillId="4" borderId="45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left" vertical="center" wrapText="1"/>
    </xf>
    <xf numFmtId="165" fontId="3" fillId="4" borderId="0" xfId="1" applyNumberFormat="1" applyFont="1" applyFill="1" applyAlignment="1">
      <alignment horizontal="right" vertical="center"/>
    </xf>
    <xf numFmtId="166" fontId="3" fillId="4" borderId="0" xfId="0" applyNumberFormat="1" applyFont="1" applyFill="1" applyAlignment="1">
      <alignment horizontal="right" vertical="center"/>
    </xf>
    <xf numFmtId="3" fontId="3" fillId="4" borderId="0" xfId="0" applyNumberFormat="1" applyFont="1" applyFill="1" applyAlignment="1">
      <alignment horizontal="right" vertical="center"/>
    </xf>
    <xf numFmtId="0" fontId="3" fillId="4" borderId="0" xfId="0" applyFont="1" applyFill="1" applyAlignment="1">
      <alignment horizontal="right" vertical="center"/>
    </xf>
    <xf numFmtId="167" fontId="0" fillId="0" borderId="0" xfId="1" applyNumberFormat="1" applyFont="1"/>
    <xf numFmtId="0" fontId="3" fillId="4" borderId="19" xfId="0" applyFont="1" applyFill="1" applyBorder="1"/>
    <xf numFmtId="0" fontId="5" fillId="4" borderId="19" xfId="0" applyFont="1" applyFill="1" applyBorder="1" applyAlignment="1">
      <alignment horizontal="center" vertical="center" wrapText="1"/>
    </xf>
    <xf numFmtId="0" fontId="5" fillId="4" borderId="46" xfId="0" applyFont="1" applyFill="1" applyBorder="1" applyAlignment="1">
      <alignment horizontal="center" vertical="center" wrapText="1"/>
    </xf>
    <xf numFmtId="0" fontId="5" fillId="4" borderId="47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48" xfId="0" applyFont="1" applyFill="1" applyBorder="1" applyAlignment="1">
      <alignment horizontal="center" vertical="center" wrapText="1"/>
    </xf>
    <xf numFmtId="0" fontId="5" fillId="4" borderId="49" xfId="0" applyFont="1" applyFill="1" applyBorder="1" applyAlignment="1">
      <alignment horizontal="center" vertical="center" wrapText="1"/>
    </xf>
    <xf numFmtId="0" fontId="5" fillId="4" borderId="50" xfId="0" applyFont="1" applyFill="1" applyBorder="1" applyAlignment="1">
      <alignment horizontal="center" vertical="center" wrapText="1"/>
    </xf>
    <xf numFmtId="166" fontId="3" fillId="4" borderId="0" xfId="0" applyNumberFormat="1" applyFont="1" applyFill="1" applyAlignment="1">
      <alignment horizontal="right" vertical="center" wrapText="1"/>
    </xf>
    <xf numFmtId="165" fontId="3" fillId="4" borderId="0" xfId="1" applyNumberFormat="1" applyFont="1" applyFill="1" applyAlignment="1">
      <alignment vertical="center" wrapText="1"/>
    </xf>
    <xf numFmtId="165" fontId="3" fillId="4" borderId="0" xfId="1" applyNumberFormat="1" applyFont="1" applyFill="1" applyAlignment="1">
      <alignment vertical="center"/>
    </xf>
    <xf numFmtId="166" fontId="3" fillId="4" borderId="0" xfId="0" applyNumberFormat="1" applyFont="1" applyFill="1" applyAlignment="1">
      <alignment horizontal="right"/>
    </xf>
    <xf numFmtId="3" fontId="3" fillId="4" borderId="0" xfId="0" applyNumberFormat="1" applyFont="1" applyFill="1" applyAlignment="1">
      <alignment horizontal="right"/>
    </xf>
    <xf numFmtId="0" fontId="3" fillId="4" borderId="0" xfId="0" applyFont="1" applyFill="1" applyAlignment="1">
      <alignment horizontal="right"/>
    </xf>
    <xf numFmtId="166" fontId="3" fillId="4" borderId="0" xfId="0" applyNumberFormat="1" applyFont="1" applyFill="1" applyAlignment="1">
      <alignment vertical="center"/>
    </xf>
    <xf numFmtId="2" fontId="3" fillId="4" borderId="0" xfId="0" applyNumberFormat="1" applyFont="1" applyFill="1" applyAlignment="1">
      <alignment horizontal="right" vertical="center"/>
    </xf>
    <xf numFmtId="3" fontId="3" fillId="4" borderId="0" xfId="0" applyNumberFormat="1" applyFont="1" applyFill="1"/>
    <xf numFmtId="167" fontId="3" fillId="4" borderId="0" xfId="1" applyNumberFormat="1" applyFont="1" applyFill="1"/>
    <xf numFmtId="167" fontId="3" fillId="0" borderId="0" xfId="1" applyNumberFormat="1" applyFont="1"/>
    <xf numFmtId="1" fontId="3" fillId="4" borderId="0" xfId="0" applyNumberFormat="1" applyFont="1" applyFill="1" applyAlignment="1">
      <alignment horizontal="right"/>
    </xf>
    <xf numFmtId="167" fontId="3" fillId="4" borderId="0" xfId="1" applyNumberFormat="1" applyFont="1" applyFill="1" applyAlignment="1">
      <alignment horizontal="right" vertical="center" wrapText="1"/>
    </xf>
    <xf numFmtId="166" fontId="16" fillId="4" borderId="0" xfId="0" applyNumberFormat="1" applyFont="1" applyFill="1" applyAlignment="1">
      <alignment horizontal="right" vertical="center" wrapText="1"/>
    </xf>
    <xf numFmtId="166" fontId="3" fillId="4" borderId="0" xfId="0" applyNumberFormat="1" applyFont="1" applyFill="1"/>
    <xf numFmtId="165" fontId="3" fillId="4" borderId="0" xfId="1" applyNumberFormat="1" applyFont="1" applyFill="1"/>
    <xf numFmtId="0" fontId="0" fillId="4" borderId="0" xfId="0" applyFill="1"/>
    <xf numFmtId="0" fontId="12" fillId="0" borderId="36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4" borderId="19" xfId="0" applyFont="1" applyFill="1" applyBorder="1" applyAlignment="1">
      <alignment horizontal="center" vertical="center" wrapText="1"/>
    </xf>
    <xf numFmtId="15" fontId="13" fillId="2" borderId="36" xfId="0" applyNumberFormat="1" applyFont="1" applyFill="1" applyBorder="1" applyAlignment="1">
      <alignment horizontal="center" vertical="center"/>
    </xf>
    <xf numFmtId="0" fontId="13" fillId="2" borderId="37" xfId="0" applyFont="1" applyFill="1" applyBorder="1" applyAlignment="1">
      <alignment horizontal="center" vertical="center"/>
    </xf>
    <xf numFmtId="0" fontId="13" fillId="2" borderId="36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center"/>
    </xf>
    <xf numFmtId="0" fontId="13" fillId="2" borderId="37" xfId="0" applyFont="1" applyFill="1" applyBorder="1" applyAlignment="1">
      <alignment horizontal="center"/>
    </xf>
    <xf numFmtId="0" fontId="13" fillId="2" borderId="36" xfId="0" applyFont="1" applyFill="1" applyBorder="1" applyAlignment="1">
      <alignment horizontal="center" vertical="center" wrapText="1"/>
    </xf>
    <xf numFmtId="0" fontId="13" fillId="2" borderId="37" xfId="0" applyFont="1" applyFill="1" applyBorder="1" applyAlignment="1">
      <alignment horizontal="center" vertical="center" wrapText="1"/>
    </xf>
    <xf numFmtId="0" fontId="7" fillId="7" borderId="23" xfId="0" quotePrefix="1" applyFont="1" applyFill="1" applyBorder="1" applyAlignment="1">
      <alignment horizontal="left" vertical="center" wrapText="1"/>
    </xf>
    <xf numFmtId="0" fontId="7" fillId="7" borderId="24" xfId="0" quotePrefix="1" applyFont="1" applyFill="1" applyBorder="1" applyAlignment="1">
      <alignment horizontal="left" vertical="center" wrapText="1"/>
    </xf>
    <xf numFmtId="0" fontId="7" fillId="7" borderId="25" xfId="0" quotePrefix="1" applyFont="1" applyFill="1" applyBorder="1" applyAlignment="1">
      <alignment horizontal="left" vertic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12" fillId="8" borderId="33" xfId="0" applyFont="1" applyFill="1" applyBorder="1" applyAlignment="1">
      <alignment horizontal="center" vertical="center" wrapText="1"/>
    </xf>
    <xf numFmtId="0" fontId="12" fillId="8" borderId="34" xfId="0" applyFont="1" applyFill="1" applyBorder="1" applyAlignment="1">
      <alignment horizontal="center" vertical="center" wrapText="1"/>
    </xf>
    <xf numFmtId="0" fontId="12" fillId="8" borderId="35" xfId="0" applyFont="1" applyFill="1" applyBorder="1" applyAlignment="1">
      <alignment horizontal="center" vertical="center" wrapText="1"/>
    </xf>
    <xf numFmtId="0" fontId="12" fillId="8" borderId="1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/>
    </xf>
    <xf numFmtId="0" fontId="7" fillId="5" borderId="13" xfId="0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7" fillId="5" borderId="20" xfId="0" applyFont="1" applyFill="1" applyBorder="1" applyAlignment="1">
      <alignment horizontal="center"/>
    </xf>
    <xf numFmtId="0" fontId="7" fillId="5" borderId="21" xfId="0" applyFont="1" applyFill="1" applyBorder="1" applyAlignment="1">
      <alignment horizontal="center"/>
    </xf>
    <xf numFmtId="0" fontId="7" fillId="5" borderId="2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14" fillId="4" borderId="43" xfId="0" applyFont="1" applyFill="1" applyBorder="1" applyAlignment="1">
      <alignment horizontal="center" vertical="center"/>
    </xf>
    <xf numFmtId="0" fontId="14" fillId="4" borderId="44" xfId="0" applyFont="1" applyFill="1" applyBorder="1" applyAlignment="1">
      <alignment horizontal="center" vertical="center"/>
    </xf>
    <xf numFmtId="0" fontId="14" fillId="4" borderId="45" xfId="0" applyFont="1" applyFill="1" applyBorder="1" applyAlignment="1">
      <alignment horizontal="center" vertical="center"/>
    </xf>
    <xf numFmtId="0" fontId="5" fillId="4" borderId="38" xfId="0" applyFont="1" applyFill="1" applyBorder="1" applyAlignment="1">
      <alignment horizontal="center" vertical="center" wrapText="1"/>
    </xf>
    <xf numFmtId="0" fontId="5" fillId="4" borderId="46" xfId="0" applyFont="1" applyFill="1" applyBorder="1" applyAlignment="1">
      <alignment horizontal="center" vertical="center" wrapText="1"/>
    </xf>
    <xf numFmtId="0" fontId="5" fillId="4" borderId="39" xfId="0" applyFont="1" applyFill="1" applyBorder="1" applyAlignment="1">
      <alignment horizontal="center" vertical="center"/>
    </xf>
    <xf numFmtId="0" fontId="5" fillId="4" borderId="40" xfId="0" applyFont="1" applyFill="1" applyBorder="1" applyAlignment="1">
      <alignment horizontal="center" vertical="center"/>
    </xf>
    <xf numFmtId="0" fontId="5" fillId="4" borderId="41" xfId="0" applyFont="1" applyFill="1" applyBorder="1" applyAlignment="1">
      <alignment horizontal="center" vertical="center"/>
    </xf>
    <xf numFmtId="0" fontId="5" fillId="4" borderId="42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 wrapText="1"/>
    </xf>
    <xf numFmtId="0" fontId="15" fillId="4" borderId="19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/>
    </xf>
    <xf numFmtId="0" fontId="5" fillId="2" borderId="38" xfId="0" applyFont="1" applyFill="1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3" fontId="3" fillId="2" borderId="36" xfId="0" applyNumberFormat="1" applyFont="1" applyFill="1" applyBorder="1" applyAlignment="1">
      <alignment horizontal="center" vertical="center"/>
    </xf>
  </cellXfs>
  <cellStyles count="5">
    <cellStyle name="Hipervínculo" xfId="2" builtinId="8"/>
    <cellStyle name="Hipervínculo 3 2" xfId="4"/>
    <cellStyle name="Millares" xfId="1" builtinId="3"/>
    <cellStyle name="Normal" xfId="0" builtinId="0"/>
    <cellStyle name="Normal 8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7A136479-B43E-4B9A-9D2D-4D2D10260D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2293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867628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140B465F-1047-4CFA-A964-57DE2F44F6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8</xdr:col>
      <xdr:colOff>815020</xdr:colOff>
      <xdr:row>9</xdr:row>
      <xdr:rowOff>153909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6D793735-F341-44BB-9A0B-6CA85E980A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2895" cy="16112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371475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DC4E58D4-F81F-454D-8294-6FF6D6C7616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2293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867628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41BF47BA-0F3A-47D6-9252-6D18CC8106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593912</xdr:colOff>
      <xdr:row>10</xdr:row>
      <xdr:rowOff>19175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53CDC050-392D-4517-B4A9-2536DCA488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4612" cy="16384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230460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EA0B324-A535-4624-84E0-57EED906583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6009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245435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843FF83A-5EA1-4538-A755-1E8DEFB37A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4E66324D-8FE6-4C99-BB89-18C3A2EE9D4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600949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216860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F7AD56A2-5A8A-4C2C-AFDB-AAEF5847C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dane.gov.co/index.php/estadisticas-por-tema/comercio-interno/encuesta-mensual-de-comercio-emc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comercio-interno/encuesta-mensual-de-comercio-emc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2"/>
  <dimension ref="A1:BF63"/>
  <sheetViews>
    <sheetView tabSelected="1" workbookViewId="0">
      <selection sqref="A1:B7"/>
    </sheetView>
  </sheetViews>
  <sheetFormatPr baseColWidth="10" defaultColWidth="11.453125" defaultRowHeight="12.5" x14ac:dyDescent="0.25"/>
  <cols>
    <col min="1" max="1" width="4" style="1" customWidth="1"/>
    <col min="2" max="2" width="13.81640625" style="1" customWidth="1"/>
    <col min="3" max="3" width="6.26953125" style="1" customWidth="1"/>
    <col min="4" max="4" width="7" style="1" customWidth="1"/>
    <col min="5" max="5" width="5.54296875" style="1" customWidth="1"/>
    <col min="6" max="6" width="5.7265625" style="1" customWidth="1"/>
    <col min="7" max="7" width="8.54296875" style="1" customWidth="1"/>
    <col min="8" max="8" width="5.453125" style="1" customWidth="1"/>
    <col min="9" max="9" width="6.26953125" style="1" customWidth="1"/>
    <col min="10" max="10" width="6.54296875" style="1" customWidth="1"/>
    <col min="11" max="12" width="5.54296875" style="1" customWidth="1"/>
    <col min="13" max="13" width="6.1796875" style="1" customWidth="1"/>
    <col min="14" max="14" width="5.7265625" style="1" customWidth="1"/>
    <col min="15" max="15" width="5.453125" style="1" customWidth="1"/>
    <col min="16" max="16" width="6.453125" style="1" customWidth="1"/>
    <col min="17" max="17" width="6.54296875" style="1" customWidth="1"/>
    <col min="18" max="56" width="11.453125" style="1"/>
    <col min="57" max="57" width="13.1796875" style="1" bestFit="1" customWidth="1"/>
    <col min="58" max="58" width="18" style="1" bestFit="1" customWidth="1"/>
    <col min="59" max="60" width="11.453125" style="1"/>
    <col min="61" max="61" width="18" style="1" bestFit="1" customWidth="1"/>
    <col min="62" max="16384" width="11.453125" style="1"/>
  </cols>
  <sheetData>
    <row r="1" spans="1:58" ht="18" customHeight="1" thickBot="1" x14ac:dyDescent="0.35">
      <c r="A1" s="133"/>
      <c r="B1" s="133"/>
      <c r="C1" s="134" t="s">
        <v>0</v>
      </c>
      <c r="D1" s="134"/>
      <c r="E1" s="134"/>
      <c r="F1" s="134"/>
      <c r="G1" s="134"/>
      <c r="H1" s="127" t="s">
        <v>1</v>
      </c>
      <c r="I1" s="128"/>
      <c r="J1" s="128"/>
      <c r="K1" s="135" t="s">
        <v>2</v>
      </c>
      <c r="L1" s="135"/>
      <c r="M1" s="135"/>
      <c r="N1" s="135"/>
      <c r="O1" s="133"/>
      <c r="P1" s="133"/>
      <c r="Q1" s="133"/>
      <c r="BD1" s="2"/>
      <c r="BE1" s="3" t="s">
        <v>3</v>
      </c>
      <c r="BF1" s="4" t="s">
        <v>4</v>
      </c>
    </row>
    <row r="2" spans="1:58" ht="18.75" customHeight="1" thickBot="1" x14ac:dyDescent="0.35">
      <c r="A2" s="133"/>
      <c r="B2" s="133"/>
      <c r="C2" s="134"/>
      <c r="D2" s="134"/>
      <c r="E2" s="134"/>
      <c r="F2" s="134"/>
      <c r="G2" s="134"/>
      <c r="H2" s="124" t="s">
        <v>5</v>
      </c>
      <c r="I2" s="125"/>
      <c r="J2" s="125"/>
      <c r="K2" s="126">
        <v>3</v>
      </c>
      <c r="L2" s="126"/>
      <c r="M2" s="126"/>
      <c r="N2" s="126"/>
      <c r="O2" s="133"/>
      <c r="P2" s="133"/>
      <c r="Q2" s="133"/>
      <c r="BE2" s="5">
        <v>45763</v>
      </c>
      <c r="BF2" s="5">
        <v>45824</v>
      </c>
    </row>
    <row r="3" spans="1:58" ht="18" customHeight="1" thickBot="1" x14ac:dyDescent="0.35">
      <c r="A3" s="133"/>
      <c r="B3" s="133"/>
      <c r="C3" s="134"/>
      <c r="D3" s="134"/>
      <c r="E3" s="134"/>
      <c r="F3" s="134"/>
      <c r="G3" s="134"/>
      <c r="H3" s="127" t="s">
        <v>6</v>
      </c>
      <c r="I3" s="128"/>
      <c r="J3" s="128"/>
      <c r="K3" s="135"/>
      <c r="L3" s="135"/>
      <c r="M3" s="135"/>
      <c r="N3" s="135"/>
      <c r="O3" s="133"/>
      <c r="P3" s="133"/>
      <c r="Q3" s="133"/>
      <c r="BE3" s="4">
        <v>2025</v>
      </c>
      <c r="BF3" s="4">
        <v>2025</v>
      </c>
    </row>
    <row r="4" spans="1:58" ht="13.5" thickBot="1" x14ac:dyDescent="0.35">
      <c r="A4" s="133"/>
      <c r="B4" s="133"/>
      <c r="C4" s="115" t="s">
        <v>7</v>
      </c>
      <c r="D4" s="116"/>
      <c r="E4" s="116"/>
      <c r="F4" s="116"/>
      <c r="G4" s="116"/>
      <c r="H4" s="124" t="s">
        <v>8</v>
      </c>
      <c r="I4" s="125"/>
      <c r="J4" s="125"/>
      <c r="K4" s="126" t="s">
        <v>9</v>
      </c>
      <c r="L4" s="126"/>
      <c r="M4" s="126"/>
      <c r="N4" s="126"/>
      <c r="O4" s="133"/>
      <c r="P4" s="133"/>
      <c r="Q4" s="133"/>
      <c r="BE4" s="4" t="s">
        <v>164</v>
      </c>
      <c r="BF4" s="4" t="s">
        <v>493</v>
      </c>
    </row>
    <row r="5" spans="1:58" ht="37.5" customHeight="1" thickBot="1" x14ac:dyDescent="0.35">
      <c r="A5" s="133"/>
      <c r="B5" s="133"/>
      <c r="C5" s="117"/>
      <c r="D5" s="118"/>
      <c r="E5" s="118"/>
      <c r="F5" s="118"/>
      <c r="G5" s="118"/>
      <c r="H5" s="127" t="s">
        <v>10</v>
      </c>
      <c r="I5" s="128"/>
      <c r="J5" s="128"/>
      <c r="K5" s="129" t="s">
        <v>11</v>
      </c>
      <c r="L5" s="130"/>
      <c r="M5" s="130"/>
      <c r="N5" s="131"/>
      <c r="O5" s="133"/>
      <c r="P5" s="133"/>
      <c r="Q5" s="133"/>
      <c r="BE5" s="4" t="s">
        <v>494</v>
      </c>
      <c r="BF5" s="4">
        <v>16</v>
      </c>
    </row>
    <row r="6" spans="1:58" ht="40.5" customHeight="1" thickBot="1" x14ac:dyDescent="0.35">
      <c r="A6" s="133"/>
      <c r="B6" s="133"/>
      <c r="C6" s="117"/>
      <c r="D6" s="118"/>
      <c r="E6" s="118"/>
      <c r="F6" s="118"/>
      <c r="G6" s="118"/>
      <c r="H6" s="124" t="s">
        <v>12</v>
      </c>
      <c r="I6" s="125"/>
      <c r="J6" s="125"/>
      <c r="K6" s="132" t="s">
        <v>13</v>
      </c>
      <c r="L6" s="132"/>
      <c r="M6" s="126"/>
      <c r="N6" s="126"/>
      <c r="O6" s="133"/>
      <c r="P6" s="133"/>
      <c r="Q6" s="133"/>
      <c r="BE6" s="6">
        <v>4</v>
      </c>
      <c r="BF6" s="6" t="s">
        <v>495</v>
      </c>
    </row>
    <row r="7" spans="1:58" ht="51" customHeight="1" thickBot="1" x14ac:dyDescent="0.3">
      <c r="A7" s="133"/>
      <c r="B7" s="133"/>
      <c r="C7" s="119"/>
      <c r="D7" s="120"/>
      <c r="E7" s="120"/>
      <c r="F7" s="120"/>
      <c r="G7" s="120"/>
      <c r="H7" s="108" t="s">
        <v>14</v>
      </c>
      <c r="I7" s="109"/>
      <c r="J7" s="109"/>
      <c r="K7" s="110" t="s">
        <v>15</v>
      </c>
      <c r="L7" s="110"/>
      <c r="M7" s="111"/>
      <c r="N7" s="111"/>
      <c r="O7" s="133"/>
      <c r="P7" s="133"/>
      <c r="Q7" s="133"/>
    </row>
    <row r="8" spans="1:58" ht="21" customHeight="1" x14ac:dyDescent="0.3">
      <c r="A8" s="112" t="s">
        <v>16</v>
      </c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4"/>
    </row>
    <row r="9" spans="1:58" ht="12.75" x14ac:dyDescent="0.2">
      <c r="A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9"/>
    </row>
    <row r="10" spans="1:58" ht="12.75" x14ac:dyDescent="0.2">
      <c r="A10" s="7" t="s">
        <v>17</v>
      </c>
      <c r="B10" s="1" t="s">
        <v>18</v>
      </c>
      <c r="F10" s="10" t="s">
        <v>19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1"/>
    </row>
    <row r="11" spans="1:58" ht="12.75" x14ac:dyDescent="0.2">
      <c r="A11" s="7"/>
      <c r="Q11" s="12"/>
    </row>
    <row r="12" spans="1:58" x14ac:dyDescent="0.25">
      <c r="A12" s="7" t="s">
        <v>20</v>
      </c>
      <c r="B12" s="1" t="s">
        <v>21</v>
      </c>
      <c r="F12" s="10" t="s">
        <v>22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1"/>
    </row>
    <row r="13" spans="1:58" x14ac:dyDescent="0.25">
      <c r="A13" s="7"/>
      <c r="B13" s="10" t="s">
        <v>23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1"/>
    </row>
    <row r="14" spans="1:58" ht="12.75" x14ac:dyDescent="0.2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1"/>
    </row>
    <row r="15" spans="1:58" ht="12.75" x14ac:dyDescent="0.2">
      <c r="A15" s="13"/>
      <c r="Q15" s="12"/>
    </row>
    <row r="16" spans="1:58" x14ac:dyDescent="0.25">
      <c r="A16" s="7" t="s">
        <v>24</v>
      </c>
      <c r="B16" s="1" t="s">
        <v>25</v>
      </c>
      <c r="F16" s="10" t="s">
        <v>26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1"/>
    </row>
    <row r="17" spans="1:17" ht="12.75" x14ac:dyDescent="0.2">
      <c r="A17" s="7"/>
      <c r="Q17" s="12"/>
    </row>
    <row r="18" spans="1:17" ht="12.75" x14ac:dyDescent="0.2">
      <c r="A18" s="7" t="s">
        <v>27</v>
      </c>
      <c r="B18" s="1" t="s">
        <v>28</v>
      </c>
      <c r="E18" s="1" t="s">
        <v>29</v>
      </c>
      <c r="H18" s="14" t="s">
        <v>30</v>
      </c>
      <c r="M18" s="8" t="s">
        <v>31</v>
      </c>
      <c r="O18" s="15"/>
      <c r="Q18" s="12"/>
    </row>
    <row r="19" spans="1:17" ht="12.75" x14ac:dyDescent="0.2">
      <c r="A19" s="7"/>
      <c r="E19" s="1" t="s">
        <v>32</v>
      </c>
      <c r="H19" s="15"/>
      <c r="M19" s="16" t="s">
        <v>33</v>
      </c>
      <c r="O19" s="15"/>
      <c r="Q19" s="12"/>
    </row>
    <row r="20" spans="1:17" ht="12.75" x14ac:dyDescent="0.2">
      <c r="A20" s="7"/>
      <c r="E20" s="1" t="s">
        <v>34</v>
      </c>
      <c r="H20" s="15"/>
      <c r="M20" s="1" t="s">
        <v>35</v>
      </c>
      <c r="O20" s="15"/>
      <c r="Q20" s="12"/>
    </row>
    <row r="21" spans="1:17" x14ac:dyDescent="0.25">
      <c r="A21" s="7"/>
      <c r="E21" s="1" t="s">
        <v>36</v>
      </c>
      <c r="H21" s="15"/>
      <c r="J21" s="1" t="s">
        <v>37</v>
      </c>
      <c r="K21" s="17"/>
      <c r="L21" s="17"/>
      <c r="M21" s="17"/>
      <c r="N21" s="17"/>
      <c r="O21" s="17"/>
      <c r="P21" s="17"/>
      <c r="Q21" s="12"/>
    </row>
    <row r="22" spans="1:17" ht="12.75" x14ac:dyDescent="0.2">
      <c r="A22" s="7"/>
      <c r="Q22" s="12"/>
    </row>
    <row r="23" spans="1:17" x14ac:dyDescent="0.25">
      <c r="A23" s="7" t="s">
        <v>38</v>
      </c>
      <c r="B23" s="1" t="s">
        <v>39</v>
      </c>
      <c r="H23" s="10" t="s">
        <v>40</v>
      </c>
      <c r="I23" s="10"/>
      <c r="J23" s="10"/>
      <c r="Q23" s="12"/>
    </row>
    <row r="24" spans="1:17" ht="12.75" x14ac:dyDescent="0.2">
      <c r="A24" s="7"/>
      <c r="Q24" s="12"/>
    </row>
    <row r="25" spans="1:17" ht="12.75" x14ac:dyDescent="0.2">
      <c r="A25" s="7" t="s">
        <v>41</v>
      </c>
      <c r="B25" s="1" t="s">
        <v>42</v>
      </c>
      <c r="F25" s="18" t="s">
        <v>43</v>
      </c>
      <c r="G25" s="10"/>
      <c r="I25" s="1" t="s">
        <v>44</v>
      </c>
      <c r="N25" s="10" t="s">
        <v>494</v>
      </c>
      <c r="O25" s="10"/>
      <c r="Q25" s="12"/>
    </row>
    <row r="26" spans="1:17" ht="12.75" x14ac:dyDescent="0.2">
      <c r="A26" s="7"/>
      <c r="Q26" s="12"/>
    </row>
    <row r="27" spans="1:17" x14ac:dyDescent="0.25">
      <c r="A27" s="7" t="s">
        <v>45</v>
      </c>
      <c r="B27" s="1" t="s">
        <v>46</v>
      </c>
      <c r="F27" s="10" t="s">
        <v>47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1"/>
    </row>
    <row r="28" spans="1:17" ht="12.75" x14ac:dyDescent="0.2">
      <c r="A28" s="7"/>
      <c r="Q28" s="12"/>
    </row>
    <row r="29" spans="1:17" x14ac:dyDescent="0.25">
      <c r="A29" s="7" t="s">
        <v>48</v>
      </c>
      <c r="B29" s="1" t="s">
        <v>49</v>
      </c>
      <c r="F29" s="10" t="s">
        <v>50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1"/>
    </row>
    <row r="30" spans="1:17" ht="12.75" x14ac:dyDescent="0.2">
      <c r="A30" s="7"/>
      <c r="Q30" s="12"/>
    </row>
    <row r="31" spans="1:17" x14ac:dyDescent="0.25">
      <c r="A31" s="7" t="s">
        <v>51</v>
      </c>
      <c r="B31" s="1" t="s">
        <v>52</v>
      </c>
      <c r="G31" s="1" t="s">
        <v>53</v>
      </c>
      <c r="I31" s="14" t="s">
        <v>30</v>
      </c>
      <c r="M31" s="1" t="s">
        <v>54</v>
      </c>
      <c r="O31" s="15"/>
      <c r="Q31" s="12"/>
    </row>
    <row r="32" spans="1:17" x14ac:dyDescent="0.25">
      <c r="A32" s="7"/>
      <c r="G32" s="1" t="s">
        <v>55</v>
      </c>
      <c r="I32" s="15"/>
      <c r="M32" s="1" t="s">
        <v>56</v>
      </c>
      <c r="O32" s="15"/>
      <c r="Q32" s="12"/>
    </row>
    <row r="33" spans="1:17" x14ac:dyDescent="0.25">
      <c r="A33" s="7"/>
      <c r="G33" s="1" t="s">
        <v>57</v>
      </c>
      <c r="I33" s="15"/>
      <c r="Q33" s="12"/>
    </row>
    <row r="34" spans="1:17" x14ac:dyDescent="0.25">
      <c r="A34" s="7"/>
      <c r="G34" s="1" t="s">
        <v>58</v>
      </c>
      <c r="J34" s="10" t="s">
        <v>59</v>
      </c>
      <c r="K34" s="10"/>
      <c r="L34" s="10"/>
      <c r="M34" s="10"/>
      <c r="N34" s="10"/>
      <c r="O34" s="10"/>
      <c r="Q34" s="12"/>
    </row>
    <row r="35" spans="1:17" x14ac:dyDescent="0.25">
      <c r="A35" s="7"/>
      <c r="Q35" s="12"/>
    </row>
    <row r="36" spans="1:17" ht="13" x14ac:dyDescent="0.3">
      <c r="A36" s="112" t="s">
        <v>60</v>
      </c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4"/>
    </row>
    <row r="37" spans="1:17" x14ac:dyDescent="0.25">
      <c r="A37" s="7"/>
      <c r="Q37" s="12"/>
    </row>
    <row r="38" spans="1:17" x14ac:dyDescent="0.25">
      <c r="A38" s="19" t="s">
        <v>61</v>
      </c>
      <c r="B38" s="20" t="s">
        <v>62</v>
      </c>
      <c r="C38" s="21"/>
      <c r="D38" s="21"/>
      <c r="E38" s="21"/>
      <c r="F38" s="22"/>
      <c r="G38" s="22"/>
      <c r="H38" s="23" t="s">
        <v>63</v>
      </c>
      <c r="I38" s="10"/>
      <c r="J38" s="24"/>
      <c r="K38" s="24"/>
      <c r="L38" s="24"/>
      <c r="M38" s="24"/>
      <c r="N38" s="24"/>
      <c r="O38" s="24"/>
      <c r="P38" s="10"/>
      <c r="Q38" s="12"/>
    </row>
    <row r="39" spans="1:17" x14ac:dyDescent="0.25">
      <c r="A39" s="19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5"/>
    </row>
    <row r="40" spans="1:17" ht="14.5" x14ac:dyDescent="0.35">
      <c r="A40" s="7" t="s">
        <v>64</v>
      </c>
      <c r="B40" s="26" t="s">
        <v>65</v>
      </c>
      <c r="C40"/>
      <c r="D40"/>
      <c r="E40"/>
      <c r="F40" s="21"/>
      <c r="G40" s="21"/>
      <c r="H40" s="10" t="s">
        <v>66</v>
      </c>
      <c r="I40" s="10"/>
      <c r="J40" s="10"/>
      <c r="K40" s="10"/>
      <c r="L40" s="10"/>
      <c r="M40" s="10"/>
      <c r="N40" s="10"/>
      <c r="O40" s="10"/>
      <c r="P40" s="10"/>
      <c r="Q40" s="12"/>
    </row>
    <row r="41" spans="1:17" x14ac:dyDescent="0.25">
      <c r="A41" s="21"/>
      <c r="B41" s="21"/>
      <c r="C41" s="21"/>
      <c r="D41" s="21"/>
      <c r="E41" s="21"/>
      <c r="F41" s="21"/>
      <c r="G41" s="21"/>
      <c r="H41" s="27" t="s">
        <v>67</v>
      </c>
      <c r="I41" s="27"/>
      <c r="J41" s="27"/>
      <c r="K41" s="27"/>
      <c r="L41" s="27"/>
      <c r="M41" s="27"/>
      <c r="N41" s="27"/>
      <c r="O41" s="27"/>
      <c r="P41" s="27"/>
      <c r="Q41" s="12"/>
    </row>
    <row r="42" spans="1:17" x14ac:dyDescent="0.25">
      <c r="A42" s="7"/>
      <c r="F42" s="21"/>
      <c r="G42" s="21"/>
      <c r="Q42" s="12"/>
    </row>
    <row r="43" spans="1:17" ht="14.5" x14ac:dyDescent="0.35">
      <c r="A43" s="7" t="s">
        <v>68</v>
      </c>
      <c r="B43" s="1" t="s">
        <v>69</v>
      </c>
      <c r="C43"/>
      <c r="D43" s="10" t="s">
        <v>70</v>
      </c>
      <c r="E43" s="10"/>
      <c r="F43" s="10"/>
      <c r="G43" s="10"/>
      <c r="H43" s="1" t="s">
        <v>71</v>
      </c>
      <c r="I43" s="1" t="s">
        <v>72</v>
      </c>
      <c r="J43"/>
      <c r="K43" s="28" t="s">
        <v>73</v>
      </c>
      <c r="L43" s="10"/>
      <c r="M43" s="10"/>
      <c r="N43" s="10"/>
      <c r="O43" s="10"/>
      <c r="Q43" s="12"/>
    </row>
    <row r="44" spans="1:17" x14ac:dyDescent="0.25">
      <c r="A44" s="7"/>
      <c r="Q44" s="12"/>
    </row>
    <row r="45" spans="1:17" x14ac:dyDescent="0.25">
      <c r="A45" s="29" t="s">
        <v>74</v>
      </c>
      <c r="B45" s="30" t="s">
        <v>75</v>
      </c>
      <c r="C45" s="30"/>
      <c r="D45" s="30"/>
      <c r="E45" s="30"/>
      <c r="H45" s="10" t="s">
        <v>76</v>
      </c>
      <c r="I45" s="31"/>
      <c r="J45" s="31"/>
      <c r="K45" s="31"/>
      <c r="L45" s="31"/>
      <c r="M45" s="31"/>
      <c r="N45" s="31"/>
      <c r="O45" s="31"/>
      <c r="P45" s="31"/>
      <c r="Q45" s="12"/>
    </row>
    <row r="46" spans="1:17" x14ac:dyDescent="0.25">
      <c r="A46" s="7"/>
      <c r="Q46" s="12"/>
    </row>
    <row r="47" spans="1:17" ht="13" x14ac:dyDescent="0.3">
      <c r="A47" s="112" t="s">
        <v>77</v>
      </c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113"/>
      <c r="O47" s="113"/>
      <c r="P47" s="113"/>
      <c r="Q47" s="114"/>
    </row>
    <row r="48" spans="1:17" ht="13.5" customHeight="1" x14ac:dyDescent="0.25">
      <c r="A48" s="7"/>
      <c r="Q48" s="12"/>
    </row>
    <row r="49" spans="1:17" x14ac:dyDescent="0.25">
      <c r="A49" s="7" t="s">
        <v>78</v>
      </c>
      <c r="B49" s="1" t="s">
        <v>79</v>
      </c>
      <c r="E49" s="1" t="s">
        <v>80</v>
      </c>
      <c r="H49" s="14" t="s">
        <v>30</v>
      </c>
      <c r="J49" s="1" t="s">
        <v>81</v>
      </c>
      <c r="N49" s="15"/>
      <c r="Q49" s="12"/>
    </row>
    <row r="50" spans="1:17" x14ac:dyDescent="0.25">
      <c r="A50" s="7"/>
      <c r="E50" s="1" t="s">
        <v>82</v>
      </c>
      <c r="H50" s="14"/>
      <c r="J50" s="1" t="s">
        <v>83</v>
      </c>
      <c r="N50" s="15"/>
      <c r="Q50" s="12"/>
    </row>
    <row r="51" spans="1:17" x14ac:dyDescent="0.25">
      <c r="A51" s="7"/>
      <c r="E51" s="1" t="s">
        <v>84</v>
      </c>
      <c r="H51" s="15"/>
      <c r="J51" s="1" t="s">
        <v>85</v>
      </c>
      <c r="N51" s="15"/>
      <c r="Q51" s="12"/>
    </row>
    <row r="52" spans="1:17" x14ac:dyDescent="0.25">
      <c r="A52" s="7"/>
      <c r="E52" s="1" t="s">
        <v>86</v>
      </c>
      <c r="F52" s="1" t="s">
        <v>37</v>
      </c>
      <c r="H52" s="10"/>
      <c r="I52" s="10"/>
      <c r="J52" s="10"/>
      <c r="K52" s="10"/>
      <c r="Q52" s="12"/>
    </row>
    <row r="53" spans="1:17" x14ac:dyDescent="0.25">
      <c r="A53" s="7"/>
      <c r="Q53" s="12"/>
    </row>
    <row r="54" spans="1:17" ht="15.75" customHeight="1" x14ac:dyDescent="0.3">
      <c r="A54" s="121" t="s">
        <v>87</v>
      </c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2"/>
      <c r="Q54" s="123"/>
    </row>
    <row r="55" spans="1:17" ht="31.5" customHeight="1" thickBot="1" x14ac:dyDescent="0.3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7"/>
    </row>
    <row r="56" spans="1:17" ht="14.5" x14ac:dyDescent="0.35">
      <c r="A56" s="88" t="s">
        <v>88</v>
      </c>
      <c r="B56" s="89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1"/>
    </row>
    <row r="57" spans="1:17" ht="14.5" x14ac:dyDescent="0.35">
      <c r="A57" s="92" t="s">
        <v>89</v>
      </c>
      <c r="B57" s="93"/>
      <c r="C57" s="94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5"/>
    </row>
    <row r="58" spans="1:17" ht="12.75" customHeight="1" x14ac:dyDescent="0.25">
      <c r="A58" s="96" t="s">
        <v>90</v>
      </c>
      <c r="B58" s="97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9"/>
    </row>
    <row r="59" spans="1:17" ht="15" customHeight="1" thickBot="1" x14ac:dyDescent="0.3">
      <c r="A59" s="100"/>
      <c r="B59" s="101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3"/>
    </row>
    <row r="60" spans="1:17" ht="12.75" customHeight="1" x14ac:dyDescent="0.25">
      <c r="A60" s="104" t="s">
        <v>91</v>
      </c>
      <c r="B60" s="105"/>
      <c r="C60" s="105"/>
      <c r="D60" s="105"/>
      <c r="E60" s="106"/>
      <c r="F60" s="107" t="s">
        <v>92</v>
      </c>
      <c r="G60" s="107"/>
      <c r="H60" s="107"/>
      <c r="I60" s="107"/>
      <c r="J60" s="107"/>
      <c r="K60" s="107"/>
      <c r="L60" s="107"/>
      <c r="M60" s="107" t="s">
        <v>93</v>
      </c>
      <c r="N60" s="107"/>
      <c r="O60" s="107" t="s">
        <v>94</v>
      </c>
      <c r="P60" s="107"/>
      <c r="Q60" s="107"/>
    </row>
    <row r="61" spans="1:17" ht="25.5" customHeight="1" x14ac:dyDescent="0.25">
      <c r="A61" s="74" t="s">
        <v>95</v>
      </c>
      <c r="B61" s="75"/>
      <c r="C61" s="75"/>
      <c r="D61" s="75"/>
      <c r="E61" s="76"/>
      <c r="F61" s="77" t="s">
        <v>96</v>
      </c>
      <c r="G61" s="77"/>
      <c r="H61" s="77"/>
      <c r="I61" s="77"/>
      <c r="J61" s="77"/>
      <c r="K61" s="77"/>
      <c r="L61" s="77"/>
      <c r="M61" s="83" t="s">
        <v>97</v>
      </c>
      <c r="N61" s="84"/>
      <c r="O61" s="80">
        <v>1</v>
      </c>
      <c r="P61" s="81"/>
      <c r="Q61" s="82"/>
    </row>
    <row r="62" spans="1:17" ht="36" customHeight="1" x14ac:dyDescent="0.25">
      <c r="A62" s="74" t="s">
        <v>98</v>
      </c>
      <c r="B62" s="75"/>
      <c r="C62" s="75"/>
      <c r="D62" s="75"/>
      <c r="E62" s="76"/>
      <c r="F62" s="77" t="s">
        <v>96</v>
      </c>
      <c r="G62" s="77"/>
      <c r="H62" s="77"/>
      <c r="I62" s="77"/>
      <c r="J62" s="77"/>
      <c r="K62" s="77"/>
      <c r="L62" s="77"/>
      <c r="M62" s="83" t="s">
        <v>99</v>
      </c>
      <c r="N62" s="84"/>
      <c r="O62" s="80">
        <v>2</v>
      </c>
      <c r="P62" s="81"/>
      <c r="Q62" s="82"/>
    </row>
    <row r="63" spans="1:17" ht="28.5" customHeight="1" x14ac:dyDescent="0.25">
      <c r="A63" s="74" t="s">
        <v>100</v>
      </c>
      <c r="B63" s="75"/>
      <c r="C63" s="75"/>
      <c r="D63" s="75"/>
      <c r="E63" s="76"/>
      <c r="F63" s="77" t="s">
        <v>96</v>
      </c>
      <c r="G63" s="77"/>
      <c r="H63" s="77"/>
      <c r="I63" s="77"/>
      <c r="J63" s="77"/>
      <c r="K63" s="77"/>
      <c r="L63" s="77"/>
      <c r="M63" s="78">
        <v>45443</v>
      </c>
      <c r="N63" s="79"/>
      <c r="O63" s="80">
        <v>3</v>
      </c>
      <c r="P63" s="81"/>
      <c r="Q63" s="82"/>
    </row>
  </sheetData>
  <mergeCells count="42">
    <mergeCell ref="A54:Q54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H7:J7"/>
    <mergeCell ref="K7:N7"/>
    <mergeCell ref="A8:Q8"/>
    <mergeCell ref="A36:Q36"/>
    <mergeCell ref="A47:Q47"/>
    <mergeCell ref="C4:G7"/>
    <mergeCell ref="A55:Q55"/>
    <mergeCell ref="A56:Q56"/>
    <mergeCell ref="A57:Q57"/>
    <mergeCell ref="A58:Q59"/>
    <mergeCell ref="A60:E60"/>
    <mergeCell ref="F60:L60"/>
    <mergeCell ref="M60:N60"/>
    <mergeCell ref="O60:Q60"/>
    <mergeCell ref="A63:E63"/>
    <mergeCell ref="F63:L63"/>
    <mergeCell ref="M63:N63"/>
    <mergeCell ref="O63:Q63"/>
    <mergeCell ref="A61:E61"/>
    <mergeCell ref="F61:L61"/>
    <mergeCell ref="M61:N61"/>
    <mergeCell ref="O61:Q61"/>
    <mergeCell ref="A62:E62"/>
    <mergeCell ref="F62:L62"/>
    <mergeCell ref="M62:N62"/>
    <mergeCell ref="O62:Q62"/>
  </mergeCells>
  <hyperlinks>
    <hyperlink ref="K43" r:id="rId1"/>
  </hyperlinks>
  <pageMargins left="0.7" right="0.7" top="0.75" bottom="0.75" header="0.3" footer="0.3"/>
  <pageSetup scale="7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4" tint="-0.249977111117893"/>
  </sheetPr>
  <dimension ref="A11:DK905"/>
  <sheetViews>
    <sheetView workbookViewId="0">
      <selection activeCell="A11" sqref="A11"/>
    </sheetView>
  </sheetViews>
  <sheetFormatPr baseColWidth="10" defaultColWidth="11.453125" defaultRowHeight="12.5" x14ac:dyDescent="0.25"/>
  <cols>
    <col min="1" max="1" width="22.54296875" style="30" customWidth="1"/>
    <col min="2" max="2" width="12.81640625" style="30" customWidth="1"/>
    <col min="3" max="3" width="19.54296875" style="30" customWidth="1"/>
    <col min="4" max="7" width="17.7265625" style="30" customWidth="1"/>
    <col min="8" max="8" width="19.1796875" style="30" customWidth="1"/>
    <col min="9" max="9" width="18.54296875" style="30" customWidth="1"/>
    <col min="10" max="10" width="19.54296875" style="30" customWidth="1"/>
    <col min="11" max="15" width="17.7265625" style="30" customWidth="1"/>
    <col min="16" max="16" width="18.81640625" style="30" customWidth="1"/>
    <col min="17" max="17" width="17.7265625" style="30" customWidth="1"/>
    <col min="18" max="18" width="18.81640625" style="30" customWidth="1"/>
    <col min="19" max="23" width="17.7265625" style="30" customWidth="1"/>
    <col min="24" max="25" width="19.26953125" style="30" customWidth="1"/>
    <col min="26" max="26" width="20" style="30" customWidth="1"/>
    <col min="27" max="62" width="17.7265625" style="30" customWidth="1"/>
    <col min="63" max="63" width="18.26953125" style="30" customWidth="1"/>
    <col min="64" max="107" width="17.7265625" style="30" customWidth="1"/>
    <col min="108" max="108" width="15.81640625" style="30" customWidth="1"/>
    <col min="109" max="109" width="16" style="30" customWidth="1"/>
    <col min="110" max="110" width="16.54296875" style="30" customWidth="1"/>
    <col min="111" max="111" width="15.453125" style="30" customWidth="1"/>
    <col min="112" max="112" width="16.26953125" style="30" customWidth="1"/>
    <col min="113" max="113" width="17.7265625" style="30" customWidth="1"/>
    <col min="114" max="115" width="16.54296875" style="30" customWidth="1"/>
    <col min="116" max="16384" width="11.453125" style="30"/>
  </cols>
  <sheetData>
    <row r="11" spans="1:4" ht="13" x14ac:dyDescent="0.3">
      <c r="A11" s="32" t="s">
        <v>101</v>
      </c>
    </row>
    <row r="12" spans="1:4" ht="12.75" x14ac:dyDescent="0.2">
      <c r="A12" s="32" t="s">
        <v>102</v>
      </c>
    </row>
    <row r="13" spans="1:4" ht="13" x14ac:dyDescent="0.3">
      <c r="A13" s="30" t="s">
        <v>103</v>
      </c>
      <c r="B13" s="30" t="s">
        <v>104</v>
      </c>
    </row>
    <row r="14" spans="1:4" ht="15" x14ac:dyDescent="0.25">
      <c r="A14" s="32" t="s">
        <v>105</v>
      </c>
      <c r="B14" s="33" t="s">
        <v>106</v>
      </c>
    </row>
    <row r="15" spans="1:4" ht="13" x14ac:dyDescent="0.3">
      <c r="A15" s="32" t="s">
        <v>107</v>
      </c>
      <c r="B15" s="30" t="s">
        <v>108</v>
      </c>
    </row>
    <row r="16" spans="1:4" ht="13" x14ac:dyDescent="0.3">
      <c r="A16" s="30" t="s">
        <v>109</v>
      </c>
      <c r="B16" s="30" t="s">
        <v>495</v>
      </c>
      <c r="D16" s="34"/>
    </row>
    <row r="17" spans="1:115" ht="13.5" thickBot="1" x14ac:dyDescent="0.25">
      <c r="A17" s="35" t="s">
        <v>110</v>
      </c>
      <c r="D17" s="34"/>
      <c r="F17" s="34"/>
      <c r="G17" s="34"/>
      <c r="I17" s="34"/>
      <c r="J17" s="34"/>
      <c r="L17" s="34"/>
      <c r="M17" s="34"/>
      <c r="O17" s="34"/>
      <c r="P17" s="34"/>
      <c r="R17" s="34"/>
      <c r="S17" s="34"/>
      <c r="U17" s="34"/>
      <c r="V17" s="34"/>
      <c r="X17" s="34"/>
      <c r="Y17" s="34"/>
      <c r="AA17" s="34"/>
      <c r="AB17" s="34"/>
      <c r="AD17" s="34"/>
      <c r="AE17" s="34"/>
      <c r="AG17" s="34"/>
      <c r="AH17" s="34"/>
      <c r="AJ17" s="34"/>
      <c r="AK17" s="34"/>
      <c r="AM17" s="34"/>
      <c r="AN17" s="34"/>
      <c r="AP17" s="34"/>
      <c r="AQ17" s="34"/>
      <c r="AS17" s="34"/>
      <c r="AT17" s="34"/>
      <c r="AV17" s="34"/>
      <c r="AW17" s="34"/>
      <c r="AY17" s="34"/>
      <c r="AZ17" s="34"/>
      <c r="BB17" s="34"/>
      <c r="BC17" s="34"/>
      <c r="BE17" s="34"/>
      <c r="BF17" s="34"/>
      <c r="BH17" s="34"/>
      <c r="BI17" s="34"/>
      <c r="BK17" s="34"/>
      <c r="BL17" s="34"/>
      <c r="BN17" s="34"/>
      <c r="BO17" s="34"/>
      <c r="BQ17" s="34"/>
      <c r="BR17" s="34"/>
      <c r="BT17" s="34"/>
      <c r="BU17" s="34"/>
      <c r="BW17" s="34"/>
    </row>
    <row r="18" spans="1:115" ht="18" customHeight="1" thickBot="1" x14ac:dyDescent="0.3">
      <c r="A18" s="139" t="s">
        <v>111</v>
      </c>
      <c r="B18" s="139" t="s">
        <v>112</v>
      </c>
      <c r="C18" s="139" t="s">
        <v>113</v>
      </c>
      <c r="D18" s="141" t="s">
        <v>114</v>
      </c>
      <c r="E18" s="142"/>
      <c r="F18" s="142"/>
      <c r="G18" s="142"/>
      <c r="H18" s="142"/>
      <c r="I18" s="142"/>
      <c r="J18" s="142"/>
      <c r="K18" s="143"/>
      <c r="L18" s="141" t="s">
        <v>115</v>
      </c>
      <c r="M18" s="142"/>
      <c r="N18" s="142"/>
      <c r="O18" s="142"/>
      <c r="P18" s="142"/>
      <c r="Q18" s="142"/>
      <c r="R18" s="142"/>
      <c r="S18" s="143"/>
      <c r="T18" s="141" t="s">
        <v>116</v>
      </c>
      <c r="U18" s="142"/>
      <c r="V18" s="142"/>
      <c r="W18" s="142"/>
      <c r="X18" s="142"/>
      <c r="Y18" s="142"/>
      <c r="Z18" s="142"/>
      <c r="AA18" s="144"/>
      <c r="AB18" s="136" t="s">
        <v>117</v>
      </c>
      <c r="AC18" s="137"/>
      <c r="AD18" s="137"/>
      <c r="AE18" s="137"/>
      <c r="AF18" s="137"/>
      <c r="AG18" s="137"/>
      <c r="AH18" s="137"/>
      <c r="AI18" s="138"/>
      <c r="AJ18" s="136" t="s">
        <v>118</v>
      </c>
      <c r="AK18" s="137"/>
      <c r="AL18" s="137"/>
      <c r="AM18" s="137"/>
      <c r="AN18" s="137"/>
      <c r="AO18" s="137"/>
      <c r="AP18" s="137"/>
      <c r="AQ18" s="138"/>
      <c r="AR18" s="136" t="s">
        <v>119</v>
      </c>
      <c r="AS18" s="137"/>
      <c r="AT18" s="137"/>
      <c r="AU18" s="137"/>
      <c r="AV18" s="137"/>
      <c r="AW18" s="137"/>
      <c r="AX18" s="137"/>
      <c r="AY18" s="138"/>
      <c r="AZ18" s="136" t="s">
        <v>120</v>
      </c>
      <c r="BA18" s="137"/>
      <c r="BB18" s="137"/>
      <c r="BC18" s="137"/>
      <c r="BD18" s="137"/>
      <c r="BE18" s="137"/>
      <c r="BF18" s="137"/>
      <c r="BG18" s="138"/>
      <c r="BH18" s="136" t="s">
        <v>121</v>
      </c>
      <c r="BI18" s="137"/>
      <c r="BJ18" s="137"/>
      <c r="BK18" s="137"/>
      <c r="BL18" s="137"/>
      <c r="BM18" s="137"/>
      <c r="BN18" s="137"/>
      <c r="BO18" s="138"/>
      <c r="BP18" s="136" t="s">
        <v>122</v>
      </c>
      <c r="BQ18" s="137"/>
      <c r="BR18" s="137"/>
      <c r="BS18" s="137"/>
      <c r="BT18" s="137"/>
      <c r="BU18" s="137"/>
      <c r="BV18" s="137"/>
      <c r="BW18" s="138"/>
      <c r="BX18" s="136" t="s">
        <v>123</v>
      </c>
      <c r="BY18" s="137"/>
      <c r="BZ18" s="137"/>
      <c r="CA18" s="137"/>
      <c r="CB18" s="137"/>
      <c r="CC18" s="137"/>
      <c r="CD18" s="137"/>
      <c r="CE18" s="138"/>
      <c r="CF18" s="136" t="s">
        <v>124</v>
      </c>
      <c r="CG18" s="137"/>
      <c r="CH18" s="137"/>
      <c r="CI18" s="137"/>
      <c r="CJ18" s="137"/>
      <c r="CK18" s="137"/>
      <c r="CL18" s="137"/>
      <c r="CM18" s="138"/>
      <c r="CN18" s="136" t="s">
        <v>125</v>
      </c>
      <c r="CO18" s="137"/>
      <c r="CP18" s="137"/>
      <c r="CQ18" s="137"/>
      <c r="CR18" s="137"/>
      <c r="CS18" s="137"/>
      <c r="CT18" s="137"/>
      <c r="CU18" s="138"/>
      <c r="CV18" s="136" t="s">
        <v>126</v>
      </c>
      <c r="CW18" s="137"/>
      <c r="CX18" s="137"/>
      <c r="CY18" s="137"/>
      <c r="CZ18" s="137"/>
      <c r="DA18" s="137"/>
      <c r="DB18" s="137"/>
      <c r="DC18" s="138"/>
      <c r="DD18" s="136" t="s">
        <v>127</v>
      </c>
      <c r="DE18" s="137"/>
      <c r="DF18" s="137"/>
      <c r="DG18" s="137"/>
      <c r="DH18" s="137"/>
      <c r="DI18" s="137"/>
      <c r="DJ18" s="137"/>
      <c r="DK18" s="138"/>
    </row>
    <row r="19" spans="1:115" ht="179.25" customHeight="1" thickBot="1" x14ac:dyDescent="0.3">
      <c r="A19" s="140"/>
      <c r="B19" s="140"/>
      <c r="C19" s="140"/>
      <c r="D19" s="36" t="s">
        <v>128</v>
      </c>
      <c r="E19" s="36" t="s">
        <v>129</v>
      </c>
      <c r="F19" s="36" t="s">
        <v>130</v>
      </c>
      <c r="G19" s="36" t="s">
        <v>131</v>
      </c>
      <c r="H19" s="36" t="s">
        <v>132</v>
      </c>
      <c r="I19" s="36" t="s">
        <v>133</v>
      </c>
      <c r="J19" s="36" t="s">
        <v>134</v>
      </c>
      <c r="K19" s="37" t="s">
        <v>135</v>
      </c>
      <c r="L19" s="36" t="s">
        <v>128</v>
      </c>
      <c r="M19" s="36" t="s">
        <v>129</v>
      </c>
      <c r="N19" s="36" t="s">
        <v>130</v>
      </c>
      <c r="O19" s="36" t="s">
        <v>131</v>
      </c>
      <c r="P19" s="36" t="s">
        <v>132</v>
      </c>
      <c r="Q19" s="36" t="s">
        <v>133</v>
      </c>
      <c r="R19" s="36" t="s">
        <v>134</v>
      </c>
      <c r="S19" s="37" t="s">
        <v>135</v>
      </c>
      <c r="T19" s="36" t="s">
        <v>128</v>
      </c>
      <c r="U19" s="36" t="s">
        <v>129</v>
      </c>
      <c r="V19" s="36" t="s">
        <v>130</v>
      </c>
      <c r="W19" s="36" t="s">
        <v>131</v>
      </c>
      <c r="X19" s="36" t="s">
        <v>132</v>
      </c>
      <c r="Y19" s="36" t="s">
        <v>133</v>
      </c>
      <c r="Z19" s="36" t="s">
        <v>134</v>
      </c>
      <c r="AA19" s="37" t="s">
        <v>135</v>
      </c>
      <c r="AB19" s="38" t="s">
        <v>136</v>
      </c>
      <c r="AC19" s="39" t="s">
        <v>137</v>
      </c>
      <c r="AD19" s="39" t="s">
        <v>138</v>
      </c>
      <c r="AE19" s="39" t="s">
        <v>139</v>
      </c>
      <c r="AF19" s="39" t="s">
        <v>140</v>
      </c>
      <c r="AG19" s="39" t="s">
        <v>141</v>
      </c>
      <c r="AH19" s="39" t="s">
        <v>142</v>
      </c>
      <c r="AI19" s="40" t="s">
        <v>143</v>
      </c>
      <c r="AJ19" s="38" t="s">
        <v>136</v>
      </c>
      <c r="AK19" s="39" t="s">
        <v>137</v>
      </c>
      <c r="AL19" s="39" t="s">
        <v>138</v>
      </c>
      <c r="AM19" s="39" t="s">
        <v>139</v>
      </c>
      <c r="AN19" s="39" t="s">
        <v>140</v>
      </c>
      <c r="AO19" s="39" t="s">
        <v>141</v>
      </c>
      <c r="AP19" s="39" t="s">
        <v>142</v>
      </c>
      <c r="AQ19" s="40" t="s">
        <v>143</v>
      </c>
      <c r="AR19" s="38" t="s">
        <v>136</v>
      </c>
      <c r="AS19" s="39" t="s">
        <v>137</v>
      </c>
      <c r="AT19" s="39" t="s">
        <v>138</v>
      </c>
      <c r="AU19" s="39" t="s">
        <v>139</v>
      </c>
      <c r="AV19" s="39" t="s">
        <v>140</v>
      </c>
      <c r="AW19" s="39" t="s">
        <v>141</v>
      </c>
      <c r="AX19" s="39" t="s">
        <v>142</v>
      </c>
      <c r="AY19" s="40" t="s">
        <v>143</v>
      </c>
      <c r="AZ19" s="38" t="s">
        <v>144</v>
      </c>
      <c r="BA19" s="39" t="s">
        <v>145</v>
      </c>
      <c r="BB19" s="39" t="s">
        <v>146</v>
      </c>
      <c r="BC19" s="39" t="s">
        <v>147</v>
      </c>
      <c r="BD19" s="39" t="s">
        <v>148</v>
      </c>
      <c r="BE19" s="39" t="s">
        <v>149</v>
      </c>
      <c r="BF19" s="39" t="s">
        <v>150</v>
      </c>
      <c r="BG19" s="40" t="s">
        <v>151</v>
      </c>
      <c r="BH19" s="38" t="s">
        <v>144</v>
      </c>
      <c r="BI19" s="39" t="s">
        <v>145</v>
      </c>
      <c r="BJ19" s="39" t="s">
        <v>146</v>
      </c>
      <c r="BK19" s="39" t="s">
        <v>147</v>
      </c>
      <c r="BL19" s="39" t="s">
        <v>148</v>
      </c>
      <c r="BM19" s="39" t="s">
        <v>149</v>
      </c>
      <c r="BN19" s="39" t="s">
        <v>150</v>
      </c>
      <c r="BO19" s="40" t="s">
        <v>151</v>
      </c>
      <c r="BP19" s="38" t="s">
        <v>144</v>
      </c>
      <c r="BQ19" s="39" t="s">
        <v>145</v>
      </c>
      <c r="BR19" s="39" t="s">
        <v>146</v>
      </c>
      <c r="BS19" s="39" t="s">
        <v>147</v>
      </c>
      <c r="BT19" s="39" t="s">
        <v>148</v>
      </c>
      <c r="BU19" s="39" t="s">
        <v>149</v>
      </c>
      <c r="BV19" s="39" t="s">
        <v>150</v>
      </c>
      <c r="BW19" s="40" t="s">
        <v>151</v>
      </c>
      <c r="BX19" s="38" t="s">
        <v>136</v>
      </c>
      <c r="BY19" s="39" t="s">
        <v>137</v>
      </c>
      <c r="BZ19" s="39" t="s">
        <v>138</v>
      </c>
      <c r="CA19" s="39" t="s">
        <v>139</v>
      </c>
      <c r="CB19" s="39" t="s">
        <v>140</v>
      </c>
      <c r="CC19" s="39" t="s">
        <v>141</v>
      </c>
      <c r="CD19" s="39" t="s">
        <v>142</v>
      </c>
      <c r="CE19" s="40" t="s">
        <v>143</v>
      </c>
      <c r="CF19" s="38" t="s">
        <v>136</v>
      </c>
      <c r="CG19" s="39" t="s">
        <v>137</v>
      </c>
      <c r="CH19" s="39" t="s">
        <v>138</v>
      </c>
      <c r="CI19" s="39" t="s">
        <v>139</v>
      </c>
      <c r="CJ19" s="39" t="s">
        <v>140</v>
      </c>
      <c r="CK19" s="39" t="s">
        <v>141</v>
      </c>
      <c r="CL19" s="39" t="s">
        <v>142</v>
      </c>
      <c r="CM19" s="40" t="s">
        <v>143</v>
      </c>
      <c r="CN19" s="38" t="s">
        <v>144</v>
      </c>
      <c r="CO19" s="39" t="s">
        <v>145</v>
      </c>
      <c r="CP19" s="39" t="s">
        <v>146</v>
      </c>
      <c r="CQ19" s="39" t="s">
        <v>147</v>
      </c>
      <c r="CR19" s="39" t="s">
        <v>148</v>
      </c>
      <c r="CS19" s="39" t="s">
        <v>149</v>
      </c>
      <c r="CT19" s="39" t="s">
        <v>150</v>
      </c>
      <c r="CU19" s="40" t="s">
        <v>151</v>
      </c>
      <c r="CV19" s="38" t="s">
        <v>136</v>
      </c>
      <c r="CW19" s="39" t="s">
        <v>137</v>
      </c>
      <c r="CX19" s="39" t="s">
        <v>138</v>
      </c>
      <c r="CY19" s="39" t="s">
        <v>139</v>
      </c>
      <c r="CZ19" s="39" t="s">
        <v>140</v>
      </c>
      <c r="DA19" s="39" t="s">
        <v>141</v>
      </c>
      <c r="DB19" s="39" t="s">
        <v>142</v>
      </c>
      <c r="DC19" s="40" t="s">
        <v>143</v>
      </c>
      <c r="DD19" s="40" t="s">
        <v>152</v>
      </c>
      <c r="DE19" s="40" t="s">
        <v>153</v>
      </c>
      <c r="DF19" s="40" t="s">
        <v>154</v>
      </c>
      <c r="DG19" s="40" t="s">
        <v>155</v>
      </c>
      <c r="DH19" s="40" t="s">
        <v>156</v>
      </c>
      <c r="DI19" s="40" t="s">
        <v>157</v>
      </c>
      <c r="DJ19" s="40" t="s">
        <v>158</v>
      </c>
      <c r="DK19" s="40" t="s">
        <v>159</v>
      </c>
    </row>
    <row r="20" spans="1:115" ht="12.75" x14ac:dyDescent="0.2">
      <c r="A20" s="41">
        <v>2019</v>
      </c>
      <c r="B20" s="41" t="s">
        <v>160</v>
      </c>
      <c r="C20" s="41" t="s">
        <v>161</v>
      </c>
      <c r="D20" s="42">
        <v>98.950453197090354</v>
      </c>
      <c r="E20" s="42">
        <v>99.19946168993738</v>
      </c>
      <c r="F20" s="42">
        <v>100.62710974275633</v>
      </c>
      <c r="G20" s="42">
        <v>98.798567624692808</v>
      </c>
      <c r="H20" s="42">
        <v>99.014280582001064</v>
      </c>
      <c r="I20" s="42">
        <v>104.79211058448034</v>
      </c>
      <c r="J20" s="42">
        <v>97.007901213246413</v>
      </c>
      <c r="K20" s="42">
        <v>98.576358930046439</v>
      </c>
      <c r="L20" s="42">
        <v>90.812766601148795</v>
      </c>
      <c r="M20" s="42">
        <v>88.448928972186025</v>
      </c>
      <c r="N20" s="42">
        <v>101.84029941695105</v>
      </c>
      <c r="O20" s="42">
        <v>90.501061515922373</v>
      </c>
      <c r="P20" s="42">
        <v>93.339648531893999</v>
      </c>
      <c r="Q20" s="42">
        <v>112.21911879618477</v>
      </c>
      <c r="R20" s="42">
        <v>71.338006085828923</v>
      </c>
      <c r="S20" s="42">
        <v>94.984891933087141</v>
      </c>
      <c r="T20" s="42">
        <v>89.044545830860216</v>
      </c>
      <c r="U20" s="42">
        <v>86.819385712938839</v>
      </c>
      <c r="V20" s="42">
        <v>99.233938939323565</v>
      </c>
      <c r="W20" s="42">
        <v>88.399217690933511</v>
      </c>
      <c r="X20" s="42">
        <v>92.59088002446677</v>
      </c>
      <c r="Y20" s="42">
        <v>109.90911556044571</v>
      </c>
      <c r="Z20" s="42">
        <v>71.083978571107082</v>
      </c>
      <c r="AA20" s="42">
        <v>93.788716485223816</v>
      </c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3"/>
      <c r="AO20" s="43"/>
      <c r="AP20" s="43"/>
      <c r="AQ20" s="43"/>
      <c r="AR20" s="43"/>
      <c r="AS20" s="43"/>
      <c r="AT20" s="43"/>
      <c r="AU20" s="43"/>
      <c r="AV20" s="43"/>
      <c r="AW20" s="43"/>
      <c r="AX20" s="43"/>
      <c r="AY20" s="43"/>
      <c r="AZ20" s="43"/>
      <c r="BA20" s="43"/>
      <c r="BB20" s="43"/>
      <c r="BC20" s="43"/>
      <c r="BD20" s="43"/>
      <c r="BE20" s="43"/>
      <c r="BF20" s="43"/>
      <c r="BG20" s="43"/>
      <c r="BH20" s="43"/>
      <c r="BI20" s="43"/>
      <c r="BJ20" s="43"/>
      <c r="BK20" s="43"/>
      <c r="BL20" s="43"/>
      <c r="BM20" s="43"/>
      <c r="BN20" s="43"/>
      <c r="BO20" s="43"/>
      <c r="BP20" s="43"/>
      <c r="BQ20" s="43"/>
      <c r="BR20" s="43"/>
      <c r="BS20" s="43"/>
      <c r="BT20" s="43"/>
      <c r="BU20" s="43"/>
      <c r="BV20" s="43"/>
      <c r="BW20" s="43"/>
      <c r="BX20" s="43"/>
      <c r="BY20" s="43"/>
      <c r="BZ20" s="43"/>
      <c r="CA20" s="43"/>
      <c r="CB20" s="43"/>
      <c r="CC20" s="43"/>
      <c r="CD20" s="43"/>
      <c r="CE20" s="43"/>
      <c r="CF20" s="43"/>
      <c r="CG20" s="43"/>
      <c r="CH20" s="43"/>
      <c r="CI20" s="43"/>
      <c r="CJ20" s="43"/>
      <c r="CK20" s="43"/>
      <c r="CL20" s="43"/>
      <c r="CM20" s="43"/>
      <c r="CN20" s="43"/>
      <c r="CO20" s="43"/>
      <c r="CP20" s="43"/>
      <c r="CQ20" s="43"/>
      <c r="CR20" s="43"/>
      <c r="CS20" s="43"/>
      <c r="CT20" s="43"/>
      <c r="CU20" s="43"/>
      <c r="CV20" s="43"/>
      <c r="CW20" s="43"/>
      <c r="CX20" s="43"/>
      <c r="CY20" s="43"/>
      <c r="CZ20" s="43"/>
      <c r="DA20" s="43"/>
      <c r="DB20" s="43"/>
      <c r="DC20" s="43"/>
      <c r="DD20" s="44">
        <v>2791</v>
      </c>
      <c r="DE20" s="44">
        <v>2791</v>
      </c>
      <c r="DF20" s="45"/>
      <c r="DG20" s="45"/>
      <c r="DH20" s="44">
        <v>8486</v>
      </c>
      <c r="DI20" s="44">
        <v>8486</v>
      </c>
      <c r="DJ20" s="45"/>
      <c r="DK20" s="45"/>
    </row>
    <row r="21" spans="1:115" ht="12.75" x14ac:dyDescent="0.2">
      <c r="A21" s="41">
        <v>2019</v>
      </c>
      <c r="B21" s="41" t="s">
        <v>162</v>
      </c>
      <c r="C21" s="41" t="s">
        <v>161</v>
      </c>
      <c r="D21" s="42">
        <v>97.503369315755037</v>
      </c>
      <c r="E21" s="42">
        <v>99.49038661349536</v>
      </c>
      <c r="F21" s="42">
        <v>99.833334810005425</v>
      </c>
      <c r="G21" s="42">
        <v>96.668772304809423</v>
      </c>
      <c r="H21" s="42">
        <v>98.062241781929217</v>
      </c>
      <c r="I21" s="42">
        <v>102.90933851840005</v>
      </c>
      <c r="J21" s="42">
        <v>95.764431587582578</v>
      </c>
      <c r="K21" s="42">
        <v>98.680892015575836</v>
      </c>
      <c r="L21" s="42">
        <v>85.385381166144853</v>
      </c>
      <c r="M21" s="42">
        <v>83.099182518569918</v>
      </c>
      <c r="N21" s="42">
        <v>93.736408950640154</v>
      </c>
      <c r="O21" s="42">
        <v>87.657543298473726</v>
      </c>
      <c r="P21" s="42">
        <v>85.318021243179388</v>
      </c>
      <c r="Q21" s="42">
        <v>81.739636254699093</v>
      </c>
      <c r="R21" s="42">
        <v>58.428577491018508</v>
      </c>
      <c r="S21" s="42">
        <v>89.813422994999343</v>
      </c>
      <c r="T21" s="42">
        <v>84.107081593104198</v>
      </c>
      <c r="U21" s="42">
        <v>81.831997305514832</v>
      </c>
      <c r="V21" s="42">
        <v>91.643838547836367</v>
      </c>
      <c r="W21" s="42">
        <v>86.205563212499385</v>
      </c>
      <c r="X21" s="42">
        <v>84.796635718423801</v>
      </c>
      <c r="Y21" s="42">
        <v>80.725563963104875</v>
      </c>
      <c r="Z21" s="42">
        <v>58.18175728368503</v>
      </c>
      <c r="AA21" s="42">
        <v>88.759076471826702</v>
      </c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3"/>
      <c r="AQ21" s="43"/>
      <c r="AR21" s="43"/>
      <c r="AS21" s="43"/>
      <c r="AT21" s="43"/>
      <c r="AU21" s="43"/>
      <c r="AV21" s="43"/>
      <c r="AW21" s="43"/>
      <c r="AX21" s="43"/>
      <c r="AY21" s="43"/>
      <c r="AZ21" s="43"/>
      <c r="BA21" s="43"/>
      <c r="BB21" s="43"/>
      <c r="BC21" s="43"/>
      <c r="BD21" s="43"/>
      <c r="BE21" s="43"/>
      <c r="BF21" s="43"/>
      <c r="BG21" s="43"/>
      <c r="BH21" s="43"/>
      <c r="BI21" s="43"/>
      <c r="BJ21" s="43"/>
      <c r="BK21" s="43"/>
      <c r="BL21" s="43"/>
      <c r="BM21" s="43"/>
      <c r="BN21" s="43"/>
      <c r="BO21" s="43"/>
      <c r="BP21" s="43"/>
      <c r="BQ21" s="43"/>
      <c r="BR21" s="43"/>
      <c r="BS21" s="43"/>
      <c r="BT21" s="43"/>
      <c r="BU21" s="43"/>
      <c r="BV21" s="43"/>
      <c r="BW21" s="43"/>
      <c r="BX21" s="43"/>
      <c r="BY21" s="43"/>
      <c r="BZ21" s="43"/>
      <c r="CA21" s="43"/>
      <c r="CB21" s="43"/>
      <c r="CC21" s="43"/>
      <c r="CD21" s="43"/>
      <c r="CE21" s="43"/>
      <c r="CF21" s="43"/>
      <c r="CG21" s="43"/>
      <c r="CH21" s="43"/>
      <c r="CI21" s="43"/>
      <c r="CJ21" s="43"/>
      <c r="CK21" s="43"/>
      <c r="CL21" s="43"/>
      <c r="CM21" s="43"/>
      <c r="CN21" s="43"/>
      <c r="CO21" s="43"/>
      <c r="CP21" s="43"/>
      <c r="CQ21" s="43"/>
      <c r="CR21" s="43"/>
      <c r="CS21" s="43"/>
      <c r="CT21" s="43"/>
      <c r="CU21" s="43"/>
      <c r="CV21" s="43"/>
      <c r="CW21" s="43"/>
      <c r="CX21" s="43"/>
      <c r="CY21" s="43"/>
      <c r="CZ21" s="43"/>
      <c r="DA21" s="43"/>
      <c r="DB21" s="43"/>
      <c r="DC21" s="43"/>
      <c r="DD21" s="44">
        <v>3082</v>
      </c>
      <c r="DE21" s="44">
        <f>+DD21+DE20</f>
        <v>5873</v>
      </c>
      <c r="DF21" s="45"/>
      <c r="DG21" s="45"/>
      <c r="DH21" s="44">
        <v>8667</v>
      </c>
      <c r="DI21" s="44">
        <f>+DH21+DI20</f>
        <v>17153</v>
      </c>
      <c r="DJ21" s="45"/>
      <c r="DK21" s="45"/>
    </row>
    <row r="22" spans="1:115" ht="12.75" x14ac:dyDescent="0.2">
      <c r="A22" s="41">
        <v>2019</v>
      </c>
      <c r="B22" s="41" t="s">
        <v>163</v>
      </c>
      <c r="C22" s="41" t="s">
        <v>161</v>
      </c>
      <c r="D22" s="42">
        <v>98.62936880010696</v>
      </c>
      <c r="E22" s="42">
        <v>99.353830016723236</v>
      </c>
      <c r="F22" s="42">
        <v>100.31414484036844</v>
      </c>
      <c r="G22" s="42">
        <v>98.156801651009403</v>
      </c>
      <c r="H22" s="42">
        <v>100.11002335189509</v>
      </c>
      <c r="I22" s="42">
        <v>101.50502668036074</v>
      </c>
      <c r="J22" s="42">
        <v>96.76611545270066</v>
      </c>
      <c r="K22" s="42">
        <v>98.566403398101997</v>
      </c>
      <c r="L22" s="42">
        <v>96.262512835124312</v>
      </c>
      <c r="M22" s="42">
        <v>97.022592478961656</v>
      </c>
      <c r="N22" s="42">
        <v>94.349668075406939</v>
      </c>
      <c r="O22" s="42">
        <v>98.512876804055182</v>
      </c>
      <c r="P22" s="42">
        <v>98.321994928476812</v>
      </c>
      <c r="Q22" s="42">
        <v>92.948567380167461</v>
      </c>
      <c r="R22" s="42">
        <v>74.457246871759992</v>
      </c>
      <c r="S22" s="42">
        <v>97.689623245118668</v>
      </c>
      <c r="T22" s="42">
        <v>95.220682655280982</v>
      </c>
      <c r="U22" s="42">
        <v>96.046108638790187</v>
      </c>
      <c r="V22" s="42">
        <v>92.763212075467862</v>
      </c>
      <c r="W22" s="42">
        <v>97.302319825536969</v>
      </c>
      <c r="X22" s="42">
        <v>97.982467851412324</v>
      </c>
      <c r="Y22" s="42">
        <v>92.347514500048177</v>
      </c>
      <c r="Z22" s="42">
        <v>74.129153370831204</v>
      </c>
      <c r="AA22" s="42">
        <v>96.566167207441183</v>
      </c>
      <c r="AB22" s="43"/>
      <c r="AC22" s="43"/>
      <c r="AD22" s="43"/>
      <c r="AE22" s="43"/>
      <c r="AF22" s="43"/>
      <c r="AG22" s="43"/>
      <c r="AH22" s="43"/>
      <c r="AI22" s="43"/>
      <c r="AJ22" s="43"/>
      <c r="AK22" s="43"/>
      <c r="AL22" s="43"/>
      <c r="AM22" s="43"/>
      <c r="AN22" s="43"/>
      <c r="AO22" s="43"/>
      <c r="AP22" s="43"/>
      <c r="AQ22" s="43"/>
      <c r="AR22" s="43"/>
      <c r="AS22" s="43"/>
      <c r="AT22" s="43"/>
      <c r="AU22" s="43"/>
      <c r="AV22" s="43"/>
      <c r="AW22" s="43"/>
      <c r="AX22" s="43"/>
      <c r="AY22" s="43"/>
      <c r="AZ22" s="43"/>
      <c r="BA22" s="43"/>
      <c r="BB22" s="43"/>
      <c r="BC22" s="43"/>
      <c r="BD22" s="43"/>
      <c r="BE22" s="43"/>
      <c r="BF22" s="43"/>
      <c r="BG22" s="43"/>
      <c r="BH22" s="43"/>
      <c r="BI22" s="43"/>
      <c r="BJ22" s="43"/>
      <c r="BK22" s="43"/>
      <c r="BL22" s="43"/>
      <c r="BM22" s="43"/>
      <c r="BN22" s="43"/>
      <c r="BO22" s="43"/>
      <c r="BP22" s="43"/>
      <c r="BQ22" s="43"/>
      <c r="BR22" s="43"/>
      <c r="BS22" s="43"/>
      <c r="BT22" s="43"/>
      <c r="BU22" s="43"/>
      <c r="BV22" s="43"/>
      <c r="BW22" s="43"/>
      <c r="BX22" s="43"/>
      <c r="BY22" s="43"/>
      <c r="BZ22" s="43"/>
      <c r="CA22" s="43"/>
      <c r="CB22" s="43"/>
      <c r="CC22" s="43"/>
      <c r="CD22" s="43"/>
      <c r="CE22" s="43"/>
      <c r="CF22" s="43"/>
      <c r="CG22" s="43"/>
      <c r="CH22" s="43"/>
      <c r="CI22" s="43"/>
      <c r="CJ22" s="43"/>
      <c r="CK22" s="43"/>
      <c r="CL22" s="43"/>
      <c r="CM22" s="43"/>
      <c r="CN22" s="43"/>
      <c r="CO22" s="43"/>
      <c r="CP22" s="43"/>
      <c r="CQ22" s="43"/>
      <c r="CR22" s="43"/>
      <c r="CS22" s="43"/>
      <c r="CT22" s="43"/>
      <c r="CU22" s="43"/>
      <c r="CV22" s="43"/>
      <c r="CW22" s="43"/>
      <c r="CX22" s="43"/>
      <c r="CY22" s="43"/>
      <c r="CZ22" s="43"/>
      <c r="DA22" s="43"/>
      <c r="DB22" s="43"/>
      <c r="DC22" s="43"/>
      <c r="DD22" s="44">
        <v>3467</v>
      </c>
      <c r="DE22" s="44">
        <f t="shared" ref="DE22:DE31" si="0">+DD22+DE21</f>
        <v>9340</v>
      </c>
      <c r="DF22" s="45"/>
      <c r="DG22" s="45"/>
      <c r="DH22" s="44">
        <v>8427</v>
      </c>
      <c r="DI22" s="44">
        <f t="shared" ref="DI22:DI31" si="1">+DH22+DI21</f>
        <v>25580</v>
      </c>
      <c r="DJ22" s="45"/>
      <c r="DK22" s="45"/>
    </row>
    <row r="23" spans="1:115" ht="12.75" x14ac:dyDescent="0.2">
      <c r="A23" s="41">
        <v>2019</v>
      </c>
      <c r="B23" s="41" t="s">
        <v>164</v>
      </c>
      <c r="C23" s="41" t="s">
        <v>161</v>
      </c>
      <c r="D23" s="42">
        <v>97.996536417055296</v>
      </c>
      <c r="E23" s="42">
        <v>99.603194236915797</v>
      </c>
      <c r="F23" s="42">
        <v>100.15148975988095</v>
      </c>
      <c r="G23" s="42">
        <v>97.452638378081716</v>
      </c>
      <c r="H23" s="42">
        <v>100.19983833303397</v>
      </c>
      <c r="I23" s="42">
        <v>98.892136733979356</v>
      </c>
      <c r="J23" s="42">
        <v>95.142696774750661</v>
      </c>
      <c r="K23" s="42">
        <v>97.764983075559471</v>
      </c>
      <c r="L23" s="42">
        <v>89.292521644586486</v>
      </c>
      <c r="M23" s="42">
        <v>91.772571775637473</v>
      </c>
      <c r="N23" s="42">
        <v>93.421356496893679</v>
      </c>
      <c r="O23" s="42">
        <v>89.196201994968732</v>
      </c>
      <c r="P23" s="42">
        <v>91.101691046639417</v>
      </c>
      <c r="Q23" s="42">
        <v>77.536977698055566</v>
      </c>
      <c r="R23" s="42">
        <v>73.452644020865165</v>
      </c>
      <c r="S23" s="42">
        <v>94.192508018030992</v>
      </c>
      <c r="T23" s="42">
        <v>88.701362314546202</v>
      </c>
      <c r="U23" s="42">
        <v>91.005449099657696</v>
      </c>
      <c r="V23" s="42">
        <v>92.169109728998251</v>
      </c>
      <c r="W23" s="42">
        <v>88.629055266508061</v>
      </c>
      <c r="X23" s="42">
        <v>91.0650307928084</v>
      </c>
      <c r="Y23" s="42">
        <v>77.323262337406916</v>
      </c>
      <c r="Z23" s="42">
        <v>73.177833383702136</v>
      </c>
      <c r="AA23" s="42">
        <v>93.370263659116901</v>
      </c>
      <c r="AB23" s="43"/>
      <c r="AC23" s="43"/>
      <c r="AD23" s="43"/>
      <c r="AE23" s="43"/>
      <c r="AF23" s="43"/>
      <c r="AG23" s="43"/>
      <c r="AH23" s="43"/>
      <c r="AI23" s="43"/>
      <c r="AJ23" s="43"/>
      <c r="AK23" s="43"/>
      <c r="AL23" s="43"/>
      <c r="AM23" s="43"/>
      <c r="AN23" s="43"/>
      <c r="AO23" s="43"/>
      <c r="AP23" s="43"/>
      <c r="AQ23" s="43"/>
      <c r="AR23" s="43"/>
      <c r="AS23" s="43"/>
      <c r="AT23" s="43"/>
      <c r="AU23" s="43"/>
      <c r="AV23" s="43"/>
      <c r="AW23" s="43"/>
      <c r="AX23" s="43"/>
      <c r="AY23" s="43"/>
      <c r="AZ23" s="43"/>
      <c r="BA23" s="43"/>
      <c r="BB23" s="43"/>
      <c r="BC23" s="43"/>
      <c r="BD23" s="43"/>
      <c r="BE23" s="43"/>
      <c r="BF23" s="43"/>
      <c r="BG23" s="43"/>
      <c r="BH23" s="43"/>
      <c r="BI23" s="43"/>
      <c r="BJ23" s="43"/>
      <c r="BK23" s="43"/>
      <c r="BL23" s="43"/>
      <c r="BM23" s="43"/>
      <c r="BN23" s="43"/>
      <c r="BO23" s="43"/>
      <c r="BP23" s="43"/>
      <c r="BQ23" s="43"/>
      <c r="BR23" s="43"/>
      <c r="BS23" s="43"/>
      <c r="BT23" s="43"/>
      <c r="BU23" s="43"/>
      <c r="BV23" s="43"/>
      <c r="BW23" s="43"/>
      <c r="BX23" s="43"/>
      <c r="BY23" s="43"/>
      <c r="BZ23" s="43"/>
      <c r="CA23" s="43"/>
      <c r="CB23" s="43"/>
      <c r="CC23" s="43"/>
      <c r="CD23" s="43"/>
      <c r="CE23" s="43"/>
      <c r="CF23" s="43"/>
      <c r="CG23" s="43"/>
      <c r="CH23" s="43"/>
      <c r="CI23" s="43"/>
      <c r="CJ23" s="43"/>
      <c r="CK23" s="43"/>
      <c r="CL23" s="43"/>
      <c r="CM23" s="43"/>
      <c r="CN23" s="43"/>
      <c r="CO23" s="43"/>
      <c r="CP23" s="43"/>
      <c r="CQ23" s="43"/>
      <c r="CR23" s="43"/>
      <c r="CS23" s="43"/>
      <c r="CT23" s="43"/>
      <c r="CU23" s="43"/>
      <c r="CV23" s="43"/>
      <c r="CW23" s="43"/>
      <c r="CX23" s="43"/>
      <c r="CY23" s="43"/>
      <c r="CZ23" s="43"/>
      <c r="DA23" s="43"/>
      <c r="DB23" s="43"/>
      <c r="DC23" s="43"/>
      <c r="DD23" s="44">
        <v>3583</v>
      </c>
      <c r="DE23" s="44">
        <f t="shared" si="0"/>
        <v>12923</v>
      </c>
      <c r="DF23" s="45"/>
      <c r="DG23" s="45"/>
      <c r="DH23" s="44">
        <v>7864</v>
      </c>
      <c r="DI23" s="44">
        <f t="shared" si="1"/>
        <v>33444</v>
      </c>
      <c r="DJ23" s="45"/>
      <c r="DK23" s="45"/>
    </row>
    <row r="24" spans="1:115" ht="12.75" x14ac:dyDescent="0.2">
      <c r="A24" s="41">
        <v>2019</v>
      </c>
      <c r="B24" s="41" t="s">
        <v>165</v>
      </c>
      <c r="C24" s="41" t="s">
        <v>161</v>
      </c>
      <c r="D24" s="42">
        <v>98.684674988184014</v>
      </c>
      <c r="E24" s="42">
        <v>99.751625320363758</v>
      </c>
      <c r="F24" s="42">
        <v>100.45357067918783</v>
      </c>
      <c r="G24" s="42">
        <v>98.479756423088986</v>
      </c>
      <c r="H24" s="42">
        <v>99.619783246512199</v>
      </c>
      <c r="I24" s="42">
        <v>99.777598844214253</v>
      </c>
      <c r="J24" s="42">
        <v>96.127110228401193</v>
      </c>
      <c r="K24" s="42">
        <v>98.669277228344924</v>
      </c>
      <c r="L24" s="42">
        <v>97.885382619484503</v>
      </c>
      <c r="M24" s="42">
        <v>105.91734806421907</v>
      </c>
      <c r="N24" s="42">
        <v>100.78943643494635</v>
      </c>
      <c r="O24" s="42">
        <v>96.621253083861063</v>
      </c>
      <c r="P24" s="42">
        <v>94.587486772493634</v>
      </c>
      <c r="Q24" s="42">
        <v>88.708226324098163</v>
      </c>
      <c r="R24" s="42">
        <v>87.346489946470399</v>
      </c>
      <c r="S24" s="42">
        <v>102.77514795668536</v>
      </c>
      <c r="T24" s="42">
        <v>97.612310368147988</v>
      </c>
      <c r="U24" s="42">
        <v>105.39391763451678</v>
      </c>
      <c r="V24" s="42">
        <v>100.08471021787055</v>
      </c>
      <c r="W24" s="42">
        <v>96.412830932058796</v>
      </c>
      <c r="X24" s="42">
        <v>94.710751809946828</v>
      </c>
      <c r="Y24" s="42">
        <v>88.54808398592867</v>
      </c>
      <c r="Z24" s="42">
        <v>87.265958694803786</v>
      </c>
      <c r="AA24" s="42">
        <v>102.24171787685856</v>
      </c>
      <c r="AB24" s="43"/>
      <c r="AC24" s="43"/>
      <c r="AD24" s="43"/>
      <c r="AE24" s="43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43"/>
      <c r="AS24" s="43"/>
      <c r="AT24" s="43"/>
      <c r="AU24" s="43"/>
      <c r="AV24" s="43"/>
      <c r="AW24" s="43"/>
      <c r="AX24" s="43"/>
      <c r="AY24" s="43"/>
      <c r="AZ24" s="43"/>
      <c r="BA24" s="43"/>
      <c r="BB24" s="43"/>
      <c r="BC24" s="43"/>
      <c r="BD24" s="43"/>
      <c r="BE24" s="43"/>
      <c r="BF24" s="43"/>
      <c r="BG24" s="43"/>
      <c r="BH24" s="43"/>
      <c r="BI24" s="43"/>
      <c r="BJ24" s="43"/>
      <c r="BK24" s="43"/>
      <c r="BL24" s="43"/>
      <c r="BM24" s="43"/>
      <c r="BN24" s="43"/>
      <c r="BO24" s="43"/>
      <c r="BP24" s="43"/>
      <c r="BQ24" s="43"/>
      <c r="BR24" s="43"/>
      <c r="BS24" s="43"/>
      <c r="BT24" s="43"/>
      <c r="BU24" s="43"/>
      <c r="BV24" s="43"/>
      <c r="BW24" s="43"/>
      <c r="BX24" s="43"/>
      <c r="BY24" s="43"/>
      <c r="BZ24" s="43"/>
      <c r="CA24" s="43"/>
      <c r="CB24" s="43"/>
      <c r="CC24" s="43"/>
      <c r="CD24" s="43"/>
      <c r="CE24" s="43"/>
      <c r="CF24" s="43"/>
      <c r="CG24" s="43"/>
      <c r="CH24" s="43"/>
      <c r="CI24" s="43"/>
      <c r="CJ24" s="43"/>
      <c r="CK24" s="43"/>
      <c r="CL24" s="43"/>
      <c r="CM24" s="43"/>
      <c r="CN24" s="43"/>
      <c r="CO24" s="43"/>
      <c r="CP24" s="43"/>
      <c r="CQ24" s="43"/>
      <c r="CR24" s="43"/>
      <c r="CS24" s="43"/>
      <c r="CT24" s="43"/>
      <c r="CU24" s="43"/>
      <c r="CV24" s="43"/>
      <c r="CW24" s="43"/>
      <c r="CX24" s="43"/>
      <c r="CY24" s="43"/>
      <c r="CZ24" s="43"/>
      <c r="DA24" s="43"/>
      <c r="DB24" s="43"/>
      <c r="DC24" s="43"/>
      <c r="DD24" s="44">
        <v>3804</v>
      </c>
      <c r="DE24" s="44">
        <f t="shared" si="0"/>
        <v>16727</v>
      </c>
      <c r="DF24" s="45"/>
      <c r="DG24" s="45"/>
      <c r="DH24" s="44">
        <v>8563</v>
      </c>
      <c r="DI24" s="44">
        <f t="shared" si="1"/>
        <v>42007</v>
      </c>
      <c r="DJ24" s="45"/>
      <c r="DK24" s="45"/>
    </row>
    <row r="25" spans="1:115" ht="12.75" x14ac:dyDescent="0.2">
      <c r="A25" s="41">
        <v>2019</v>
      </c>
      <c r="B25" s="41" t="s">
        <v>166</v>
      </c>
      <c r="C25" s="41" t="s">
        <v>161</v>
      </c>
      <c r="D25" s="42">
        <v>99.012641946174114</v>
      </c>
      <c r="E25" s="42">
        <v>99.187587203261529</v>
      </c>
      <c r="F25" s="42">
        <v>99.903677589547129</v>
      </c>
      <c r="G25" s="42">
        <v>99.158083314198137</v>
      </c>
      <c r="H25" s="42">
        <v>100.17962996227769</v>
      </c>
      <c r="I25" s="42">
        <v>99.942263727827765</v>
      </c>
      <c r="J25" s="42">
        <v>95.971676525193217</v>
      </c>
      <c r="K25" s="42">
        <v>98.798699143848239</v>
      </c>
      <c r="L25" s="42">
        <v>95.96791797874593</v>
      </c>
      <c r="M25" s="42">
        <v>89.686984573205677</v>
      </c>
      <c r="N25" s="42">
        <v>88.969557610634553</v>
      </c>
      <c r="O25" s="42">
        <v>99.889442785313889</v>
      </c>
      <c r="P25" s="42">
        <v>92.671478918211491</v>
      </c>
      <c r="Q25" s="42">
        <v>86.354314748472447</v>
      </c>
      <c r="R25" s="42">
        <v>95.400301928217914</v>
      </c>
      <c r="S25" s="42">
        <v>100.96830037905889</v>
      </c>
      <c r="T25" s="42">
        <v>96.101610568038083</v>
      </c>
      <c r="U25" s="42">
        <v>89.544167914942619</v>
      </c>
      <c r="V25" s="42">
        <v>88.834801559356791</v>
      </c>
      <c r="W25" s="42">
        <v>100.21269601138873</v>
      </c>
      <c r="X25" s="42">
        <v>92.811919339759655</v>
      </c>
      <c r="Y25" s="42">
        <v>86.136982364498422</v>
      </c>
      <c r="Z25" s="42">
        <v>95.394527824343896</v>
      </c>
      <c r="AA25" s="42">
        <v>100.76770089763249</v>
      </c>
      <c r="AB25" s="43"/>
      <c r="AC25" s="43"/>
      <c r="AD25" s="43"/>
      <c r="AE25" s="43"/>
      <c r="AF25" s="43"/>
      <c r="AG25" s="43"/>
      <c r="AH25" s="43"/>
      <c r="AI25" s="43"/>
      <c r="AJ25" s="43"/>
      <c r="AK25" s="43"/>
      <c r="AL25" s="43"/>
      <c r="AM25" s="43"/>
      <c r="AN25" s="43"/>
      <c r="AO25" s="43"/>
      <c r="AP25" s="43"/>
      <c r="AQ25" s="43"/>
      <c r="AR25" s="43"/>
      <c r="AS25" s="43"/>
      <c r="AT25" s="43"/>
      <c r="AU25" s="43"/>
      <c r="AV25" s="43"/>
      <c r="AW25" s="43"/>
      <c r="AX25" s="43"/>
      <c r="AY25" s="43"/>
      <c r="AZ25" s="43"/>
      <c r="BA25" s="43"/>
      <c r="BB25" s="43"/>
      <c r="BC25" s="43"/>
      <c r="BD25" s="43"/>
      <c r="BE25" s="43"/>
      <c r="BF25" s="43"/>
      <c r="BG25" s="43"/>
      <c r="BH25" s="43"/>
      <c r="BI25" s="43"/>
      <c r="BJ25" s="43"/>
      <c r="BK25" s="43"/>
      <c r="BL25" s="43"/>
      <c r="BM25" s="43"/>
      <c r="BN25" s="43"/>
      <c r="BO25" s="43"/>
      <c r="BP25" s="43"/>
      <c r="BQ25" s="43"/>
      <c r="BR25" s="43"/>
      <c r="BS25" s="43"/>
      <c r="BT25" s="43"/>
      <c r="BU25" s="43"/>
      <c r="BV25" s="43"/>
      <c r="BW25" s="43"/>
      <c r="BX25" s="43"/>
      <c r="BY25" s="43"/>
      <c r="BZ25" s="43"/>
      <c r="CA25" s="43"/>
      <c r="CB25" s="43"/>
      <c r="CC25" s="43"/>
      <c r="CD25" s="43"/>
      <c r="CE25" s="43"/>
      <c r="CF25" s="43"/>
      <c r="CG25" s="43"/>
      <c r="CH25" s="43"/>
      <c r="CI25" s="43"/>
      <c r="CJ25" s="43"/>
      <c r="CK25" s="43"/>
      <c r="CL25" s="43"/>
      <c r="CM25" s="43"/>
      <c r="CN25" s="43"/>
      <c r="CO25" s="43"/>
      <c r="CP25" s="43"/>
      <c r="CQ25" s="43"/>
      <c r="CR25" s="43"/>
      <c r="CS25" s="43"/>
      <c r="CT25" s="43"/>
      <c r="CU25" s="43"/>
      <c r="CV25" s="43"/>
      <c r="CW25" s="43"/>
      <c r="CX25" s="43"/>
      <c r="CY25" s="43"/>
      <c r="CZ25" s="43"/>
      <c r="DA25" s="43"/>
      <c r="DB25" s="43"/>
      <c r="DC25" s="43"/>
      <c r="DD25" s="44">
        <v>3111</v>
      </c>
      <c r="DE25" s="44">
        <f t="shared" si="0"/>
        <v>19838</v>
      </c>
      <c r="DF25" s="45"/>
      <c r="DG25" s="45"/>
      <c r="DH25" s="44">
        <v>7109</v>
      </c>
      <c r="DI25" s="44">
        <f t="shared" si="1"/>
        <v>49116</v>
      </c>
      <c r="DJ25" s="45"/>
      <c r="DK25" s="45"/>
    </row>
    <row r="26" spans="1:115" ht="12.75" x14ac:dyDescent="0.2">
      <c r="A26" s="41">
        <v>2019</v>
      </c>
      <c r="B26" s="41" t="s">
        <v>167</v>
      </c>
      <c r="C26" s="41" t="s">
        <v>161</v>
      </c>
      <c r="D26" s="42">
        <v>99.592383001390019</v>
      </c>
      <c r="E26" s="42">
        <v>100.13160889399053</v>
      </c>
      <c r="F26" s="42">
        <v>100.24239117413107</v>
      </c>
      <c r="G26" s="42">
        <v>100.31316457083706</v>
      </c>
      <c r="H26" s="42">
        <v>99.142266930123924</v>
      </c>
      <c r="I26" s="42">
        <v>98.292508006648148</v>
      </c>
      <c r="J26" s="42">
        <v>95.436293769699063</v>
      </c>
      <c r="K26" s="42">
        <v>100.17422180927207</v>
      </c>
      <c r="L26" s="42">
        <v>100.08588625811169</v>
      </c>
      <c r="M26" s="42">
        <v>104.6093143943277</v>
      </c>
      <c r="N26" s="42">
        <v>106.17655985495065</v>
      </c>
      <c r="O26" s="42">
        <v>98.906828234510158</v>
      </c>
      <c r="P26" s="42">
        <v>101.11423997589242</v>
      </c>
      <c r="Q26" s="42">
        <v>91.230440453604473</v>
      </c>
      <c r="R26" s="42">
        <v>87.144106391146792</v>
      </c>
      <c r="S26" s="42">
        <v>102.72178089027493</v>
      </c>
      <c r="T26" s="42">
        <v>100.48068654055284</v>
      </c>
      <c r="U26" s="42">
        <v>104.77765826108687</v>
      </c>
      <c r="V26" s="42">
        <v>106.54223524551094</v>
      </c>
      <c r="W26" s="42">
        <v>99.542135510523494</v>
      </c>
      <c r="X26" s="42">
        <v>101.3364668731593</v>
      </c>
      <c r="Y26" s="42">
        <v>91.045016340994962</v>
      </c>
      <c r="Z26" s="42">
        <v>86.946557369091877</v>
      </c>
      <c r="AA26" s="42">
        <v>102.67300024158432</v>
      </c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  <c r="BC26" s="43"/>
      <c r="BD26" s="43"/>
      <c r="BE26" s="43"/>
      <c r="BF26" s="43"/>
      <c r="BG26" s="43"/>
      <c r="BH26" s="43"/>
      <c r="BI26" s="43"/>
      <c r="BJ26" s="43"/>
      <c r="BK26" s="43"/>
      <c r="BL26" s="43"/>
      <c r="BM26" s="43"/>
      <c r="BN26" s="43"/>
      <c r="BO26" s="43"/>
      <c r="BP26" s="43"/>
      <c r="BQ26" s="43"/>
      <c r="BR26" s="43"/>
      <c r="BS26" s="43"/>
      <c r="BT26" s="43"/>
      <c r="BU26" s="43"/>
      <c r="BV26" s="43"/>
      <c r="BW26" s="43"/>
      <c r="BX26" s="43"/>
      <c r="BY26" s="43"/>
      <c r="BZ26" s="43"/>
      <c r="CA26" s="43"/>
      <c r="CB26" s="43"/>
      <c r="CC26" s="43"/>
      <c r="CD26" s="43"/>
      <c r="CE26" s="43"/>
      <c r="CF26" s="43"/>
      <c r="CG26" s="43"/>
      <c r="CH26" s="43"/>
      <c r="CI26" s="43"/>
      <c r="CJ26" s="43"/>
      <c r="CK26" s="43"/>
      <c r="CL26" s="43"/>
      <c r="CM26" s="43"/>
      <c r="CN26" s="43"/>
      <c r="CO26" s="43"/>
      <c r="CP26" s="43"/>
      <c r="CQ26" s="43"/>
      <c r="CR26" s="43"/>
      <c r="CS26" s="43"/>
      <c r="CT26" s="43"/>
      <c r="CU26" s="43"/>
      <c r="CV26" s="43"/>
      <c r="CW26" s="43"/>
      <c r="CX26" s="43"/>
      <c r="CY26" s="43"/>
      <c r="CZ26" s="43"/>
      <c r="DA26" s="43"/>
      <c r="DB26" s="43"/>
      <c r="DC26" s="43"/>
      <c r="DD26" s="44">
        <v>3882</v>
      </c>
      <c r="DE26" s="44">
        <f t="shared" si="0"/>
        <v>23720</v>
      </c>
      <c r="DF26" s="45"/>
      <c r="DG26" s="45"/>
      <c r="DH26" s="44">
        <v>9363</v>
      </c>
      <c r="DI26" s="44">
        <f t="shared" si="1"/>
        <v>58479</v>
      </c>
      <c r="DJ26" s="45"/>
      <c r="DK26" s="45"/>
    </row>
    <row r="27" spans="1:115" x14ac:dyDescent="0.25">
      <c r="A27" s="41">
        <v>2019</v>
      </c>
      <c r="B27" s="41" t="s">
        <v>168</v>
      </c>
      <c r="C27" s="41" t="s">
        <v>161</v>
      </c>
      <c r="D27" s="42">
        <v>99.936374637656641</v>
      </c>
      <c r="E27" s="42">
        <v>99.710064616998338</v>
      </c>
      <c r="F27" s="42">
        <v>100.2807874477778</v>
      </c>
      <c r="G27" s="42">
        <v>101.07582531191071</v>
      </c>
      <c r="H27" s="42">
        <v>99.446140949643706</v>
      </c>
      <c r="I27" s="42">
        <v>98.08745362327123</v>
      </c>
      <c r="J27" s="42">
        <v>94.710936488061819</v>
      </c>
      <c r="K27" s="42">
        <v>100.40817681030477</v>
      </c>
      <c r="L27" s="42">
        <v>99.114985421000995</v>
      </c>
      <c r="M27" s="42">
        <v>99.234733979391621</v>
      </c>
      <c r="N27" s="42">
        <v>104.65991261487515</v>
      </c>
      <c r="O27" s="42">
        <v>98.698844490692366</v>
      </c>
      <c r="P27" s="42">
        <v>101.19564768451983</v>
      </c>
      <c r="Q27" s="42">
        <v>100.6650194503238</v>
      </c>
      <c r="R27" s="42">
        <v>86.976564006283979</v>
      </c>
      <c r="S27" s="42">
        <v>103.57351572533398</v>
      </c>
      <c r="T27" s="42">
        <v>99.619447797242941</v>
      </c>
      <c r="U27" s="42">
        <v>99.654674999716292</v>
      </c>
      <c r="V27" s="42">
        <v>105.63181961347271</v>
      </c>
      <c r="W27" s="42">
        <v>99.313093193891206</v>
      </c>
      <c r="X27" s="42">
        <v>101.34547920261076</v>
      </c>
      <c r="Y27" s="42">
        <v>100.85583672805616</v>
      </c>
      <c r="Z27" s="42">
        <v>86.962627817095054</v>
      </c>
      <c r="AA27" s="42">
        <v>103.89198667466954</v>
      </c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43"/>
      <c r="AX27" s="43"/>
      <c r="AY27" s="43"/>
      <c r="AZ27" s="43"/>
      <c r="BA27" s="43"/>
      <c r="BB27" s="43"/>
      <c r="BC27" s="43"/>
      <c r="BD27" s="43"/>
      <c r="BE27" s="43"/>
      <c r="BF27" s="43"/>
      <c r="BG27" s="43"/>
      <c r="BH27" s="43"/>
      <c r="BI27" s="43"/>
      <c r="BJ27" s="43"/>
      <c r="BK27" s="43"/>
      <c r="BL27" s="43"/>
      <c r="BM27" s="43"/>
      <c r="BN27" s="43"/>
      <c r="BO27" s="43"/>
      <c r="BP27" s="43"/>
      <c r="BQ27" s="43"/>
      <c r="BR27" s="43"/>
      <c r="BS27" s="43"/>
      <c r="BT27" s="43"/>
      <c r="BU27" s="43"/>
      <c r="BV27" s="43"/>
      <c r="BW27" s="43"/>
      <c r="BX27" s="43"/>
      <c r="BY27" s="43"/>
      <c r="BZ27" s="43"/>
      <c r="CA27" s="43"/>
      <c r="CB27" s="43"/>
      <c r="CC27" s="43"/>
      <c r="CD27" s="43"/>
      <c r="CE27" s="43"/>
      <c r="CF27" s="43"/>
      <c r="CG27" s="43"/>
      <c r="CH27" s="43"/>
      <c r="CI27" s="43"/>
      <c r="CJ27" s="43"/>
      <c r="CK27" s="43"/>
      <c r="CL27" s="43"/>
      <c r="CM27" s="43"/>
      <c r="CN27" s="43"/>
      <c r="CO27" s="43"/>
      <c r="CP27" s="43"/>
      <c r="CQ27" s="43"/>
      <c r="CR27" s="43"/>
      <c r="CS27" s="43"/>
      <c r="CT27" s="43"/>
      <c r="CU27" s="43"/>
      <c r="CV27" s="43"/>
      <c r="CW27" s="43"/>
      <c r="CX27" s="43"/>
      <c r="CY27" s="43"/>
      <c r="CZ27" s="43"/>
      <c r="DA27" s="43"/>
      <c r="DB27" s="43"/>
      <c r="DC27" s="43"/>
      <c r="DD27" s="44">
        <v>3958</v>
      </c>
      <c r="DE27" s="44">
        <f t="shared" si="0"/>
        <v>27678</v>
      </c>
      <c r="DF27" s="45"/>
      <c r="DG27" s="45"/>
      <c r="DH27" s="44">
        <v>9154</v>
      </c>
      <c r="DI27" s="44">
        <f t="shared" si="1"/>
        <v>67633</v>
      </c>
      <c r="DJ27" s="45"/>
      <c r="DK27" s="45"/>
    </row>
    <row r="28" spans="1:115" x14ac:dyDescent="0.25">
      <c r="A28" s="41">
        <v>2019</v>
      </c>
      <c r="B28" s="41" t="s">
        <v>169</v>
      </c>
      <c r="C28" s="41" t="s">
        <v>161</v>
      </c>
      <c r="D28" s="42">
        <v>99.89883288571535</v>
      </c>
      <c r="E28" s="42">
        <v>100.49378073760353</v>
      </c>
      <c r="F28" s="42">
        <v>99.874200135369563</v>
      </c>
      <c r="G28" s="42">
        <v>100.90082038630968</v>
      </c>
      <c r="H28" s="42">
        <v>100.25297886354107</v>
      </c>
      <c r="I28" s="42">
        <v>96.356918902564828</v>
      </c>
      <c r="J28" s="42">
        <v>93.864686326151727</v>
      </c>
      <c r="K28" s="42">
        <v>101.36888564418389</v>
      </c>
      <c r="L28" s="42">
        <v>97.822232909106617</v>
      </c>
      <c r="M28" s="42">
        <v>98.019495210805232</v>
      </c>
      <c r="N28" s="42">
        <v>99.537515255963854</v>
      </c>
      <c r="O28" s="42">
        <v>98.676484809158765</v>
      </c>
      <c r="P28" s="42">
        <v>98.430633923530181</v>
      </c>
      <c r="Q28" s="42">
        <v>91.025240891397061</v>
      </c>
      <c r="R28" s="42">
        <v>87.96230869545316</v>
      </c>
      <c r="S28" s="42">
        <v>98.077214766329902</v>
      </c>
      <c r="T28" s="42">
        <v>98.537069716022501</v>
      </c>
      <c r="U28" s="42">
        <v>98.578900218414176</v>
      </c>
      <c r="V28" s="42">
        <v>100.63613583213294</v>
      </c>
      <c r="W28" s="42">
        <v>99.574855204201853</v>
      </c>
      <c r="X28" s="42">
        <v>98.641609820234152</v>
      </c>
      <c r="Y28" s="42">
        <v>91.286989089606479</v>
      </c>
      <c r="Z28" s="42">
        <v>88.057666610322769</v>
      </c>
      <c r="AA28" s="42">
        <v>98.760678858372657</v>
      </c>
      <c r="AB28" s="43"/>
      <c r="AC28" s="43"/>
      <c r="AD28" s="43"/>
      <c r="AE28" s="43"/>
      <c r="AF28" s="43"/>
      <c r="AG28" s="43"/>
      <c r="AH28" s="43"/>
      <c r="AI28" s="43"/>
      <c r="AJ28" s="43"/>
      <c r="AK28" s="43"/>
      <c r="AL28" s="43"/>
      <c r="AM28" s="43"/>
      <c r="AN28" s="43"/>
      <c r="AO28" s="43"/>
      <c r="AP28" s="43"/>
      <c r="AQ28" s="43"/>
      <c r="AR28" s="43"/>
      <c r="AS28" s="43"/>
      <c r="AT28" s="43"/>
      <c r="AU28" s="43"/>
      <c r="AV28" s="43"/>
      <c r="AW28" s="43"/>
      <c r="AX28" s="43"/>
      <c r="AY28" s="43"/>
      <c r="AZ28" s="43"/>
      <c r="BA28" s="43"/>
      <c r="BB28" s="43"/>
      <c r="BC28" s="43"/>
      <c r="BD28" s="43"/>
      <c r="BE28" s="43"/>
      <c r="BF28" s="43"/>
      <c r="BG28" s="43"/>
      <c r="BH28" s="43"/>
      <c r="BI28" s="43"/>
      <c r="BJ28" s="43"/>
      <c r="BK28" s="43"/>
      <c r="BL28" s="43"/>
      <c r="BM28" s="43"/>
      <c r="BN28" s="43"/>
      <c r="BO28" s="43"/>
      <c r="BP28" s="43"/>
      <c r="BQ28" s="43"/>
      <c r="BR28" s="43"/>
      <c r="BS28" s="43"/>
      <c r="BT28" s="43"/>
      <c r="BU28" s="43"/>
      <c r="BV28" s="43"/>
      <c r="BW28" s="43"/>
      <c r="BX28" s="43"/>
      <c r="BY28" s="43"/>
      <c r="BZ28" s="43"/>
      <c r="CA28" s="43"/>
      <c r="CB28" s="43"/>
      <c r="CC28" s="43"/>
      <c r="CD28" s="43"/>
      <c r="CE28" s="43"/>
      <c r="CF28" s="43"/>
      <c r="CG28" s="43"/>
      <c r="CH28" s="43"/>
      <c r="CI28" s="43"/>
      <c r="CJ28" s="43"/>
      <c r="CK28" s="43"/>
      <c r="CL28" s="43"/>
      <c r="CM28" s="43"/>
      <c r="CN28" s="43"/>
      <c r="CO28" s="43"/>
      <c r="CP28" s="43"/>
      <c r="CQ28" s="43"/>
      <c r="CR28" s="43"/>
      <c r="CS28" s="43"/>
      <c r="CT28" s="43"/>
      <c r="CU28" s="43"/>
      <c r="CV28" s="43"/>
      <c r="CW28" s="43"/>
      <c r="CX28" s="43"/>
      <c r="CY28" s="43"/>
      <c r="CZ28" s="43"/>
      <c r="DA28" s="43"/>
      <c r="DB28" s="43"/>
      <c r="DC28" s="43"/>
      <c r="DD28" s="44">
        <v>3867</v>
      </c>
      <c r="DE28" s="44">
        <f t="shared" si="0"/>
        <v>31545</v>
      </c>
      <c r="DF28" s="45"/>
      <c r="DG28" s="45"/>
      <c r="DH28" s="44">
        <v>8753</v>
      </c>
      <c r="DI28" s="44">
        <f t="shared" si="1"/>
        <v>76386</v>
      </c>
      <c r="DJ28" s="45"/>
      <c r="DK28" s="45"/>
    </row>
    <row r="29" spans="1:115" x14ac:dyDescent="0.25">
      <c r="A29" s="41">
        <v>2019</v>
      </c>
      <c r="B29" s="41" t="s">
        <v>170</v>
      </c>
      <c r="C29" s="41" t="s">
        <v>161</v>
      </c>
      <c r="D29" s="42">
        <v>100.39375749680654</v>
      </c>
      <c r="E29" s="42">
        <v>100.37503587084518</v>
      </c>
      <c r="F29" s="42">
        <v>99.996292223356292</v>
      </c>
      <c r="G29" s="42">
        <v>101.43314734645867</v>
      </c>
      <c r="H29" s="42">
        <v>100.71926830728697</v>
      </c>
      <c r="I29" s="42">
        <v>97.518893742023749</v>
      </c>
      <c r="J29" s="42">
        <v>95.073615128880448</v>
      </c>
      <c r="K29" s="42">
        <v>101.46014468719598</v>
      </c>
      <c r="L29" s="42">
        <v>100.46520005843371</v>
      </c>
      <c r="M29" s="42">
        <v>106.42541308347066</v>
      </c>
      <c r="N29" s="42">
        <v>105.23244035574413</v>
      </c>
      <c r="O29" s="42">
        <v>98.10672970355003</v>
      </c>
      <c r="P29" s="42">
        <v>105.6783245019171</v>
      </c>
      <c r="Q29" s="42">
        <v>89.160586537737501</v>
      </c>
      <c r="R29" s="42">
        <v>91.395606647436225</v>
      </c>
      <c r="S29" s="42">
        <v>98.522528248255085</v>
      </c>
      <c r="T29" s="42">
        <v>101.38143316347197</v>
      </c>
      <c r="U29" s="42">
        <v>107.43965646491461</v>
      </c>
      <c r="V29" s="42">
        <v>106.98623365439626</v>
      </c>
      <c r="W29" s="42">
        <v>99.067931507560189</v>
      </c>
      <c r="X29" s="42">
        <v>105.99507103419776</v>
      </c>
      <c r="Y29" s="42">
        <v>89.807164675222054</v>
      </c>
      <c r="Z29" s="42">
        <v>91.536601022460147</v>
      </c>
      <c r="AA29" s="42">
        <v>99.545920909612548</v>
      </c>
      <c r="AB29" s="43"/>
      <c r="AC29" s="43"/>
      <c r="AD29" s="43"/>
      <c r="AE29" s="43"/>
      <c r="AF29" s="43"/>
      <c r="AG29" s="43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  <c r="BF29" s="43"/>
      <c r="BG29" s="43"/>
      <c r="BH29" s="43"/>
      <c r="BI29" s="43"/>
      <c r="BJ29" s="43"/>
      <c r="BK29" s="43"/>
      <c r="BL29" s="43"/>
      <c r="BM29" s="43"/>
      <c r="BN29" s="43"/>
      <c r="BO29" s="43"/>
      <c r="BP29" s="43"/>
      <c r="BQ29" s="43"/>
      <c r="BR29" s="43"/>
      <c r="BS29" s="43"/>
      <c r="BT29" s="43"/>
      <c r="BU29" s="43"/>
      <c r="BV29" s="43"/>
      <c r="BW29" s="43"/>
      <c r="BX29" s="43"/>
      <c r="BY29" s="43"/>
      <c r="BZ29" s="43"/>
      <c r="CA29" s="43"/>
      <c r="CB29" s="43"/>
      <c r="CC29" s="43"/>
      <c r="CD29" s="43"/>
      <c r="CE29" s="43"/>
      <c r="CF29" s="43"/>
      <c r="CG29" s="43"/>
      <c r="CH29" s="43"/>
      <c r="CI29" s="43"/>
      <c r="CJ29" s="43"/>
      <c r="CK29" s="43"/>
      <c r="CL29" s="43"/>
      <c r="CM29" s="43"/>
      <c r="CN29" s="43"/>
      <c r="CO29" s="43"/>
      <c r="CP29" s="43"/>
      <c r="CQ29" s="43"/>
      <c r="CR29" s="43"/>
      <c r="CS29" s="43"/>
      <c r="CT29" s="43"/>
      <c r="CU29" s="43"/>
      <c r="CV29" s="43"/>
      <c r="CW29" s="43"/>
      <c r="CX29" s="43"/>
      <c r="CY29" s="43"/>
      <c r="CZ29" s="43"/>
      <c r="DA29" s="43"/>
      <c r="DB29" s="43"/>
      <c r="DC29" s="43"/>
      <c r="DD29" s="44">
        <v>3936</v>
      </c>
      <c r="DE29" s="44">
        <f t="shared" si="0"/>
        <v>35481</v>
      </c>
      <c r="DF29" s="45"/>
      <c r="DG29" s="45"/>
      <c r="DH29" s="44">
        <v>8823</v>
      </c>
      <c r="DI29" s="44">
        <f t="shared" si="1"/>
        <v>85209</v>
      </c>
      <c r="DJ29" s="45"/>
      <c r="DK29" s="45"/>
    </row>
    <row r="30" spans="1:115" x14ac:dyDescent="0.25">
      <c r="A30" s="41">
        <v>2019</v>
      </c>
      <c r="B30" s="41" t="s">
        <v>171</v>
      </c>
      <c r="C30" s="41" t="s">
        <v>161</v>
      </c>
      <c r="D30" s="42">
        <v>102.78755320380715</v>
      </c>
      <c r="E30" s="42">
        <v>101.44373967167044</v>
      </c>
      <c r="F30" s="42">
        <v>99.606786717727914</v>
      </c>
      <c r="G30" s="42">
        <v>102.5526426433389</v>
      </c>
      <c r="H30" s="42">
        <v>102.34566792407638</v>
      </c>
      <c r="I30" s="42">
        <v>99.019519002389359</v>
      </c>
      <c r="J30" s="42">
        <v>108.99356677172834</v>
      </c>
      <c r="K30" s="42">
        <v>102.78920820347052</v>
      </c>
      <c r="L30" s="42">
        <v>109.0384775209761</v>
      </c>
      <c r="M30" s="42">
        <v>116.27434909483992</v>
      </c>
      <c r="N30" s="42">
        <v>101.34105788539351</v>
      </c>
      <c r="O30" s="42">
        <v>105.37646175690656</v>
      </c>
      <c r="P30" s="42">
        <v>113.91158470084939</v>
      </c>
      <c r="Q30" s="42">
        <v>103.81579754151437</v>
      </c>
      <c r="R30" s="42">
        <v>129.36355847690479</v>
      </c>
      <c r="S30" s="42">
        <v>100.40799791625763</v>
      </c>
      <c r="T30" s="42">
        <v>110.01211803016422</v>
      </c>
      <c r="U30" s="42">
        <v>117.58244626631343</v>
      </c>
      <c r="V30" s="42">
        <v>103.20002652041238</v>
      </c>
      <c r="W30" s="42">
        <v>106.27146313069609</v>
      </c>
      <c r="X30" s="42">
        <v>114.28744786760183</v>
      </c>
      <c r="Y30" s="42">
        <v>104.75005612888954</v>
      </c>
      <c r="Z30" s="42">
        <v>129.7012963694404</v>
      </c>
      <c r="AA30" s="42">
        <v>101.64949105316379</v>
      </c>
      <c r="AB30" s="43"/>
      <c r="AC30" s="43"/>
      <c r="AD30" s="43"/>
      <c r="AE30" s="43"/>
      <c r="AF30" s="43"/>
      <c r="AG30" s="43"/>
      <c r="AH30" s="43"/>
      <c r="AI30" s="43"/>
      <c r="AJ30" s="43"/>
      <c r="AK30" s="43"/>
      <c r="AL30" s="43"/>
      <c r="AM30" s="43"/>
      <c r="AN30" s="43"/>
      <c r="AO30" s="43"/>
      <c r="AP30" s="43"/>
      <c r="AQ30" s="43"/>
      <c r="AR30" s="43"/>
      <c r="AS30" s="43"/>
      <c r="AT30" s="43"/>
      <c r="AU30" s="43"/>
      <c r="AV30" s="43"/>
      <c r="AW30" s="43"/>
      <c r="AX30" s="43"/>
      <c r="AY30" s="43"/>
      <c r="AZ30" s="43"/>
      <c r="BA30" s="43"/>
      <c r="BB30" s="43"/>
      <c r="BC30" s="43"/>
      <c r="BD30" s="43"/>
      <c r="BE30" s="43"/>
      <c r="BF30" s="43"/>
      <c r="BG30" s="43"/>
      <c r="BH30" s="43"/>
      <c r="BI30" s="43"/>
      <c r="BJ30" s="43"/>
      <c r="BK30" s="43"/>
      <c r="BL30" s="43"/>
      <c r="BM30" s="43"/>
      <c r="BN30" s="43"/>
      <c r="BO30" s="43"/>
      <c r="BP30" s="43"/>
      <c r="BQ30" s="43"/>
      <c r="BR30" s="43"/>
      <c r="BS30" s="43"/>
      <c r="BT30" s="43"/>
      <c r="BU30" s="43"/>
      <c r="BV30" s="43"/>
      <c r="BW30" s="43"/>
      <c r="BX30" s="43"/>
      <c r="BY30" s="43"/>
      <c r="BZ30" s="43"/>
      <c r="CA30" s="43"/>
      <c r="CB30" s="43"/>
      <c r="CC30" s="43"/>
      <c r="CD30" s="43"/>
      <c r="CE30" s="43"/>
      <c r="CF30" s="43"/>
      <c r="CG30" s="43"/>
      <c r="CH30" s="43"/>
      <c r="CI30" s="43"/>
      <c r="CJ30" s="43"/>
      <c r="CK30" s="43"/>
      <c r="CL30" s="43"/>
      <c r="CM30" s="43"/>
      <c r="CN30" s="43"/>
      <c r="CO30" s="43"/>
      <c r="CP30" s="43"/>
      <c r="CQ30" s="43"/>
      <c r="CR30" s="43"/>
      <c r="CS30" s="43"/>
      <c r="CT30" s="43"/>
      <c r="CU30" s="43"/>
      <c r="CV30" s="43"/>
      <c r="CW30" s="43"/>
      <c r="CX30" s="43"/>
      <c r="CY30" s="43"/>
      <c r="CZ30" s="43"/>
      <c r="DA30" s="43"/>
      <c r="DB30" s="43"/>
      <c r="DC30" s="43"/>
      <c r="DD30" s="44">
        <v>4460</v>
      </c>
      <c r="DE30" s="44">
        <f t="shared" si="0"/>
        <v>39941</v>
      </c>
      <c r="DF30" s="45"/>
      <c r="DG30" s="45"/>
      <c r="DH30" s="44">
        <v>8149</v>
      </c>
      <c r="DI30" s="44">
        <f t="shared" si="1"/>
        <v>93358</v>
      </c>
      <c r="DJ30" s="45"/>
      <c r="DK30" s="45"/>
    </row>
    <row r="31" spans="1:115" x14ac:dyDescent="0.25">
      <c r="A31" s="41">
        <v>2019</v>
      </c>
      <c r="B31" s="41" t="s">
        <v>172</v>
      </c>
      <c r="C31" s="41" t="s">
        <v>161</v>
      </c>
      <c r="D31" s="42">
        <v>106.61405411025851</v>
      </c>
      <c r="E31" s="42">
        <v>101.25968512819499</v>
      </c>
      <c r="F31" s="42">
        <v>98.716214879891368</v>
      </c>
      <c r="G31" s="42">
        <v>105.00978004526441</v>
      </c>
      <c r="H31" s="42">
        <v>100.90787976767859</v>
      </c>
      <c r="I31" s="42">
        <v>102.90623163384014</v>
      </c>
      <c r="J31" s="42">
        <v>135.1409697336039</v>
      </c>
      <c r="K31" s="42">
        <v>102.7427490540956</v>
      </c>
      <c r="L31" s="42">
        <v>137.86673498713606</v>
      </c>
      <c r="M31" s="42">
        <v>119.48908585438514</v>
      </c>
      <c r="N31" s="42">
        <v>109.94578704760005</v>
      </c>
      <c r="O31" s="42">
        <v>137.85627152258732</v>
      </c>
      <c r="P31" s="42">
        <v>124.32924777239643</v>
      </c>
      <c r="Q31" s="42">
        <v>184.59607392374534</v>
      </c>
      <c r="R31" s="42">
        <v>256.73458943861431</v>
      </c>
      <c r="S31" s="42">
        <v>116.27306792656802</v>
      </c>
      <c r="T31" s="42">
        <v>139.1816514225678</v>
      </c>
      <c r="U31" s="42">
        <v>121.32563748319389</v>
      </c>
      <c r="V31" s="42">
        <v>112.27393806522119</v>
      </c>
      <c r="W31" s="42">
        <v>139.06883851420179</v>
      </c>
      <c r="X31" s="42">
        <v>124.43623966537865</v>
      </c>
      <c r="Y31" s="42">
        <v>187.26441432579793</v>
      </c>
      <c r="Z31" s="42">
        <v>257.5620416831166</v>
      </c>
      <c r="AA31" s="42">
        <v>117.98527966449728</v>
      </c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P31" s="43"/>
      <c r="BQ31" s="43"/>
      <c r="BR31" s="43"/>
      <c r="BS31" s="43"/>
      <c r="BT31" s="43"/>
      <c r="BU31" s="43"/>
      <c r="BV31" s="43"/>
      <c r="BW31" s="43"/>
      <c r="BX31" s="43"/>
      <c r="BY31" s="43"/>
      <c r="BZ31" s="43"/>
      <c r="CA31" s="43"/>
      <c r="CB31" s="43"/>
      <c r="CC31" s="43"/>
      <c r="CD31" s="43"/>
      <c r="CE31" s="43"/>
      <c r="CF31" s="43"/>
      <c r="CG31" s="43"/>
      <c r="CH31" s="43"/>
      <c r="CI31" s="43"/>
      <c r="CJ31" s="43"/>
      <c r="CK31" s="43"/>
      <c r="CL31" s="43"/>
      <c r="CM31" s="43"/>
      <c r="CN31" s="43"/>
      <c r="CO31" s="43"/>
      <c r="CP31" s="43"/>
      <c r="CQ31" s="43"/>
      <c r="CR31" s="43"/>
      <c r="CS31" s="43"/>
      <c r="CT31" s="43"/>
      <c r="CU31" s="43"/>
      <c r="CV31" s="43"/>
      <c r="CW31" s="43"/>
      <c r="CX31" s="43"/>
      <c r="CY31" s="43"/>
      <c r="CZ31" s="43"/>
      <c r="DA31" s="43"/>
      <c r="DB31" s="43"/>
      <c r="DC31" s="43"/>
      <c r="DD31" s="44">
        <v>5690</v>
      </c>
      <c r="DE31" s="44">
        <f t="shared" si="0"/>
        <v>45631</v>
      </c>
      <c r="DF31" s="45"/>
      <c r="DG31" s="45"/>
      <c r="DH31" s="44">
        <v>10551</v>
      </c>
      <c r="DI31" s="44">
        <f t="shared" si="1"/>
        <v>103909</v>
      </c>
      <c r="DJ31" s="45"/>
      <c r="DK31" s="45"/>
    </row>
    <row r="32" spans="1:115" x14ac:dyDescent="0.25">
      <c r="A32" s="41">
        <v>2020</v>
      </c>
      <c r="B32" s="41" t="s">
        <v>160</v>
      </c>
      <c r="C32" s="41" t="s">
        <v>161</v>
      </c>
      <c r="D32" s="42">
        <v>100.38878326409579</v>
      </c>
      <c r="E32" s="42">
        <v>100.79658014783736</v>
      </c>
      <c r="F32" s="42">
        <v>98.933541819836393</v>
      </c>
      <c r="G32" s="42">
        <v>100.49865029265412</v>
      </c>
      <c r="H32" s="42">
        <v>99.384018921022673</v>
      </c>
      <c r="I32" s="42">
        <v>97.730161895005125</v>
      </c>
      <c r="J32" s="42">
        <v>101.18734078839428</v>
      </c>
      <c r="K32" s="42">
        <v>102.55027543635276</v>
      </c>
      <c r="L32" s="42">
        <v>98.530993461753553</v>
      </c>
      <c r="M32" s="42">
        <v>95.68979306498909</v>
      </c>
      <c r="N32" s="42">
        <v>102.4777139921721</v>
      </c>
      <c r="O32" s="42">
        <v>99.682859509309381</v>
      </c>
      <c r="P32" s="42">
        <v>102.13429585936926</v>
      </c>
      <c r="Q32" s="42">
        <v>110.86272855525283</v>
      </c>
      <c r="R32" s="42">
        <v>79.706263218810861</v>
      </c>
      <c r="S32" s="42">
        <v>101.19796281632831</v>
      </c>
      <c r="T32" s="42">
        <v>99.986779183831629</v>
      </c>
      <c r="U32" s="42">
        <v>97.302867545314058</v>
      </c>
      <c r="V32" s="42">
        <v>104.87565947708815</v>
      </c>
      <c r="W32" s="42">
        <v>101.11026556449853</v>
      </c>
      <c r="X32" s="42">
        <v>102.94879762230254</v>
      </c>
      <c r="Y32" s="42">
        <v>112.94842290567463</v>
      </c>
      <c r="Z32" s="42">
        <v>80.143121443596016</v>
      </c>
      <c r="AA32" s="42">
        <v>103.38191867486226</v>
      </c>
      <c r="AB32" s="43">
        <v>1.4535861338002665</v>
      </c>
      <c r="AC32" s="43">
        <v>1.6100071821881556</v>
      </c>
      <c r="AD32" s="43">
        <v>-1.6830135807829327</v>
      </c>
      <c r="AE32" s="43">
        <v>1.7207563923592906</v>
      </c>
      <c r="AF32" s="43">
        <v>0.37341920463220823</v>
      </c>
      <c r="AG32" s="43">
        <v>-6.7390079750155207</v>
      </c>
      <c r="AH32" s="43">
        <v>4.3083496528395937</v>
      </c>
      <c r="AI32" s="43">
        <v>4.0313078606670549</v>
      </c>
      <c r="AJ32" s="43">
        <v>8.4990548680267999</v>
      </c>
      <c r="AK32" s="43">
        <v>8.1864915459632712</v>
      </c>
      <c r="AL32" s="43">
        <v>0.62589621090112235</v>
      </c>
      <c r="AM32" s="43">
        <v>10.14551414048508</v>
      </c>
      <c r="AN32" s="43">
        <v>9.4221988895427877</v>
      </c>
      <c r="AO32" s="43">
        <v>-1.2086979968141232</v>
      </c>
      <c r="AP32" s="43">
        <v>11.730433175990139</v>
      </c>
      <c r="AQ32" s="43">
        <v>6.5411148623699233</v>
      </c>
      <c r="AR32" s="43">
        <v>12.288493641998176</v>
      </c>
      <c r="AS32" s="43">
        <v>12.075047233158266</v>
      </c>
      <c r="AT32" s="43">
        <v>5.6852732019578633</v>
      </c>
      <c r="AU32" s="43">
        <v>14.379140681998038</v>
      </c>
      <c r="AV32" s="43">
        <v>11.186757912980983</v>
      </c>
      <c r="AW32" s="43">
        <v>2.7652914225821501</v>
      </c>
      <c r="AX32" s="43">
        <v>12.744282262460649</v>
      </c>
      <c r="AY32" s="43">
        <v>10.228524868607014</v>
      </c>
      <c r="AZ32" s="43">
        <v>1.4535861338002665</v>
      </c>
      <c r="BA32" s="43">
        <v>1.6100071821881556</v>
      </c>
      <c r="BB32" s="43">
        <v>-1.6830135807829327</v>
      </c>
      <c r="BC32" s="43">
        <v>1.7207563923592906</v>
      </c>
      <c r="BD32" s="43">
        <v>0.37341920463220823</v>
      </c>
      <c r="BE32" s="43">
        <v>-6.7390079750155207</v>
      </c>
      <c r="BF32" s="43">
        <v>4.3083496528395937</v>
      </c>
      <c r="BG32" s="43">
        <v>4.0313078606670549</v>
      </c>
      <c r="BH32" s="43">
        <v>8.4990548680267999</v>
      </c>
      <c r="BI32" s="43">
        <v>8.1864915459632712</v>
      </c>
      <c r="BJ32" s="43">
        <v>0.62589621090112235</v>
      </c>
      <c r="BK32" s="43">
        <v>10.14551414048508</v>
      </c>
      <c r="BL32" s="43">
        <v>9.4221988895427877</v>
      </c>
      <c r="BM32" s="43">
        <v>-1.2086979968141232</v>
      </c>
      <c r="BN32" s="43">
        <v>11.730433175990139</v>
      </c>
      <c r="BO32" s="43">
        <v>6.5411148623699233</v>
      </c>
      <c r="BP32" s="43">
        <v>12.288493641998176</v>
      </c>
      <c r="BQ32" s="43">
        <v>12.075047233158266</v>
      </c>
      <c r="BR32" s="43">
        <v>5.6852732019578633</v>
      </c>
      <c r="BS32" s="43">
        <v>14.379140681998038</v>
      </c>
      <c r="BT32" s="43">
        <v>11.186757912980983</v>
      </c>
      <c r="BU32" s="43">
        <v>2.7652914225821501</v>
      </c>
      <c r="BV32" s="43">
        <v>12.744282262460649</v>
      </c>
      <c r="BW32" s="43">
        <v>10.228524868607014</v>
      </c>
      <c r="BX32" s="43">
        <v>0.44777672086796882</v>
      </c>
      <c r="BY32" s="43">
        <v>5.0994566285386927E-2</v>
      </c>
      <c r="BZ32" s="43">
        <v>-0.13463468058037711</v>
      </c>
      <c r="CA32" s="43">
        <v>0.80556279515867601</v>
      </c>
      <c r="CB32" s="43">
        <v>-0.56953258791867167</v>
      </c>
      <c r="CC32" s="43">
        <v>-0.13939517627667325</v>
      </c>
      <c r="CD32" s="43">
        <v>0.18535705416449236</v>
      </c>
      <c r="CE32" s="43">
        <v>0.24942475003513551</v>
      </c>
      <c r="CF32" s="43">
        <v>7.5758936477797567</v>
      </c>
      <c r="CG32" s="43">
        <v>1.375010245859432</v>
      </c>
      <c r="CH32" s="43">
        <v>8.420789986872404E-2</v>
      </c>
      <c r="CI32" s="43">
        <v>4.2772043104277344</v>
      </c>
      <c r="CJ32" s="43">
        <v>1.0901642995937249</v>
      </c>
      <c r="CK32" s="43">
        <v>5.6379732758635821E-3</v>
      </c>
      <c r="CL32" s="43">
        <v>0.507402742360614</v>
      </c>
      <c r="CM32" s="43">
        <v>0.23626617639366504</v>
      </c>
      <c r="CN32" s="43">
        <v>0</v>
      </c>
      <c r="CO32" s="43">
        <v>0</v>
      </c>
      <c r="CP32" s="43">
        <v>0</v>
      </c>
      <c r="CQ32" s="43">
        <v>0</v>
      </c>
      <c r="CR32" s="43">
        <v>0</v>
      </c>
      <c r="CS32" s="43">
        <v>0</v>
      </c>
      <c r="CT32" s="43">
        <v>0</v>
      </c>
      <c r="CU32" s="43">
        <v>0</v>
      </c>
      <c r="CV32" s="43">
        <v>0</v>
      </c>
      <c r="CW32" s="43">
        <v>0</v>
      </c>
      <c r="CX32" s="43">
        <v>0</v>
      </c>
      <c r="CY32" s="43">
        <v>0</v>
      </c>
      <c r="CZ32" s="43">
        <v>0</v>
      </c>
      <c r="DA32" s="43">
        <v>0</v>
      </c>
      <c r="DB32" s="43">
        <v>0</v>
      </c>
      <c r="DC32" s="43">
        <v>0</v>
      </c>
      <c r="DD32" s="44">
        <v>3372</v>
      </c>
      <c r="DE32" s="44">
        <v>3372</v>
      </c>
      <c r="DF32" s="43">
        <f>+((DD32/DD20)-1)*100</f>
        <v>20.816911501254019</v>
      </c>
      <c r="DG32" s="43">
        <f>+((DE32/DE20)-1)*100</f>
        <v>20.816911501254019</v>
      </c>
      <c r="DH32" s="44">
        <v>9324</v>
      </c>
      <c r="DI32" s="44">
        <v>9324</v>
      </c>
      <c r="DJ32" s="43">
        <f>+((DH32/DH20)-1)*100</f>
        <v>9.8750883808625964</v>
      </c>
      <c r="DK32" s="43">
        <f>+((DI32/DI20)-1)*100</f>
        <v>9.8750883808625964</v>
      </c>
    </row>
    <row r="33" spans="1:115" x14ac:dyDescent="0.25">
      <c r="A33" s="41">
        <v>2020</v>
      </c>
      <c r="B33" s="41" t="s">
        <v>162</v>
      </c>
      <c r="C33" s="41" t="s">
        <v>161</v>
      </c>
      <c r="D33" s="42">
        <v>100.18320652915304</v>
      </c>
      <c r="E33" s="42">
        <v>102.1799578455723</v>
      </c>
      <c r="F33" s="42">
        <v>98.901091425835801</v>
      </c>
      <c r="G33" s="42">
        <v>100.71265353034337</v>
      </c>
      <c r="H33" s="42">
        <v>99.985030836476824</v>
      </c>
      <c r="I33" s="42">
        <v>96.018268481658126</v>
      </c>
      <c r="J33" s="42">
        <v>97.163334916454374</v>
      </c>
      <c r="K33" s="42">
        <v>101.98944713598881</v>
      </c>
      <c r="L33" s="42">
        <v>98.382292300172239</v>
      </c>
      <c r="M33" s="42">
        <v>99.168470146380514</v>
      </c>
      <c r="N33" s="42">
        <v>101.09909654587629</v>
      </c>
      <c r="O33" s="42">
        <v>101.06319724342434</v>
      </c>
      <c r="P33" s="42">
        <v>100.18986060412263</v>
      </c>
      <c r="Q33" s="42">
        <v>89.042017412843805</v>
      </c>
      <c r="R33" s="42">
        <v>70.700292103314609</v>
      </c>
      <c r="S33" s="42">
        <v>95.747397299540467</v>
      </c>
      <c r="T33" s="42">
        <v>100.21159384243494</v>
      </c>
      <c r="U33" s="42">
        <v>101.02321926579141</v>
      </c>
      <c r="V33" s="42">
        <v>103.68466916233679</v>
      </c>
      <c r="W33" s="42">
        <v>103.01248653234735</v>
      </c>
      <c r="X33" s="42">
        <v>101.14043162793791</v>
      </c>
      <c r="Y33" s="42">
        <v>91.693219140447781</v>
      </c>
      <c r="Z33" s="42">
        <v>71.289115044749607</v>
      </c>
      <c r="AA33" s="42">
        <v>98.319629776167105</v>
      </c>
      <c r="AB33" s="43">
        <v>2.7484560094734878</v>
      </c>
      <c r="AC33" s="43">
        <v>2.7033478546279133</v>
      </c>
      <c r="AD33" s="43">
        <v>-0.9337997032191625</v>
      </c>
      <c r="AE33" s="43">
        <v>4.1832342845764758</v>
      </c>
      <c r="AF33" s="43">
        <v>1.960784313725461</v>
      </c>
      <c r="AG33" s="43">
        <v>-6.6962533584936086</v>
      </c>
      <c r="AH33" s="43">
        <v>1.4607754733994449</v>
      </c>
      <c r="AI33" s="43">
        <v>3.3527819346127918</v>
      </c>
      <c r="AJ33" s="43">
        <v>15.221471118970232</v>
      </c>
      <c r="AK33" s="43">
        <v>19.337479793161183</v>
      </c>
      <c r="AL33" s="43">
        <v>7.8546721361100857</v>
      </c>
      <c r="AM33" s="43">
        <v>15.293212016339996</v>
      </c>
      <c r="AN33" s="43">
        <v>17.431064556167431</v>
      </c>
      <c r="AO33" s="43">
        <v>8.9337088990592441</v>
      </c>
      <c r="AP33" s="43">
        <v>21.00293236504427</v>
      </c>
      <c r="AQ33" s="43">
        <v>6.6070016114089247</v>
      </c>
      <c r="AR33" s="43">
        <v>19.147629360440344</v>
      </c>
      <c r="AS33" s="43">
        <v>23.451977945286263</v>
      </c>
      <c r="AT33" s="43">
        <v>13.138723568650313</v>
      </c>
      <c r="AU33" s="43">
        <v>19.496332595633504</v>
      </c>
      <c r="AV33" s="43">
        <v>19.274108897180085</v>
      </c>
      <c r="AW33" s="43">
        <v>13.586346925189163</v>
      </c>
      <c r="AX33" s="43">
        <v>22.528294731895393</v>
      </c>
      <c r="AY33" s="43">
        <v>10.771352840038894</v>
      </c>
      <c r="AZ33" s="43">
        <v>2.096252049325309</v>
      </c>
      <c r="BA33" s="43">
        <v>2.1574779620499029</v>
      </c>
      <c r="BB33" s="43">
        <v>-1.3098899949802623</v>
      </c>
      <c r="BC33" s="43">
        <v>2.9385798648341455</v>
      </c>
      <c r="BD33" s="43">
        <v>1.1632676313090951</v>
      </c>
      <c r="BE33" s="43">
        <v>-6.717824447775433</v>
      </c>
      <c r="BF33" s="43">
        <v>2.8937466403870182</v>
      </c>
      <c r="BG33" s="43">
        <v>3.6918651110710687</v>
      </c>
      <c r="BH33" s="43">
        <v>11.756728579230469</v>
      </c>
      <c r="BI33" s="43">
        <v>13.58811328090297</v>
      </c>
      <c r="BJ33" s="43">
        <v>4.0905188747837995</v>
      </c>
      <c r="BK33" s="43">
        <v>12.678282905206295</v>
      </c>
      <c r="BL33" s="43">
        <v>13.246834976754229</v>
      </c>
      <c r="BM33" s="43">
        <v>3.0655955260451506</v>
      </c>
      <c r="BN33" s="43">
        <v>15.905459769660268</v>
      </c>
      <c r="BO33" s="43">
        <v>6.5731363365024498</v>
      </c>
      <c r="BP33" s="43">
        <v>15.620266470887834</v>
      </c>
      <c r="BQ33" s="43">
        <v>17.595292289660524</v>
      </c>
      <c r="BR33" s="43">
        <v>9.2638081735075151</v>
      </c>
      <c r="BS33" s="43">
        <v>16.905591611342086</v>
      </c>
      <c r="BT33" s="43">
        <v>15.052758022752833</v>
      </c>
      <c r="BU33" s="43">
        <v>7.347541673728597</v>
      </c>
      <c r="BV33" s="43">
        <v>17.148009475963335</v>
      </c>
      <c r="BW33" s="43">
        <v>10.492460732453402</v>
      </c>
      <c r="BX33" s="43">
        <v>2.2152695681012355</v>
      </c>
      <c r="BY33" s="43">
        <v>0.14790865305491058</v>
      </c>
      <c r="BZ33" s="43">
        <v>-6.4752657363885288E-2</v>
      </c>
      <c r="CA33" s="43">
        <v>2.0845443813720119</v>
      </c>
      <c r="CB33" s="43">
        <v>-0.14191858299350218</v>
      </c>
      <c r="CC33" s="43">
        <v>-0.15751403167410058</v>
      </c>
      <c r="CD33" s="43">
        <v>0.15380171793314251</v>
      </c>
      <c r="CE33" s="43">
        <v>0.19320008777265871</v>
      </c>
      <c r="CF33" s="43">
        <v>14.054689891948335</v>
      </c>
      <c r="CG33" s="43">
        <v>3.0796545497011265</v>
      </c>
      <c r="CH33" s="43">
        <v>0.84840071482814194</v>
      </c>
      <c r="CI33" s="43">
        <v>6.8793140405025417</v>
      </c>
      <c r="CJ33" s="43">
        <v>1.9034194643992537</v>
      </c>
      <c r="CK33" s="43">
        <v>0.15156234654104342</v>
      </c>
      <c r="CL33" s="43">
        <v>0.85824672720155315</v>
      </c>
      <c r="CM33" s="43">
        <v>0.33409204877467658</v>
      </c>
      <c r="CN33" s="43">
        <v>1.3544582861504884</v>
      </c>
      <c r="CO33" s="43">
        <v>9.9107656387215859E-2</v>
      </c>
      <c r="CP33" s="43">
        <v>-0.10021976303838402</v>
      </c>
      <c r="CQ33" s="43">
        <v>1.4383333015511499</v>
      </c>
      <c r="CR33" s="43">
        <v>-0.3267812356914962</v>
      </c>
      <c r="CS33" s="43">
        <v>-0.14885471113528465</v>
      </c>
      <c r="CT33" s="43">
        <v>0.17090842515476554</v>
      </c>
      <c r="CU33" s="43">
        <v>0.2219646129225217</v>
      </c>
      <c r="CV33" s="43">
        <v>10.587487642259662</v>
      </c>
      <c r="CW33" s="43">
        <v>2.044197874839166</v>
      </c>
      <c r="CX33" s="43">
        <v>0.45722665593727974</v>
      </c>
      <c r="CY33" s="43">
        <v>5.5685712200174722</v>
      </c>
      <c r="CZ33" s="43">
        <v>1.4864889976069902</v>
      </c>
      <c r="DA33" s="43">
        <v>7.6001422537044325E-2</v>
      </c>
      <c r="DB33" s="43">
        <v>0.67796023309360054</v>
      </c>
      <c r="DC33" s="43">
        <v>0.27704123822810844</v>
      </c>
      <c r="DD33" s="44">
        <v>3454</v>
      </c>
      <c r="DE33" s="44">
        <f t="shared" ref="DE33:DE43" si="2">+DD33+DE32</f>
        <v>6826</v>
      </c>
      <c r="DF33" s="43">
        <f t="shared" ref="DF33:DG48" si="3">+((DD33/DD21)-1)*100</f>
        <v>12.070084360804678</v>
      </c>
      <c r="DG33" s="43">
        <f t="shared" si="3"/>
        <v>16.226800612974635</v>
      </c>
      <c r="DH33" s="44">
        <v>10085</v>
      </c>
      <c r="DI33" s="44">
        <f t="shared" ref="DI33:DI43" si="4">+DH33+DI32</f>
        <v>19409</v>
      </c>
      <c r="DJ33" s="43">
        <f t="shared" ref="DJ33:DK48" si="5">+((DH33/DH21)-1)*100</f>
        <v>16.360909195800154</v>
      </c>
      <c r="DK33" s="43">
        <f t="shared" si="5"/>
        <v>13.152218270856419</v>
      </c>
    </row>
    <row r="34" spans="1:115" x14ac:dyDescent="0.25">
      <c r="A34" s="41">
        <v>2020</v>
      </c>
      <c r="B34" s="41" t="s">
        <v>163</v>
      </c>
      <c r="C34" s="41" t="s">
        <v>161</v>
      </c>
      <c r="D34" s="42">
        <v>100.23483241256363</v>
      </c>
      <c r="E34" s="42">
        <v>101.38436723829128</v>
      </c>
      <c r="F34" s="42">
        <v>98.653480810744227</v>
      </c>
      <c r="G34" s="42">
        <v>102.50608840837707</v>
      </c>
      <c r="H34" s="42">
        <v>97.691006526555299</v>
      </c>
      <c r="I34" s="42">
        <v>92.544771501521041</v>
      </c>
      <c r="J34" s="42">
        <v>92.724839169293205</v>
      </c>
      <c r="K34" s="42">
        <v>102.052498838454</v>
      </c>
      <c r="L34" s="42">
        <v>95.265064551265127</v>
      </c>
      <c r="M34" s="42">
        <v>79.018844955999086</v>
      </c>
      <c r="N34" s="42">
        <v>70.121789510806181</v>
      </c>
      <c r="O34" s="42">
        <v>116.64497425356322</v>
      </c>
      <c r="P34" s="42">
        <v>71.907684779078735</v>
      </c>
      <c r="Q34" s="42">
        <v>52.236141587541162</v>
      </c>
      <c r="R34" s="42">
        <v>42.093200867456275</v>
      </c>
      <c r="S34" s="42">
        <v>108.37322118473374</v>
      </c>
      <c r="T34" s="42">
        <v>97.960329541936346</v>
      </c>
      <c r="U34" s="42">
        <v>80.853253711098532</v>
      </c>
      <c r="V34" s="42">
        <v>72.90961322884219</v>
      </c>
      <c r="W34" s="42">
        <v>120.21880353951143</v>
      </c>
      <c r="X34" s="42">
        <v>72.923965837413292</v>
      </c>
      <c r="Y34" s="42">
        <v>53.947970775237089</v>
      </c>
      <c r="Z34" s="42">
        <v>42.467243639215148</v>
      </c>
      <c r="AA34" s="42">
        <v>111.82013403616028</v>
      </c>
      <c r="AB34" s="43">
        <v>1.6277743961947921</v>
      </c>
      <c r="AC34" s="43">
        <v>2.0437432771602815</v>
      </c>
      <c r="AD34" s="43">
        <v>-1.6554634765285181</v>
      </c>
      <c r="AE34" s="43">
        <v>4.4309581039847723</v>
      </c>
      <c r="AF34" s="43">
        <v>-2.4163582669806671</v>
      </c>
      <c r="AG34" s="43">
        <v>-8.8274004469311116</v>
      </c>
      <c r="AH34" s="43">
        <v>-4.1763341067285413</v>
      </c>
      <c r="AI34" s="43">
        <v>3.5367988687503793</v>
      </c>
      <c r="AJ34" s="43">
        <v>-1.036175198924616</v>
      </c>
      <c r="AK34" s="43">
        <v>-18.556242482251228</v>
      </c>
      <c r="AL34" s="43">
        <v>-25.678816956978746</v>
      </c>
      <c r="AM34" s="43">
        <v>18.405814587643476</v>
      </c>
      <c r="AN34" s="43">
        <v>-26.865108024519703</v>
      </c>
      <c r="AO34" s="43">
        <v>-43.801025599576008</v>
      </c>
      <c r="AP34" s="43">
        <v>-43.466616567283658</v>
      </c>
      <c r="AQ34" s="43">
        <v>10.936266908111868</v>
      </c>
      <c r="AR34" s="43">
        <v>2.8771552673839462</v>
      </c>
      <c r="AS34" s="43">
        <v>-15.818293050090016</v>
      </c>
      <c r="AT34" s="43">
        <v>-21.402448667337758</v>
      </c>
      <c r="AU34" s="43">
        <v>23.551836950099148</v>
      </c>
      <c r="AV34" s="43">
        <v>-25.574475274494567</v>
      </c>
      <c r="AW34" s="43">
        <v>-41.581567119265628</v>
      </c>
      <c r="AX34" s="43">
        <v>-42.711818888888828</v>
      </c>
      <c r="AY34" s="43">
        <v>15.796388393412041</v>
      </c>
      <c r="AZ34" s="43">
        <v>1.9396668672970518</v>
      </c>
      <c r="BA34" s="43">
        <v>2.1195641347437011</v>
      </c>
      <c r="BB34" s="43">
        <v>-1.4251454371071004</v>
      </c>
      <c r="BC34" s="43">
        <v>3.4374730213031279</v>
      </c>
      <c r="BD34" s="43">
        <v>-4.2562300882742488E-2</v>
      </c>
      <c r="BE34" s="43">
        <v>-7.4103473567349916</v>
      </c>
      <c r="BF34" s="43">
        <v>0.53086787951088787</v>
      </c>
      <c r="BG34" s="43">
        <v>3.6401981075384393</v>
      </c>
      <c r="BH34" s="43">
        <v>7.2368941876513881</v>
      </c>
      <c r="BI34" s="43">
        <v>1.9757941276608459</v>
      </c>
      <c r="BJ34" s="43">
        <v>-5.5972059504334482</v>
      </c>
      <c r="BK34" s="43">
        <v>14.717653279495103</v>
      </c>
      <c r="BL34" s="43">
        <v>-0.99206685946440221</v>
      </c>
      <c r="BM34" s="43">
        <v>-12.117653387451799</v>
      </c>
      <c r="BN34" s="43">
        <v>-5.7407963768341901</v>
      </c>
      <c r="BO34" s="43">
        <v>8.0819886594233559</v>
      </c>
      <c r="BP34" s="43">
        <v>11.098906768795235</v>
      </c>
      <c r="BQ34" s="43">
        <v>5.4710941060645446</v>
      </c>
      <c r="BR34" s="43">
        <v>-0.76542099846301781</v>
      </c>
      <c r="BS34" s="43">
        <v>19.283959398931927</v>
      </c>
      <c r="BT34" s="43">
        <v>0.59672861649719966</v>
      </c>
      <c r="BU34" s="43">
        <v>-8.6198289918570374</v>
      </c>
      <c r="BV34" s="43">
        <v>-4.6684600258217079</v>
      </c>
      <c r="BW34" s="43">
        <v>12.327481686125719</v>
      </c>
      <c r="BX34" s="43">
        <v>1.0912562783124211</v>
      </c>
      <c r="BY34" s="43">
        <v>0.11238199532085714</v>
      </c>
      <c r="BZ34" s="43">
        <v>-0.11622856605501032</v>
      </c>
      <c r="CA34" s="43">
        <v>1.7905088458916432</v>
      </c>
      <c r="CB34" s="43">
        <v>-0.17971982503750666</v>
      </c>
      <c r="CC34" s="43">
        <v>-0.18681134681853723</v>
      </c>
      <c r="CD34" s="43">
        <v>-0.52074652431731916</v>
      </c>
      <c r="CE34" s="43">
        <v>0.19187169932829415</v>
      </c>
      <c r="CF34" s="43">
        <v>-1.9168004665413485</v>
      </c>
      <c r="CG34" s="43">
        <v>-2.9889707777531243</v>
      </c>
      <c r="CH34" s="43">
        <v>-2.1981874433330129</v>
      </c>
      <c r="CI34" s="43">
        <v>8.6185928384291728</v>
      </c>
      <c r="CJ34" s="43">
        <v>-3.1788915366315522</v>
      </c>
      <c r="CK34" s="43">
        <v>-0.58876093682733621</v>
      </c>
      <c r="CL34" s="43">
        <v>-2.112572987139127</v>
      </c>
      <c r="CM34" s="43">
        <v>0.53199037671363125</v>
      </c>
      <c r="CN34" s="43">
        <v>1.2990171751486914</v>
      </c>
      <c r="CO34" s="43">
        <v>0.10353166066528124</v>
      </c>
      <c r="CP34" s="43">
        <v>-0.10555509562152088</v>
      </c>
      <c r="CQ34" s="43">
        <v>1.5684937839045785</v>
      </c>
      <c r="CR34" s="43">
        <v>-0.25523599402835262</v>
      </c>
      <c r="CS34" s="43">
        <v>-0.16272272548455011</v>
      </c>
      <c r="CT34" s="43">
        <v>-6.1429853766260277E-2</v>
      </c>
      <c r="CU34" s="43">
        <v>0.21193539947951551</v>
      </c>
      <c r="CV34" s="43">
        <v>6.2143325934899867</v>
      </c>
      <c r="CW34" s="43">
        <v>0.26813302471571016</v>
      </c>
      <c r="CX34" s="43">
        <v>-0.48230077254508641</v>
      </c>
      <c r="CY34" s="43">
        <v>6.6866221974042457</v>
      </c>
      <c r="CZ34" s="43">
        <v>-0.1975560346512838</v>
      </c>
      <c r="DA34" s="43">
        <v>-0.15872391741359773</v>
      </c>
      <c r="DB34" s="43">
        <v>-0.30529212904709585</v>
      </c>
      <c r="DC34" s="43">
        <v>0.40345022502709521</v>
      </c>
      <c r="DD34" s="44">
        <v>2337</v>
      </c>
      <c r="DE34" s="44">
        <f t="shared" si="2"/>
        <v>9163</v>
      </c>
      <c r="DF34" s="43">
        <f t="shared" si="3"/>
        <v>-32.593019901932507</v>
      </c>
      <c r="DG34" s="43">
        <f t="shared" si="3"/>
        <v>-1.8950749464668126</v>
      </c>
      <c r="DH34" s="44">
        <v>6458</v>
      </c>
      <c r="DI34" s="44">
        <f t="shared" si="4"/>
        <v>25867</v>
      </c>
      <c r="DJ34" s="43">
        <f t="shared" si="5"/>
        <v>-23.365373205173846</v>
      </c>
      <c r="DK34" s="43">
        <f t="shared" si="5"/>
        <v>1.1219702892885097</v>
      </c>
    </row>
    <row r="35" spans="1:115" x14ac:dyDescent="0.25">
      <c r="A35" s="41">
        <v>2020</v>
      </c>
      <c r="B35" s="41" t="s">
        <v>164</v>
      </c>
      <c r="C35" s="41" t="s">
        <v>161</v>
      </c>
      <c r="D35" s="42">
        <v>97.342511302014771</v>
      </c>
      <c r="E35" s="42">
        <v>98.546364922766372</v>
      </c>
      <c r="F35" s="42">
        <v>95.874487519552446</v>
      </c>
      <c r="G35" s="42">
        <v>100.85426615124548</v>
      </c>
      <c r="H35" s="42">
        <v>94.042272917789347</v>
      </c>
      <c r="I35" s="42">
        <v>89.074381406428515</v>
      </c>
      <c r="J35" s="42">
        <v>83.053408747463408</v>
      </c>
      <c r="K35" s="42">
        <v>101.38215968670126</v>
      </c>
      <c r="L35" s="42">
        <v>52.482122115142282</v>
      </c>
      <c r="M35" s="42">
        <v>9.8756140274400845</v>
      </c>
      <c r="N35" s="42">
        <v>27.337761863639308</v>
      </c>
      <c r="O35" s="42">
        <v>81.750011461148304</v>
      </c>
      <c r="P35" s="42">
        <v>23.191745927820151</v>
      </c>
      <c r="Q35" s="42">
        <v>7.9685973804283758</v>
      </c>
      <c r="R35" s="42">
        <v>5.4097493294055852</v>
      </c>
      <c r="S35" s="42">
        <v>80.990720446909904</v>
      </c>
      <c r="T35" s="42">
        <v>54.689350998034236</v>
      </c>
      <c r="U35" s="42">
        <v>10.122344696983376</v>
      </c>
      <c r="V35" s="42">
        <v>28.616122394784789</v>
      </c>
      <c r="W35" s="42">
        <v>85.348875356168321</v>
      </c>
      <c r="X35" s="42">
        <v>23.814955016845065</v>
      </c>
      <c r="Y35" s="42">
        <v>8.2057867231990542</v>
      </c>
      <c r="Z35" s="42">
        <v>5.4404676073094569</v>
      </c>
      <c r="AA35" s="42">
        <v>84.121409215573237</v>
      </c>
      <c r="AB35" s="43">
        <v>-0.6673961539386597</v>
      </c>
      <c r="AC35" s="43">
        <v>-1.0610395803528738</v>
      </c>
      <c r="AD35" s="43">
        <v>-4.2705328204132194</v>
      </c>
      <c r="AE35" s="43">
        <v>3.4905445658296674</v>
      </c>
      <c r="AF35" s="43">
        <v>-6.145284780578919</v>
      </c>
      <c r="AG35" s="43">
        <v>-9.9277411246160856</v>
      </c>
      <c r="AH35" s="43">
        <v>-12.706480304955525</v>
      </c>
      <c r="AI35" s="43">
        <v>3.6998693165488428</v>
      </c>
      <c r="AJ35" s="43">
        <v>-41.224504417023475</v>
      </c>
      <c r="AK35" s="43">
        <v>-89.239035327915133</v>
      </c>
      <c r="AL35" s="43">
        <v>-70.737138820556183</v>
      </c>
      <c r="AM35" s="43">
        <v>-8.3481026851798479</v>
      </c>
      <c r="AN35" s="43">
        <v>-74.543012691227474</v>
      </c>
      <c r="AO35" s="43">
        <v>-89.722842420477505</v>
      </c>
      <c r="AP35" s="43">
        <v>-92.635051601588543</v>
      </c>
      <c r="AQ35" s="43">
        <v>-14.015751198167381</v>
      </c>
      <c r="AR35" s="43">
        <v>-38.344406927935438</v>
      </c>
      <c r="AS35" s="43">
        <v>-88.87721032407778</v>
      </c>
      <c r="AT35" s="43">
        <v>-68.952588910835942</v>
      </c>
      <c r="AU35" s="43">
        <v>-3.7010209580551456</v>
      </c>
      <c r="AV35" s="43">
        <v>-73.848408319293313</v>
      </c>
      <c r="AW35" s="43">
        <v>-89.387686867902218</v>
      </c>
      <c r="AX35" s="43">
        <v>-92.565415842823882</v>
      </c>
      <c r="AY35" s="43">
        <v>-9.905567448443831</v>
      </c>
      <c r="AZ35" s="43">
        <v>1.2897143811246625</v>
      </c>
      <c r="BA35" s="43">
        <v>1.3228816722657744</v>
      </c>
      <c r="BB35" s="43">
        <v>-2.1359243068281852</v>
      </c>
      <c r="BC35" s="43">
        <v>3.4506979487392675</v>
      </c>
      <c r="BD35" s="43">
        <v>-1.5813462914830545</v>
      </c>
      <c r="BE35" s="43">
        <v>-8.0203725836550106</v>
      </c>
      <c r="BF35" s="43">
        <v>-2.7431085570620461</v>
      </c>
      <c r="BG35" s="43">
        <v>3.6550200667729404</v>
      </c>
      <c r="BH35" s="43">
        <v>-4.7249646050108289</v>
      </c>
      <c r="BI35" s="43">
        <v>-21.254886300326248</v>
      </c>
      <c r="BJ35" s="43">
        <v>-21.471725004385046</v>
      </c>
      <c r="BK35" s="43">
        <v>9.0943694522039884</v>
      </c>
      <c r="BL35" s="43">
        <v>-19.196236776456832</v>
      </c>
      <c r="BM35" s="43">
        <v>-28.628466724840919</v>
      </c>
      <c r="BN35" s="43">
        <v>-28.726585175387164</v>
      </c>
      <c r="BO35" s="43">
        <v>2.5562398190926539</v>
      </c>
      <c r="BP35" s="43">
        <v>-1.1834025172526075</v>
      </c>
      <c r="BQ35" s="43">
        <v>-18.667615003805903</v>
      </c>
      <c r="BR35" s="43">
        <v>-17.488629271128964</v>
      </c>
      <c r="BS35" s="43">
        <v>13.633660363778954</v>
      </c>
      <c r="BT35" s="43">
        <v>-17.90409259670357</v>
      </c>
      <c r="BU35" s="43">
        <v>-25.952994928490714</v>
      </c>
      <c r="BV35" s="43">
        <v>-27.924942903191109</v>
      </c>
      <c r="BW35" s="43">
        <v>6.7543445520711121</v>
      </c>
      <c r="BX35" s="43">
        <v>-1.8767116316174379</v>
      </c>
      <c r="BY35" s="43">
        <v>-0.2091732892434435</v>
      </c>
      <c r="BZ35" s="43">
        <v>-0.43976500386238759</v>
      </c>
      <c r="CA35" s="43">
        <v>1.4700252181414908</v>
      </c>
      <c r="CB35" s="43">
        <v>-0.98803347965277377</v>
      </c>
      <c r="CC35" s="43">
        <v>-0.32739244493927394</v>
      </c>
      <c r="CD35" s="43">
        <v>-1.5794579497089123</v>
      </c>
      <c r="CE35" s="43">
        <v>0.19708531764786233</v>
      </c>
      <c r="CF35" s="43">
        <v>-41.548004306496914</v>
      </c>
      <c r="CG35" s="43">
        <v>-15.415033348103709</v>
      </c>
      <c r="CH35" s="43">
        <v>-6.7357377665086222</v>
      </c>
      <c r="CI35" s="43">
        <v>-4.3593341842986657</v>
      </c>
      <c r="CJ35" s="43">
        <v>-8.6254307873145013</v>
      </c>
      <c r="CK35" s="43">
        <v>-1.0888494370235138</v>
      </c>
      <c r="CL35" s="43">
        <v>-4.8100777282773457</v>
      </c>
      <c r="CM35" s="43">
        <v>-0.51354105497056668</v>
      </c>
      <c r="CN35" s="43">
        <v>0.52889058898491204</v>
      </c>
      <c r="CO35" s="43">
        <v>2.6191336746303927E-2</v>
      </c>
      <c r="CP35" s="43">
        <v>-0.18870114703490043</v>
      </c>
      <c r="CQ35" s="43">
        <v>1.5641113383574228</v>
      </c>
      <c r="CR35" s="43">
        <v>-0.43754400810769328</v>
      </c>
      <c r="CS35" s="43">
        <v>-0.20611711027625496</v>
      </c>
      <c r="CT35" s="43">
        <v>-0.43728877651080544</v>
      </c>
      <c r="CU35" s="43">
        <v>0.20823895581083937</v>
      </c>
      <c r="CV35" s="43">
        <v>-5.4198160839841414</v>
      </c>
      <c r="CW35" s="43">
        <v>-3.6400719096408234</v>
      </c>
      <c r="CX35" s="43">
        <v>-2.0459430976482538</v>
      </c>
      <c r="CY35" s="43">
        <v>4.0812674383273269</v>
      </c>
      <c r="CZ35" s="43">
        <v>-2.1889911963329975</v>
      </c>
      <c r="DA35" s="43">
        <v>-0.38867104139956504</v>
      </c>
      <c r="DB35" s="43">
        <v>-1.4117443880010321</v>
      </c>
      <c r="DC35" s="43">
        <v>0.17433811071120345</v>
      </c>
      <c r="DD35" s="44">
        <v>15</v>
      </c>
      <c r="DE35" s="44">
        <f t="shared" si="2"/>
        <v>9178</v>
      </c>
      <c r="DF35" s="43">
        <f t="shared" si="3"/>
        <v>-99.581356405247007</v>
      </c>
      <c r="DG35" s="43">
        <f t="shared" si="3"/>
        <v>-28.979339162733108</v>
      </c>
      <c r="DH35" s="44">
        <v>84</v>
      </c>
      <c r="DI35" s="44">
        <f t="shared" si="4"/>
        <v>25951</v>
      </c>
      <c r="DJ35" s="43">
        <f t="shared" si="5"/>
        <v>-98.93184130213632</v>
      </c>
      <c r="DK35" s="43">
        <f t="shared" si="5"/>
        <v>-22.404616672646817</v>
      </c>
    </row>
    <row r="36" spans="1:115" x14ac:dyDescent="0.25">
      <c r="A36" s="41">
        <v>2020</v>
      </c>
      <c r="B36" s="41" t="s">
        <v>165</v>
      </c>
      <c r="C36" s="41" t="s">
        <v>161</v>
      </c>
      <c r="D36" s="42">
        <v>95.599867640769858</v>
      </c>
      <c r="E36" s="42">
        <v>93.945001335879766</v>
      </c>
      <c r="F36" s="42">
        <v>93.751606930661765</v>
      </c>
      <c r="G36" s="42">
        <v>100.12451023598601</v>
      </c>
      <c r="H36" s="42">
        <v>92.472756122387892</v>
      </c>
      <c r="I36" s="42">
        <v>89.972271054903032</v>
      </c>
      <c r="J36" s="42">
        <v>76.628815681533609</v>
      </c>
      <c r="K36" s="42">
        <v>101.59288511304653</v>
      </c>
      <c r="L36" s="42">
        <v>75.822241442743135</v>
      </c>
      <c r="M36" s="42">
        <v>52.205741740525248</v>
      </c>
      <c r="N36" s="42">
        <v>63.945169098386444</v>
      </c>
      <c r="O36" s="42">
        <v>94.409482172470831</v>
      </c>
      <c r="P36" s="42">
        <v>67.35798998159116</v>
      </c>
      <c r="Q36" s="42">
        <v>34.223449688511927</v>
      </c>
      <c r="R36" s="42">
        <v>16.936325793649811</v>
      </c>
      <c r="S36" s="42">
        <v>91.464028301973585</v>
      </c>
      <c r="T36" s="42">
        <v>78.266552902428387</v>
      </c>
      <c r="U36" s="42">
        <v>53.750217251497176</v>
      </c>
      <c r="V36" s="42">
        <v>66.996121567218992</v>
      </c>
      <c r="W36" s="42">
        <v>97.533306422699155</v>
      </c>
      <c r="X36" s="42">
        <v>68.520139500455016</v>
      </c>
      <c r="Y36" s="42">
        <v>35.457872777003978</v>
      </c>
      <c r="Z36" s="42">
        <v>17.017343569431048</v>
      </c>
      <c r="AA36" s="42">
        <v>95.260913962310383</v>
      </c>
      <c r="AB36" s="43">
        <v>-3.1259233997411595</v>
      </c>
      <c r="AC36" s="43">
        <v>-5.821082078447704</v>
      </c>
      <c r="AD36" s="43">
        <v>-6.6717028605480895</v>
      </c>
      <c r="AE36" s="43">
        <v>1.670144070859414</v>
      </c>
      <c r="AF36" s="43">
        <v>-7.1743050338091692</v>
      </c>
      <c r="AG36" s="43">
        <v>-9.8271835591279064</v>
      </c>
      <c r="AH36" s="43">
        <v>-20.283866331297162</v>
      </c>
      <c r="AI36" s="43">
        <v>2.9630377021366616</v>
      </c>
      <c r="AJ36" s="43">
        <v>-22.539771093819681</v>
      </c>
      <c r="AK36" s="43">
        <v>-50.710867771281222</v>
      </c>
      <c r="AL36" s="43">
        <v>-36.555683452343459</v>
      </c>
      <c r="AM36" s="43">
        <v>-2.2891142898659789</v>
      </c>
      <c r="AN36" s="43">
        <v>-28.787631133911152</v>
      </c>
      <c r="AO36" s="43">
        <v>-61.420207452378172</v>
      </c>
      <c r="AP36" s="43">
        <v>-80.610181583680003</v>
      </c>
      <c r="AQ36" s="43">
        <v>-11.005695325759934</v>
      </c>
      <c r="AR36" s="43">
        <v>-19.818973029893925</v>
      </c>
      <c r="AS36" s="43">
        <v>-49.000645902649474</v>
      </c>
      <c r="AT36" s="43">
        <v>-33.060582958797887</v>
      </c>
      <c r="AU36" s="43">
        <v>1.1621642885166983</v>
      </c>
      <c r="AV36" s="43">
        <v>-27.653261967603971</v>
      </c>
      <c r="AW36" s="43">
        <v>-59.956363615232313</v>
      </c>
      <c r="AX36" s="43">
        <v>-80.499448096426704</v>
      </c>
      <c r="AY36" s="43">
        <v>-6.8277451313523141</v>
      </c>
      <c r="AZ36" s="43">
        <v>0.40360758514332851</v>
      </c>
      <c r="BA36" s="43">
        <v>-0.10981665393429152</v>
      </c>
      <c r="BB36" s="43">
        <v>-3.0446870611277155</v>
      </c>
      <c r="BC36" s="43">
        <v>3.092519680938377</v>
      </c>
      <c r="BD36" s="43">
        <v>-2.7023974459370215</v>
      </c>
      <c r="BE36" s="43">
        <v>-8.3753395158820414</v>
      </c>
      <c r="BF36" s="43">
        <v>-6.25</v>
      </c>
      <c r="BG36" s="43">
        <v>3.5163175741532049</v>
      </c>
      <c r="BH36" s="43">
        <v>-8.5188350126335077</v>
      </c>
      <c r="BI36" s="43">
        <v>-27.946207168344749</v>
      </c>
      <c r="BJ36" s="43">
        <v>-24.611958325328022</v>
      </c>
      <c r="BK36" s="43">
        <v>6.7161796700374143</v>
      </c>
      <c r="BL36" s="43">
        <v>-21.157090422811908</v>
      </c>
      <c r="BM36" s="43">
        <v>-35.047711875667432</v>
      </c>
      <c r="BN36" s="43">
        <v>-41.141831540269678</v>
      </c>
      <c r="BO36" s="43">
        <v>-0.35086963609742838</v>
      </c>
      <c r="BP36" s="43">
        <v>-5.1841000573829792</v>
      </c>
      <c r="BQ36" s="43">
        <v>-25.600902233978594</v>
      </c>
      <c r="BR36" s="43">
        <v>-20.763543057145661</v>
      </c>
      <c r="BS36" s="43">
        <v>11.002267632920869</v>
      </c>
      <c r="BT36" s="43">
        <v>-19.906390412977814</v>
      </c>
      <c r="BU36" s="43">
        <v>-32.661047501610305</v>
      </c>
      <c r="BV36" s="43">
        <v>-40.534829741357179</v>
      </c>
      <c r="BW36" s="43">
        <v>3.8291701311902848</v>
      </c>
      <c r="BX36" s="43">
        <v>-3.6029040775112846</v>
      </c>
      <c r="BY36" s="43">
        <v>-0.47755403650844946</v>
      </c>
      <c r="BZ36" s="43">
        <v>-0.61615906390540565</v>
      </c>
      <c r="CA36" s="43">
        <v>0.61412874043603805</v>
      </c>
      <c r="CB36" s="43">
        <v>-0.97249030806222447</v>
      </c>
      <c r="CC36" s="43">
        <v>-0.27614530493061556</v>
      </c>
      <c r="CD36" s="43">
        <v>-2.0471072657951979</v>
      </c>
      <c r="CE36" s="43">
        <v>0.17242316125457002</v>
      </c>
      <c r="CF36" s="43">
        <v>-22.748218962321001</v>
      </c>
      <c r="CG36" s="43">
        <v>-9.1053954183341261</v>
      </c>
      <c r="CH36" s="43">
        <v>-3.418364073308096</v>
      </c>
      <c r="CI36" s="43">
        <v>-1.094920457106251</v>
      </c>
      <c r="CJ36" s="43">
        <v>-3.2362774330409518</v>
      </c>
      <c r="CK36" s="43">
        <v>-0.77365152070811516</v>
      </c>
      <c r="CL36" s="43">
        <v>-4.6456484381681467</v>
      </c>
      <c r="CM36" s="43">
        <v>-0.47396162165531758</v>
      </c>
      <c r="CN36" s="43">
        <v>0.12448912889252749</v>
      </c>
      <c r="CO36" s="43">
        <v>-4.1050114769046658E-2</v>
      </c>
      <c r="CP36" s="43">
        <v>-0.2729456109836142</v>
      </c>
      <c r="CQ36" s="43">
        <v>1.5152070965967146</v>
      </c>
      <c r="CR36" s="43">
        <v>-0.36577764457519807</v>
      </c>
      <c r="CS36" s="43">
        <v>-0.20496094130255321</v>
      </c>
      <c r="CT36" s="43">
        <v>-0.71110998296024097</v>
      </c>
      <c r="CU36" s="43">
        <v>0.20512632688646601</v>
      </c>
      <c r="CV36" s="43">
        <v>-9.0915876409014533</v>
      </c>
      <c r="CW36" s="43">
        <v>-4.7621776912313685</v>
      </c>
      <c r="CX36" s="43">
        <v>-2.3182926857964303</v>
      </c>
      <c r="CY36" s="43">
        <v>2.9401638879676288</v>
      </c>
      <c r="CZ36" s="43">
        <v>-2.4025476906447323</v>
      </c>
      <c r="DA36" s="43">
        <v>-0.47047975930680658</v>
      </c>
      <c r="DB36" s="43">
        <v>-2.0984175111335328</v>
      </c>
      <c r="DC36" s="43">
        <v>2.0163809243791089E-2</v>
      </c>
      <c r="DD36" s="44">
        <v>1766</v>
      </c>
      <c r="DE36" s="44">
        <f t="shared" si="2"/>
        <v>10944</v>
      </c>
      <c r="DF36" s="43">
        <f t="shared" si="3"/>
        <v>-53.575184016824394</v>
      </c>
      <c r="DG36" s="43">
        <f t="shared" si="3"/>
        <v>-34.572846296407015</v>
      </c>
      <c r="DH36" s="44">
        <v>4598</v>
      </c>
      <c r="DI36" s="44">
        <f t="shared" si="4"/>
        <v>30549</v>
      </c>
      <c r="DJ36" s="43">
        <f t="shared" si="5"/>
        <v>-46.303865467709912</v>
      </c>
      <c r="DK36" s="43">
        <f t="shared" si="5"/>
        <v>-27.276406313233505</v>
      </c>
    </row>
    <row r="37" spans="1:115" x14ac:dyDescent="0.25">
      <c r="A37" s="41">
        <v>2020</v>
      </c>
      <c r="B37" s="41" t="s">
        <v>166</v>
      </c>
      <c r="C37" s="41" t="s">
        <v>161</v>
      </c>
      <c r="D37" s="42">
        <v>94.646326901084947</v>
      </c>
      <c r="E37" s="42">
        <v>91.451359133954114</v>
      </c>
      <c r="F37" s="42">
        <v>93.894207264546409</v>
      </c>
      <c r="G37" s="42">
        <v>98.883632692728455</v>
      </c>
      <c r="H37" s="42">
        <v>92.977965391293921</v>
      </c>
      <c r="I37" s="42">
        <v>87.6048249916619</v>
      </c>
      <c r="J37" s="42">
        <v>75.765295108155954</v>
      </c>
      <c r="K37" s="42">
        <v>100.90761266326432</v>
      </c>
      <c r="L37" s="42">
        <v>93.230417794866241</v>
      </c>
      <c r="M37" s="42">
        <v>80.506507116980586</v>
      </c>
      <c r="N37" s="42">
        <v>87.148647051399934</v>
      </c>
      <c r="O37" s="42">
        <v>101.73749931948537</v>
      </c>
      <c r="P37" s="42">
        <v>102.72310084349694</v>
      </c>
      <c r="Q37" s="42">
        <v>60.616119081025651</v>
      </c>
      <c r="R37" s="42">
        <v>54.868467488626003</v>
      </c>
      <c r="S37" s="42">
        <v>94.796667194207615</v>
      </c>
      <c r="T37" s="42">
        <v>95.71282976661449</v>
      </c>
      <c r="U37" s="42">
        <v>83.331710080833062</v>
      </c>
      <c r="V37" s="42">
        <v>91.320147251393507</v>
      </c>
      <c r="W37" s="42">
        <v>104.29291718069662</v>
      </c>
      <c r="X37" s="42">
        <v>104.01965392909132</v>
      </c>
      <c r="Y37" s="42">
        <v>62.909272522374749</v>
      </c>
      <c r="Z37" s="42">
        <v>54.500223187285791</v>
      </c>
      <c r="AA37" s="42">
        <v>98.91876235874399</v>
      </c>
      <c r="AB37" s="43">
        <v>-4.4098561145987869</v>
      </c>
      <c r="AC37" s="43">
        <v>-7.7995929606129444</v>
      </c>
      <c r="AD37" s="43">
        <v>-6.015264372639562</v>
      </c>
      <c r="AE37" s="43">
        <v>-0.27678088593144912</v>
      </c>
      <c r="AF37" s="43">
        <v>-7.1887514195206448</v>
      </c>
      <c r="AG37" s="43">
        <v>-12.344566028406511</v>
      </c>
      <c r="AH37" s="43">
        <v>-21.054525823285953</v>
      </c>
      <c r="AI37" s="43">
        <v>2.1345559584196039</v>
      </c>
      <c r="AJ37" s="43">
        <v>-2.8525159673527201</v>
      </c>
      <c r="AK37" s="43">
        <v>-10.236131251276115</v>
      </c>
      <c r="AL37" s="43">
        <v>-2.0466669815350058</v>
      </c>
      <c r="AM37" s="43">
        <v>1.8501019553621711</v>
      </c>
      <c r="AN37" s="43">
        <v>10.846510752414606</v>
      </c>
      <c r="AO37" s="43">
        <v>-29.805338323180997</v>
      </c>
      <c r="AP37" s="43">
        <v>-42.48606515950997</v>
      </c>
      <c r="AQ37" s="43">
        <v>-6.1124463437351118</v>
      </c>
      <c r="AR37" s="43">
        <v>-0.40455180628667931</v>
      </c>
      <c r="AS37" s="43">
        <v>-6.9378698565949364</v>
      </c>
      <c r="AT37" s="43">
        <v>2.7977162648087583</v>
      </c>
      <c r="AU37" s="43">
        <v>4.0715611212018388</v>
      </c>
      <c r="AV37" s="43">
        <v>12.075749180774009</v>
      </c>
      <c r="AW37" s="43">
        <v>-26.966012976671252</v>
      </c>
      <c r="AX37" s="43">
        <v>-42.868606375786491</v>
      </c>
      <c r="AY37" s="43">
        <v>-1.8348523608440748</v>
      </c>
      <c r="AZ37" s="43">
        <v>-0.4031159700926934</v>
      </c>
      <c r="BA37" s="43">
        <v>-1.3883083537349905</v>
      </c>
      <c r="BB37" s="43">
        <v>-3.5382507181421885</v>
      </c>
      <c r="BC37" s="43">
        <v>2.5250233505553554</v>
      </c>
      <c r="BD37" s="43">
        <v>-3.4549961899414727</v>
      </c>
      <c r="BE37" s="43">
        <v>-9.0279907582647922</v>
      </c>
      <c r="BF37" s="43">
        <v>-8.7133574871994242</v>
      </c>
      <c r="BG37" s="43">
        <v>3.2853477364490402</v>
      </c>
      <c r="BH37" s="43">
        <v>-7.5401120168286155</v>
      </c>
      <c r="BI37" s="43">
        <v>-25.08916941583982</v>
      </c>
      <c r="BJ37" s="43">
        <v>-21.108904018545751</v>
      </c>
      <c r="BK37" s="43">
        <v>5.8518687199682784</v>
      </c>
      <c r="BL37" s="43">
        <v>-15.816543487697087</v>
      </c>
      <c r="BM37" s="43">
        <v>-34.208609307899899</v>
      </c>
      <c r="BN37" s="43">
        <v>-41.420358501245914</v>
      </c>
      <c r="BO37" s="43">
        <v>-1.3531312816967067</v>
      </c>
      <c r="BP37" s="43">
        <v>-4.3501628186354502</v>
      </c>
      <c r="BQ37" s="43">
        <v>-22.565956370586516</v>
      </c>
      <c r="BR37" s="43">
        <v>-17.057238738530479</v>
      </c>
      <c r="BS37" s="43">
        <v>9.755690910093362</v>
      </c>
      <c r="BT37" s="43">
        <v>-14.547996012488994</v>
      </c>
      <c r="BU37" s="43">
        <v>-31.744109597825265</v>
      </c>
      <c r="BV37" s="43">
        <v>-41.019615065378886</v>
      </c>
      <c r="BW37" s="43">
        <v>2.837411956802649</v>
      </c>
      <c r="BX37" s="43">
        <v>-4.7774544266054075</v>
      </c>
      <c r="BY37" s="43">
        <v>-0.60952162848368385</v>
      </c>
      <c r="BZ37" s="43">
        <v>-0.55075480141408406</v>
      </c>
      <c r="CA37" s="43">
        <v>-0.34435495338897909</v>
      </c>
      <c r="CB37" s="43">
        <v>-0.8923834620614397</v>
      </c>
      <c r="CC37" s="43">
        <v>-0.33641607154793851</v>
      </c>
      <c r="CD37" s="43">
        <v>-2.151478802085502</v>
      </c>
      <c r="CE37" s="43">
        <v>0.10745529237621884</v>
      </c>
      <c r="CF37" s="43">
        <v>-3.1883223044172566</v>
      </c>
      <c r="CG37" s="43">
        <v>-1.7012128884993121</v>
      </c>
      <c r="CH37" s="43">
        <v>-8.1255961636561999E-2</v>
      </c>
      <c r="CI37" s="43">
        <v>0.7441865449906353</v>
      </c>
      <c r="CJ37" s="43">
        <v>1.2709015045842451</v>
      </c>
      <c r="CK37" s="43">
        <v>-0.37877831007367646</v>
      </c>
      <c r="CL37" s="43">
        <v>-2.7609482522120947</v>
      </c>
      <c r="CM37" s="43">
        <v>-0.28121494157049176</v>
      </c>
      <c r="CN37" s="43">
        <v>-0.68933747008192414</v>
      </c>
      <c r="CO37" s="43">
        <v>-0.13631194207224442</v>
      </c>
      <c r="CP37" s="43">
        <v>-0.32038199244125176</v>
      </c>
      <c r="CQ37" s="43">
        <v>1.2091855478327094</v>
      </c>
      <c r="CR37" s="43">
        <v>-0.44823158517643863</v>
      </c>
      <c r="CS37" s="43">
        <v>-0.22636521309137556</v>
      </c>
      <c r="CT37" s="43">
        <v>-0.95305292603680036</v>
      </c>
      <c r="CU37" s="43">
        <v>0.18582064090347705</v>
      </c>
      <c r="CV37" s="43">
        <v>-8.0821372456501983</v>
      </c>
      <c r="CW37" s="43">
        <v>-4.2332197573730754</v>
      </c>
      <c r="CX37" s="43">
        <v>-1.932833317409824</v>
      </c>
      <c r="CY37" s="43">
        <v>2.5606766464462174</v>
      </c>
      <c r="CZ37" s="43">
        <v>-1.7676751364106178</v>
      </c>
      <c r="DA37" s="43">
        <v>-0.45517646660935163</v>
      </c>
      <c r="DB37" s="43">
        <v>-2.2116072817155707</v>
      </c>
      <c r="DC37" s="43">
        <v>-4.2301932577975501E-2</v>
      </c>
      <c r="DD37" s="44">
        <v>2374</v>
      </c>
      <c r="DE37" s="44">
        <f t="shared" si="2"/>
        <v>13318</v>
      </c>
      <c r="DF37" s="43">
        <f t="shared" si="3"/>
        <v>-23.690131790421088</v>
      </c>
      <c r="DG37" s="43">
        <f t="shared" si="3"/>
        <v>-32.866216352454877</v>
      </c>
      <c r="DH37" s="44">
        <v>8525</v>
      </c>
      <c r="DI37" s="44">
        <f t="shared" si="4"/>
        <v>39074</v>
      </c>
      <c r="DJ37" s="43">
        <f t="shared" si="5"/>
        <v>19.918413278942193</v>
      </c>
      <c r="DK37" s="43">
        <f t="shared" si="5"/>
        <v>-20.445476015962218</v>
      </c>
    </row>
    <row r="38" spans="1:115" x14ac:dyDescent="0.25">
      <c r="A38" s="41">
        <v>2020</v>
      </c>
      <c r="B38" s="41" t="s">
        <v>167</v>
      </c>
      <c r="C38" s="41" t="s">
        <v>161</v>
      </c>
      <c r="D38" s="42">
        <v>94.159311569814903</v>
      </c>
      <c r="E38" s="42">
        <v>91.700723354146675</v>
      </c>
      <c r="F38" s="42">
        <v>92.68235637057964</v>
      </c>
      <c r="G38" s="42">
        <v>98.336437626025514</v>
      </c>
      <c r="H38" s="42">
        <v>93.581971139452747</v>
      </c>
      <c r="I38" s="42">
        <v>84.951545545517121</v>
      </c>
      <c r="J38" s="42">
        <v>74.521825482492119</v>
      </c>
      <c r="K38" s="42">
        <v>100.99389394019131</v>
      </c>
      <c r="L38" s="42">
        <v>87.928218728792956</v>
      </c>
      <c r="M38" s="42">
        <v>71.215773254279696</v>
      </c>
      <c r="N38" s="42">
        <v>90.904171048628584</v>
      </c>
      <c r="O38" s="42">
        <v>95.489861551513584</v>
      </c>
      <c r="P38" s="42">
        <v>94.944176853728507</v>
      </c>
      <c r="Q38" s="42">
        <v>54.082418814942876</v>
      </c>
      <c r="R38" s="42">
        <v>46.329467192354116</v>
      </c>
      <c r="S38" s="42">
        <v>109.17761464826144</v>
      </c>
      <c r="T38" s="42">
        <v>90.426501282608484</v>
      </c>
      <c r="U38" s="42">
        <v>74.109025742013856</v>
      </c>
      <c r="V38" s="42">
        <v>95.240958623952963</v>
      </c>
      <c r="W38" s="42">
        <v>97.831119323950261</v>
      </c>
      <c r="X38" s="42">
        <v>96.61798036577774</v>
      </c>
      <c r="Y38" s="42">
        <v>56.3726304663439</v>
      </c>
      <c r="Z38" s="42">
        <v>45.996247964346878</v>
      </c>
      <c r="AA38" s="42">
        <v>114.61604234962479</v>
      </c>
      <c r="AB38" s="43">
        <v>-5.4553081951049247</v>
      </c>
      <c r="AC38" s="43">
        <v>-8.4198043284909652</v>
      </c>
      <c r="AD38" s="43">
        <v>-7.541754256858157</v>
      </c>
      <c r="AE38" s="43">
        <v>-1.9705558620031982</v>
      </c>
      <c r="AF38" s="43">
        <v>-5.6084008998806834</v>
      </c>
      <c r="AG38" s="43">
        <v>-13.572715491427578</v>
      </c>
      <c r="AH38" s="43">
        <v>-21.914585595367353</v>
      </c>
      <c r="AI38" s="43">
        <v>0.81824656694600151</v>
      </c>
      <c r="AJ38" s="43">
        <v>-12.147234723950284</v>
      </c>
      <c r="AK38" s="43">
        <v>-31.9221489342432</v>
      </c>
      <c r="AL38" s="43">
        <v>-14.383955203658793</v>
      </c>
      <c r="AM38" s="43">
        <v>-3.4547328470536653</v>
      </c>
      <c r="AN38" s="43">
        <v>-6.1020714032316015</v>
      </c>
      <c r="AO38" s="43">
        <v>-40.718888842319402</v>
      </c>
      <c r="AP38" s="43">
        <v>-46.835799790746549</v>
      </c>
      <c r="AQ38" s="43">
        <v>6.2847759277874005</v>
      </c>
      <c r="AR38" s="43">
        <v>-10.006087342851311</v>
      </c>
      <c r="AS38" s="43">
        <v>-29.270202281723424</v>
      </c>
      <c r="AT38" s="43">
        <v>-10.607320745163495</v>
      </c>
      <c r="AU38" s="43">
        <v>-1.7188863568155521</v>
      </c>
      <c r="AV38" s="43">
        <v>-4.6562571727387976</v>
      </c>
      <c r="AW38" s="43">
        <v>-38.082684004131572</v>
      </c>
      <c r="AX38" s="43">
        <v>-47.098252816277906</v>
      </c>
      <c r="AY38" s="43">
        <v>11.632115629171347</v>
      </c>
      <c r="AZ38" s="43">
        <v>-1.1319429472248066</v>
      </c>
      <c r="BA38" s="43">
        <v>-2.3988683136339173</v>
      </c>
      <c r="BB38" s="43">
        <v>-4.1103192213443718</v>
      </c>
      <c r="BC38" s="43">
        <v>1.8705275701412782</v>
      </c>
      <c r="BD38" s="43">
        <v>-3.7615950986188196</v>
      </c>
      <c r="BE38" s="43">
        <v>-9.6606284071848449</v>
      </c>
      <c r="BF38" s="43">
        <v>-10.587570331166651</v>
      </c>
      <c r="BG38" s="43">
        <v>2.9278116905275375</v>
      </c>
      <c r="BH38" s="43">
        <v>-8.2433502745388623</v>
      </c>
      <c r="BI38" s="43">
        <v>-26.171276465275518</v>
      </c>
      <c r="BJ38" s="43">
        <v>-20.057749155474525</v>
      </c>
      <c r="BK38" s="43">
        <v>4.4599028451921319</v>
      </c>
      <c r="BL38" s="43">
        <v>-14.32021530396449</v>
      </c>
      <c r="BM38" s="43">
        <v>-35.150262333138038</v>
      </c>
      <c r="BN38" s="43">
        <v>-42.282213709180979</v>
      </c>
      <c r="BO38" s="43">
        <v>-0.20465086373363528</v>
      </c>
      <c r="BP38" s="43">
        <v>-5.2227850494122041</v>
      </c>
      <c r="BQ38" s="43">
        <v>-23.637721951146663</v>
      </c>
      <c r="BR38" s="43">
        <v>-16.033527281038861</v>
      </c>
      <c r="BS38" s="43">
        <v>8.016392472746837</v>
      </c>
      <c r="BT38" s="43">
        <v>-13.018310661924248</v>
      </c>
      <c r="BU38" s="43">
        <v>-32.665935236149679</v>
      </c>
      <c r="BV38" s="43">
        <v>-41.987275638606711</v>
      </c>
      <c r="BW38" s="43">
        <v>4.1689115547432598</v>
      </c>
      <c r="BX38" s="43">
        <v>-5.6950518170134368</v>
      </c>
      <c r="BY38" s="43">
        <v>-0.62108835572017218</v>
      </c>
      <c r="BZ38" s="43">
        <v>-0.63421786413108505</v>
      </c>
      <c r="CA38" s="43">
        <v>-1.1490426232456326</v>
      </c>
      <c r="CB38" s="43">
        <v>-0.779241314671273</v>
      </c>
      <c r="CC38" s="43">
        <v>-0.31534271968800925</v>
      </c>
      <c r="CD38" s="43">
        <v>-2.1718870731458058</v>
      </c>
      <c r="CE38" s="43">
        <v>-2.4231866411459722E-2</v>
      </c>
      <c r="CF38" s="43">
        <v>-12.500121573349809</v>
      </c>
      <c r="CG38" s="43">
        <v>-5.6168825839399918</v>
      </c>
      <c r="CH38" s="43">
        <v>-1.3821741284536002</v>
      </c>
      <c r="CI38" s="43">
        <v>-2.1547555939562431</v>
      </c>
      <c r="CJ38" s="43">
        <v>-0.50912881839274837</v>
      </c>
      <c r="CK38" s="43">
        <v>-0.48794610528402999</v>
      </c>
      <c r="CL38" s="43">
        <v>-2.636216581039879</v>
      </c>
      <c r="CM38" s="43">
        <v>0.28698223771668141</v>
      </c>
      <c r="CN38" s="43">
        <v>-1.3584484362664837</v>
      </c>
      <c r="CO38" s="43">
        <v>-0.19759371156918504</v>
      </c>
      <c r="CP38" s="43">
        <v>-0.35979917453690857</v>
      </c>
      <c r="CQ38" s="43">
        <v>0.8820914165119994</v>
      </c>
      <c r="CR38" s="43">
        <v>-0.48284836842327777</v>
      </c>
      <c r="CS38" s="43">
        <v>-0.22851617116880812</v>
      </c>
      <c r="CT38" s="43">
        <v>-1.1192041163663595</v>
      </c>
      <c r="CU38" s="43">
        <v>0.14742168928605628</v>
      </c>
      <c r="CV38" s="43">
        <v>-8.8197088189205637</v>
      </c>
      <c r="CW38" s="43">
        <v>-4.4446454130535553</v>
      </c>
      <c r="CX38" s="43">
        <v>-1.8643663901992855</v>
      </c>
      <c r="CY38" s="43">
        <v>1.8240062731440021</v>
      </c>
      <c r="CZ38" s="43">
        <v>-1.6102847572335122</v>
      </c>
      <c r="DA38" s="43">
        <v>-0.46149367105688599</v>
      </c>
      <c r="DB38" s="43">
        <v>-2.2741083420755976</v>
      </c>
      <c r="DC38" s="43">
        <v>1.1183481554273074E-2</v>
      </c>
      <c r="DD38" s="44">
        <v>2533</v>
      </c>
      <c r="DE38" s="44">
        <f t="shared" si="2"/>
        <v>15851</v>
      </c>
      <c r="DF38" s="43">
        <f t="shared" si="3"/>
        <v>-34.750128799587841</v>
      </c>
      <c r="DG38" s="43">
        <f t="shared" si="3"/>
        <v>-33.174536256323769</v>
      </c>
      <c r="DH38" s="44">
        <v>9758</v>
      </c>
      <c r="DI38" s="44">
        <f t="shared" si="4"/>
        <v>48832</v>
      </c>
      <c r="DJ38" s="43">
        <f t="shared" si="5"/>
        <v>4.2187333119726667</v>
      </c>
      <c r="DK38" s="43">
        <f t="shared" si="5"/>
        <v>-16.496520118333081</v>
      </c>
    </row>
    <row r="39" spans="1:115" x14ac:dyDescent="0.25">
      <c r="A39" s="41">
        <v>2020</v>
      </c>
      <c r="B39" s="41" t="s">
        <v>168</v>
      </c>
      <c r="C39" s="41" t="s">
        <v>161</v>
      </c>
      <c r="D39" s="42">
        <v>93.129656777039798</v>
      </c>
      <c r="E39" s="42">
        <v>91.190120427085702</v>
      </c>
      <c r="F39" s="42">
        <v>93.184833589483461</v>
      </c>
      <c r="G39" s="42">
        <v>96.776748881300662</v>
      </c>
      <c r="H39" s="42">
        <v>92.651637626489432</v>
      </c>
      <c r="I39" s="42">
        <v>84.339489279946307</v>
      </c>
      <c r="J39" s="42">
        <v>72.812054747204343</v>
      </c>
      <c r="K39" s="42">
        <v>102.36277958424363</v>
      </c>
      <c r="L39" s="42">
        <v>85.075281441882396</v>
      </c>
      <c r="M39" s="42">
        <v>72.101165402247162</v>
      </c>
      <c r="N39" s="42">
        <v>92.814205635852915</v>
      </c>
      <c r="O39" s="42">
        <v>89.456903427794302</v>
      </c>
      <c r="P39" s="42">
        <v>94.674331177461269</v>
      </c>
      <c r="Q39" s="42">
        <v>61.829984845923505</v>
      </c>
      <c r="R39" s="42">
        <v>47.809221761357513</v>
      </c>
      <c r="S39" s="42">
        <v>103.20179321670989</v>
      </c>
      <c r="T39" s="42">
        <v>87.633715789804086</v>
      </c>
      <c r="U39" s="42">
        <v>75.37515215197817</v>
      </c>
      <c r="V39" s="42">
        <v>97.535697067889842</v>
      </c>
      <c r="W39" s="42">
        <v>91.647402490521429</v>
      </c>
      <c r="X39" s="42">
        <v>96.612135053689471</v>
      </c>
      <c r="Y39" s="42">
        <v>65.206138567619575</v>
      </c>
      <c r="Z39" s="42">
        <v>46.9757661703119</v>
      </c>
      <c r="AA39" s="42">
        <v>109.24503352562522</v>
      </c>
      <c r="AB39" s="43">
        <v>-6.8110514167601499</v>
      </c>
      <c r="AC39" s="43">
        <v>-8.5447183517923122</v>
      </c>
      <c r="AD39" s="43">
        <v>-7.0760850995407516</v>
      </c>
      <c r="AE39" s="43">
        <v>-4.2533181572779526</v>
      </c>
      <c r="AF39" s="43">
        <v>-6.8323448836438931</v>
      </c>
      <c r="AG39" s="43">
        <v>-14.016027366891725</v>
      </c>
      <c r="AH39" s="43">
        <v>-23.121808898614148</v>
      </c>
      <c r="AI39" s="43">
        <v>1.9466569716045878</v>
      </c>
      <c r="AJ39" s="43">
        <v>-14.165066886186306</v>
      </c>
      <c r="AK39" s="43">
        <v>-27.342813840544345</v>
      </c>
      <c r="AL39" s="43">
        <v>-11.318284797935741</v>
      </c>
      <c r="AM39" s="43">
        <v>-9.3637783811841953</v>
      </c>
      <c r="AN39" s="43">
        <v>-6.4442657923282853</v>
      </c>
      <c r="AO39" s="43">
        <v>-38.57848020738188</v>
      </c>
      <c r="AP39" s="43">
        <v>-45.032064318034749</v>
      </c>
      <c r="AQ39" s="43">
        <v>-0.35889725864849398</v>
      </c>
      <c r="AR39" s="43">
        <v>-12.031518215031278</v>
      </c>
      <c r="AS39" s="43">
        <v>-24.363656645116993</v>
      </c>
      <c r="AT39" s="43">
        <v>-7.6644732384693821</v>
      </c>
      <c r="AU39" s="43">
        <v>-7.7187110549501003</v>
      </c>
      <c r="AV39" s="43">
        <v>-4.6705034957290508</v>
      </c>
      <c r="AW39" s="43">
        <v>-35.347183977622507</v>
      </c>
      <c r="AX39" s="43">
        <v>-45.981662066245157</v>
      </c>
      <c r="AY39" s="43">
        <v>5.1525117791022312</v>
      </c>
      <c r="AZ39" s="43">
        <v>-1.8500820649754224</v>
      </c>
      <c r="BA39" s="43">
        <v>-3.1683079744447951</v>
      </c>
      <c r="BB39" s="43">
        <v>-4.4812432976764409</v>
      </c>
      <c r="BC39" s="43">
        <v>1.0871204910218424</v>
      </c>
      <c r="BD39" s="43">
        <v>-4.1453399020708881</v>
      </c>
      <c r="BE39" s="43">
        <v>-10.191853007936302</v>
      </c>
      <c r="BF39" s="43">
        <v>-12.13547413696039</v>
      </c>
      <c r="BG39" s="43">
        <v>2.8033661352284911</v>
      </c>
      <c r="BH39" s="43">
        <v>-9.0209405459010021</v>
      </c>
      <c r="BI39" s="43">
        <v>-26.324288411047615</v>
      </c>
      <c r="BJ39" s="43">
        <v>-18.890991695755044</v>
      </c>
      <c r="BK39" s="43">
        <v>2.6646265368440503</v>
      </c>
      <c r="BL39" s="43">
        <v>-13.268263093846343</v>
      </c>
      <c r="BM39" s="43">
        <v>-35.622097899513818</v>
      </c>
      <c r="BN39" s="43">
        <v>-42.659134113963113</v>
      </c>
      <c r="BO39" s="43">
        <v>-0.22495778085114271</v>
      </c>
      <c r="BP39" s="43">
        <v>-6.1260921793135807</v>
      </c>
      <c r="BQ39" s="43">
        <v>-23.733530901471834</v>
      </c>
      <c r="BR39" s="43">
        <v>-14.895627634363462</v>
      </c>
      <c r="BS39" s="43">
        <v>5.9493728347008279</v>
      </c>
      <c r="BT39" s="43">
        <v>-11.90019249549148</v>
      </c>
      <c r="BU39" s="43">
        <v>-33.037957238758985</v>
      </c>
      <c r="BV39" s="43">
        <v>-42.535907894768265</v>
      </c>
      <c r="BW39" s="43">
        <v>4.2995771820323103</v>
      </c>
      <c r="BX39" s="43">
        <v>-6.9890884292530249</v>
      </c>
      <c r="BY39" s="43">
        <v>-0.62258573103296999</v>
      </c>
      <c r="BZ39" s="43">
        <v>-0.60684010353300677</v>
      </c>
      <c r="CA39" s="43">
        <v>-2.3600342827529066</v>
      </c>
      <c r="CB39" s="43">
        <v>-0.95016717672183348</v>
      </c>
      <c r="CC39" s="43">
        <v>-0.28379718531098236</v>
      </c>
      <c r="CD39" s="43">
        <v>-2.1996251072541857</v>
      </c>
      <c r="CE39" s="43">
        <v>3.3961157352859664E-2</v>
      </c>
      <c r="CF39" s="43">
        <v>-14.715182481857028</v>
      </c>
      <c r="CG39" s="43">
        <v>-4.5796202380788893</v>
      </c>
      <c r="CH39" s="43">
        <v>-1.1086741663959463</v>
      </c>
      <c r="CI39" s="43">
        <v>-5.2136513509625431</v>
      </c>
      <c r="CJ39" s="43">
        <v>-0.69260200274615358</v>
      </c>
      <c r="CK39" s="43">
        <v>-0.54948958477720289</v>
      </c>
      <c r="CL39" s="43">
        <v>-2.5279507516403368</v>
      </c>
      <c r="CM39" s="43">
        <v>-4.3194387255956722E-2</v>
      </c>
      <c r="CN39" s="43">
        <v>-2.102066934178151</v>
      </c>
      <c r="CO39" s="43">
        <v>-0.25120201549340032</v>
      </c>
      <c r="CP39" s="43">
        <v>-0.39453630837842801</v>
      </c>
      <c r="CQ39" s="43">
        <v>0.47122010731642366</v>
      </c>
      <c r="CR39" s="43">
        <v>-0.54170720347460988</v>
      </c>
      <c r="CS39" s="43">
        <v>-0.23153592363861544</v>
      </c>
      <c r="CT39" s="43">
        <v>-1.2873486747736775</v>
      </c>
      <c r="CU39" s="43">
        <v>0.13304308426415618</v>
      </c>
      <c r="CV39" s="43">
        <v>-9.5961165928965109</v>
      </c>
      <c r="CW39" s="43">
        <v>-4.4623711760924003</v>
      </c>
      <c r="CX39" s="43">
        <v>-1.7665724638765097</v>
      </c>
      <c r="CY39" s="43">
        <v>0.89921015829537132</v>
      </c>
      <c r="CZ39" s="43">
        <v>-1.4897635891754175</v>
      </c>
      <c r="DA39" s="43">
        <v>-0.47604104367717881</v>
      </c>
      <c r="DB39" s="43">
        <v>-2.3046204159642132</v>
      </c>
      <c r="DC39" s="43">
        <v>4.0419375938368926E-3</v>
      </c>
      <c r="DD39" s="44">
        <v>2358</v>
      </c>
      <c r="DE39" s="44">
        <f t="shared" si="2"/>
        <v>18209</v>
      </c>
      <c r="DF39" s="43">
        <f t="shared" si="3"/>
        <v>-40.424456796361795</v>
      </c>
      <c r="DG39" s="43">
        <f t="shared" si="3"/>
        <v>-34.211286942698173</v>
      </c>
      <c r="DH39" s="44">
        <v>8473</v>
      </c>
      <c r="DI39" s="44">
        <f t="shared" si="4"/>
        <v>57305</v>
      </c>
      <c r="DJ39" s="43">
        <f t="shared" si="5"/>
        <v>-7.4393707668778735</v>
      </c>
      <c r="DK39" s="43">
        <f t="shared" si="5"/>
        <v>-15.270651900699361</v>
      </c>
    </row>
    <row r="40" spans="1:115" x14ac:dyDescent="0.25">
      <c r="A40" s="41">
        <v>2020</v>
      </c>
      <c r="B40" s="41" t="s">
        <v>169</v>
      </c>
      <c r="C40" s="41" t="s">
        <v>161</v>
      </c>
      <c r="D40" s="42">
        <v>93.51231690873972</v>
      </c>
      <c r="E40" s="42">
        <v>90.851697556824377</v>
      </c>
      <c r="F40" s="42">
        <v>93.817364328442494</v>
      </c>
      <c r="G40" s="42">
        <v>96.614418407186989</v>
      </c>
      <c r="H40" s="42">
        <v>94.211424465600857</v>
      </c>
      <c r="I40" s="42">
        <v>82.198845792486082</v>
      </c>
      <c r="J40" s="42">
        <v>75.281723587064462</v>
      </c>
      <c r="K40" s="42">
        <v>103.01154841682101</v>
      </c>
      <c r="L40" s="42">
        <v>102.92484029804665</v>
      </c>
      <c r="M40" s="42">
        <v>92.440159907627987</v>
      </c>
      <c r="N40" s="42">
        <v>107.31813643201792</v>
      </c>
      <c r="O40" s="42">
        <v>105.29648724915661</v>
      </c>
      <c r="P40" s="42">
        <v>116.40896929407462</v>
      </c>
      <c r="Q40" s="42">
        <v>93.931470607771814</v>
      </c>
      <c r="R40" s="42">
        <v>83.341615353457343</v>
      </c>
      <c r="S40" s="42">
        <v>101.59628272711478</v>
      </c>
      <c r="T40" s="42">
        <v>106.12002316624218</v>
      </c>
      <c r="U40" s="42">
        <v>97.12519623152248</v>
      </c>
      <c r="V40" s="42">
        <v>113.03804714627684</v>
      </c>
      <c r="W40" s="42">
        <v>107.87945313537519</v>
      </c>
      <c r="X40" s="42">
        <v>119.06126988208079</v>
      </c>
      <c r="Y40" s="42">
        <v>99.971308330703749</v>
      </c>
      <c r="Z40" s="42">
        <v>82.233537814992047</v>
      </c>
      <c r="AA40" s="42">
        <v>107.86457901789666</v>
      </c>
      <c r="AB40" s="43">
        <v>-6.3929835739741092</v>
      </c>
      <c r="AC40" s="43">
        <v>-9.5947063688999084</v>
      </c>
      <c r="AD40" s="43">
        <v>-6.0644648955562435</v>
      </c>
      <c r="AE40" s="43">
        <v>-4.2481339227091848</v>
      </c>
      <c r="AF40" s="43">
        <v>-6.0263091096411703</v>
      </c>
      <c r="AG40" s="43">
        <v>-14.693364286995569</v>
      </c>
      <c r="AH40" s="43">
        <v>-19.797608095676178</v>
      </c>
      <c r="AI40" s="43">
        <v>1.6204802511128102</v>
      </c>
      <c r="AJ40" s="43">
        <v>5.2162041666756975</v>
      </c>
      <c r="AK40" s="43">
        <v>-5.6920669619630937</v>
      </c>
      <c r="AL40" s="43">
        <v>7.8167725566043789</v>
      </c>
      <c r="AM40" s="43">
        <v>6.7087943523738147</v>
      </c>
      <c r="AN40" s="43">
        <v>18.264979766879929</v>
      </c>
      <c r="AO40" s="43">
        <v>3.1927734416459241</v>
      </c>
      <c r="AP40" s="43">
        <v>-5.2530378187250371</v>
      </c>
      <c r="AQ40" s="43">
        <v>3.5880586221469501</v>
      </c>
      <c r="AR40" s="43">
        <v>7.6955337438724847</v>
      </c>
      <c r="AS40" s="43">
        <v>-1.4746603823646121</v>
      </c>
      <c r="AT40" s="43">
        <v>12.323517006685369</v>
      </c>
      <c r="AU40" s="43">
        <v>8.3400552420013874</v>
      </c>
      <c r="AV40" s="43">
        <v>20.700858490711703</v>
      </c>
      <c r="AW40" s="43">
        <v>9.5132059099603197</v>
      </c>
      <c r="AX40" s="43">
        <v>-6.6139940104294919</v>
      </c>
      <c r="AY40" s="43">
        <v>9.2181425489990865</v>
      </c>
      <c r="AZ40" s="43">
        <v>-2.35988682303232</v>
      </c>
      <c r="BA40" s="43">
        <v>-3.8883409348169917</v>
      </c>
      <c r="BB40" s="43">
        <v>-4.6566080245045827</v>
      </c>
      <c r="BC40" s="43">
        <v>0.48293545084610034</v>
      </c>
      <c r="BD40" s="43">
        <v>-4.3557941936109064</v>
      </c>
      <c r="BE40" s="43">
        <v>-10.673502197569773</v>
      </c>
      <c r="BF40" s="43">
        <v>-12.970988323100997</v>
      </c>
      <c r="BG40" s="43">
        <v>2.6690920440606725</v>
      </c>
      <c r="BH40" s="43">
        <v>-7.3875122593849207</v>
      </c>
      <c r="BI40" s="43">
        <v>-23.966706643920045</v>
      </c>
      <c r="BJ40" s="43">
        <v>-15.881956583323941</v>
      </c>
      <c r="BK40" s="43">
        <v>3.1293786091835862</v>
      </c>
      <c r="BL40" s="43">
        <v>-9.6426276065727841</v>
      </c>
      <c r="BM40" s="43">
        <v>-31.326116997149377</v>
      </c>
      <c r="BN40" s="43">
        <v>-38.10508823519946</v>
      </c>
      <c r="BO40" s="43">
        <v>0.1977044566612518</v>
      </c>
      <c r="BP40" s="43">
        <v>-4.5227218499136024</v>
      </c>
      <c r="BQ40" s="43">
        <v>-21.163099029799838</v>
      </c>
      <c r="BR40" s="43">
        <v>-11.774140116831678</v>
      </c>
      <c r="BS40" s="43">
        <v>6.2276034860116791</v>
      </c>
      <c r="BT40" s="43">
        <v>-8.1402361263756777</v>
      </c>
      <c r="BU40" s="43">
        <v>-28.290376842002875</v>
      </c>
      <c r="BV40" s="43">
        <v>-38.149885086097335</v>
      </c>
      <c r="BW40" s="43">
        <v>4.8510647005658658</v>
      </c>
      <c r="BX40" s="43">
        <v>-6.1786671746496786</v>
      </c>
      <c r="BY40" s="43">
        <v>-0.69412746198048625</v>
      </c>
      <c r="BZ40" s="43">
        <v>-0.4758010564894547</v>
      </c>
      <c r="CA40" s="43">
        <v>-2.1946743693538435</v>
      </c>
      <c r="CB40" s="43">
        <v>-0.75742753972665011</v>
      </c>
      <c r="CC40" s="43">
        <v>-0.28316805990774052</v>
      </c>
      <c r="CD40" s="43">
        <v>-1.8200261793653232</v>
      </c>
      <c r="CE40" s="43">
        <v>4.6557492173820013E-2</v>
      </c>
      <c r="CF40" s="43">
        <v>4.942328529484751</v>
      </c>
      <c r="CG40" s="43">
        <v>-0.93220849514786208</v>
      </c>
      <c r="CH40" s="43">
        <v>0.91258037189238561</v>
      </c>
      <c r="CI40" s="43">
        <v>2.7300709173343587</v>
      </c>
      <c r="CJ40" s="43">
        <v>2.127434459018029</v>
      </c>
      <c r="CK40" s="43">
        <v>4.3195232985920741E-2</v>
      </c>
      <c r="CL40" s="43">
        <v>-0.12057482573214436</v>
      </c>
      <c r="CM40" s="43">
        <v>0.18183086913406343</v>
      </c>
      <c r="CN40" s="43">
        <v>-2.534437277583097</v>
      </c>
      <c r="CO40" s="43">
        <v>-0.30079308041730846</v>
      </c>
      <c r="CP40" s="43">
        <v>-0.39976156301931715</v>
      </c>
      <c r="CQ40" s="43">
        <v>0.16096702204824173</v>
      </c>
      <c r="CR40" s="43">
        <v>-0.54687621684372956</v>
      </c>
      <c r="CS40" s="43">
        <v>-0.23728767935563524</v>
      </c>
      <c r="CT40" s="43">
        <v>-1.3340194878086558</v>
      </c>
      <c r="CU40" s="43">
        <v>0.12333372781330804</v>
      </c>
      <c r="CV40" s="43">
        <v>-7.9360316572131708</v>
      </c>
      <c r="CW40" s="43">
        <v>-4.0577543632281543</v>
      </c>
      <c r="CX40" s="43">
        <v>-1.4613165604693688</v>
      </c>
      <c r="CY40" s="43">
        <v>1.1049020331184085</v>
      </c>
      <c r="CZ40" s="43">
        <v>-1.076705103060756</v>
      </c>
      <c r="DA40" s="43">
        <v>-0.41653436722478437</v>
      </c>
      <c r="DB40" s="43">
        <v>-2.0530428810742967</v>
      </c>
      <c r="DC40" s="43">
        <v>2.4419584725779528E-2</v>
      </c>
      <c r="DD40" s="44">
        <v>3437</v>
      </c>
      <c r="DE40" s="44">
        <f t="shared" si="2"/>
        <v>21646</v>
      </c>
      <c r="DF40" s="43">
        <f t="shared" si="3"/>
        <v>-11.119731057667448</v>
      </c>
      <c r="DG40" s="43">
        <f t="shared" si="3"/>
        <v>-31.380567443334918</v>
      </c>
      <c r="DH40" s="44">
        <v>10369</v>
      </c>
      <c r="DI40" s="44">
        <f t="shared" si="4"/>
        <v>67674</v>
      </c>
      <c r="DJ40" s="43">
        <f t="shared" si="5"/>
        <v>18.462241517194112</v>
      </c>
      <c r="DK40" s="43">
        <f t="shared" si="5"/>
        <v>-11.405231325111931</v>
      </c>
    </row>
    <row r="41" spans="1:115" x14ac:dyDescent="0.25">
      <c r="A41" s="41">
        <v>2020</v>
      </c>
      <c r="B41" s="41" t="s">
        <v>170</v>
      </c>
      <c r="C41" s="41" t="s">
        <v>161</v>
      </c>
      <c r="D41" s="42">
        <v>94.958052446526239</v>
      </c>
      <c r="E41" s="42">
        <v>91.712597840822511</v>
      </c>
      <c r="F41" s="42">
        <v>94.534145158657779</v>
      </c>
      <c r="G41" s="42">
        <v>97.633493050360855</v>
      </c>
      <c r="H41" s="42">
        <v>96.1237351056823</v>
      </c>
      <c r="I41" s="42">
        <v>81.832233410055593</v>
      </c>
      <c r="J41" s="42">
        <v>80.151979620914474</v>
      </c>
      <c r="K41" s="42">
        <v>103.85942788851277</v>
      </c>
      <c r="L41" s="42">
        <v>110.9568082604824</v>
      </c>
      <c r="M41" s="42">
        <v>108.31209883987289</v>
      </c>
      <c r="N41" s="42">
        <v>112.73946947702898</v>
      </c>
      <c r="O41" s="42">
        <v>112.48776353352517</v>
      </c>
      <c r="P41" s="42">
        <v>119.0843045127184</v>
      </c>
      <c r="Q41" s="42">
        <v>86.870639029221337</v>
      </c>
      <c r="R41" s="42">
        <v>94.00358382289599</v>
      </c>
      <c r="S41" s="42">
        <v>110.05941868861792</v>
      </c>
      <c r="T41" s="42">
        <v>114.57851843118527</v>
      </c>
      <c r="U41" s="42">
        <v>114.27051326109405</v>
      </c>
      <c r="V41" s="42">
        <v>119.36321098491342</v>
      </c>
      <c r="W41" s="42">
        <v>115.14114697455324</v>
      </c>
      <c r="X41" s="42">
        <v>122.37542454538321</v>
      </c>
      <c r="Y41" s="42">
        <v>93.362085747405288</v>
      </c>
      <c r="Z41" s="42">
        <v>92.86128537538481</v>
      </c>
      <c r="AA41" s="42">
        <v>116.8027753818379</v>
      </c>
      <c r="AB41" s="43">
        <v>-5.4143855014622932</v>
      </c>
      <c r="AC41" s="43">
        <v>-8.6300721637288635</v>
      </c>
      <c r="AD41" s="43">
        <v>-5.4623495964210456</v>
      </c>
      <c r="AE41" s="43">
        <v>-3.7459690401990375</v>
      </c>
      <c r="AF41" s="43">
        <v>-4.5627150383817705</v>
      </c>
      <c r="AG41" s="43">
        <v>-16.085765260489527</v>
      </c>
      <c r="AH41" s="43">
        <v>-15.694822888283378</v>
      </c>
      <c r="AI41" s="43">
        <v>2.3647543660753056</v>
      </c>
      <c r="AJ41" s="43">
        <v>10.44302723325734</v>
      </c>
      <c r="AK41" s="43">
        <v>1.7727774802456908</v>
      </c>
      <c r="AL41" s="43">
        <v>7.13375941478398</v>
      </c>
      <c r="AM41" s="43">
        <v>14.658559992194654</v>
      </c>
      <c r="AN41" s="43">
        <v>12.685647765505692</v>
      </c>
      <c r="AO41" s="43">
        <v>-2.5683405610470444</v>
      </c>
      <c r="AP41" s="43">
        <v>2.8535038730255202</v>
      </c>
      <c r="AQ41" s="43">
        <v>11.709900918592364</v>
      </c>
      <c r="AR41" s="43">
        <v>13.017260513997408</v>
      </c>
      <c r="AS41" s="43">
        <v>6.3578542792624537</v>
      </c>
      <c r="AT41" s="43">
        <v>11.568756939793978</v>
      </c>
      <c r="AU41" s="43">
        <v>16.224438344881008</v>
      </c>
      <c r="AV41" s="43">
        <v>15.453882290338349</v>
      </c>
      <c r="AW41" s="43">
        <v>3.9583936148515741</v>
      </c>
      <c r="AX41" s="43">
        <v>1.4471635806092786</v>
      </c>
      <c r="AY41" s="43">
        <v>17.335571678416173</v>
      </c>
      <c r="AZ41" s="43">
        <v>-2.6694498122929344</v>
      </c>
      <c r="BA41" s="43">
        <v>-4.3655825638644234</v>
      </c>
      <c r="BB41" s="43">
        <v>-4.7370443026764519</v>
      </c>
      <c r="BC41" s="43">
        <v>5.0715730270467496E-2</v>
      </c>
      <c r="BD41" s="43">
        <v>-4.3767031379413179</v>
      </c>
      <c r="BE41" s="43">
        <v>-11.202318472384199</v>
      </c>
      <c r="BF41" s="43">
        <v>-13.241910130630385</v>
      </c>
      <c r="BG41" s="43">
        <v>2.6380421324345482</v>
      </c>
      <c r="BH41" s="43">
        <v>-5.5080048475438463</v>
      </c>
      <c r="BI41" s="43">
        <v>-21.125769751710898</v>
      </c>
      <c r="BJ41" s="43">
        <v>-13.432307816537282</v>
      </c>
      <c r="BK41" s="43">
        <v>4.3115786289682045</v>
      </c>
      <c r="BL41" s="43">
        <v>-7.1891914345978192</v>
      </c>
      <c r="BM41" s="43">
        <v>-28.513377192512589</v>
      </c>
      <c r="BN41" s="43">
        <v>-33.505718712241851</v>
      </c>
      <c r="BO41" s="43">
        <v>1.351155958225414</v>
      </c>
      <c r="BP41" s="43">
        <v>-2.6524895222480471</v>
      </c>
      <c r="BQ41" s="43">
        <v>-18.086554820950251</v>
      </c>
      <c r="BR41" s="43">
        <v>-9.2375199068647778</v>
      </c>
      <c r="BS41" s="43">
        <v>7.2650053505685319</v>
      </c>
      <c r="BT41" s="43">
        <v>-5.538632170120195</v>
      </c>
      <c r="BU41" s="43">
        <v>-25.10071076831284</v>
      </c>
      <c r="BV41" s="43">
        <v>-33.690163487238721</v>
      </c>
      <c r="BW41" s="43">
        <v>6.1187368977146495</v>
      </c>
      <c r="BX41" s="43">
        <v>-5.2041837666674944</v>
      </c>
      <c r="BY41" s="43">
        <v>-0.64879305506056839</v>
      </c>
      <c r="BZ41" s="43">
        <v>-0.42899638562949671</v>
      </c>
      <c r="CA41" s="43">
        <v>-1.9035768455770437</v>
      </c>
      <c r="CB41" s="43">
        <v>-0.55075321562919666</v>
      </c>
      <c r="CC41" s="43">
        <v>-0.29611580461738846</v>
      </c>
      <c r="CD41" s="43">
        <v>-1.4663766425012974</v>
      </c>
      <c r="CE41" s="43">
        <v>9.042818234749625E-2</v>
      </c>
      <c r="CF41" s="43">
        <v>9.5074684409480774</v>
      </c>
      <c r="CG41" s="43">
        <v>0.2799621673744756</v>
      </c>
      <c r="CH41" s="43">
        <v>0.74790571374117776</v>
      </c>
      <c r="CI41" s="43">
        <v>6.3588019576923092</v>
      </c>
      <c r="CJ41" s="43">
        <v>1.5381236673811711</v>
      </c>
      <c r="CK41" s="43">
        <v>-4.4804544046641269E-2</v>
      </c>
      <c r="CL41" s="43">
        <v>0.21814990133851969</v>
      </c>
      <c r="CM41" s="43">
        <v>0.40932957746706594</v>
      </c>
      <c r="CN41" s="43">
        <v>-2.7885789350982866</v>
      </c>
      <c r="CO41" s="43">
        <v>-0.3360107771371148</v>
      </c>
      <c r="CP41" s="43">
        <v>-0.40116421981969885</v>
      </c>
      <c r="CQ41" s="43">
        <v>-4.1513612676568522E-2</v>
      </c>
      <c r="CR41" s="43">
        <v>-0.54726575481065143</v>
      </c>
      <c r="CS41" s="43">
        <v>-0.242328179075015</v>
      </c>
      <c r="CT41" s="43">
        <v>-1.3461358112480024</v>
      </c>
      <c r="CU41" s="43">
        <v>0.12583941966876425</v>
      </c>
      <c r="CV41" s="43">
        <v>-6.1970818394310632</v>
      </c>
      <c r="CW41" s="43">
        <v>-3.6038362841626346</v>
      </c>
      <c r="CX41" s="43">
        <v>-1.2410796270638973</v>
      </c>
      <c r="CY41" s="43">
        <v>1.5836888478241469</v>
      </c>
      <c r="CZ41" s="43">
        <v>-0.80448352828855074</v>
      </c>
      <c r="DA41" s="43">
        <v>-0.37736097213382602</v>
      </c>
      <c r="DB41" s="43">
        <v>-1.8133858314802849</v>
      </c>
      <c r="DC41" s="43">
        <v>5.9375555873982994E-2</v>
      </c>
      <c r="DD41" s="44">
        <v>3769</v>
      </c>
      <c r="DE41" s="44">
        <f t="shared" si="2"/>
        <v>25415</v>
      </c>
      <c r="DF41" s="43">
        <f t="shared" si="3"/>
        <v>-4.2428861788617933</v>
      </c>
      <c r="DG41" s="43">
        <f t="shared" si="3"/>
        <v>-28.370113581917078</v>
      </c>
      <c r="DH41" s="44">
        <v>10574</v>
      </c>
      <c r="DI41" s="44">
        <f t="shared" si="4"/>
        <v>78248</v>
      </c>
      <c r="DJ41" s="43">
        <f t="shared" si="5"/>
        <v>19.845857418111756</v>
      </c>
      <c r="DK41" s="43">
        <f t="shared" si="5"/>
        <v>-8.169324836578296</v>
      </c>
    </row>
    <row r="42" spans="1:115" x14ac:dyDescent="0.25">
      <c r="A42" s="41">
        <v>2020</v>
      </c>
      <c r="B42" s="41" t="s">
        <v>171</v>
      </c>
      <c r="C42" s="41" t="s">
        <v>161</v>
      </c>
      <c r="D42" s="42">
        <v>96.387273125348926</v>
      </c>
      <c r="E42" s="42">
        <v>92.561623638144823</v>
      </c>
      <c r="F42" s="42">
        <v>95.837804465464757</v>
      </c>
      <c r="G42" s="42">
        <v>98.159239045439833</v>
      </c>
      <c r="H42" s="42">
        <v>97.441021495718829</v>
      </c>
      <c r="I42" s="42">
        <v>84.817949507987294</v>
      </c>
      <c r="J42" s="42">
        <v>86.835628858857561</v>
      </c>
      <c r="K42" s="42">
        <v>104.70730736020455</v>
      </c>
      <c r="L42" s="42">
        <v>117.04123833889093</v>
      </c>
      <c r="M42" s="42">
        <v>102.70897845812519</v>
      </c>
      <c r="N42" s="42">
        <v>112.51970842819598</v>
      </c>
      <c r="O42" s="42">
        <v>116.79804563273903</v>
      </c>
      <c r="P42" s="42">
        <v>137.00358716294843</v>
      </c>
      <c r="Q42" s="42">
        <v>97.627868461247303</v>
      </c>
      <c r="R42" s="42">
        <v>136.50746153043769</v>
      </c>
      <c r="S42" s="42">
        <v>110.54513355453004</v>
      </c>
      <c r="T42" s="42">
        <v>119.49900170541071</v>
      </c>
      <c r="U42" s="42">
        <v>108.68216134342865</v>
      </c>
      <c r="V42" s="42">
        <v>119.17561653854412</v>
      </c>
      <c r="W42" s="42">
        <v>118.2559915253228</v>
      </c>
      <c r="X42" s="42">
        <v>138.35318007687056</v>
      </c>
      <c r="Y42" s="42">
        <v>104.90125470694383</v>
      </c>
      <c r="Z42" s="42">
        <v>129.76764603909515</v>
      </c>
      <c r="AA42" s="42">
        <v>117.27220832493977</v>
      </c>
      <c r="AB42" s="43">
        <v>-6.226707299635537</v>
      </c>
      <c r="AC42" s="43">
        <v>-8.7557064263139246</v>
      </c>
      <c r="AD42" s="43">
        <v>-3.7838608958884912</v>
      </c>
      <c r="AE42" s="43">
        <v>-4.2840471826538824</v>
      </c>
      <c r="AF42" s="43">
        <v>-4.7922364745286439</v>
      </c>
      <c r="AG42" s="43">
        <v>-14.342191961222694</v>
      </c>
      <c r="AH42" s="43">
        <v>-20.329583267311047</v>
      </c>
      <c r="AI42" s="43">
        <v>1.8660511061989737</v>
      </c>
      <c r="AJ42" s="43">
        <v>7.3393915614561989</v>
      </c>
      <c r="AK42" s="43">
        <v>-11.666692389436683</v>
      </c>
      <c r="AL42" s="43">
        <v>11.030722173281827</v>
      </c>
      <c r="AM42" s="43">
        <v>10.838837901182297</v>
      </c>
      <c r="AN42" s="43">
        <v>20.271864817562204</v>
      </c>
      <c r="AO42" s="43">
        <v>-5.9604888916762526</v>
      </c>
      <c r="AP42" s="43">
        <v>5.5223458117908075</v>
      </c>
      <c r="AQ42" s="43">
        <v>10.095944395512202</v>
      </c>
      <c r="AR42" s="43">
        <v>8.6234897074204842</v>
      </c>
      <c r="AS42" s="43">
        <v>-7.5693993495648648</v>
      </c>
      <c r="AT42" s="43">
        <v>15.480218907668464</v>
      </c>
      <c r="AU42" s="43">
        <v>11.27727805900982</v>
      </c>
      <c r="AV42" s="43">
        <v>21.057196269837153</v>
      </c>
      <c r="AW42" s="43">
        <v>0.14434224060773104</v>
      </c>
      <c r="AX42" s="43">
        <v>5.1155749026410291E-2</v>
      </c>
      <c r="AY42" s="43">
        <v>15.369203632908635</v>
      </c>
      <c r="AZ42" s="43">
        <v>-3.003862189381179</v>
      </c>
      <c r="BA42" s="43">
        <v>-4.7709108986863535</v>
      </c>
      <c r="BB42" s="43">
        <v>-4.6508326126601158</v>
      </c>
      <c r="BC42" s="43">
        <v>-0.35526176966655942</v>
      </c>
      <c r="BD42" s="43">
        <v>-4.4153969253817653</v>
      </c>
      <c r="BE42" s="43">
        <v>-11.485711534634635</v>
      </c>
      <c r="BF42" s="43">
        <v>-13.967368386908419</v>
      </c>
      <c r="BG42" s="43">
        <v>2.5657233154401382</v>
      </c>
      <c r="BH42" s="43">
        <v>-4.1890926256120231</v>
      </c>
      <c r="BI42" s="43">
        <v>-20.107873450121161</v>
      </c>
      <c r="BJ42" s="43">
        <v>-11.158008695637845</v>
      </c>
      <c r="BK42" s="43">
        <v>4.9591552879782785</v>
      </c>
      <c r="BL42" s="43">
        <v>-4.2811153074327919</v>
      </c>
      <c r="BM42" s="43">
        <v>-26.207549899857252</v>
      </c>
      <c r="BN42" s="43">
        <v>-28.153238645904743</v>
      </c>
      <c r="BO42" s="43">
        <v>2.1613662364818431</v>
      </c>
      <c r="BP42" s="43">
        <v>-1.4831146150516505</v>
      </c>
      <c r="BQ42" s="43">
        <v>-16.94011720171985</v>
      </c>
      <c r="BR42" s="43">
        <v>-6.8923786158239686</v>
      </c>
      <c r="BS42" s="43">
        <v>7.6669071012987811</v>
      </c>
      <c r="BT42" s="43">
        <v>-2.7126078390459996</v>
      </c>
      <c r="BU42" s="43">
        <v>-22.489544776845516</v>
      </c>
      <c r="BV42" s="43">
        <v>-29.046576280740368</v>
      </c>
      <c r="BW42" s="43">
        <v>6.9877687306134861</v>
      </c>
      <c r="BX42" s="43">
        <v>-5.7338936591012652</v>
      </c>
      <c r="BY42" s="43">
        <v>-0.6634212908262771</v>
      </c>
      <c r="BZ42" s="43">
        <v>-0.27809033590077914</v>
      </c>
      <c r="CA42" s="43">
        <v>-2.0647610141065149</v>
      </c>
      <c r="CB42" s="43">
        <v>-0.6090251530934121</v>
      </c>
      <c r="CC42" s="43">
        <v>-0.2219655389598163</v>
      </c>
      <c r="CD42" s="43">
        <v>-1.936044059341532</v>
      </c>
      <c r="CE42" s="43">
        <v>3.9413733127066537E-2</v>
      </c>
      <c r="CF42" s="43">
        <v>7.2190807107581154</v>
      </c>
      <c r="CG42" s="43">
        <v>-2.1026183426529403</v>
      </c>
      <c r="CH42" s="43">
        <v>1.0882439359189953</v>
      </c>
      <c r="CI42" s="43">
        <v>4.8760931282041211</v>
      </c>
      <c r="CJ42" s="43">
        <v>2.5271480028153586</v>
      </c>
      <c r="CK42" s="43">
        <v>-8.6157816098105661E-2</v>
      </c>
      <c r="CL42" s="43">
        <v>0.52979222513502211</v>
      </c>
      <c r="CM42" s="43">
        <v>0.3865795774356634</v>
      </c>
      <c r="CN42" s="43">
        <v>-3.0723139796056933</v>
      </c>
      <c r="CO42" s="43">
        <v>-0.37529875334564466</v>
      </c>
      <c r="CP42" s="43">
        <v>-0.38899207506951794</v>
      </c>
      <c r="CQ42" s="43">
        <v>-0.23118058451205795</v>
      </c>
      <c r="CR42" s="43">
        <v>-0.55305531769178862</v>
      </c>
      <c r="CS42" s="43">
        <v>-0.2404193070870928</v>
      </c>
      <c r="CT42" s="43">
        <v>-1.4014360730931954</v>
      </c>
      <c r="CU42" s="43">
        <v>0.11806813119360388</v>
      </c>
      <c r="CV42" s="43">
        <v>-4.764267569660583</v>
      </c>
      <c r="CW42" s="43">
        <v>-3.4344330402932526</v>
      </c>
      <c r="CX42" s="43">
        <v>-1.0026830801506976</v>
      </c>
      <c r="CY42" s="43">
        <v>1.9605124450678173</v>
      </c>
      <c r="CZ42" s="43">
        <v>-0.46258232381135306</v>
      </c>
      <c r="DA42" s="43">
        <v>-0.34760253595219531</v>
      </c>
      <c r="DB42" s="43">
        <v>-1.5734329199013128</v>
      </c>
      <c r="DC42" s="43">
        <v>9.5953885380411247E-2</v>
      </c>
      <c r="DD42" s="44">
        <v>4264</v>
      </c>
      <c r="DE42" s="44">
        <f t="shared" si="2"/>
        <v>29679</v>
      </c>
      <c r="DF42" s="43">
        <f t="shared" si="3"/>
        <v>-4.3946188340807213</v>
      </c>
      <c r="DG42" s="43">
        <f t="shared" si="3"/>
        <v>-25.692897023109083</v>
      </c>
      <c r="DH42" s="44">
        <v>9558</v>
      </c>
      <c r="DI42" s="44">
        <f t="shared" si="4"/>
        <v>87806</v>
      </c>
      <c r="DJ42" s="43">
        <f t="shared" si="5"/>
        <v>17.290465087740834</v>
      </c>
      <c r="DK42" s="43">
        <f t="shared" si="5"/>
        <v>-5.946999721502177</v>
      </c>
    </row>
    <row r="43" spans="1:115" x14ac:dyDescent="0.25">
      <c r="A43" s="41">
        <v>2020</v>
      </c>
      <c r="B43" s="41" t="s">
        <v>172</v>
      </c>
      <c r="C43" s="41" t="s">
        <v>161</v>
      </c>
      <c r="D43" s="42">
        <v>99.943319597118716</v>
      </c>
      <c r="E43" s="42">
        <v>93.20284591863998</v>
      </c>
      <c r="F43" s="42">
        <v>96.896322208897629</v>
      </c>
      <c r="G43" s="42">
        <v>100.44283395860276</v>
      </c>
      <c r="H43" s="42">
        <v>98.385575714029102</v>
      </c>
      <c r="I43" s="42">
        <v>89.198656790278619</v>
      </c>
      <c r="J43" s="42">
        <v>105.5394844782177</v>
      </c>
      <c r="K43" s="42">
        <v>105.63151257687886</v>
      </c>
      <c r="L43" s="42">
        <v>136.95466527271159</v>
      </c>
      <c r="M43" s="42">
        <v>118.1989050685834</v>
      </c>
      <c r="N43" s="42">
        <v>127.80768186428686</v>
      </c>
      <c r="O43" s="42">
        <v>137.79968367924556</v>
      </c>
      <c r="P43" s="42">
        <v>125.61426211560074</v>
      </c>
      <c r="Q43" s="42">
        <v>175.28239830954499</v>
      </c>
      <c r="R43" s="42">
        <v>213.86313405480902</v>
      </c>
      <c r="S43" s="42">
        <v>124.66782969913524</v>
      </c>
      <c r="T43" s="42">
        <v>141.1757396525274</v>
      </c>
      <c r="U43" s="42">
        <v>125.69828851068397</v>
      </c>
      <c r="V43" s="42">
        <v>135.58824013538432</v>
      </c>
      <c r="W43" s="42">
        <v>141.27471803309706</v>
      </c>
      <c r="X43" s="42">
        <v>127.68969345716394</v>
      </c>
      <c r="Y43" s="42">
        <v>189.65341678230331</v>
      </c>
      <c r="Z43" s="42">
        <v>209.53053527367035</v>
      </c>
      <c r="AA43" s="42">
        <v>132.29889166525714</v>
      </c>
      <c r="AB43" s="43">
        <v>-6.2568997763100098</v>
      </c>
      <c r="AC43" s="43">
        <v>-7.9566109645265337</v>
      </c>
      <c r="AD43" s="43">
        <v>-1.8435600202135083</v>
      </c>
      <c r="AE43" s="43">
        <v>-4.3490673770510409</v>
      </c>
      <c r="AF43" s="43">
        <v>-2.4996105947886593</v>
      </c>
      <c r="AG43" s="43">
        <v>-13.320451663545185</v>
      </c>
      <c r="AH43" s="43">
        <v>-21.904153354632584</v>
      </c>
      <c r="AI43" s="43">
        <v>2.8116470985823927</v>
      </c>
      <c r="AJ43" s="43">
        <v>-0.66155894277873939</v>
      </c>
      <c r="AK43" s="43">
        <v>-1.0797478084098922</v>
      </c>
      <c r="AL43" s="43">
        <v>16.246093003048557</v>
      </c>
      <c r="AM43" s="43">
        <v>-4.1048435966506425E-2</v>
      </c>
      <c r="AN43" s="43">
        <v>1.0335575628646287</v>
      </c>
      <c r="AO43" s="43">
        <v>-5.0454353747781955</v>
      </c>
      <c r="AP43" s="43">
        <v>-16.698745376518865</v>
      </c>
      <c r="AQ43" s="43">
        <v>7.2198677838869019</v>
      </c>
      <c r="AR43" s="43">
        <v>1.4327235016815321</v>
      </c>
      <c r="AS43" s="43">
        <v>3.6040618604586294</v>
      </c>
      <c r="AT43" s="43">
        <v>20.765551179490636</v>
      </c>
      <c r="AU43" s="43">
        <v>1.5861781420357657</v>
      </c>
      <c r="AV43" s="43">
        <v>2.6145548921553408</v>
      </c>
      <c r="AW43" s="43">
        <v>1.2757375527573833</v>
      </c>
      <c r="AX43" s="43">
        <v>-18.64851905023346</v>
      </c>
      <c r="AY43" s="43">
        <v>12.131693073459694</v>
      </c>
      <c r="AZ43" s="43">
        <v>-3.2928784604774664</v>
      </c>
      <c r="BA43" s="43">
        <v>-5.0397300533362337</v>
      </c>
      <c r="BB43" s="43">
        <v>-4.4198965089414566</v>
      </c>
      <c r="BC43" s="43">
        <v>-0.70475230997906202</v>
      </c>
      <c r="BD43" s="43">
        <v>-4.2542986447917315</v>
      </c>
      <c r="BE43" s="43">
        <v>-11.643050028545943</v>
      </c>
      <c r="BF43" s="43">
        <v>-14.861189067829528</v>
      </c>
      <c r="BG43" s="43">
        <v>2.5867790533883106</v>
      </c>
      <c r="BH43" s="43">
        <v>-3.7838179994375332</v>
      </c>
      <c r="BI43" s="43">
        <v>-18.213162334745782</v>
      </c>
      <c r="BJ43" s="43">
        <v>-8.647204087642379</v>
      </c>
      <c r="BK43" s="43">
        <v>4.3847307527812962</v>
      </c>
      <c r="BL43" s="43">
        <v>-3.7304742406657709</v>
      </c>
      <c r="BM43" s="43">
        <v>-22.952180518812039</v>
      </c>
      <c r="BN43" s="43">
        <v>-25.702601456952113</v>
      </c>
      <c r="BO43" s="43">
        <v>2.6515058148385728</v>
      </c>
      <c r="BP43" s="43">
        <v>-1.1449219780784725</v>
      </c>
      <c r="BQ43" s="43">
        <v>-14.863004183980111</v>
      </c>
      <c r="BR43" s="43">
        <v>-4.3046580351144943</v>
      </c>
      <c r="BS43" s="43">
        <v>6.9622071732284629</v>
      </c>
      <c r="BT43" s="43">
        <v>-2.1601977570824715</v>
      </c>
      <c r="BU43" s="43">
        <v>-18.78088504622859</v>
      </c>
      <c r="BV43" s="43">
        <v>-26.814788905884324</v>
      </c>
      <c r="BW43" s="43">
        <v>7.4935248574165891</v>
      </c>
      <c r="BX43" s="43">
        <v>-5.9623559621804327</v>
      </c>
      <c r="BY43" s="43">
        <v>-0.55745219995290263</v>
      </c>
      <c r="BZ43" s="43">
        <v>-8.2289956792138547E-2</v>
      </c>
      <c r="CA43" s="43">
        <v>-2.0887184843636528</v>
      </c>
      <c r="CB43" s="43">
        <v>-0.32598650718707411</v>
      </c>
      <c r="CC43" s="43">
        <v>-0.26250705399959784</v>
      </c>
      <c r="CD43" s="43">
        <v>-2.7614939630447468</v>
      </c>
      <c r="CE43" s="43">
        <v>0.11609220315968068</v>
      </c>
      <c r="CF43" s="43">
        <v>-1.0669110231699428</v>
      </c>
      <c r="CG43" s="43">
        <v>-0.19524563502402917</v>
      </c>
      <c r="CH43" s="43">
        <v>1.1976745317833517</v>
      </c>
      <c r="CI43" s="43">
        <v>-0.33507718999994668</v>
      </c>
      <c r="CJ43" s="43">
        <v>0.22611610172517241</v>
      </c>
      <c r="CK43" s="43">
        <v>-0.18527658530441257</v>
      </c>
      <c r="CL43" s="43">
        <v>-1.9995659564039017</v>
      </c>
      <c r="CM43" s="43">
        <v>0.22446371005382337</v>
      </c>
      <c r="CN43" s="43">
        <v>-3.3458485186090563</v>
      </c>
      <c r="CO43" s="43">
        <v>-0.39111597011749727</v>
      </c>
      <c r="CP43" s="43">
        <v>-0.36172353719182382</v>
      </c>
      <c r="CQ43" s="43">
        <v>-0.39389674679045711</v>
      </c>
      <c r="CR43" s="43">
        <v>-0.53205778014231986</v>
      </c>
      <c r="CS43" s="43">
        <v>-0.25649427257446306</v>
      </c>
      <c r="CT43" s="43">
        <v>-1.5303958983942183</v>
      </c>
      <c r="CU43" s="43">
        <v>0.11983568660172313</v>
      </c>
      <c r="CV43" s="43">
        <v>-4.3505249055975401</v>
      </c>
      <c r="CW43" s="43">
        <v>-3.0637130215411736</v>
      </c>
      <c r="CX43" s="43">
        <v>-0.75713932514170945</v>
      </c>
      <c r="CY43" s="43">
        <v>1.6944771382770041</v>
      </c>
      <c r="CZ43" s="43">
        <v>-0.38346467965270242</v>
      </c>
      <c r="DA43" s="43">
        <v>-0.3289110091243081</v>
      </c>
      <c r="DB43" s="43">
        <v>-1.6225012828829659</v>
      </c>
      <c r="DC43" s="43">
        <v>0.11072727446831508</v>
      </c>
      <c r="DD43" s="44">
        <v>5084</v>
      </c>
      <c r="DE43" s="44">
        <f t="shared" si="2"/>
        <v>34763</v>
      </c>
      <c r="DF43" s="43">
        <f t="shared" si="3"/>
        <v>-10.650263620386646</v>
      </c>
      <c r="DG43" s="43">
        <f t="shared" si="3"/>
        <v>-23.817141855317658</v>
      </c>
      <c r="DH43" s="44">
        <v>11014</v>
      </c>
      <c r="DI43" s="44">
        <f t="shared" si="4"/>
        <v>98820</v>
      </c>
      <c r="DJ43" s="43">
        <f t="shared" si="5"/>
        <v>4.3882096483745636</v>
      </c>
      <c r="DK43" s="43">
        <f t="shared" si="5"/>
        <v>-4.8975545910363909</v>
      </c>
    </row>
    <row r="44" spans="1:115" x14ac:dyDescent="0.25">
      <c r="A44" s="41">
        <v>2021</v>
      </c>
      <c r="B44" s="41" t="s">
        <v>160</v>
      </c>
      <c r="C44" s="41" t="s">
        <v>161</v>
      </c>
      <c r="D44" s="42">
        <v>94.623821364256585</v>
      </c>
      <c r="E44" s="42">
        <v>91.46323362062995</v>
      </c>
      <c r="F44" s="42">
        <v>96.679096046573676</v>
      </c>
      <c r="G44" s="42">
        <v>96.266114732221382</v>
      </c>
      <c r="H44" s="42">
        <v>96.200826297826453</v>
      </c>
      <c r="I44" s="42">
        <v>86.675866497588387</v>
      </c>
      <c r="J44" s="42">
        <v>81.550882949786271</v>
      </c>
      <c r="K44" s="42">
        <v>103.08123714043207</v>
      </c>
      <c r="L44" s="42">
        <v>96.081930920657342</v>
      </c>
      <c r="M44" s="42">
        <v>84.391684413630543</v>
      </c>
      <c r="N44" s="42">
        <v>103.12136799343754</v>
      </c>
      <c r="O44" s="42">
        <v>99.820681688479269</v>
      </c>
      <c r="P44" s="42">
        <v>106.10330069375864</v>
      </c>
      <c r="Q44" s="42">
        <v>78.092189869525541</v>
      </c>
      <c r="R44" s="42">
        <v>62.564117586444134</v>
      </c>
      <c r="S44" s="42">
        <v>110.0569147456917</v>
      </c>
      <c r="T44" s="42">
        <v>99.961789334729616</v>
      </c>
      <c r="U44" s="42">
        <v>89.998368973586395</v>
      </c>
      <c r="V44" s="42">
        <v>109.74586631590431</v>
      </c>
      <c r="W44" s="42">
        <v>103.10260075632134</v>
      </c>
      <c r="X44" s="42">
        <v>109.17663493976737</v>
      </c>
      <c r="Y44" s="42">
        <v>83.967270505572785</v>
      </c>
      <c r="Z44" s="42">
        <v>61.443427901166416</v>
      </c>
      <c r="AA44" s="42">
        <v>117.45062468946934</v>
      </c>
      <c r="AB44" s="43">
        <v>-5.7426354941200408</v>
      </c>
      <c r="AC44" s="43">
        <v>-9.2595864993815109</v>
      </c>
      <c r="AD44" s="43">
        <v>-2.2787476641321414</v>
      </c>
      <c r="AE44" s="43">
        <v>-4.211534730175492</v>
      </c>
      <c r="AF44" s="43">
        <v>-3.2029220167940742</v>
      </c>
      <c r="AG44" s="43">
        <v>-11.311037639836051</v>
      </c>
      <c r="AH44" s="43">
        <v>-19.40604198668715</v>
      </c>
      <c r="AI44" s="43">
        <v>0.51775746268847289</v>
      </c>
      <c r="AJ44" s="43">
        <v>-2.4855758122918514</v>
      </c>
      <c r="AK44" s="43">
        <v>-11.807015450106862</v>
      </c>
      <c r="AL44" s="43">
        <v>0.62809168568553897</v>
      </c>
      <c r="AM44" s="43">
        <v>0.1382606597045033</v>
      </c>
      <c r="AN44" s="43">
        <v>3.8860647160620543</v>
      </c>
      <c r="AO44" s="43">
        <v>-29.559563536626101</v>
      </c>
      <c r="AP44" s="43">
        <v>-21.506648210703151</v>
      </c>
      <c r="AQ44" s="43">
        <v>8.7540812905909426</v>
      </c>
      <c r="AR44" s="43">
        <v>-2.4993153400876267E-2</v>
      </c>
      <c r="AS44" s="43">
        <v>-7.5069715374276651</v>
      </c>
      <c r="AT44" s="43">
        <v>4.6437913841010259</v>
      </c>
      <c r="AU44" s="43">
        <v>1.9704578765564529</v>
      </c>
      <c r="AV44" s="43">
        <v>6.0494512430474989</v>
      </c>
      <c r="AW44" s="43">
        <v>-25.658749059563725</v>
      </c>
      <c r="AX44" s="43">
        <v>-23.332873995418645</v>
      </c>
      <c r="AY44" s="43">
        <v>13.608478344122599</v>
      </c>
      <c r="AZ44" s="43">
        <v>-5.7426354941200408</v>
      </c>
      <c r="BA44" s="43">
        <v>-9.2595864993815109</v>
      </c>
      <c r="BB44" s="43">
        <v>-2.2787476641321414</v>
      </c>
      <c r="BC44" s="43">
        <v>-4.211534730175492</v>
      </c>
      <c r="BD44" s="43">
        <v>-3.2029220167940742</v>
      </c>
      <c r="BE44" s="43">
        <v>-11.311037639836051</v>
      </c>
      <c r="BF44" s="43">
        <v>-19.40604198668715</v>
      </c>
      <c r="BG44" s="43">
        <v>0.51775746268847289</v>
      </c>
      <c r="BH44" s="43">
        <v>-2.4855758122918514</v>
      </c>
      <c r="BI44" s="43">
        <v>-11.807015450106862</v>
      </c>
      <c r="BJ44" s="43">
        <v>0.62809168568553897</v>
      </c>
      <c r="BK44" s="43">
        <v>0.1382606597045033</v>
      </c>
      <c r="BL44" s="43">
        <v>3.8860647160620543</v>
      </c>
      <c r="BM44" s="43">
        <v>-29.559563536626101</v>
      </c>
      <c r="BN44" s="43">
        <v>-21.506648210703151</v>
      </c>
      <c r="BO44" s="43">
        <v>8.7540812905909426</v>
      </c>
      <c r="BP44" s="43">
        <v>-2.4993153400876267E-2</v>
      </c>
      <c r="BQ44" s="43">
        <v>-7.5069715374276651</v>
      </c>
      <c r="BR44" s="43">
        <v>4.6437913841010259</v>
      </c>
      <c r="BS44" s="43">
        <v>1.9704578765564529</v>
      </c>
      <c r="BT44" s="43">
        <v>6.0494512430474989</v>
      </c>
      <c r="BU44" s="43">
        <v>-25.658749059563725</v>
      </c>
      <c r="BV44" s="43">
        <v>-23.332873995418645</v>
      </c>
      <c r="BW44" s="43">
        <v>13.608478344122599</v>
      </c>
      <c r="BX44" s="43">
        <v>-4.8840263894501037</v>
      </c>
      <c r="BY44" s="43">
        <v>-0.52138696921689509</v>
      </c>
      <c r="BZ44" s="43">
        <v>-0.23257744379877199</v>
      </c>
      <c r="CA44" s="43">
        <v>-1.8695511583129312</v>
      </c>
      <c r="CB44" s="43">
        <v>-0.19707885266240435</v>
      </c>
      <c r="CC44" s="43">
        <v>-0.2527347047157219</v>
      </c>
      <c r="CD44" s="43">
        <v>-1.8274939048735197</v>
      </c>
      <c r="CE44" s="43">
        <v>1.6796644130141349E-2</v>
      </c>
      <c r="CF44" s="43">
        <v>-1.6722101573189732</v>
      </c>
      <c r="CG44" s="43">
        <v>-1.1486115003614776</v>
      </c>
      <c r="CH44" s="43">
        <v>5.4999578981974023E-2</v>
      </c>
      <c r="CI44" s="43">
        <v>-8.2521711774482757E-3</v>
      </c>
      <c r="CJ44" s="43">
        <v>0.67106197014881419</v>
      </c>
      <c r="CK44" s="43">
        <v>-0.42689294969961361</v>
      </c>
      <c r="CL44" s="43">
        <v>-1.1750501423809645</v>
      </c>
      <c r="CM44" s="43">
        <v>0.36053505716974271</v>
      </c>
      <c r="CN44" s="43">
        <v>0</v>
      </c>
      <c r="CO44" s="43">
        <v>0</v>
      </c>
      <c r="CP44" s="43">
        <v>0</v>
      </c>
      <c r="CQ44" s="43">
        <v>0</v>
      </c>
      <c r="CR44" s="43">
        <v>0</v>
      </c>
      <c r="CS44" s="43">
        <v>0</v>
      </c>
      <c r="CT44" s="43">
        <v>0</v>
      </c>
      <c r="CU44" s="43">
        <v>0</v>
      </c>
      <c r="CV44" s="43">
        <v>0</v>
      </c>
      <c r="CW44" s="43">
        <v>0</v>
      </c>
      <c r="CX44" s="43">
        <v>0</v>
      </c>
      <c r="CY44" s="43">
        <v>0</v>
      </c>
      <c r="CZ44" s="43">
        <v>0</v>
      </c>
      <c r="DA44" s="43">
        <v>0</v>
      </c>
      <c r="DB44" s="43">
        <v>0</v>
      </c>
      <c r="DC44" s="43">
        <v>0</v>
      </c>
      <c r="DD44" s="44">
        <v>2978</v>
      </c>
      <c r="DE44" s="44">
        <v>2978</v>
      </c>
      <c r="DF44" s="43">
        <f t="shared" si="3"/>
        <v>-11.684460260972717</v>
      </c>
      <c r="DG44" s="43">
        <f t="shared" si="3"/>
        <v>-11.684460260972717</v>
      </c>
      <c r="DH44" s="44">
        <v>8801</v>
      </c>
      <c r="DI44" s="44">
        <v>8801</v>
      </c>
      <c r="DJ44" s="43">
        <f t="shared" si="5"/>
        <v>-5.6091806091806085</v>
      </c>
      <c r="DK44" s="43">
        <f t="shared" si="5"/>
        <v>-5.6091806091806085</v>
      </c>
    </row>
    <row r="45" spans="1:115" x14ac:dyDescent="0.25">
      <c r="A45" s="41">
        <v>2021</v>
      </c>
      <c r="B45" s="41" t="s">
        <v>162</v>
      </c>
      <c r="C45" s="41" t="s">
        <v>161</v>
      </c>
      <c r="D45" s="42">
        <v>94.546888099935572</v>
      </c>
      <c r="E45" s="42">
        <v>92.502251204765628</v>
      </c>
      <c r="F45" s="42">
        <v>97.587656689780147</v>
      </c>
      <c r="G45" s="42">
        <v>96.827202947640529</v>
      </c>
      <c r="H45" s="42">
        <v>95.704598527034307</v>
      </c>
      <c r="I45" s="42">
        <v>84.904942277118593</v>
      </c>
      <c r="J45" s="42">
        <v>77.267820905833091</v>
      </c>
      <c r="K45" s="42">
        <v>103.27702926897351</v>
      </c>
      <c r="L45" s="42">
        <v>104.17016494133991</v>
      </c>
      <c r="M45" s="42">
        <v>108.0585714012612</v>
      </c>
      <c r="N45" s="42">
        <v>112.30414122690972</v>
      </c>
      <c r="O45" s="42">
        <v>104.21980902396577</v>
      </c>
      <c r="P45" s="42">
        <v>114.64823241919615</v>
      </c>
      <c r="Q45" s="42">
        <v>87.26615376079414</v>
      </c>
      <c r="R45" s="42">
        <v>68.643323111708497</v>
      </c>
      <c r="S45" s="42">
        <v>100.49384537261186</v>
      </c>
      <c r="T45" s="42">
        <v>109.04838915684134</v>
      </c>
      <c r="U45" s="42">
        <v>115.52915134425375</v>
      </c>
      <c r="V45" s="42">
        <v>119.07733169541525</v>
      </c>
      <c r="W45" s="42">
        <v>108.1611037204607</v>
      </c>
      <c r="X45" s="42">
        <v>119.79939489159761</v>
      </c>
      <c r="Y45" s="42">
        <v>95.001609070211629</v>
      </c>
      <c r="Z45" s="42">
        <v>68.748072467798011</v>
      </c>
      <c r="AA45" s="42">
        <v>107.89953512751971</v>
      </c>
      <c r="AB45" s="43">
        <v>-5.6260112093510557</v>
      </c>
      <c r="AC45" s="43">
        <v>-9.4712376525275985</v>
      </c>
      <c r="AD45" s="43">
        <v>-1.3280285557218274</v>
      </c>
      <c r="AE45" s="43">
        <v>-3.857956717953237</v>
      </c>
      <c r="AF45" s="43">
        <v>-4.281073150282932</v>
      </c>
      <c r="AG45" s="43">
        <v>-11.574178935191338</v>
      </c>
      <c r="AH45" s="43">
        <v>-20.476359758265183</v>
      </c>
      <c r="AI45" s="43">
        <v>1.2624660385381681</v>
      </c>
      <c r="AJ45" s="43">
        <v>5.8830430820908441</v>
      </c>
      <c r="AK45" s="43">
        <v>8.9646449539437345</v>
      </c>
      <c r="AL45" s="43">
        <v>11.083229290727491</v>
      </c>
      <c r="AM45" s="43">
        <v>3.1234038370449468</v>
      </c>
      <c r="AN45" s="43">
        <v>14.430973082398513</v>
      </c>
      <c r="AO45" s="43">
        <v>-1.9944108451809495</v>
      </c>
      <c r="AP45" s="43">
        <v>-2.9094207823077367</v>
      </c>
      <c r="AQ45" s="43">
        <v>4.9572606743788494</v>
      </c>
      <c r="AR45" s="43">
        <v>8.8181366801736605</v>
      </c>
      <c r="AS45" s="43">
        <v>14.359007942814927</v>
      </c>
      <c r="AT45" s="43">
        <v>14.845649465282573</v>
      </c>
      <c r="AU45" s="43">
        <v>4.9980515580474005</v>
      </c>
      <c r="AV45" s="43">
        <v>18.448569937193703</v>
      </c>
      <c r="AW45" s="43">
        <v>3.608107514140535</v>
      </c>
      <c r="AX45" s="43">
        <v>-3.5644187410048933</v>
      </c>
      <c r="AY45" s="43">
        <v>9.7436344839398448</v>
      </c>
      <c r="AZ45" s="43">
        <v>-5.6843831189036909</v>
      </c>
      <c r="BA45" s="43">
        <v>-9.3661333255330987</v>
      </c>
      <c r="BB45" s="43">
        <v>-1.8034660821433457</v>
      </c>
      <c r="BC45" s="43">
        <v>-4.0345576957628744</v>
      </c>
      <c r="BD45" s="43">
        <v>-3.7436226644592341</v>
      </c>
      <c r="BE45" s="43">
        <v>-11.441445775256366</v>
      </c>
      <c r="BF45" s="43">
        <v>-19.930343926861116</v>
      </c>
      <c r="BG45" s="43">
        <v>0.88909079087111653</v>
      </c>
      <c r="BH45" s="43">
        <v>1.6955738091274153</v>
      </c>
      <c r="BI45" s="43">
        <v>-1.2357738167181553</v>
      </c>
      <c r="BJ45" s="43">
        <v>5.8202595133419521</v>
      </c>
      <c r="BK45" s="43">
        <v>1.6410952289684033</v>
      </c>
      <c r="BL45" s="43">
        <v>9.1078480056769884</v>
      </c>
      <c r="BM45" s="43">
        <v>-17.281431799168146</v>
      </c>
      <c r="BN45" s="43">
        <v>-12.764812399867909</v>
      </c>
      <c r="BO45" s="43">
        <v>6.9082104774798259</v>
      </c>
      <c r="BP45" s="43">
        <v>4.4015370015760835</v>
      </c>
      <c r="BQ45" s="43">
        <v>3.6311075474370735</v>
      </c>
      <c r="BR45" s="43">
        <v>9.7155914090098161</v>
      </c>
      <c r="BS45" s="43">
        <v>3.4983617977814241</v>
      </c>
      <c r="BT45" s="43">
        <v>12.194078380594009</v>
      </c>
      <c r="BU45" s="43">
        <v>-12.545228924889019</v>
      </c>
      <c r="BV45" s="43">
        <v>-14.026561722883812</v>
      </c>
      <c r="BW45" s="43">
        <v>11.724556180936441</v>
      </c>
      <c r="BX45" s="43">
        <v>-4.9175181324422672</v>
      </c>
      <c r="BY45" s="43">
        <v>-0.56874823682264686</v>
      </c>
      <c r="BZ45" s="43">
        <v>-0.19045843733726003</v>
      </c>
      <c r="CA45" s="43">
        <v>-1.6229959606110007</v>
      </c>
      <c r="CB45" s="43">
        <v>-0.50284566334954506</v>
      </c>
      <c r="CC45" s="43">
        <v>-0.2538186575808023</v>
      </c>
      <c r="CD45" s="43">
        <v>-1.8337735548756473</v>
      </c>
      <c r="CE45" s="43">
        <v>5.5122378134634845E-2</v>
      </c>
      <c r="CF45" s="43">
        <v>6.987945949084704</v>
      </c>
      <c r="CG45" s="43">
        <v>2.4038910177156732</v>
      </c>
      <c r="CH45" s="43">
        <v>0.98965130306111804</v>
      </c>
      <c r="CI45" s="43">
        <v>1.7893451896548389</v>
      </c>
      <c r="CJ45" s="43">
        <v>1.9347581903286335</v>
      </c>
      <c r="CK45" s="43">
        <v>-4.5729979415074888E-2</v>
      </c>
      <c r="CL45" s="43">
        <v>-0.21028780874074149</v>
      </c>
      <c r="CM45" s="43">
        <v>0.12631803648025619</v>
      </c>
      <c r="CN45" s="43">
        <v>-4.9345008689808321</v>
      </c>
      <c r="CO45" s="43">
        <v>-0.55854863488212858</v>
      </c>
      <c r="CP45" s="43">
        <v>-0.2114786143009045</v>
      </c>
      <c r="CQ45" s="43">
        <v>-1.7396509725481717</v>
      </c>
      <c r="CR45" s="43">
        <v>-0.35463548733744843</v>
      </c>
      <c r="CS45" s="43">
        <v>-0.25504773496296695</v>
      </c>
      <c r="CT45" s="43">
        <v>-1.8511028493455437</v>
      </c>
      <c r="CU45" s="43">
        <v>3.5963424396331045E-2</v>
      </c>
      <c r="CV45" s="43">
        <v>0</v>
      </c>
      <c r="CW45" s="43">
        <v>0</v>
      </c>
      <c r="CX45" s="43">
        <v>0</v>
      </c>
      <c r="CY45" s="43">
        <v>0</v>
      </c>
      <c r="CZ45" s="43">
        <v>0</v>
      </c>
      <c r="DA45" s="43">
        <v>0</v>
      </c>
      <c r="DB45" s="43">
        <v>0</v>
      </c>
      <c r="DC45" s="43">
        <v>0</v>
      </c>
      <c r="DD45" s="44">
        <v>3854</v>
      </c>
      <c r="DE45" s="44">
        <f t="shared" ref="DE45:DE50" si="6">+DD45+DE44</f>
        <v>6832</v>
      </c>
      <c r="DF45" s="43">
        <f t="shared" si="3"/>
        <v>11.580775911986096</v>
      </c>
      <c r="DG45" s="43">
        <f t="shared" si="3"/>
        <v>8.7899208907127324E-2</v>
      </c>
      <c r="DH45" s="44">
        <v>10867</v>
      </c>
      <c r="DI45" s="44">
        <f t="shared" ref="DI45:DI50" si="7">+DH45+DI44</f>
        <v>19668</v>
      </c>
      <c r="DJ45" s="43">
        <f t="shared" si="5"/>
        <v>7.7540902330193395</v>
      </c>
      <c r="DK45" s="43">
        <f t="shared" si="5"/>
        <v>1.3344324797774254</v>
      </c>
    </row>
    <row r="46" spans="1:115" x14ac:dyDescent="0.25">
      <c r="A46" s="41">
        <v>2021</v>
      </c>
      <c r="B46" s="41" t="s">
        <v>163</v>
      </c>
      <c r="C46" s="41" t="s">
        <v>161</v>
      </c>
      <c r="D46" s="42">
        <v>94.960489797000875</v>
      </c>
      <c r="E46" s="42">
        <v>93.274092838694997</v>
      </c>
      <c r="F46" s="42">
        <v>98.127270462066633</v>
      </c>
      <c r="G46" s="42">
        <v>97.701252617671486</v>
      </c>
      <c r="H46" s="42">
        <v>95.238309083288414</v>
      </c>
      <c r="I46" s="42">
        <v>83.43227897779208</v>
      </c>
      <c r="J46" s="42">
        <v>76.214325806312331</v>
      </c>
      <c r="K46" s="42">
        <v>103.99548682538762</v>
      </c>
      <c r="L46" s="42">
        <v>111.64626734160201</v>
      </c>
      <c r="M46" s="42">
        <v>113.36340057210946</v>
      </c>
      <c r="N46" s="42">
        <v>119.4403951133223</v>
      </c>
      <c r="O46" s="42">
        <v>110.91183385790748</v>
      </c>
      <c r="P46" s="42">
        <v>123.3378167662737</v>
      </c>
      <c r="Q46" s="42">
        <v>88.405542113860662</v>
      </c>
      <c r="R46" s="42">
        <v>82.364407101933182</v>
      </c>
      <c r="S46" s="42">
        <v>116.55542626213287</v>
      </c>
      <c r="T46" s="42">
        <v>117.62997307328153</v>
      </c>
      <c r="U46" s="42">
        <v>121.06667550138856</v>
      </c>
      <c r="V46" s="42">
        <v>126.89302845963353</v>
      </c>
      <c r="W46" s="42">
        <v>116.354868372083</v>
      </c>
      <c r="X46" s="42">
        <v>129.84001544982166</v>
      </c>
      <c r="Y46" s="42">
        <v>96.619858551570786</v>
      </c>
      <c r="Z46" s="42">
        <v>82.732332268192835</v>
      </c>
      <c r="AA46" s="42">
        <v>125.40147358030038</v>
      </c>
      <c r="AB46" s="43">
        <v>-5.261985767436328</v>
      </c>
      <c r="AC46" s="43">
        <v>-7.9995315062075578</v>
      </c>
      <c r="AD46" s="43">
        <v>-0.53339258215031604</v>
      </c>
      <c r="AE46" s="43">
        <v>-4.6873662484938965</v>
      </c>
      <c r="AF46" s="43">
        <v>-2.5106686177915116</v>
      </c>
      <c r="AG46" s="43">
        <v>-9.8465773656150724</v>
      </c>
      <c r="AH46" s="43">
        <v>-17.805922890668658</v>
      </c>
      <c r="AI46" s="43">
        <v>1.9039102511436923</v>
      </c>
      <c r="AJ46" s="43">
        <v>17.195393576332108</v>
      </c>
      <c r="AK46" s="43">
        <v>43.463753026553121</v>
      </c>
      <c r="AL46" s="43">
        <v>70.332782358493318</v>
      </c>
      <c r="AM46" s="43">
        <v>-4.9150342158703069</v>
      </c>
      <c r="AN46" s="43">
        <v>71.522441787971985</v>
      </c>
      <c r="AO46" s="43">
        <v>69.242098338569207</v>
      </c>
      <c r="AP46" s="43">
        <v>95.671522727110968</v>
      </c>
      <c r="AQ46" s="43">
        <v>7.55002480128526</v>
      </c>
      <c r="AR46" s="43">
        <v>20.079192897084642</v>
      </c>
      <c r="AS46" s="43">
        <v>49.736306140478838</v>
      </c>
      <c r="AT46" s="43">
        <v>74.041560282802507</v>
      </c>
      <c r="AU46" s="43">
        <v>-3.2140855287737802</v>
      </c>
      <c r="AV46" s="43">
        <v>78.048483730718687</v>
      </c>
      <c r="AW46" s="43">
        <v>79.098225870472817</v>
      </c>
      <c r="AX46" s="43">
        <v>94.814462108852425</v>
      </c>
      <c r="AY46" s="43">
        <v>12.145701363359285</v>
      </c>
      <c r="AZ46" s="43">
        <v>-5.5436318971548886</v>
      </c>
      <c r="BA46" s="43">
        <v>-8.9109104032147997</v>
      </c>
      <c r="BB46" s="43">
        <v>-1.3808617154942526</v>
      </c>
      <c r="BC46" s="43">
        <v>-4.254883738760828</v>
      </c>
      <c r="BD46" s="43">
        <v>-3.3381540756268646</v>
      </c>
      <c r="BE46" s="43">
        <v>-10.925901809919559</v>
      </c>
      <c r="BF46" s="43">
        <v>-19.253589652308044</v>
      </c>
      <c r="BG46" s="43">
        <v>1.226884298201969</v>
      </c>
      <c r="BH46" s="43">
        <v>6.7493066715142103</v>
      </c>
      <c r="BI46" s="43">
        <v>11.660904568963026</v>
      </c>
      <c r="BJ46" s="43">
        <v>22.348416935233416</v>
      </c>
      <c r="BK46" s="43">
        <v>-0.7683602237317344</v>
      </c>
      <c r="BL46" s="43">
        <v>25.473886737632956</v>
      </c>
      <c r="BM46" s="43">
        <v>0.64368702921473453</v>
      </c>
      <c r="BN46" s="43">
        <v>10.94655496069894</v>
      </c>
      <c r="BO46" s="43">
        <v>7.1360232931198198</v>
      </c>
      <c r="BP46" s="43">
        <v>9.5524459797159622</v>
      </c>
      <c r="BQ46" s="43">
        <v>16.983654739041686</v>
      </c>
      <c r="BR46" s="43">
        <v>26.378050924327301</v>
      </c>
      <c r="BS46" s="43">
        <v>1.0103599602210078</v>
      </c>
      <c r="BT46" s="43">
        <v>29.530308174543272</v>
      </c>
      <c r="BU46" s="43">
        <v>6.5737850490302563</v>
      </c>
      <c r="BV46" s="43">
        <v>9.8114510142476519</v>
      </c>
      <c r="BW46" s="43">
        <v>11.874761137651447</v>
      </c>
      <c r="BX46" s="43">
        <v>-4.6283029918421068</v>
      </c>
      <c r="BY46" s="43">
        <v>-0.43855699985257318</v>
      </c>
      <c r="BZ46" s="43">
        <v>-0.11969045355689284</v>
      </c>
      <c r="CA46" s="43">
        <v>-2.2663822171209405</v>
      </c>
      <c r="CB46" s="43">
        <v>-0.38221617253338558</v>
      </c>
      <c r="CC46" s="43">
        <v>-0.22681950296747008</v>
      </c>
      <c r="CD46" s="43">
        <v>-1.3602929347945136</v>
      </c>
      <c r="CE46" s="43">
        <v>0.16565528898366952</v>
      </c>
      <c r="CF46" s="43">
        <v>19.045072705755775</v>
      </c>
      <c r="CG46" s="43">
        <v>7.1482449789527269</v>
      </c>
      <c r="CH46" s="43">
        <v>4.6613435279485618</v>
      </c>
      <c r="CI46" s="43">
        <v>-3.0087752637959939</v>
      </c>
      <c r="CJ46" s="43">
        <v>6.6573380898675865</v>
      </c>
      <c r="CK46" s="43">
        <v>0.54522576213790475</v>
      </c>
      <c r="CL46" s="43">
        <v>2.6761753998530495</v>
      </c>
      <c r="CM46" s="43">
        <v>0.36552021079194041</v>
      </c>
      <c r="CN46" s="43">
        <v>-4.8669743909800625</v>
      </c>
      <c r="CO46" s="43">
        <v>-0.51948044621069123</v>
      </c>
      <c r="CP46" s="43">
        <v>-0.18749137008240663</v>
      </c>
      <c r="CQ46" s="43">
        <v>-1.9205259366021297</v>
      </c>
      <c r="CR46" s="43">
        <v>-0.36389206582520062</v>
      </c>
      <c r="CS46" s="43">
        <v>-0.25288348394029631</v>
      </c>
      <c r="CT46" s="43">
        <v>-1.7070554879595534</v>
      </c>
      <c r="CU46" s="43">
        <v>8.4354399640215613E-2</v>
      </c>
      <c r="CV46" s="43">
        <v>0</v>
      </c>
      <c r="CW46" s="43">
        <v>0</v>
      </c>
      <c r="CX46" s="43">
        <v>0</v>
      </c>
      <c r="CY46" s="43">
        <v>0</v>
      </c>
      <c r="CZ46" s="43">
        <v>0</v>
      </c>
      <c r="DA46" s="43">
        <v>0</v>
      </c>
      <c r="DB46" s="43">
        <v>0</v>
      </c>
      <c r="DC46" s="43">
        <v>0</v>
      </c>
      <c r="DD46" s="44">
        <v>4320</v>
      </c>
      <c r="DE46" s="44">
        <f t="shared" si="6"/>
        <v>11152</v>
      </c>
      <c r="DF46" s="43">
        <f t="shared" si="3"/>
        <v>84.852374839537873</v>
      </c>
      <c r="DG46" s="43">
        <f t="shared" si="3"/>
        <v>21.706864564007411</v>
      </c>
      <c r="DH46" s="44">
        <v>11151</v>
      </c>
      <c r="DI46" s="44">
        <f t="shared" si="7"/>
        <v>30819</v>
      </c>
      <c r="DJ46" s="43">
        <f t="shared" si="5"/>
        <v>72.66955713843295</v>
      </c>
      <c r="DK46" s="43">
        <f t="shared" si="5"/>
        <v>19.144083194804185</v>
      </c>
    </row>
    <row r="47" spans="1:115" x14ac:dyDescent="0.25">
      <c r="A47" s="41">
        <v>2021</v>
      </c>
      <c r="B47" s="41" t="s">
        <v>164</v>
      </c>
      <c r="C47" s="41" t="s">
        <v>161</v>
      </c>
      <c r="D47" s="42">
        <v>94.673449330421391</v>
      </c>
      <c r="E47" s="42">
        <v>94.028122742610606</v>
      </c>
      <c r="F47" s="42">
        <v>99.257642649357976</v>
      </c>
      <c r="G47" s="42">
        <v>96.765293127164981</v>
      </c>
      <c r="H47" s="42">
        <v>95.860277827674977</v>
      </c>
      <c r="I47" s="42">
        <v>82.742550597254379</v>
      </c>
      <c r="J47" s="42">
        <v>75.575320582012864</v>
      </c>
      <c r="K47" s="42">
        <v>104.85498108431028</v>
      </c>
      <c r="L47" s="42">
        <v>89.93894268597613</v>
      </c>
      <c r="M47" s="42">
        <v>92.243496718461927</v>
      </c>
      <c r="N47" s="42">
        <v>98.563418823906218</v>
      </c>
      <c r="O47" s="42">
        <v>90.869681506607506</v>
      </c>
      <c r="P47" s="42">
        <v>93.72583464826522</v>
      </c>
      <c r="Q47" s="42">
        <v>50.939253016043473</v>
      </c>
      <c r="R47" s="42">
        <v>45.901692344755077</v>
      </c>
      <c r="S47" s="42">
        <v>118.79467852585606</v>
      </c>
      <c r="T47" s="42">
        <v>95.965524223605172</v>
      </c>
      <c r="U47" s="42">
        <v>98.685417668580072</v>
      </c>
      <c r="V47" s="42">
        <v>105.16518229555865</v>
      </c>
      <c r="W47" s="42">
        <v>97.127102628299156</v>
      </c>
      <c r="X47" s="42">
        <v>99.558276790385491</v>
      </c>
      <c r="Y47" s="42">
        <v>55.958190977447444</v>
      </c>
      <c r="Z47" s="42">
        <v>46.192622589743387</v>
      </c>
      <c r="AA47" s="42">
        <v>128.51924826715631</v>
      </c>
      <c r="AB47" s="43">
        <v>-2.7419284091740215</v>
      </c>
      <c r="AC47" s="43">
        <v>-4.5848897457525073</v>
      </c>
      <c r="AD47" s="43">
        <v>3.5287334694911188</v>
      </c>
      <c r="AE47" s="43">
        <v>-4.0543381853064053</v>
      </c>
      <c r="AF47" s="43">
        <v>1.9331784031580312</v>
      </c>
      <c r="AG47" s="43">
        <v>-7.1084757583476872</v>
      </c>
      <c r="AH47" s="43">
        <v>-9.0039509253483025</v>
      </c>
      <c r="AI47" s="43">
        <v>3.4254758513144745</v>
      </c>
      <c r="AJ47" s="43">
        <v>71.37062881843093</v>
      </c>
      <c r="AK47" s="43">
        <v>834.05327974703061</v>
      </c>
      <c r="AL47" s="43">
        <v>260.53945935859826</v>
      </c>
      <c r="AM47" s="43">
        <v>11.155558124653385</v>
      </c>
      <c r="AN47" s="43">
        <v>304.13444912672321</v>
      </c>
      <c r="AO47" s="43">
        <v>539.24992798801793</v>
      </c>
      <c r="AP47" s="43">
        <v>748.49943222413003</v>
      </c>
      <c r="AQ47" s="43">
        <v>46.676900600886697</v>
      </c>
      <c r="AR47" s="43">
        <v>75.473876490241352</v>
      </c>
      <c r="AS47" s="43">
        <v>874.92646835065727</v>
      </c>
      <c r="AT47" s="43">
        <v>267.50325863410734</v>
      </c>
      <c r="AU47" s="43">
        <v>13.800096630423386</v>
      </c>
      <c r="AV47" s="43">
        <v>318.04940097499576</v>
      </c>
      <c r="AW47" s="43">
        <v>581.93572249745171</v>
      </c>
      <c r="AX47" s="43">
        <v>749.05610921535481</v>
      </c>
      <c r="AY47" s="43">
        <v>52.77828731780658</v>
      </c>
      <c r="AZ47" s="43">
        <v>-4.8586505836339722</v>
      </c>
      <c r="BA47" s="43">
        <v>-7.8528167872563115</v>
      </c>
      <c r="BB47" s="43">
        <v>-0.18119355038804796</v>
      </c>
      <c r="BC47" s="43">
        <v>-4.2048904329904824</v>
      </c>
      <c r="BD47" s="43">
        <v>-2.070639027526866</v>
      </c>
      <c r="BE47" s="43">
        <v>-10.020030127732438</v>
      </c>
      <c r="BF47" s="43">
        <v>-16.978257859022307</v>
      </c>
      <c r="BG47" s="43">
        <v>1.7732371337007669</v>
      </c>
      <c r="BH47" s="43">
        <v>16.589321385883981</v>
      </c>
      <c r="BI47" s="43">
        <v>40.283113418795445</v>
      </c>
      <c r="BJ47" s="43">
        <v>43.979059673716847</v>
      </c>
      <c r="BK47" s="43">
        <v>1.67383528594649</v>
      </c>
      <c r="BL47" s="43">
        <v>47.202576867810464</v>
      </c>
      <c r="BM47" s="43">
        <v>17.144185970426484</v>
      </c>
      <c r="BN47" s="43">
        <v>31.107164087147421</v>
      </c>
      <c r="BO47" s="43">
        <v>15.425868051639235</v>
      </c>
      <c r="BP47" s="43">
        <v>19.769875876366584</v>
      </c>
      <c r="BQ47" s="43">
        <v>47.002121043850352</v>
      </c>
      <c r="BR47" s="43">
        <v>48.630158489011379</v>
      </c>
      <c r="BS47" s="43">
        <v>3.6747854833136584</v>
      </c>
      <c r="BT47" s="43">
        <v>52.370820986116648</v>
      </c>
      <c r="BU47" s="43">
        <v>24.270107232276207</v>
      </c>
      <c r="BV47" s="43">
        <v>29.987219406486211</v>
      </c>
      <c r="BW47" s="43">
        <v>20.527903455367813</v>
      </c>
      <c r="BX47" s="43">
        <v>-2.5291192168879553</v>
      </c>
      <c r="BY47" s="43">
        <v>-0.18106352825385483</v>
      </c>
      <c r="BZ47" s="43">
        <v>0.22673332126495693</v>
      </c>
      <c r="CA47" s="43">
        <v>-2.0976176586390523</v>
      </c>
      <c r="CB47" s="43">
        <v>6.9639818559171035E-2</v>
      </c>
      <c r="CC47" s="43">
        <v>-0.15485038629363043</v>
      </c>
      <c r="CD47" s="43">
        <v>-0.61087560139626951</v>
      </c>
      <c r="CE47" s="43">
        <v>0.21891481787072375</v>
      </c>
      <c r="CF47" s="43">
        <v>72.116519804449553</v>
      </c>
      <c r="CG47" s="43">
        <v>27.499001910648559</v>
      </c>
      <c r="CH47" s="43">
        <v>12.279228001062664</v>
      </c>
      <c r="CI47" s="43">
        <v>7.3964159722742542</v>
      </c>
      <c r="CJ47" s="43">
        <v>16.288050724117255</v>
      </c>
      <c r="CK47" s="43">
        <v>1.1499588993466434</v>
      </c>
      <c r="CL47" s="43">
        <v>4.4535603742019267</v>
      </c>
      <c r="CM47" s="43">
        <v>3.0503039227982485</v>
      </c>
      <c r="CN47" s="43">
        <v>-4.3141901467864932</v>
      </c>
      <c r="CO47" s="43">
        <v>-0.43756560012286727</v>
      </c>
      <c r="CP47" s="43">
        <v>-7.6115507625635584E-2</v>
      </c>
      <c r="CQ47" s="43">
        <v>-1.9752295865619736</v>
      </c>
      <c r="CR47" s="43">
        <v>-0.26219848840393006</v>
      </c>
      <c r="CS47" s="43">
        <v>-0.22661847831703377</v>
      </c>
      <c r="CT47" s="43">
        <v>-1.4405954389973623</v>
      </c>
      <c r="CU47" s="43">
        <v>0.10413295324230884</v>
      </c>
      <c r="CV47" s="43">
        <v>0</v>
      </c>
      <c r="CW47" s="43">
        <v>0</v>
      </c>
      <c r="CX47" s="43">
        <v>0</v>
      </c>
      <c r="CY47" s="43">
        <v>0</v>
      </c>
      <c r="CZ47" s="43">
        <v>0</v>
      </c>
      <c r="DA47" s="43">
        <v>0</v>
      </c>
      <c r="DB47" s="43">
        <v>0</v>
      </c>
      <c r="DC47" s="43">
        <v>0</v>
      </c>
      <c r="DD47" s="44">
        <v>3470</v>
      </c>
      <c r="DE47" s="44">
        <f t="shared" si="6"/>
        <v>14622</v>
      </c>
      <c r="DF47" s="43">
        <f t="shared" si="3"/>
        <v>23033.333333333336</v>
      </c>
      <c r="DG47" s="43">
        <f t="shared" si="3"/>
        <v>59.315755066463268</v>
      </c>
      <c r="DH47" s="44">
        <v>8485</v>
      </c>
      <c r="DI47" s="44">
        <f t="shared" si="7"/>
        <v>39304</v>
      </c>
      <c r="DJ47" s="43">
        <f t="shared" si="5"/>
        <v>10001.190476190475</v>
      </c>
      <c r="DK47" s="43">
        <f t="shared" si="5"/>
        <v>51.454664560132571</v>
      </c>
    </row>
    <row r="48" spans="1:115" x14ac:dyDescent="0.25">
      <c r="A48" s="41">
        <v>2021</v>
      </c>
      <c r="B48" s="41" t="s">
        <v>165</v>
      </c>
      <c r="C48" s="41" t="s">
        <v>161</v>
      </c>
      <c r="D48" s="42">
        <v>94.652594136699221</v>
      </c>
      <c r="E48" s="42">
        <v>94.615909833064521</v>
      </c>
      <c r="F48" s="42">
        <v>100.36533987189735</v>
      </c>
      <c r="G48" s="42">
        <v>96.600768997950638</v>
      </c>
      <c r="H48" s="42">
        <v>95.244296748697678</v>
      </c>
      <c r="I48" s="42">
        <v>80.583265801950077</v>
      </c>
      <c r="J48" s="42">
        <v>75.1953715297267</v>
      </c>
      <c r="K48" s="42">
        <v>106.17408906864041</v>
      </c>
      <c r="L48" s="42">
        <v>97.402865431091314</v>
      </c>
      <c r="M48" s="42">
        <v>86.347215885652389</v>
      </c>
      <c r="N48" s="42">
        <v>93.598505650239503</v>
      </c>
      <c r="O48" s="42">
        <v>101.29852752374589</v>
      </c>
      <c r="P48" s="42">
        <v>107.68191881806663</v>
      </c>
      <c r="Q48" s="42">
        <v>71.541311824054304</v>
      </c>
      <c r="R48" s="42">
        <v>75.298628429446197</v>
      </c>
      <c r="S48" s="42">
        <v>115.5309795642633</v>
      </c>
      <c r="T48" s="42">
        <v>105.21226661198439</v>
      </c>
      <c r="U48" s="42">
        <v>92.602491753523736</v>
      </c>
      <c r="V48" s="42">
        <v>100.5759028291335</v>
      </c>
      <c r="W48" s="42">
        <v>110.86769494891162</v>
      </c>
      <c r="X48" s="42">
        <v>113.93711397069659</v>
      </c>
      <c r="Y48" s="42">
        <v>78.560425334023009</v>
      </c>
      <c r="Z48" s="42">
        <v>75.875267392243799</v>
      </c>
      <c r="AA48" s="42">
        <v>124.9866357066675</v>
      </c>
      <c r="AB48" s="43">
        <v>-0.99087323805735483</v>
      </c>
      <c r="AC48" s="43">
        <v>0.71415028755608123</v>
      </c>
      <c r="AD48" s="43">
        <v>7.054527551860601</v>
      </c>
      <c r="AE48" s="43">
        <v>-3.5193592754962588</v>
      </c>
      <c r="AF48" s="43">
        <v>2.9971428802680444</v>
      </c>
      <c r="AG48" s="43">
        <v>-10.435443212524421</v>
      </c>
      <c r="AH48" s="43">
        <v>-1.8706333107955775</v>
      </c>
      <c r="AI48" s="43">
        <v>4.5093747957804187</v>
      </c>
      <c r="AJ48" s="43">
        <v>28.462128760259219</v>
      </c>
      <c r="AK48" s="43">
        <v>65.397929436226107</v>
      </c>
      <c r="AL48" s="43">
        <v>46.373067692147707</v>
      </c>
      <c r="AM48" s="43">
        <v>7.2969845748013906</v>
      </c>
      <c r="AN48" s="43">
        <v>59.865101152062209</v>
      </c>
      <c r="AO48" s="43">
        <v>109.04178998667446</v>
      </c>
      <c r="AP48" s="43">
        <v>344.59837007669654</v>
      </c>
      <c r="AQ48" s="43">
        <v>26.3130235012516</v>
      </c>
      <c r="AR48" s="43">
        <v>34.428133998884668</v>
      </c>
      <c r="AS48" s="43">
        <v>72.283009239268424</v>
      </c>
      <c r="AT48" s="43">
        <v>50.121977924084774</v>
      </c>
      <c r="AU48" s="43">
        <v>13.671625637730989</v>
      </c>
      <c r="AV48" s="43">
        <v>66.28266492355867</v>
      </c>
      <c r="AW48" s="43">
        <v>121.55989398487823</v>
      </c>
      <c r="AX48" s="43">
        <v>345.87022106400707</v>
      </c>
      <c r="AY48" s="43">
        <v>31.204531331830367</v>
      </c>
      <c r="AZ48" s="43">
        <v>-4.1097703799983343</v>
      </c>
      <c r="BA48" s="43">
        <v>-6.2329716552746213</v>
      </c>
      <c r="BB48" s="43">
        <v>1.2142819752541056</v>
      </c>
      <c r="BC48" s="43">
        <v>-4.0688908442012783</v>
      </c>
      <c r="BD48" s="43">
        <v>-1.1015407950843104</v>
      </c>
      <c r="BE48" s="43">
        <v>-10.100349185548174</v>
      </c>
      <c r="BF48" s="43">
        <v>-14.409961685823768</v>
      </c>
      <c r="BG48" s="43">
        <v>2.318743365339837</v>
      </c>
      <c r="BH48" s="43">
        <v>18.730248557551434</v>
      </c>
      <c r="BI48" s="43">
        <v>44.185791099567219</v>
      </c>
      <c r="BJ48" s="43">
        <v>44.398492534161747</v>
      </c>
      <c r="BK48" s="43">
        <v>2.7494670319093029</v>
      </c>
      <c r="BL48" s="43">
        <v>49.540749180511789</v>
      </c>
      <c r="BM48" s="43">
        <v>27.829544819433181</v>
      </c>
      <c r="BN48" s="43">
        <v>55.819718041043423</v>
      </c>
      <c r="BO48" s="43">
        <v>17.510084627872537</v>
      </c>
      <c r="BP48" s="43">
        <v>22.431004303911294</v>
      </c>
      <c r="BQ48" s="43">
        <v>50.963192890495044</v>
      </c>
      <c r="BR48" s="43">
        <v>48.895209769565653</v>
      </c>
      <c r="BS48" s="43">
        <v>5.5970631728559095</v>
      </c>
      <c r="BT48" s="43">
        <v>54.951695229020679</v>
      </c>
      <c r="BU48" s="43">
        <v>35.683346383267242</v>
      </c>
      <c r="BV48" s="43">
        <v>54.83264770032028</v>
      </c>
      <c r="BW48" s="43">
        <v>22.591318071313115</v>
      </c>
      <c r="BX48" s="43">
        <v>-0.42939561740251614</v>
      </c>
      <c r="BY48" s="43">
        <v>0.22935643643918169</v>
      </c>
      <c r="BZ48" s="43">
        <v>0.37935744137814426</v>
      </c>
      <c r="CA48" s="43">
        <v>-1.4160796745675379</v>
      </c>
      <c r="CB48" s="43">
        <v>0.30754613067980957</v>
      </c>
      <c r="CC48" s="43">
        <v>-0.21842081486706583</v>
      </c>
      <c r="CD48" s="43">
        <v>-6.1853410435994526E-3</v>
      </c>
      <c r="CE48" s="43">
        <v>0.29503020457855167</v>
      </c>
      <c r="CF48" s="43">
        <v>29.709190000770533</v>
      </c>
      <c r="CG48" s="43">
        <v>8.2044152032123847</v>
      </c>
      <c r="CH48" s="43">
        <v>3.4244468919476141</v>
      </c>
      <c r="CI48" s="43">
        <v>4.532278199516198</v>
      </c>
      <c r="CJ48" s="43">
        <v>6.4569091111966657</v>
      </c>
      <c r="CK48" s="43">
        <v>0.69233355756767279</v>
      </c>
      <c r="CL48" s="43">
        <v>5.1066382621794872</v>
      </c>
      <c r="CM48" s="43">
        <v>1.2921687751505109</v>
      </c>
      <c r="CN48" s="43">
        <v>-3.5438298732355098</v>
      </c>
      <c r="CO48" s="43">
        <v>-0.29712050300103632</v>
      </c>
      <c r="CP48" s="43">
        <v>-4.9046426753082272E-4</v>
      </c>
      <c r="CQ48" s="43">
        <v>-1.8489324199950932</v>
      </c>
      <c r="CR48" s="43">
        <v>-0.14638754063315551</v>
      </c>
      <c r="CS48" s="43">
        <v>-0.22509876951066984</v>
      </c>
      <c r="CT48" s="43">
        <v>-1.1642410628643891</v>
      </c>
      <c r="CU48" s="43">
        <v>0.1384408870363654</v>
      </c>
      <c r="CV48" s="43">
        <v>0</v>
      </c>
      <c r="CW48" s="43">
        <v>0</v>
      </c>
      <c r="CX48" s="43">
        <v>0</v>
      </c>
      <c r="CY48" s="43">
        <v>0</v>
      </c>
      <c r="CZ48" s="43">
        <v>0</v>
      </c>
      <c r="DA48" s="43">
        <v>0</v>
      </c>
      <c r="DB48" s="43">
        <v>0</v>
      </c>
      <c r="DC48" s="43">
        <v>0</v>
      </c>
      <c r="DD48" s="44">
        <v>3007</v>
      </c>
      <c r="DE48" s="44">
        <f t="shared" si="6"/>
        <v>17629</v>
      </c>
      <c r="DF48" s="43">
        <f t="shared" si="3"/>
        <v>70.271800679501695</v>
      </c>
      <c r="DG48" s="43">
        <f t="shared" si="3"/>
        <v>61.083698830409361</v>
      </c>
      <c r="DH48" s="44">
        <v>10313</v>
      </c>
      <c r="DI48" s="44">
        <f t="shared" si="7"/>
        <v>49617</v>
      </c>
      <c r="DJ48" s="43">
        <f t="shared" si="5"/>
        <v>124.29317094388863</v>
      </c>
      <c r="DK48" s="43">
        <f t="shared" si="5"/>
        <v>62.417755081999402</v>
      </c>
    </row>
    <row r="49" spans="1:115" x14ac:dyDescent="0.25">
      <c r="A49" s="41">
        <v>2021</v>
      </c>
      <c r="B49" s="41" t="s">
        <v>166</v>
      </c>
      <c r="C49" s="41" t="s">
        <v>161</v>
      </c>
      <c r="D49" s="42">
        <v>94.674395513211977</v>
      </c>
      <c r="E49" s="42">
        <v>94.782152646526228</v>
      </c>
      <c r="F49" s="42">
        <v>101.08045787136415</v>
      </c>
      <c r="G49" s="42">
        <v>96.197136467688694</v>
      </c>
      <c r="H49" s="42">
        <v>94.813933297407331</v>
      </c>
      <c r="I49" s="42">
        <v>82.279624792012882</v>
      </c>
      <c r="J49" s="42">
        <v>76.559734035663396</v>
      </c>
      <c r="K49" s="42">
        <v>106.64531758127877</v>
      </c>
      <c r="L49" s="42">
        <v>110.69065358733414</v>
      </c>
      <c r="M49" s="42">
        <v>118.62483585749489</v>
      </c>
      <c r="N49" s="42">
        <v>121.76550147963692</v>
      </c>
      <c r="O49" s="42">
        <v>105.79265319818796</v>
      </c>
      <c r="P49" s="42">
        <v>114.854900166817</v>
      </c>
      <c r="Q49" s="42">
        <v>91.454633082513567</v>
      </c>
      <c r="R49" s="42">
        <v>103.01196672462032</v>
      </c>
      <c r="S49" s="42">
        <v>121.79339684774204</v>
      </c>
      <c r="T49" s="42">
        <v>119.46313973268855</v>
      </c>
      <c r="U49" s="42">
        <v>127.61595020579624</v>
      </c>
      <c r="V49" s="42">
        <v>131.69289989330258</v>
      </c>
      <c r="W49" s="42">
        <v>115.32585820872457</v>
      </c>
      <c r="X49" s="42">
        <v>122.44436350883996</v>
      </c>
      <c r="Y49" s="42">
        <v>100.9407400785815</v>
      </c>
      <c r="Z49" s="42">
        <v>104.09013076388973</v>
      </c>
      <c r="AA49" s="42">
        <v>132.2328475716694</v>
      </c>
      <c r="AB49" s="43">
        <v>2.9656314244896897E-2</v>
      </c>
      <c r="AC49" s="43">
        <v>3.6421476335778857</v>
      </c>
      <c r="AD49" s="43">
        <v>7.6535611899576583</v>
      </c>
      <c r="AE49" s="43">
        <v>-2.7168259820993801</v>
      </c>
      <c r="AF49" s="43">
        <v>1.9746268897010255</v>
      </c>
      <c r="AG49" s="43">
        <v>-6.0786608501938844</v>
      </c>
      <c r="AH49" s="43">
        <v>1.0485525416001673</v>
      </c>
      <c r="AI49" s="43">
        <v>5.6860971799636006</v>
      </c>
      <c r="AJ49" s="43">
        <v>18.728046280866661</v>
      </c>
      <c r="AK49" s="43">
        <v>47.348133841064779</v>
      </c>
      <c r="AL49" s="43">
        <v>39.721620013010764</v>
      </c>
      <c r="AM49" s="43">
        <v>3.9858989122272703</v>
      </c>
      <c r="AN49" s="43">
        <v>11.810195782352185</v>
      </c>
      <c r="AO49" s="43">
        <v>50.875104624012678</v>
      </c>
      <c r="AP49" s="43">
        <v>87.743473509578635</v>
      </c>
      <c r="AQ49" s="43">
        <v>28.478564123174177</v>
      </c>
      <c r="AR49" s="43">
        <v>24.814134138533618</v>
      </c>
      <c r="AS49" s="43">
        <v>53.142123306970149</v>
      </c>
      <c r="AT49" s="43">
        <v>44.210126524180573</v>
      </c>
      <c r="AU49" s="43">
        <v>10.578801826889549</v>
      </c>
      <c r="AV49" s="43">
        <v>17.712719552315082</v>
      </c>
      <c r="AW49" s="43">
        <v>60.454470432288353</v>
      </c>
      <c r="AX49" s="43">
        <v>90.990283482311753</v>
      </c>
      <c r="AY49" s="43">
        <v>33.678226878847099</v>
      </c>
      <c r="AZ49" s="43">
        <v>-3.4439231506948942</v>
      </c>
      <c r="BA49" s="43">
        <v>-4.6978917516929837</v>
      </c>
      <c r="BB49" s="43">
        <v>2.2566996381353732</v>
      </c>
      <c r="BC49" s="43">
        <v>-3.8473839532974563</v>
      </c>
      <c r="BD49" s="43">
        <v>-0.60546187887906555</v>
      </c>
      <c r="BE49" s="43">
        <v>-9.4631800148168956</v>
      </c>
      <c r="BF49" s="43">
        <v>-12.185521697772849</v>
      </c>
      <c r="BG49" s="43">
        <v>2.8753455224229674</v>
      </c>
      <c r="BH49" s="43">
        <v>18.729848880839349</v>
      </c>
      <c r="BI49" s="43">
        <v>44.797101020258538</v>
      </c>
      <c r="BJ49" s="43">
        <v>43.497019612365229</v>
      </c>
      <c r="BK49" s="43">
        <v>2.9607790061461969</v>
      </c>
      <c r="BL49" s="43">
        <v>41.250352048619199</v>
      </c>
      <c r="BM49" s="43">
        <v>31.765130455793013</v>
      </c>
      <c r="BN49" s="43">
        <v>62.31402533889576</v>
      </c>
      <c r="BO49" s="43">
        <v>19.326063993448805</v>
      </c>
      <c r="BP49" s="43">
        <v>22.863965999685789</v>
      </c>
      <c r="BQ49" s="43">
        <v>51.389039457780903</v>
      </c>
      <c r="BR49" s="43">
        <v>47.981801655138078</v>
      </c>
      <c r="BS49" s="43">
        <v>6.4466885313088751</v>
      </c>
      <c r="BT49" s="43">
        <v>46.768662525864734</v>
      </c>
      <c r="BU49" s="43">
        <v>39.950852499348819</v>
      </c>
      <c r="BV49" s="43">
        <v>62.108056779304263</v>
      </c>
      <c r="BW49" s="43">
        <v>24.444412201651431</v>
      </c>
      <c r="BX49" s="43">
        <v>0.62219660325008241</v>
      </c>
      <c r="BY49" s="43">
        <v>0.44939922858032544</v>
      </c>
      <c r="BZ49" s="43">
        <v>0.39001057014099139</v>
      </c>
      <c r="CA49" s="43">
        <v>-1.0395732953847241</v>
      </c>
      <c r="CB49" s="43">
        <v>0.29366492721713144</v>
      </c>
      <c r="CC49" s="43">
        <v>-0.1262014053881676</v>
      </c>
      <c r="CD49" s="43">
        <v>0.27652624468105835</v>
      </c>
      <c r="CE49" s="43">
        <v>0.37837033340346737</v>
      </c>
      <c r="CF49" s="43">
        <v>18.80747514649979</v>
      </c>
      <c r="CG49" s="43">
        <v>7.4202063401891314</v>
      </c>
      <c r="CH49" s="43">
        <v>3.1836690761271154</v>
      </c>
      <c r="CI49" s="43">
        <v>1.5871784373798752</v>
      </c>
      <c r="CJ49" s="43">
        <v>1.571718885801894</v>
      </c>
      <c r="CK49" s="43">
        <v>0.45739094246881579</v>
      </c>
      <c r="CL49" s="43">
        <v>3.4100816048966176</v>
      </c>
      <c r="CM49" s="43">
        <v>1.1772298596363433</v>
      </c>
      <c r="CN49" s="43">
        <v>-2.8876654668635755</v>
      </c>
      <c r="CO49" s="43">
        <v>-0.1768578182658693</v>
      </c>
      <c r="CP49" s="43">
        <v>6.0556486390039986E-2</v>
      </c>
      <c r="CQ49" s="43">
        <v>-1.7226046051951542</v>
      </c>
      <c r="CR49" s="43">
        <v>-7.9054982995083414E-2</v>
      </c>
      <c r="CS49" s="43">
        <v>-0.20895673674473447</v>
      </c>
      <c r="CT49" s="43">
        <v>-0.93781387742631506</v>
      </c>
      <c r="CU49" s="43">
        <v>0.17706606737354094</v>
      </c>
      <c r="CV49" s="43">
        <v>0</v>
      </c>
      <c r="CW49" s="43">
        <v>0</v>
      </c>
      <c r="CX49" s="43">
        <v>0</v>
      </c>
      <c r="CY49" s="43">
        <v>0</v>
      </c>
      <c r="CZ49" s="43">
        <v>0</v>
      </c>
      <c r="DA49" s="43">
        <v>0</v>
      </c>
      <c r="DB49" s="43">
        <v>0</v>
      </c>
      <c r="DC49" s="43">
        <v>0</v>
      </c>
      <c r="DD49" s="44">
        <v>3769</v>
      </c>
      <c r="DE49" s="44">
        <f t="shared" si="6"/>
        <v>21398</v>
      </c>
      <c r="DF49" s="43">
        <f t="shared" ref="DF49:DG50" si="8">+((DD49/DD37)-1)*100</f>
        <v>58.761583824768323</v>
      </c>
      <c r="DG49" s="43">
        <f t="shared" si="8"/>
        <v>60.669770235771139</v>
      </c>
      <c r="DH49" s="44">
        <v>11392</v>
      </c>
      <c r="DI49" s="44">
        <f t="shared" si="7"/>
        <v>61009</v>
      </c>
      <c r="DJ49" s="43">
        <f t="shared" ref="DJ49:DK64" si="9">+((DH49/DH37)-1)*100</f>
        <v>33.630498533724349</v>
      </c>
      <c r="DK49" s="43">
        <f t="shared" si="9"/>
        <v>56.137073245636479</v>
      </c>
    </row>
    <row r="50" spans="1:115" x14ac:dyDescent="0.25">
      <c r="A50" s="41">
        <v>2021</v>
      </c>
      <c r="B50" s="41" t="s">
        <v>167</v>
      </c>
      <c r="C50" s="41" t="s">
        <v>161</v>
      </c>
      <c r="D50" s="42">
        <v>95.638194808030363</v>
      </c>
      <c r="E50" s="42">
        <v>95.530245307103925</v>
      </c>
      <c r="F50" s="42">
        <v>103.28592572076258</v>
      </c>
      <c r="G50" s="42">
        <v>97.300544960752006</v>
      </c>
      <c r="H50" s="42">
        <v>94.049757499550907</v>
      </c>
      <c r="I50" s="42">
        <v>82.257876599608906</v>
      </c>
      <c r="J50" s="42">
        <v>77.906826130132544</v>
      </c>
      <c r="K50" s="42">
        <v>107.94783301229293</v>
      </c>
      <c r="L50" s="42">
        <v>119.09290692329053</v>
      </c>
      <c r="M50" s="42">
        <v>121.51188839683465</v>
      </c>
      <c r="N50" s="42">
        <v>134.88640400642043</v>
      </c>
      <c r="O50" s="42">
        <v>116.58817074433976</v>
      </c>
      <c r="P50" s="42">
        <v>121.91998744021572</v>
      </c>
      <c r="Q50" s="42">
        <v>97.802807579836212</v>
      </c>
      <c r="R50" s="42">
        <v>105.7927794724463</v>
      </c>
      <c r="S50" s="42">
        <v>125.08623349183672</v>
      </c>
      <c r="T50" s="42">
        <v>128.86524171083263</v>
      </c>
      <c r="U50" s="42">
        <v>131.54564724398122</v>
      </c>
      <c r="V50" s="42">
        <v>146.48819182651266</v>
      </c>
      <c r="W50" s="42">
        <v>127.1228692483291</v>
      </c>
      <c r="X50" s="42">
        <v>130.44723494228771</v>
      </c>
      <c r="Y50" s="42">
        <v>108.20705588382837</v>
      </c>
      <c r="Z50" s="42">
        <v>107.11510933361896</v>
      </c>
      <c r="AA50" s="42">
        <v>136.19069750518585</v>
      </c>
      <c r="AB50" s="43">
        <v>1.5706181508335915</v>
      </c>
      <c r="AC50" s="43">
        <v>4.1761087730657342</v>
      </c>
      <c r="AD50" s="43">
        <v>11.440763663566988</v>
      </c>
      <c r="AE50" s="43">
        <v>-1.0534169126738324</v>
      </c>
      <c r="AF50" s="43">
        <v>0.49986803483876852</v>
      </c>
      <c r="AG50" s="43">
        <v>-3.1708298284755077</v>
      </c>
      <c r="AH50" s="43">
        <v>4.5422943221320899</v>
      </c>
      <c r="AI50" s="43">
        <v>6.8855044605169446</v>
      </c>
      <c r="AJ50" s="43">
        <v>35.443329394198678</v>
      </c>
      <c r="AK50" s="43">
        <v>70.624965291003733</v>
      </c>
      <c r="AL50" s="43">
        <v>48.383074671308378</v>
      </c>
      <c r="AM50" s="43">
        <v>22.094815983626013</v>
      </c>
      <c r="AN50" s="43">
        <v>28.412285492817844</v>
      </c>
      <c r="AO50" s="43">
        <v>80.840298423955616</v>
      </c>
      <c r="AP50" s="43">
        <v>128.34879372389065</v>
      </c>
      <c r="AQ50" s="43">
        <v>14.571319308292473</v>
      </c>
      <c r="AR50" s="43">
        <v>42.508269017389246</v>
      </c>
      <c r="AS50" s="43">
        <v>77.502869491111696</v>
      </c>
      <c r="AT50" s="43">
        <v>53.807977096180856</v>
      </c>
      <c r="AU50" s="43">
        <v>29.941137469136425</v>
      </c>
      <c r="AV50" s="43">
        <v>35.013415151547036</v>
      </c>
      <c r="AW50" s="43">
        <v>91.949630500977136</v>
      </c>
      <c r="AX50" s="43">
        <v>132.8779282532941</v>
      </c>
      <c r="AY50" s="43">
        <v>18.823416611916976</v>
      </c>
      <c r="AZ50" s="43">
        <v>-2.7521607758891786</v>
      </c>
      <c r="BA50" s="43">
        <v>-3.5012049034331305</v>
      </c>
      <c r="BB50" s="43">
        <v>3.5220666242546494</v>
      </c>
      <c r="BC50" s="43">
        <v>-3.4559572411367534</v>
      </c>
      <c r="BD50" s="43">
        <v>-0.45110648972362943</v>
      </c>
      <c r="BE50" s="43">
        <v>-8.6251990821869065</v>
      </c>
      <c r="BF50" s="43">
        <v>-10.111487845526135</v>
      </c>
      <c r="BG50" s="43">
        <v>3.4445926657308945</v>
      </c>
      <c r="BH50" s="43">
        <v>21.172477814728087</v>
      </c>
      <c r="BI50" s="43">
        <v>48.568731020050663</v>
      </c>
      <c r="BJ50" s="43">
        <v>44.314947217789083</v>
      </c>
      <c r="BK50" s="43">
        <v>5.605777608771878</v>
      </c>
      <c r="BL50" s="43">
        <v>39.083222271351303</v>
      </c>
      <c r="BM50" s="43">
        <v>38.253882460895781</v>
      </c>
      <c r="BN50" s="43">
        <v>71.994189811778028</v>
      </c>
      <c r="BO50" s="43">
        <v>18.564621380476186</v>
      </c>
      <c r="BP50" s="43">
        <v>25.741818183455511</v>
      </c>
      <c r="BQ50" s="43">
        <v>55.25577066238192</v>
      </c>
      <c r="BR50" s="43">
        <v>48.966272759969478</v>
      </c>
      <c r="BS50" s="43">
        <v>9.6869725245687164</v>
      </c>
      <c r="BT50" s="43">
        <v>44.776037423413449</v>
      </c>
      <c r="BU50" s="43">
        <v>46.904739312779228</v>
      </c>
      <c r="BV50" s="43">
        <v>72.381403485027221</v>
      </c>
      <c r="BW50" s="43">
        <v>23.532434746421483</v>
      </c>
      <c r="BX50" s="43">
        <v>1.9668067086533103</v>
      </c>
      <c r="BY50" s="43">
        <v>0.49311201850367758</v>
      </c>
      <c r="BZ50" s="43">
        <v>0.61818928064101275</v>
      </c>
      <c r="CA50" s="43">
        <v>-0.23538796702093104</v>
      </c>
      <c r="CB50" s="43">
        <v>9.1502347238436671E-2</v>
      </c>
      <c r="CC50" s="43">
        <v>-6.3577219346289529E-2</v>
      </c>
      <c r="CD50" s="43">
        <v>0.59897601590361471</v>
      </c>
      <c r="CE50" s="43">
        <v>0.4639922327337892</v>
      </c>
      <c r="CF50" s="43">
        <v>35.470858172325961</v>
      </c>
      <c r="CG50" s="43">
        <v>10.387378403307476</v>
      </c>
      <c r="CH50" s="43">
        <v>4.3902759802146489</v>
      </c>
      <c r="CI50" s="43">
        <v>11.332481504210833</v>
      </c>
      <c r="CJ50" s="43">
        <v>3.5187194243906821</v>
      </c>
      <c r="CK50" s="43">
        <v>0.68503928932959957</v>
      </c>
      <c r="CL50" s="43">
        <v>4.4240959234784434</v>
      </c>
      <c r="CM50" s="43">
        <v>0.73286764739428756</v>
      </c>
      <c r="CN50" s="43">
        <v>-2.2176182957604902</v>
      </c>
      <c r="CO50" s="43">
        <v>-8.4462311545358229E-2</v>
      </c>
      <c r="CP50" s="43">
        <v>0.12918686375784627</v>
      </c>
      <c r="CQ50" s="43">
        <v>-1.5202505195731126</v>
      </c>
      <c r="CR50" s="43">
        <v>-4.1813156901720952E-2</v>
      </c>
      <c r="CS50" s="43">
        <v>-0.1894417837899974</v>
      </c>
      <c r="CT50" s="43">
        <v>-0.72747866996219523</v>
      </c>
      <c r="CU50" s="43">
        <v>0.21664128225404805</v>
      </c>
      <c r="CV50" s="43">
        <v>0</v>
      </c>
      <c r="CW50" s="43">
        <v>0</v>
      </c>
      <c r="CX50" s="43">
        <v>0</v>
      </c>
      <c r="CY50" s="43">
        <v>0</v>
      </c>
      <c r="CZ50" s="43">
        <v>0</v>
      </c>
      <c r="DA50" s="43">
        <v>0</v>
      </c>
      <c r="DB50" s="43">
        <v>0</v>
      </c>
      <c r="DC50" s="43">
        <v>0</v>
      </c>
      <c r="DD50" s="44">
        <v>4142</v>
      </c>
      <c r="DE50" s="44">
        <f t="shared" si="6"/>
        <v>25540</v>
      </c>
      <c r="DF50" s="43">
        <f t="shared" si="8"/>
        <v>63.521515988945907</v>
      </c>
      <c r="DG50" s="43">
        <f t="shared" si="8"/>
        <v>61.125481042205543</v>
      </c>
      <c r="DH50" s="44">
        <v>12940</v>
      </c>
      <c r="DI50" s="44">
        <f t="shared" si="7"/>
        <v>73949</v>
      </c>
      <c r="DJ50" s="43">
        <f t="shared" si="9"/>
        <v>32.609141217462593</v>
      </c>
      <c r="DK50" s="43">
        <f t="shared" si="9"/>
        <v>51.435534076015735</v>
      </c>
    </row>
    <row r="51" spans="1:115" x14ac:dyDescent="0.25">
      <c r="A51" s="41">
        <v>2021</v>
      </c>
      <c r="B51" s="41" t="s">
        <v>168</v>
      </c>
      <c r="C51" s="41" t="s">
        <v>161</v>
      </c>
      <c r="D51" s="42">
        <v>95.630754839827517</v>
      </c>
      <c r="E51" s="42">
        <v>96.521764944536258</v>
      </c>
      <c r="F51" s="42">
        <v>103.50330304951821</v>
      </c>
      <c r="G51" s="42">
        <v>96.689490157939076</v>
      </c>
      <c r="H51" s="42">
        <v>94.075205077540247</v>
      </c>
      <c r="I51" s="42">
        <v>83.454027169711381</v>
      </c>
      <c r="J51" s="42">
        <v>79.322999870471904</v>
      </c>
      <c r="K51" s="42">
        <v>108.62149067484425</v>
      </c>
      <c r="L51" s="42">
        <v>115.76520986647093</v>
      </c>
      <c r="M51" s="42">
        <v>116.86663438065492</v>
      </c>
      <c r="N51" s="42">
        <v>127.61425940132682</v>
      </c>
      <c r="O51" s="42">
        <v>112.50246543876388</v>
      </c>
      <c r="P51" s="42">
        <v>126.88855730915824</v>
      </c>
      <c r="Q51" s="42">
        <v>102.93069688093992</v>
      </c>
      <c r="R51" s="42">
        <v>102.50763425982407</v>
      </c>
      <c r="S51" s="42">
        <v>119.61446435569631</v>
      </c>
      <c r="T51" s="42">
        <v>126.14672326740957</v>
      </c>
      <c r="U51" s="42">
        <v>127.50689005784909</v>
      </c>
      <c r="V51" s="42">
        <v>139.26784835204248</v>
      </c>
      <c r="W51" s="42">
        <v>123.70500082370282</v>
      </c>
      <c r="X51" s="42">
        <v>136.64754890850531</v>
      </c>
      <c r="Y51" s="42">
        <v>114.07738497344293</v>
      </c>
      <c r="Z51" s="42">
        <v>104.06914011881234</v>
      </c>
      <c r="AA51" s="42">
        <v>130.67825504668525</v>
      </c>
      <c r="AB51" s="43">
        <v>2.6856085905863081</v>
      </c>
      <c r="AC51" s="43">
        <v>5.846734813464427</v>
      </c>
      <c r="AD51" s="43">
        <v>11.073121089094551</v>
      </c>
      <c r="AE51" s="43">
        <v>-9.0164966658068391E-2</v>
      </c>
      <c r="AF51" s="43">
        <v>1.5364730592131615</v>
      </c>
      <c r="AG51" s="43">
        <v>-1.0498784351133938</v>
      </c>
      <c r="AH51" s="43">
        <v>8.9421252371916449</v>
      </c>
      <c r="AI51" s="43">
        <v>6.1142449589792314</v>
      </c>
      <c r="AJ51" s="43">
        <v>36.073848836519915</v>
      </c>
      <c r="AK51" s="43">
        <v>62.087025540661458</v>
      </c>
      <c r="AL51" s="43">
        <v>37.494318382692818</v>
      </c>
      <c r="AM51" s="43">
        <v>25.761636193422397</v>
      </c>
      <c r="AN51" s="43">
        <v>34.026357230148662</v>
      </c>
      <c r="AO51" s="43">
        <v>66.473754016658489</v>
      </c>
      <c r="AP51" s="43">
        <v>114.40975293740783</v>
      </c>
      <c r="AQ51" s="43">
        <v>15.903474762809623</v>
      </c>
      <c r="AR51" s="43">
        <v>43.947705663858613</v>
      </c>
      <c r="AS51" s="43">
        <v>69.163028421830859</v>
      </c>
      <c r="AT51" s="43">
        <v>42.786541275349599</v>
      </c>
      <c r="AU51" s="43">
        <v>34.979276511952342</v>
      </c>
      <c r="AV51" s="43">
        <v>41.439322123010001</v>
      </c>
      <c r="AW51" s="43">
        <v>74.948842976099968</v>
      </c>
      <c r="AX51" s="43">
        <v>121.53793030539805</v>
      </c>
      <c r="AY51" s="43">
        <v>19.619401293911022</v>
      </c>
      <c r="AZ51" s="43">
        <v>-2.0992953427328653</v>
      </c>
      <c r="BA51" s="43">
        <v>-2.3958549861037626</v>
      </c>
      <c r="BB51" s="43">
        <v>4.4408108021155135</v>
      </c>
      <c r="BC51" s="43">
        <v>-3.0481279015760587</v>
      </c>
      <c r="BD51" s="43">
        <v>-0.20968577551359058</v>
      </c>
      <c r="BE51" s="43">
        <v>-7.7405866738237128</v>
      </c>
      <c r="BF51" s="43">
        <v>-8.0526936285816966</v>
      </c>
      <c r="BG51" s="43">
        <v>3.7803784047515165</v>
      </c>
      <c r="BH51" s="43">
        <v>23.018564358690607</v>
      </c>
      <c r="BI51" s="43">
        <v>50.30991767199842</v>
      </c>
      <c r="BJ51" s="43">
        <v>43.319346547565686</v>
      </c>
      <c r="BK51" s="43">
        <v>7.9167239040068615</v>
      </c>
      <c r="BL51" s="43">
        <v>38.35465976463874</v>
      </c>
      <c r="BM51" s="43">
        <v>41.95950372878545</v>
      </c>
      <c r="BN51" s="43">
        <v>77.567471142015961</v>
      </c>
      <c r="BO51" s="43">
        <v>18.214745195885975</v>
      </c>
      <c r="BP51" s="43">
        <v>28.00522790793023</v>
      </c>
      <c r="BQ51" s="43">
        <v>57.076087212512782</v>
      </c>
      <c r="BR51" s="43">
        <v>48.054652112188649</v>
      </c>
      <c r="BS51" s="43">
        <v>12.580840092950595</v>
      </c>
      <c r="BT51" s="43">
        <v>44.292436871464091</v>
      </c>
      <c r="BU51" s="43">
        <v>50.661658352394376</v>
      </c>
      <c r="BV51" s="43">
        <v>78.728237174907761</v>
      </c>
      <c r="BW51" s="43">
        <v>23.008359795196508</v>
      </c>
      <c r="BX51" s="43">
        <v>3.2018407802724274</v>
      </c>
      <c r="BY51" s="43">
        <v>0.6124781068513836</v>
      </c>
      <c r="BZ51" s="43">
        <v>0.58202933424786552</v>
      </c>
      <c r="CA51" s="43">
        <v>0.42115253930790741</v>
      </c>
      <c r="CB51" s="43">
        <v>0.24012644443355063</v>
      </c>
      <c r="CC51" s="43">
        <v>-1.0103811868385588E-2</v>
      </c>
      <c r="CD51" s="43">
        <v>0.9348094009925938</v>
      </c>
      <c r="CE51" s="43">
        <v>0.42134876630751206</v>
      </c>
      <c r="CF51" s="43">
        <v>36.362033619557309</v>
      </c>
      <c r="CG51" s="43">
        <v>10.010154251103518</v>
      </c>
      <c r="CH51" s="43">
        <v>3.6149686307663047</v>
      </c>
      <c r="CI51" s="43">
        <v>12.582414281015</v>
      </c>
      <c r="CJ51" s="43">
        <v>4.5054252101511212</v>
      </c>
      <c r="CK51" s="43">
        <v>0.67904933249980448</v>
      </c>
      <c r="CL51" s="43">
        <v>4.1731552630717825</v>
      </c>
      <c r="CM51" s="43">
        <v>0.79686665094977371</v>
      </c>
      <c r="CN51" s="43">
        <v>-1.5385012641203362</v>
      </c>
      <c r="CO51" s="43">
        <v>-8.174115802210962E-4</v>
      </c>
      <c r="CP51" s="43">
        <v>0.18353750916538167</v>
      </c>
      <c r="CQ51" s="43">
        <v>-1.2935663370642825</v>
      </c>
      <c r="CR51" s="43">
        <v>2.7032968688802415E-2</v>
      </c>
      <c r="CS51" s="43">
        <v>-0.16558423153661436</v>
      </c>
      <c r="CT51" s="43">
        <v>-0.5303157370128363</v>
      </c>
      <c r="CU51" s="43">
        <v>0.24121197521943372</v>
      </c>
      <c r="CV51" s="43">
        <v>0</v>
      </c>
      <c r="CW51" s="43">
        <v>0</v>
      </c>
      <c r="CX51" s="43">
        <v>0</v>
      </c>
      <c r="CY51" s="43">
        <v>0</v>
      </c>
      <c r="CZ51" s="43">
        <v>0</v>
      </c>
      <c r="DA51" s="43">
        <v>0</v>
      </c>
      <c r="DB51" s="43">
        <v>0</v>
      </c>
      <c r="DC51" s="43">
        <v>0</v>
      </c>
      <c r="DD51" s="44">
        <v>3717</v>
      </c>
      <c r="DE51" s="44">
        <f>+DD51+DE50</f>
        <v>29257</v>
      </c>
      <c r="DF51" s="43">
        <f>+((DD51/DD39)-1)*100</f>
        <v>57.633587786259532</v>
      </c>
      <c r="DG51" s="43">
        <f>+((DE51/DE39)-1)*100</f>
        <v>60.673293426327632</v>
      </c>
      <c r="DH51" s="44">
        <v>12683</v>
      </c>
      <c r="DI51" s="44">
        <f>+DH51+DI50</f>
        <v>86632</v>
      </c>
      <c r="DJ51" s="43">
        <f t="shared" si="9"/>
        <v>49.687241826979815</v>
      </c>
      <c r="DK51" s="43">
        <f t="shared" si="9"/>
        <v>51.177035162725758</v>
      </c>
    </row>
    <row r="52" spans="1:115" x14ac:dyDescent="0.25">
      <c r="A52" s="41">
        <v>2021</v>
      </c>
      <c r="B52" s="41" t="s">
        <v>169</v>
      </c>
      <c r="C52" s="41" t="s">
        <v>161</v>
      </c>
      <c r="D52" s="42">
        <v>95.684158841048628</v>
      </c>
      <c r="E52" s="42">
        <v>97.35891625518272</v>
      </c>
      <c r="F52" s="42">
        <v>103.92233639813473</v>
      </c>
      <c r="G52" s="42">
        <v>96.163744162866905</v>
      </c>
      <c r="H52" s="42">
        <v>94.12011256810969</v>
      </c>
      <c r="I52" s="42">
        <v>83.575195669001587</v>
      </c>
      <c r="J52" s="42">
        <v>80.894607314019254</v>
      </c>
      <c r="K52" s="42">
        <v>109.53242184900122</v>
      </c>
      <c r="L52" s="42">
        <v>114.37548835735139</v>
      </c>
      <c r="M52" s="42">
        <v>115.80045405948496</v>
      </c>
      <c r="N52" s="42">
        <v>127.97583019756496</v>
      </c>
      <c r="O52" s="42">
        <v>109.8582816019097</v>
      </c>
      <c r="P52" s="42">
        <v>124.20624165976075</v>
      </c>
      <c r="Q52" s="42">
        <v>102.49099181312486</v>
      </c>
      <c r="R52" s="42">
        <v>108.19620622215123</v>
      </c>
      <c r="S52" s="42">
        <v>121.20069787909216</v>
      </c>
      <c r="T52" s="42">
        <v>125.5871162270053</v>
      </c>
      <c r="U52" s="42">
        <v>127.60354787302002</v>
      </c>
      <c r="V52" s="42">
        <v>141.00983755062222</v>
      </c>
      <c r="W52" s="42">
        <v>121.88169683752356</v>
      </c>
      <c r="X52" s="42">
        <v>134.13211762504201</v>
      </c>
      <c r="Y52" s="42">
        <v>114.3520173541732</v>
      </c>
      <c r="Z52" s="42">
        <v>110.17150376983903</v>
      </c>
      <c r="AA52" s="42">
        <v>133.12287944840259</v>
      </c>
      <c r="AB52" s="43">
        <v>2.322519646720389</v>
      </c>
      <c r="AC52" s="43">
        <v>7.1624624232126344</v>
      </c>
      <c r="AD52" s="43">
        <v>10.770897415446502</v>
      </c>
      <c r="AE52" s="43">
        <v>-0.46646686048524844</v>
      </c>
      <c r="AF52" s="43">
        <v>-9.6922319144543412E-2</v>
      </c>
      <c r="AG52" s="43">
        <v>1.6744150884918207</v>
      </c>
      <c r="AH52" s="43">
        <v>7.4558384950676793</v>
      </c>
      <c r="AI52" s="43">
        <v>6.3302353303092307</v>
      </c>
      <c r="AJ52" s="43">
        <v>11.125252199708346</v>
      </c>
      <c r="AK52" s="43">
        <v>25.27072018828185</v>
      </c>
      <c r="AL52" s="43">
        <v>19.249023932346155</v>
      </c>
      <c r="AM52" s="43">
        <v>4.3323328934599559</v>
      </c>
      <c r="AN52" s="43">
        <v>6.6981714664859693</v>
      </c>
      <c r="AO52" s="43">
        <v>9.1125169764401104</v>
      </c>
      <c r="AP52" s="43">
        <v>29.822545151403546</v>
      </c>
      <c r="AQ52" s="43">
        <v>19.296390208128365</v>
      </c>
      <c r="AR52" s="43">
        <v>18.344410866050211</v>
      </c>
      <c r="AS52" s="43">
        <v>31.38047882945294</v>
      </c>
      <c r="AT52" s="43">
        <v>24.745465009801968</v>
      </c>
      <c r="AU52" s="43">
        <v>12.979527885238085</v>
      </c>
      <c r="AV52" s="43">
        <v>12.658060642127801</v>
      </c>
      <c r="AW52" s="43">
        <v>14.384836273121749</v>
      </c>
      <c r="AX52" s="43">
        <v>33.973931679434074</v>
      </c>
      <c r="AY52" s="43">
        <v>23.416677337900826</v>
      </c>
      <c r="AZ52" s="43">
        <v>-1.6235755077357861</v>
      </c>
      <c r="BA52" s="43">
        <v>-1.3884966906118401</v>
      </c>
      <c r="BB52" s="43">
        <v>5.1316063101818798</v>
      </c>
      <c r="BC52" s="43">
        <v>-2.7695356792008075</v>
      </c>
      <c r="BD52" s="43">
        <v>-0.19728947492531068</v>
      </c>
      <c r="BE52" s="43">
        <v>-6.77854163432976</v>
      </c>
      <c r="BF52" s="43">
        <v>-6.4942250501417886</v>
      </c>
      <c r="BG52" s="43">
        <v>4.0668665834917572</v>
      </c>
      <c r="BH52" s="43">
        <v>21.468345306404935</v>
      </c>
      <c r="BI52" s="43">
        <v>46.761084341788475</v>
      </c>
      <c r="BJ52" s="43">
        <v>39.843434350417169</v>
      </c>
      <c r="BK52" s="43">
        <v>7.4905122133675173</v>
      </c>
      <c r="BL52" s="43">
        <v>33.590670124505586</v>
      </c>
      <c r="BM52" s="43">
        <v>36.496677234572502</v>
      </c>
      <c r="BN52" s="43">
        <v>68.669467388549194</v>
      </c>
      <c r="BO52" s="43">
        <v>18.338699453384443</v>
      </c>
      <c r="BP52" s="43">
        <v>26.741113944488504</v>
      </c>
      <c r="BQ52" s="43">
        <v>53.367740980235133</v>
      </c>
      <c r="BR52" s="43">
        <v>44.65143974617456</v>
      </c>
      <c r="BS52" s="43">
        <v>12.628162594432691</v>
      </c>
      <c r="BT52" s="43">
        <v>39.498464640046137</v>
      </c>
      <c r="BU52" s="43">
        <v>44.480367498802352</v>
      </c>
      <c r="BV52" s="43">
        <v>70.477599204120793</v>
      </c>
      <c r="BW52" s="43">
        <v>23.056048685953634</v>
      </c>
      <c r="BX52" s="43">
        <v>2.2584836241075861</v>
      </c>
      <c r="BY52" s="43">
        <v>0.7010603159505564</v>
      </c>
      <c r="BZ52" s="43">
        <v>0.56198771718581653</v>
      </c>
      <c r="CA52" s="43">
        <v>-0.32073302530206094</v>
      </c>
      <c r="CB52" s="43">
        <v>3.7370570561007496E-2</v>
      </c>
      <c r="CC52" s="43">
        <v>5.1773579171173381E-2</v>
      </c>
      <c r="CD52" s="43">
        <v>0.7891883852457714</v>
      </c>
      <c r="CE52" s="43">
        <v>0.43783608129532198</v>
      </c>
      <c r="CF52" s="43">
        <v>11.050843575798194</v>
      </c>
      <c r="CG52" s="43">
        <v>5.0140980973578033</v>
      </c>
      <c r="CH52" s="43">
        <v>1.6027882024965776</v>
      </c>
      <c r="CI52" s="43">
        <v>1.1281025116301613</v>
      </c>
      <c r="CJ52" s="43">
        <v>0.9892061562274338</v>
      </c>
      <c r="CK52" s="43">
        <v>0.11634627505077164</v>
      </c>
      <c r="CL52" s="43">
        <v>1.4052836084406679</v>
      </c>
      <c r="CM52" s="43">
        <v>0.79501872459477974</v>
      </c>
      <c r="CN52" s="43">
        <v>-1.1552107633202966</v>
      </c>
      <c r="CO52" s="43">
        <v>7.4864744219073381E-2</v>
      </c>
      <c r="CP52" s="43">
        <v>0.22192919353581689</v>
      </c>
      <c r="CQ52" s="43">
        <v>-1.2086387130861374</v>
      </c>
      <c r="CR52" s="43">
        <v>2.7092915779977481E-2</v>
      </c>
      <c r="CS52" s="43">
        <v>-0.1431056365638349</v>
      </c>
      <c r="CT52" s="43">
        <v>-0.389646305447648</v>
      </c>
      <c r="CU52" s="43">
        <v>0.26229303824245609</v>
      </c>
      <c r="CV52" s="43">
        <v>0</v>
      </c>
      <c r="CW52" s="43">
        <v>0</v>
      </c>
      <c r="CX52" s="43">
        <v>0</v>
      </c>
      <c r="CY52" s="43">
        <v>0</v>
      </c>
      <c r="CZ52" s="43">
        <v>0</v>
      </c>
      <c r="DA52" s="43">
        <v>0</v>
      </c>
      <c r="DB52" s="43">
        <v>0</v>
      </c>
      <c r="DC52" s="43">
        <v>0</v>
      </c>
      <c r="DD52" s="44">
        <v>4206</v>
      </c>
      <c r="DE52" s="44">
        <f>+DD52+DE51</f>
        <v>33463</v>
      </c>
      <c r="DF52" s="43">
        <f t="shared" ref="DF52:DG67" si="10">+((DD52/DD40)-1)*100</f>
        <v>22.374163514693059</v>
      </c>
      <c r="DG52" s="43">
        <f t="shared" si="10"/>
        <v>54.592072438325779</v>
      </c>
      <c r="DH52" s="44">
        <v>11957</v>
      </c>
      <c r="DI52" s="44">
        <f>+DH52+DI51</f>
        <v>98589</v>
      </c>
      <c r="DJ52" s="43">
        <f t="shared" si="9"/>
        <v>15.314880894975413</v>
      </c>
      <c r="DK52" s="43">
        <f t="shared" si="9"/>
        <v>45.682241333451557</v>
      </c>
    </row>
    <row r="53" spans="1:115" x14ac:dyDescent="0.25">
      <c r="A53" s="41">
        <v>2021</v>
      </c>
      <c r="B53" s="41" t="s">
        <v>170</v>
      </c>
      <c r="C53" s="41" t="s">
        <v>161</v>
      </c>
      <c r="D53" s="42">
        <v>96.959000491563245</v>
      </c>
      <c r="E53" s="42">
        <v>97.922954372284948</v>
      </c>
      <c r="F53" s="42">
        <v>105.47557148364517</v>
      </c>
      <c r="G53" s="42">
        <v>96.967109392196988</v>
      </c>
      <c r="H53" s="42">
        <v>94.498832405245182</v>
      </c>
      <c r="I53" s="42">
        <v>85.746908002545496</v>
      </c>
      <c r="J53" s="42">
        <v>86.144812400155431</v>
      </c>
      <c r="K53" s="42">
        <v>110.04181323413087</v>
      </c>
      <c r="L53" s="42">
        <v>124.18088958468181</v>
      </c>
      <c r="M53" s="42">
        <v>123.0533048049207</v>
      </c>
      <c r="N53" s="42">
        <v>125.77525205013642</v>
      </c>
      <c r="O53" s="42">
        <v>122.03135841389067</v>
      </c>
      <c r="P53" s="42">
        <v>137.74381894493695</v>
      </c>
      <c r="Q53" s="42">
        <v>99.28846756890313</v>
      </c>
      <c r="R53" s="42">
        <v>124.3184349010583</v>
      </c>
      <c r="S53" s="42">
        <v>123.09123026861457</v>
      </c>
      <c r="T53" s="42">
        <v>136.03113303407255</v>
      </c>
      <c r="U53" s="42">
        <v>137.27778043386712</v>
      </c>
      <c r="V53" s="42">
        <v>139.87761741871765</v>
      </c>
      <c r="W53" s="42">
        <v>134.73853960372145</v>
      </c>
      <c r="X53" s="42">
        <v>147.91561300697077</v>
      </c>
      <c r="Y53" s="42">
        <v>110.71871398457473</v>
      </c>
      <c r="Z53" s="42">
        <v>122.04625799671463</v>
      </c>
      <c r="AA53" s="42">
        <v>135.7584303367656</v>
      </c>
      <c r="AB53" s="43">
        <v>2.1071915371935424</v>
      </c>
      <c r="AC53" s="43">
        <v>6.7715413996245255</v>
      </c>
      <c r="AD53" s="43">
        <v>11.574046929418213</v>
      </c>
      <c r="AE53" s="43">
        <v>-0.68253591809946945</v>
      </c>
      <c r="AF53" s="43">
        <v>-1.6904281743220229</v>
      </c>
      <c r="AG53" s="43">
        <v>4.7837807051821946</v>
      </c>
      <c r="AH53" s="43">
        <v>7.4768368886015901</v>
      </c>
      <c r="AI53" s="43">
        <v>5.9526472187527713</v>
      </c>
      <c r="AJ53" s="43">
        <v>11.918224335684325</v>
      </c>
      <c r="AK53" s="43">
        <v>13.609934737615049</v>
      </c>
      <c r="AL53" s="43">
        <v>11.562749615176715</v>
      </c>
      <c r="AM53" s="43">
        <v>8.4841182548012881</v>
      </c>
      <c r="AN53" s="43">
        <v>15.66916354642327</v>
      </c>
      <c r="AO53" s="43">
        <v>14.294620919623613</v>
      </c>
      <c r="AP53" s="43">
        <v>32.248612069169489</v>
      </c>
      <c r="AQ53" s="43">
        <v>11.84070544372624</v>
      </c>
      <c r="AR53" s="43">
        <v>18.723068596642321</v>
      </c>
      <c r="AS53" s="43">
        <v>20.134036783578878</v>
      </c>
      <c r="AT53" s="43">
        <v>17.186540362421287</v>
      </c>
      <c r="AU53" s="43">
        <v>17.020320835868819</v>
      </c>
      <c r="AV53" s="43">
        <v>20.870357391173687</v>
      </c>
      <c r="AW53" s="43">
        <v>18.590660328785358</v>
      </c>
      <c r="AX53" s="43">
        <v>31.428568432314652</v>
      </c>
      <c r="AY53" s="43">
        <v>16.228771014181898</v>
      </c>
      <c r="AZ53" s="43">
        <v>-1.2561382989405789</v>
      </c>
      <c r="BA53" s="43">
        <v>-0.6038346613546075</v>
      </c>
      <c r="BB53" s="43">
        <v>5.7698512384194878</v>
      </c>
      <c r="BC53" s="43">
        <v>-2.5643260067821139</v>
      </c>
      <c r="BD53" s="43">
        <v>-0.34787470542553267</v>
      </c>
      <c r="BE53" s="43">
        <v>-5.7109503993439397</v>
      </c>
      <c r="BF53" s="43">
        <v>-5.1439043691949067</v>
      </c>
      <c r="BG53" s="43">
        <v>4.258750205206896</v>
      </c>
      <c r="BH53" s="43">
        <v>20.291737528575602</v>
      </c>
      <c r="BI53" s="43">
        <v>42.03983611717468</v>
      </c>
      <c r="BJ53" s="43">
        <v>36.118318747726398</v>
      </c>
      <c r="BK53" s="43">
        <v>7.6025025832761939</v>
      </c>
      <c r="BL53" s="43">
        <v>31.19975505324506</v>
      </c>
      <c r="BM53" s="43">
        <v>33.537010747904958</v>
      </c>
      <c r="BN53" s="43">
        <v>62.343335837130475</v>
      </c>
      <c r="BO53" s="43">
        <v>17.621097828966505</v>
      </c>
      <c r="BP53" s="43">
        <v>25.748558349204952</v>
      </c>
      <c r="BQ53" s="43">
        <v>48.543901901682965</v>
      </c>
      <c r="BR53" s="43">
        <v>40.982716549597463</v>
      </c>
      <c r="BS53" s="43">
        <v>13.122020354448027</v>
      </c>
      <c r="BT53" s="43">
        <v>36.987963225238232</v>
      </c>
      <c r="BU53" s="43">
        <v>40.926174066073351</v>
      </c>
      <c r="BV53" s="43">
        <v>63.749116481249303</v>
      </c>
      <c r="BW53" s="43">
        <v>22.289533511395867</v>
      </c>
      <c r="BX53" s="43">
        <v>2.0493524850946008</v>
      </c>
      <c r="BY53" s="43">
        <v>0.7026418005197691</v>
      </c>
      <c r="BZ53" s="43">
        <v>0.56882609415284935</v>
      </c>
      <c r="CA53" s="43">
        <v>-0.3996419558436598</v>
      </c>
      <c r="CB53" s="43">
        <v>-0.16515410115058124</v>
      </c>
      <c r="CC53" s="43">
        <v>0.1060508598681868</v>
      </c>
      <c r="CD53" s="43">
        <v>0.76894764666239779</v>
      </c>
      <c r="CE53" s="43">
        <v>0.46768214088563859</v>
      </c>
      <c r="CF53" s="43">
        <v>11.62641649452825</v>
      </c>
      <c r="CG53" s="43">
        <v>2.5253318096983377</v>
      </c>
      <c r="CH53" s="43">
        <v>0.88737054939171267</v>
      </c>
      <c r="CI53" s="43">
        <v>3.8510054095660542</v>
      </c>
      <c r="CJ53" s="43">
        <v>1.9763825230316885</v>
      </c>
      <c r="CK53" s="43">
        <v>0.15251996975532417</v>
      </c>
      <c r="CL53" s="43">
        <v>1.7131504406709712</v>
      </c>
      <c r="CM53" s="43">
        <v>0.52065579241416271</v>
      </c>
      <c r="CN53" s="43">
        <v>-0.8389130655690773</v>
      </c>
      <c r="CO53" s="43">
        <v>0.1368277707585453</v>
      </c>
      <c r="CP53" s="43">
        <v>0.25616870841400519</v>
      </c>
      <c r="CQ53" s="43">
        <v>-1.1287888889546995</v>
      </c>
      <c r="CR53" s="43">
        <v>8.1176969620167863E-3</v>
      </c>
      <c r="CS53" s="43">
        <v>-0.11851332238804556</v>
      </c>
      <c r="CT53" s="43">
        <v>-0.27529044123989438</v>
      </c>
      <c r="CU53" s="43">
        <v>0.282565410878995</v>
      </c>
      <c r="CV53" s="43">
        <v>0</v>
      </c>
      <c r="CW53" s="43">
        <v>0</v>
      </c>
      <c r="CX53" s="43">
        <v>0</v>
      </c>
      <c r="CY53" s="43">
        <v>0</v>
      </c>
      <c r="CZ53" s="43">
        <v>0</v>
      </c>
      <c r="DA53" s="43">
        <v>0</v>
      </c>
      <c r="DB53" s="43">
        <v>0</v>
      </c>
      <c r="DC53" s="43">
        <v>0</v>
      </c>
      <c r="DD53" s="44">
        <v>4341</v>
      </c>
      <c r="DE53" s="44">
        <f t="shared" ref="DE53" si="11">+DD53+DE52</f>
        <v>37804</v>
      </c>
      <c r="DF53" s="43">
        <f t="shared" si="10"/>
        <v>15.176439373839212</v>
      </c>
      <c r="DG53" s="43">
        <f t="shared" si="10"/>
        <v>48.746803069053698</v>
      </c>
      <c r="DH53" s="44">
        <v>10380</v>
      </c>
      <c r="DI53" s="44">
        <f t="shared" ref="DI53" si="12">+DH53+DI52</f>
        <v>108969</v>
      </c>
      <c r="DJ53" s="43">
        <f t="shared" si="9"/>
        <v>-1.8346888594666155</v>
      </c>
      <c r="DK53" s="43">
        <f t="shared" si="9"/>
        <v>39.261067375523972</v>
      </c>
    </row>
    <row r="54" spans="1:115" x14ac:dyDescent="0.25">
      <c r="A54" s="41">
        <v>2021</v>
      </c>
      <c r="B54" s="41" t="s">
        <v>171</v>
      </c>
      <c r="C54" s="41" t="s">
        <v>161</v>
      </c>
      <c r="D54" s="42">
        <v>99.214043921367107</v>
      </c>
      <c r="E54" s="42">
        <v>98.902599523041459</v>
      </c>
      <c r="F54" s="42">
        <v>106.2377022433644</v>
      </c>
      <c r="G54" s="42">
        <v>97.633493050251658</v>
      </c>
      <c r="H54" s="42">
        <v>95.0990958625232</v>
      </c>
      <c r="I54" s="42">
        <v>93.740922071138854</v>
      </c>
      <c r="J54" s="42">
        <v>100.2201977462113</v>
      </c>
      <c r="K54" s="42">
        <v>110.84157430138693</v>
      </c>
      <c r="L54" s="42">
        <v>124.82430360395149</v>
      </c>
      <c r="M54" s="42">
        <v>115.74619576773655</v>
      </c>
      <c r="N54" s="42">
        <v>131.20411773961152</v>
      </c>
      <c r="O54" s="42">
        <v>118.69799748199512</v>
      </c>
      <c r="P54" s="42">
        <v>143.32199253419614</v>
      </c>
      <c r="Q54" s="42">
        <v>112.97101052724372</v>
      </c>
      <c r="R54" s="42">
        <v>158.75829843343689</v>
      </c>
      <c r="S54" s="42">
        <v>125.9245958210563</v>
      </c>
      <c r="T54" s="42">
        <v>137.15797363254322</v>
      </c>
      <c r="U54" s="42">
        <v>130.28011005625581</v>
      </c>
      <c r="V54" s="42">
        <v>146.92962172664599</v>
      </c>
      <c r="W54" s="42">
        <v>131.86222862735303</v>
      </c>
      <c r="X54" s="42">
        <v>154.33187095655049</v>
      </c>
      <c r="Y54" s="42">
        <v>126.06456367614147</v>
      </c>
      <c r="Z54" s="42">
        <v>154.8098735376349</v>
      </c>
      <c r="AA54" s="42">
        <v>139.46286375360552</v>
      </c>
      <c r="AB54" s="43">
        <v>2.9327220330655601</v>
      </c>
      <c r="AC54" s="43">
        <v>6.8505452212956897</v>
      </c>
      <c r="AD54" s="43">
        <v>10.851560963760654</v>
      </c>
      <c r="AE54" s="43">
        <v>-0.53560520670377088</v>
      </c>
      <c r="AF54" s="43">
        <v>-2.4034288611173071</v>
      </c>
      <c r="AG54" s="43">
        <v>10.520146519589325</v>
      </c>
      <c r="AH54" s="43">
        <v>15.413683373110576</v>
      </c>
      <c r="AI54" s="43">
        <v>5.8584898187476364</v>
      </c>
      <c r="AJ54" s="43">
        <v>6.6498486990754779</v>
      </c>
      <c r="AK54" s="43">
        <v>12.693357002792794</v>
      </c>
      <c r="AL54" s="43">
        <v>16.605454788695017</v>
      </c>
      <c r="AM54" s="43">
        <v>1.6266983227016585</v>
      </c>
      <c r="AN54" s="43">
        <v>4.6118539682707516</v>
      </c>
      <c r="AO54" s="43">
        <v>15.715944952835637</v>
      </c>
      <c r="AP54" s="43">
        <v>16.300088400689972</v>
      </c>
      <c r="AQ54" s="43">
        <v>13.912382908235244</v>
      </c>
      <c r="AR54" s="43">
        <v>14.777505816044778</v>
      </c>
      <c r="AS54" s="43">
        <v>19.872579313710027</v>
      </c>
      <c r="AT54" s="43">
        <v>23.288325241535969</v>
      </c>
      <c r="AU54" s="43">
        <v>11.505748610730349</v>
      </c>
      <c r="AV54" s="43">
        <v>11.549203907566131</v>
      </c>
      <c r="AW54" s="43">
        <v>20.174505088924132</v>
      </c>
      <c r="AX54" s="43">
        <v>19.297743515356093</v>
      </c>
      <c r="AY54" s="43">
        <v>18.922348052984141</v>
      </c>
      <c r="AZ54" s="43">
        <v>-0.87543411934758453</v>
      </c>
      <c r="BA54" s="43">
        <v>5.5609147137247739E-2</v>
      </c>
      <c r="BB54" s="43">
        <v>6.2336510415346602</v>
      </c>
      <c r="BC54" s="43">
        <v>-2.3818150868608168</v>
      </c>
      <c r="BD54" s="43">
        <v>-0.53852993226166657</v>
      </c>
      <c r="BE54" s="43">
        <v>-4.293269430673174</v>
      </c>
      <c r="BF54" s="43">
        <v>-3.1953398936772071</v>
      </c>
      <c r="BG54" s="43">
        <v>4.407588807859586</v>
      </c>
      <c r="BH54" s="43">
        <v>18.722750148965517</v>
      </c>
      <c r="BI54" s="43">
        <v>38.548181533000459</v>
      </c>
      <c r="BJ54" s="43">
        <v>33.851153202731219</v>
      </c>
      <c r="BK54" s="43">
        <v>6.9764247559013226</v>
      </c>
      <c r="BL54" s="43">
        <v>27.661908413213744</v>
      </c>
      <c r="BM54" s="43">
        <v>31.215040170193475</v>
      </c>
      <c r="BN54" s="43">
        <v>53.069033870734913</v>
      </c>
      <c r="BO54" s="43">
        <v>17.250795433332566</v>
      </c>
      <c r="BP54" s="43">
        <v>24.494086628026391</v>
      </c>
      <c r="BQ54" s="43">
        <v>45.065943982919919</v>
      </c>
      <c r="BR54" s="43">
        <v>38.900536559799107</v>
      </c>
      <c r="BS54" s="43">
        <v>12.954692558231272</v>
      </c>
      <c r="BT54" s="43">
        <v>33.624456120201593</v>
      </c>
      <c r="BU54" s="43">
        <v>38.152998559423068</v>
      </c>
      <c r="BV54" s="43">
        <v>55.122798159081412</v>
      </c>
      <c r="BW54" s="43">
        <v>21.94842320532555</v>
      </c>
      <c r="BX54" s="43">
        <v>2.4683446570206402</v>
      </c>
      <c r="BY54" s="43">
        <v>0.6926440845348657</v>
      </c>
      <c r="BZ54" s="43">
        <v>0.4796793656052396</v>
      </c>
      <c r="CA54" s="43">
        <v>-0.58569365022664277</v>
      </c>
      <c r="CB54" s="43">
        <v>-0.22692961853156551</v>
      </c>
      <c r="CC54" s="43">
        <v>0.21987105399603493</v>
      </c>
      <c r="CD54" s="43">
        <v>1.4920982300555952</v>
      </c>
      <c r="CE54" s="43">
        <v>0.39667519158711317</v>
      </c>
      <c r="CF54" s="43">
        <v>5.7081658989967234</v>
      </c>
      <c r="CG54" s="43">
        <v>2.1420895667620439</v>
      </c>
      <c r="CH54" s="43">
        <v>1.1664273694369267</v>
      </c>
      <c r="CI54" s="43">
        <v>-3.3288832875553592E-2</v>
      </c>
      <c r="CJ54" s="43">
        <v>0.71160304627536231</v>
      </c>
      <c r="CK54" s="43">
        <v>0.18390807809896159</v>
      </c>
      <c r="CL54" s="43">
        <v>0.97193267649408199</v>
      </c>
      <c r="CM54" s="43">
        <v>0.56549399480490115</v>
      </c>
      <c r="CN54" s="43">
        <v>-0.44862368362916694</v>
      </c>
      <c r="CO54" s="43">
        <v>0.18758544438009217</v>
      </c>
      <c r="CP54" s="43">
        <v>0.27607845143584359</v>
      </c>
      <c r="CQ54" s="43">
        <v>-0.99004613229925298</v>
      </c>
      <c r="CR54" s="43">
        <v>-1.1860516051486828E-2</v>
      </c>
      <c r="CS54" s="43">
        <v>-8.7594531807556567E-2</v>
      </c>
      <c r="CT54" s="43">
        <v>-0.11059463376323238</v>
      </c>
      <c r="CU54" s="43">
        <v>0.28780823447642617</v>
      </c>
      <c r="CV54" s="43">
        <v>0</v>
      </c>
      <c r="CW54" s="43">
        <v>0</v>
      </c>
      <c r="CX54" s="43">
        <v>0</v>
      </c>
      <c r="CY54" s="43">
        <v>0</v>
      </c>
      <c r="CZ54" s="43">
        <v>0</v>
      </c>
      <c r="DA54" s="43">
        <v>0</v>
      </c>
      <c r="DB54" s="43">
        <v>0</v>
      </c>
      <c r="DC54" s="43">
        <v>0</v>
      </c>
      <c r="DD54" s="44">
        <v>4229</v>
      </c>
      <c r="DE54" s="44">
        <f>+DD54+DE53</f>
        <v>42033</v>
      </c>
      <c r="DF54" s="43">
        <f t="shared" si="10"/>
        <v>-0.82082551594746533</v>
      </c>
      <c r="DG54" s="43">
        <f t="shared" si="10"/>
        <v>41.625391691094713</v>
      </c>
      <c r="DH54" s="44">
        <v>10592</v>
      </c>
      <c r="DI54" s="44">
        <f>+DH54+DI53</f>
        <v>119561</v>
      </c>
      <c r="DJ54" s="43">
        <f t="shared" si="9"/>
        <v>10.818162795563936</v>
      </c>
      <c r="DK54" s="43">
        <f t="shared" si="9"/>
        <v>36.164954558913976</v>
      </c>
    </row>
    <row r="55" spans="1:115" x14ac:dyDescent="0.25">
      <c r="A55" s="41">
        <v>2021</v>
      </c>
      <c r="B55" s="41" t="s">
        <v>172</v>
      </c>
      <c r="C55" s="41" t="s">
        <v>161</v>
      </c>
      <c r="D55" s="42">
        <v>102.51740409740395</v>
      </c>
      <c r="E55" s="42">
        <v>99.959428837190899</v>
      </c>
      <c r="F55" s="42">
        <v>106.83717792259611</v>
      </c>
      <c r="G55" s="42">
        <v>99.38768587649885</v>
      </c>
      <c r="H55" s="42">
        <v>97.151368181546019</v>
      </c>
      <c r="I55" s="42">
        <v>95.921955058362471</v>
      </c>
      <c r="J55" s="42">
        <v>118.00872155779112</v>
      </c>
      <c r="K55" s="42">
        <v>112.49419260619413</v>
      </c>
      <c r="L55" s="42">
        <v>157.59430080602411</v>
      </c>
      <c r="M55" s="42">
        <v>117.81940277532408</v>
      </c>
      <c r="N55" s="42">
        <v>143.2238809729287</v>
      </c>
      <c r="O55" s="42">
        <v>152.91198251030528</v>
      </c>
      <c r="P55" s="42">
        <v>156.98424096459382</v>
      </c>
      <c r="Q55" s="42">
        <v>234.70448110620686</v>
      </c>
      <c r="R55" s="42">
        <v>313.39056937249671</v>
      </c>
      <c r="S55" s="42">
        <v>149.11286537055733</v>
      </c>
      <c r="T55" s="42">
        <v>172.153233653661</v>
      </c>
      <c r="U55" s="42">
        <v>134.09039798419136</v>
      </c>
      <c r="V55" s="42">
        <v>162.00625862812183</v>
      </c>
      <c r="W55" s="42">
        <v>169.69134181955766</v>
      </c>
      <c r="X55" s="42">
        <v>166.08003774776267</v>
      </c>
      <c r="Y55" s="42">
        <v>263.95894321619386</v>
      </c>
      <c r="Z55" s="42">
        <v>304.30878312623861</v>
      </c>
      <c r="AA55" s="42">
        <v>165.25253622139289</v>
      </c>
      <c r="AB55" s="43">
        <v>2.5755443291874069</v>
      </c>
      <c r="AC55" s="43">
        <v>7.2493311249840708</v>
      </c>
      <c r="AD55" s="43">
        <v>10.259270410972988</v>
      </c>
      <c r="AE55" s="43">
        <v>-1.0504961285130454</v>
      </c>
      <c r="AF55" s="43">
        <v>-1.2544598367452475</v>
      </c>
      <c r="AG55" s="43">
        <v>7.5374433988299572</v>
      </c>
      <c r="AH55" s="43">
        <v>11.814760268368518</v>
      </c>
      <c r="AI55" s="43">
        <v>6.496811284720172</v>
      </c>
      <c r="AJ55" s="43">
        <v>15.070414353694161</v>
      </c>
      <c r="AK55" s="43">
        <v>-0.32107090420094853</v>
      </c>
      <c r="AL55" s="43">
        <v>12.062028575881367</v>
      </c>
      <c r="AM55" s="43">
        <v>10.966860320402771</v>
      </c>
      <c r="AN55" s="43">
        <v>24.973262048957313</v>
      </c>
      <c r="AO55" s="43">
        <v>33.900770054346083</v>
      </c>
      <c r="AP55" s="43">
        <v>46.537911154047109</v>
      </c>
      <c r="AQ55" s="43">
        <v>19.608134456512193</v>
      </c>
      <c r="AR55" s="43">
        <v>21.942505190606965</v>
      </c>
      <c r="AS55" s="43">
        <v>6.6763912006599035</v>
      </c>
      <c r="AT55" s="43">
        <v>19.484004266416633</v>
      </c>
      <c r="AU55" s="43">
        <v>20.114443817048233</v>
      </c>
      <c r="AV55" s="43">
        <v>30.06534298202974</v>
      </c>
      <c r="AW55" s="43">
        <v>39.179640258832428</v>
      </c>
      <c r="AX55" s="43">
        <v>45.233620831816836</v>
      </c>
      <c r="AY55" s="43">
        <v>24.908481198402697</v>
      </c>
      <c r="AZ55" s="43">
        <v>-0.57822898033779158</v>
      </c>
      <c r="BA55" s="43">
        <v>0.64399149681129142</v>
      </c>
      <c r="BB55" s="43">
        <v>6.5737390037641452</v>
      </c>
      <c r="BC55" s="43">
        <v>-2.2695896344934852</v>
      </c>
      <c r="BD55" s="43">
        <v>-0.59983570963731969</v>
      </c>
      <c r="BE55" s="43">
        <v>-3.2979848741063744</v>
      </c>
      <c r="BF55" s="43">
        <v>-1.6447757661815388</v>
      </c>
      <c r="BG55" s="43">
        <v>4.5868579531113562</v>
      </c>
      <c r="BH55" s="43">
        <v>18.28952050582884</v>
      </c>
      <c r="BI55" s="43">
        <v>33.867005431336025</v>
      </c>
      <c r="BJ55" s="43">
        <v>31.310802648781543</v>
      </c>
      <c r="BK55" s="43">
        <v>7.4154103835287088</v>
      </c>
      <c r="BL55" s="43">
        <v>27.369558777757131</v>
      </c>
      <c r="BM55" s="43">
        <v>31.724205753415944</v>
      </c>
      <c r="BN55" s="43">
        <v>51.502394929940174</v>
      </c>
      <c r="BO55" s="43">
        <v>17.48937314792791</v>
      </c>
      <c r="BP55" s="43">
        <v>24.190425447168408</v>
      </c>
      <c r="BQ55" s="43">
        <v>40.342673138510811</v>
      </c>
      <c r="BR55" s="43">
        <v>36.607971609112845</v>
      </c>
      <c r="BS55" s="43">
        <v>13.742737129461879</v>
      </c>
      <c r="BT55" s="43">
        <v>33.237376036930911</v>
      </c>
      <c r="BU55" s="43">
        <v>38.352773068801184</v>
      </c>
      <c r="BV55" s="43">
        <v>52.763390901088968</v>
      </c>
      <c r="BW55" s="43">
        <v>22.252016989438307</v>
      </c>
      <c r="BX55" s="43">
        <v>2.1284944077829562</v>
      </c>
      <c r="BY55" s="43">
        <v>0.72295113024724433</v>
      </c>
      <c r="BZ55" s="43">
        <v>0.41971179640529566</v>
      </c>
      <c r="CA55" s="43">
        <v>-0.77446204055805923</v>
      </c>
      <c r="CB55" s="43">
        <v>-0.10196848031098496</v>
      </c>
      <c r="CC55" s="43">
        <v>0.15915715180816323</v>
      </c>
      <c r="CD55" s="43">
        <v>1.2370055408747371</v>
      </c>
      <c r="CE55" s="43">
        <v>0.46609930931655968</v>
      </c>
      <c r="CF55" s="43">
        <v>14.071422546489655</v>
      </c>
      <c r="CG55" s="43">
        <v>0.31215662794164922</v>
      </c>
      <c r="CH55" s="43">
        <v>0.57385181973886656</v>
      </c>
      <c r="CI55" s="43">
        <v>4.9188230342713171</v>
      </c>
      <c r="CJ55" s="43">
        <v>2.6543906562737516</v>
      </c>
      <c r="CK55" s="43">
        <v>0.50215737717052034</v>
      </c>
      <c r="CL55" s="43">
        <v>4.3558211132170603</v>
      </c>
      <c r="CM55" s="43">
        <v>0.75422191787649107</v>
      </c>
      <c r="CN55" s="43">
        <v>-0.19254076692007391</v>
      </c>
      <c r="CO55" s="43">
        <v>0.2451183219372286</v>
      </c>
      <c r="CP55" s="43">
        <v>0.28518831547348117</v>
      </c>
      <c r="CQ55" s="43">
        <v>-0.95746702666041184</v>
      </c>
      <c r="CR55" s="43">
        <v>-1.9972315621630127E-2</v>
      </c>
      <c r="CS55" s="43">
        <v>-6.6209019907490868E-2</v>
      </c>
      <c r="CT55" s="43">
        <v>1.761383246983762E-2</v>
      </c>
      <c r="CU55" s="43">
        <v>0.30318712538891157</v>
      </c>
      <c r="CV55" s="43">
        <v>0</v>
      </c>
      <c r="CW55" s="43">
        <v>0</v>
      </c>
      <c r="CX55" s="43">
        <v>0</v>
      </c>
      <c r="CY55" s="43">
        <v>0</v>
      </c>
      <c r="CZ55" s="43">
        <v>0</v>
      </c>
      <c r="DA55" s="43">
        <v>0</v>
      </c>
      <c r="DB55" s="43">
        <v>0</v>
      </c>
      <c r="DC55" s="43">
        <v>0</v>
      </c>
      <c r="DD55" s="44">
        <v>4604</v>
      </c>
      <c r="DE55" s="44">
        <f>+DD55+DE54</f>
        <v>46637</v>
      </c>
      <c r="DF55" s="43">
        <f t="shared" si="10"/>
        <v>-9.4413847364280041</v>
      </c>
      <c r="DG55" s="43">
        <f t="shared" si="10"/>
        <v>34.157006012139334</v>
      </c>
      <c r="DH55" s="44">
        <v>13739</v>
      </c>
      <c r="DI55" s="44">
        <f>+DH55+DI54</f>
        <v>133300</v>
      </c>
      <c r="DJ55" s="43">
        <f t="shared" si="9"/>
        <v>24.741238423824228</v>
      </c>
      <c r="DK55" s="43">
        <f t="shared" si="9"/>
        <v>34.89172232341631</v>
      </c>
    </row>
    <row r="56" spans="1:115" x14ac:dyDescent="0.25">
      <c r="A56" s="41">
        <v>2022</v>
      </c>
      <c r="B56" s="41" t="s">
        <v>160</v>
      </c>
      <c r="C56" s="41" t="s">
        <v>161</v>
      </c>
      <c r="D56" s="42">
        <v>97.813679247586734</v>
      </c>
      <c r="E56" s="42">
        <v>101.24781064151915</v>
      </c>
      <c r="F56" s="42">
        <v>106.01881325029198</v>
      </c>
      <c r="G56" s="42">
        <v>96.340699003863534</v>
      </c>
      <c r="H56" s="42">
        <v>94.507813903359079</v>
      </c>
      <c r="I56" s="42">
        <v>93.548295226486232</v>
      </c>
      <c r="J56" s="42">
        <v>91.809507361512885</v>
      </c>
      <c r="K56" s="42">
        <v>111.95327536971907</v>
      </c>
      <c r="L56" s="42">
        <v>112.69315786238204</v>
      </c>
      <c r="M56" s="42">
        <v>98.628671722096271</v>
      </c>
      <c r="N56" s="42">
        <v>136.45938302391224</v>
      </c>
      <c r="O56" s="42">
        <v>110.99186152045671</v>
      </c>
      <c r="P56" s="42">
        <v>121.09806996660288</v>
      </c>
      <c r="Q56" s="42">
        <v>110.0699998497918</v>
      </c>
      <c r="R56" s="42">
        <v>97.054328227575056</v>
      </c>
      <c r="S56" s="42">
        <v>139.21550205766647</v>
      </c>
      <c r="T56" s="42">
        <v>128.670974403222</v>
      </c>
      <c r="U56" s="42">
        <v>113.49851323872791</v>
      </c>
      <c r="V56" s="42">
        <v>155.71533908508189</v>
      </c>
      <c r="W56" s="42">
        <v>129.44187411780479</v>
      </c>
      <c r="X56" s="42">
        <v>132.77775371276107</v>
      </c>
      <c r="Y56" s="42">
        <v>123.83828211905201</v>
      </c>
      <c r="Z56" s="42">
        <v>98.222318784435203</v>
      </c>
      <c r="AA56" s="42">
        <v>156.47867971068302</v>
      </c>
      <c r="AB56" s="43">
        <v>3.3710939141325946</v>
      </c>
      <c r="AC56" s="43">
        <v>10.697825381369675</v>
      </c>
      <c r="AD56" s="43">
        <v>9.660534268151455</v>
      </c>
      <c r="AE56" s="43">
        <v>7.7477180677343327E-2</v>
      </c>
      <c r="AF56" s="43">
        <v>-1.7598730277284758</v>
      </c>
      <c r="AG56" s="43">
        <v>7.9288837903790155</v>
      </c>
      <c r="AH56" s="43">
        <v>12.579415501905977</v>
      </c>
      <c r="AI56" s="43">
        <v>8.6068410463489453</v>
      </c>
      <c r="AJ56" s="43">
        <v>17.288606486730519</v>
      </c>
      <c r="AK56" s="43">
        <v>16.870130519833815</v>
      </c>
      <c r="AL56" s="43">
        <v>32.328910757464222</v>
      </c>
      <c r="AM56" s="43">
        <v>11.191247788549962</v>
      </c>
      <c r="AN56" s="43">
        <v>14.132236391140163</v>
      </c>
      <c r="AO56" s="43">
        <v>40.948794026257907</v>
      </c>
      <c r="AP56" s="43">
        <v>55.127782460091737</v>
      </c>
      <c r="AQ56" s="43">
        <v>26.494098421122803</v>
      </c>
      <c r="AR56" s="43">
        <v>28.720159232401809</v>
      </c>
      <c r="AS56" s="43">
        <v>26.111744616214729</v>
      </c>
      <c r="AT56" s="43">
        <v>41.887202053564465</v>
      </c>
      <c r="AU56" s="43">
        <v>25.546662420024902</v>
      </c>
      <c r="AV56" s="43">
        <v>21.617371506288329</v>
      </c>
      <c r="AW56" s="43">
        <v>47.483991528381338</v>
      </c>
      <c r="AX56" s="43">
        <v>59.858136402201922</v>
      </c>
      <c r="AY56" s="43">
        <v>33.229329451759781</v>
      </c>
      <c r="AZ56" s="43">
        <v>3.3710939141325946</v>
      </c>
      <c r="BA56" s="43">
        <v>10.697825381369675</v>
      </c>
      <c r="BB56" s="43">
        <v>9.660534268151455</v>
      </c>
      <c r="BC56" s="43">
        <v>7.7477180677343327E-2</v>
      </c>
      <c r="BD56" s="43">
        <v>-1.7598730277284758</v>
      </c>
      <c r="BE56" s="43">
        <v>7.9288837903790155</v>
      </c>
      <c r="BF56" s="43">
        <v>12.579415501905977</v>
      </c>
      <c r="BG56" s="43">
        <v>8.6068410463489453</v>
      </c>
      <c r="BH56" s="43">
        <v>17.288606486730519</v>
      </c>
      <c r="BI56" s="43">
        <v>16.870130519833815</v>
      </c>
      <c r="BJ56" s="43">
        <v>32.328910757464222</v>
      </c>
      <c r="BK56" s="43">
        <v>11.191247788549962</v>
      </c>
      <c r="BL56" s="43">
        <v>14.132236391140163</v>
      </c>
      <c r="BM56" s="43">
        <v>40.948794026257907</v>
      </c>
      <c r="BN56" s="43">
        <v>55.127782460091737</v>
      </c>
      <c r="BO56" s="43">
        <v>26.494098421122803</v>
      </c>
      <c r="BP56" s="43">
        <v>28.720159232401809</v>
      </c>
      <c r="BQ56" s="43">
        <v>26.111744616214729</v>
      </c>
      <c r="BR56" s="43">
        <v>41.887202053564465</v>
      </c>
      <c r="BS56" s="43">
        <v>25.546662420024902</v>
      </c>
      <c r="BT56" s="43">
        <v>21.617371506288329</v>
      </c>
      <c r="BU56" s="43">
        <v>47.483991528381338</v>
      </c>
      <c r="BV56" s="43">
        <v>59.858136402201922</v>
      </c>
      <c r="BW56" s="43">
        <v>33.229329451759781</v>
      </c>
      <c r="BX56" s="43">
        <v>2.6976154935801748</v>
      </c>
      <c r="BY56" s="43">
        <v>0.7619767453373133</v>
      </c>
      <c r="BZ56" s="43">
        <v>0.44352367114509578</v>
      </c>
      <c r="CA56" s="43">
        <v>-0.40453717304559089</v>
      </c>
      <c r="CB56" s="43">
        <v>-0.15353546389838402</v>
      </c>
      <c r="CC56" s="43">
        <v>0.22012986351007105</v>
      </c>
      <c r="CD56" s="43">
        <v>1.2312740123664947</v>
      </c>
      <c r="CE56" s="43">
        <v>0.59878383816517489</v>
      </c>
      <c r="CF56" s="43">
        <v>16.417600829944263</v>
      </c>
      <c r="CG56" s="43">
        <v>2.5003632012112642</v>
      </c>
      <c r="CH56" s="43">
        <v>3.0253277647992296</v>
      </c>
      <c r="CI56" s="43">
        <v>5.0301417264018795</v>
      </c>
      <c r="CJ56" s="43">
        <v>1.7986006700978558</v>
      </c>
      <c r="CK56" s="43">
        <v>0.47114912318154167</v>
      </c>
      <c r="CL56" s="43">
        <v>2.3096542952120949</v>
      </c>
      <c r="CM56" s="43">
        <v>1.2823640490403974</v>
      </c>
      <c r="CN56" s="43">
        <v>2.6976154935801708</v>
      </c>
      <c r="CO56" s="43">
        <v>0.76197674533731252</v>
      </c>
      <c r="CP56" s="43">
        <v>0.44352367114509489</v>
      </c>
      <c r="CQ56" s="43">
        <v>-0.40453717304559206</v>
      </c>
      <c r="CR56" s="43">
        <v>-0.15353546389838535</v>
      </c>
      <c r="CS56" s="43">
        <v>0.22012986351007097</v>
      </c>
      <c r="CT56" s="43">
        <v>1.2312740123664947</v>
      </c>
      <c r="CU56" s="43">
        <v>0.59878383816517511</v>
      </c>
      <c r="CV56" s="43">
        <v>16.417600829944259</v>
      </c>
      <c r="CW56" s="43">
        <v>2.5003632012112629</v>
      </c>
      <c r="CX56" s="43">
        <v>3.0253277647992314</v>
      </c>
      <c r="CY56" s="43">
        <v>5.0301417264018751</v>
      </c>
      <c r="CZ56" s="43">
        <v>1.798600670097857</v>
      </c>
      <c r="DA56" s="43">
        <v>0.47114912318154184</v>
      </c>
      <c r="DB56" s="43">
        <v>2.3096542952120953</v>
      </c>
      <c r="DC56" s="43">
        <v>1.2823640490403971</v>
      </c>
      <c r="DD56" s="44">
        <v>3465</v>
      </c>
      <c r="DE56" s="44">
        <f>+DD56</f>
        <v>3465</v>
      </c>
      <c r="DF56" s="43">
        <f t="shared" si="10"/>
        <v>16.353257219610473</v>
      </c>
      <c r="DG56" s="43">
        <f t="shared" si="10"/>
        <v>16.353257219610473</v>
      </c>
      <c r="DH56" s="44">
        <v>11146</v>
      </c>
      <c r="DI56" s="44">
        <f>+DH56</f>
        <v>11146</v>
      </c>
      <c r="DJ56" s="43">
        <f t="shared" si="9"/>
        <v>26.644699465969769</v>
      </c>
      <c r="DK56" s="43">
        <f t="shared" si="9"/>
        <v>26.644699465969769</v>
      </c>
    </row>
    <row r="57" spans="1:115" x14ac:dyDescent="0.25">
      <c r="A57" s="41">
        <v>2022</v>
      </c>
      <c r="B57" s="41" t="s">
        <v>162</v>
      </c>
      <c r="C57" s="41" t="s">
        <v>161</v>
      </c>
      <c r="D57" s="42">
        <v>98.352669987744804</v>
      </c>
      <c r="E57" s="42">
        <v>101.79403702860763</v>
      </c>
      <c r="F57" s="42">
        <v>107.94835197306418</v>
      </c>
      <c r="G57" s="42">
        <v>97.991058824245414</v>
      </c>
      <c r="H57" s="42">
        <v>94.251092748937168</v>
      </c>
      <c r="I57" s="42">
        <v>91.351727816463125</v>
      </c>
      <c r="J57" s="42">
        <v>86.386598160701183</v>
      </c>
      <c r="K57" s="42">
        <v>113.54284197228669</v>
      </c>
      <c r="L57" s="42">
        <v>109.31610762090662</v>
      </c>
      <c r="M57" s="42">
        <v>101.99881023447742</v>
      </c>
      <c r="N57" s="42">
        <v>144.48952915363981</v>
      </c>
      <c r="O57" s="42">
        <v>105.61788298271281</v>
      </c>
      <c r="P57" s="42">
        <v>120.26477351360107</v>
      </c>
      <c r="Q57" s="42">
        <v>97.856273847827339</v>
      </c>
      <c r="R57" s="42">
        <v>89.300334879293857</v>
      </c>
      <c r="S57" s="42">
        <v>111.24492465909452</v>
      </c>
      <c r="T57" s="42">
        <v>127.00768815121977</v>
      </c>
      <c r="U57" s="42">
        <v>119.10692635881257</v>
      </c>
      <c r="V57" s="42">
        <v>166.98395519508912</v>
      </c>
      <c r="W57" s="42">
        <v>125.7492800833822</v>
      </c>
      <c r="X57" s="42">
        <v>133.64888485178426</v>
      </c>
      <c r="Y57" s="42">
        <v>112.23496191999504</v>
      </c>
      <c r="Z57" s="42">
        <v>91.644762489631376</v>
      </c>
      <c r="AA57" s="42">
        <v>126.399122784762</v>
      </c>
      <c r="AB57" s="43">
        <v>4.0252851937194745</v>
      </c>
      <c r="AC57" s="43">
        <v>10.044929396662393</v>
      </c>
      <c r="AD57" s="43">
        <v>10.616809169031981</v>
      </c>
      <c r="AE57" s="43">
        <v>1.2019926644315504</v>
      </c>
      <c r="AF57" s="43">
        <v>-1.5187418373491801</v>
      </c>
      <c r="AG57" s="43">
        <v>7.5929449646206404</v>
      </c>
      <c r="AH57" s="43">
        <v>11.801519892713452</v>
      </c>
      <c r="AI57" s="43">
        <v>9.9400735826521647</v>
      </c>
      <c r="AJ57" s="43">
        <v>4.9399390722520975</v>
      </c>
      <c r="AK57" s="43">
        <v>-5.6078486770676061</v>
      </c>
      <c r="AL57" s="43">
        <v>28.659128305606952</v>
      </c>
      <c r="AM57" s="43">
        <v>1.3414666288877442</v>
      </c>
      <c r="AN57" s="43">
        <v>4.8989338744175104</v>
      </c>
      <c r="AO57" s="43">
        <v>12.135426658154147</v>
      </c>
      <c r="AP57" s="43">
        <v>30.09325718973226</v>
      </c>
      <c r="AQ57" s="43">
        <v>10.698246491235096</v>
      </c>
      <c r="AR57" s="43">
        <v>16.469109844940544</v>
      </c>
      <c r="AS57" s="43">
        <v>3.0968590809585139</v>
      </c>
      <c r="AT57" s="43">
        <v>40.231522505234629</v>
      </c>
      <c r="AU57" s="43">
        <v>16.261091795418103</v>
      </c>
      <c r="AV57" s="43">
        <v>11.560567541028544</v>
      </c>
      <c r="AW57" s="43">
        <v>18.140064172015215</v>
      </c>
      <c r="AX57" s="43">
        <v>33.305210167977165</v>
      </c>
      <c r="AY57" s="43">
        <v>17.145196812366969</v>
      </c>
      <c r="AZ57" s="43">
        <v>3.6980565283885047</v>
      </c>
      <c r="BA57" s="43">
        <v>10.369533645312256</v>
      </c>
      <c r="BB57" s="43">
        <v>10.14090790601645</v>
      </c>
      <c r="BC57" s="43">
        <v>0.64136872426641123</v>
      </c>
      <c r="BD57" s="43">
        <v>-1.6396191902527613</v>
      </c>
      <c r="BE57" s="43">
        <v>7.7626480276888454</v>
      </c>
      <c r="BF57" s="43">
        <v>12.200956937799035</v>
      </c>
      <c r="BG57" s="43">
        <v>9.2740897980948986</v>
      </c>
      <c r="BH57" s="43">
        <v>10.864889841794835</v>
      </c>
      <c r="BI57" s="43">
        <v>4.2490076758054274</v>
      </c>
      <c r="BJ57" s="43">
        <v>30.415805070784074</v>
      </c>
      <c r="BK57" s="43">
        <v>6.1601762213159716</v>
      </c>
      <c r="BL57" s="43">
        <v>9.3368820939072172</v>
      </c>
      <c r="BM57" s="43">
        <v>25.742837726087586</v>
      </c>
      <c r="BN57" s="43">
        <v>42.030560245119354</v>
      </c>
      <c r="BO57" s="43">
        <v>18.95489077124828</v>
      </c>
      <c r="BP57" s="43">
        <v>22.328330801723538</v>
      </c>
      <c r="BQ57" s="43">
        <v>13.174838696942114</v>
      </c>
      <c r="BR57" s="43">
        <v>41.025602773110222</v>
      </c>
      <c r="BS57" s="43">
        <v>20.792710150186998</v>
      </c>
      <c r="BT57" s="43">
        <v>16.355689615529514</v>
      </c>
      <c r="BU57" s="43">
        <v>31.907426921718972</v>
      </c>
      <c r="BV57" s="43">
        <v>45.836771783089361</v>
      </c>
      <c r="BW57" s="43">
        <v>25.528112660392722</v>
      </c>
      <c r="BX57" s="43">
        <v>3.1189498970963694</v>
      </c>
      <c r="BY57" s="43">
        <v>0.76946661787594939</v>
      </c>
      <c r="BZ57" s="43">
        <v>0.53928603978742717</v>
      </c>
      <c r="CA57" s="43">
        <v>0.12940783049634824</v>
      </c>
      <c r="CB57" s="43">
        <v>-0.18558282423740105</v>
      </c>
      <c r="CC57" s="43">
        <v>0.19092522739787873</v>
      </c>
      <c r="CD57" s="43">
        <v>0.98863651766552207</v>
      </c>
      <c r="CE57" s="43">
        <v>0.68681048811064471</v>
      </c>
      <c r="CF57" s="43">
        <v>3.427572507034248</v>
      </c>
      <c r="CG57" s="43">
        <v>-1.408773758982399</v>
      </c>
      <c r="CH57" s="43">
        <v>2.7329290367233172</v>
      </c>
      <c r="CI57" s="43">
        <v>-0.20981802163276345</v>
      </c>
      <c r="CJ57" s="43">
        <v>0.55447107028262355</v>
      </c>
      <c r="CK57" s="43">
        <v>0.15134625161688833</v>
      </c>
      <c r="CL57" s="43">
        <v>1.1899838290403038</v>
      </c>
      <c r="CM57" s="43">
        <v>0.41743409998627778</v>
      </c>
      <c r="CN57" s="43">
        <v>2.8801454719423578</v>
      </c>
      <c r="CO57" s="43">
        <v>0.76558633469832027</v>
      </c>
      <c r="CP57" s="43">
        <v>0.48595746851367466</v>
      </c>
      <c r="CQ57" s="43">
        <v>-0.13735599302153109</v>
      </c>
      <c r="CR57" s="43">
        <v>-0.1695396396492469</v>
      </c>
      <c r="CS57" s="43">
        <v>0.1997848454175746</v>
      </c>
      <c r="CT57" s="43">
        <v>1.1002040445323684</v>
      </c>
      <c r="CU57" s="43">
        <v>0.63550841145119719</v>
      </c>
      <c r="CV57" s="43">
        <v>9.6406987811482594</v>
      </c>
      <c r="CW57" s="43">
        <v>0.44557625517750343</v>
      </c>
      <c r="CX57" s="43">
        <v>2.8818053853593693</v>
      </c>
      <c r="CY57" s="43">
        <v>2.3043547605126462</v>
      </c>
      <c r="CZ57" s="43">
        <v>1.1514602854215239</v>
      </c>
      <c r="DA57" s="43">
        <v>0.30480265712331606</v>
      </c>
      <c r="DB57" s="43">
        <v>1.7225217615146653</v>
      </c>
      <c r="DC57" s="43">
        <v>0.8301776760392352</v>
      </c>
      <c r="DD57" s="44">
        <v>3450</v>
      </c>
      <c r="DE57" s="44">
        <f>+DD57+DE56</f>
        <v>6915</v>
      </c>
      <c r="DF57" s="43">
        <f t="shared" si="10"/>
        <v>-10.482615464452516</v>
      </c>
      <c r="DG57" s="43">
        <f t="shared" si="10"/>
        <v>1.2148711943793966</v>
      </c>
      <c r="DH57" s="44">
        <v>13207</v>
      </c>
      <c r="DI57" s="44">
        <v>24353</v>
      </c>
      <c r="DJ57" s="43">
        <f t="shared" si="9"/>
        <v>21.53308180730653</v>
      </c>
      <c r="DK57" s="43">
        <f t="shared" si="9"/>
        <v>23.820418954647149</v>
      </c>
    </row>
    <row r="58" spans="1:115" x14ac:dyDescent="0.25">
      <c r="A58" s="41">
        <v>2022</v>
      </c>
      <c r="B58" s="41" t="s">
        <v>163</v>
      </c>
      <c r="C58" s="41" t="s">
        <v>161</v>
      </c>
      <c r="D58" s="42">
        <v>98.192942681466604</v>
      </c>
      <c r="E58" s="42">
        <v>102.02558951878645</v>
      </c>
      <c r="F58" s="42">
        <v>107.95928634495566</v>
      </c>
      <c r="G58" s="42">
        <v>97.543309453424769</v>
      </c>
      <c r="H58" s="42">
        <v>94.434465002095664</v>
      </c>
      <c r="I58" s="42">
        <v>90.112080862037317</v>
      </c>
      <c r="J58" s="42">
        <v>87.371011614351715</v>
      </c>
      <c r="K58" s="42">
        <v>112.92228048025616</v>
      </c>
      <c r="L58" s="42">
        <v>125.16445263941951</v>
      </c>
      <c r="M58" s="42">
        <v>120.45645950591177</v>
      </c>
      <c r="N58" s="42">
        <v>159.1866057653358</v>
      </c>
      <c r="O58" s="42">
        <v>119.55657577296176</v>
      </c>
      <c r="P58" s="42">
        <v>138.46112476953351</v>
      </c>
      <c r="Q58" s="42">
        <v>102.09611516632</v>
      </c>
      <c r="R58" s="42">
        <v>117.5624037400645</v>
      </c>
      <c r="S58" s="42">
        <v>121.77933151736735</v>
      </c>
      <c r="T58" s="42">
        <v>146.20297588336652</v>
      </c>
      <c r="U58" s="42">
        <v>142.09892836063486</v>
      </c>
      <c r="V58" s="42">
        <v>186.00345004717073</v>
      </c>
      <c r="W58" s="42">
        <v>143.34695865958437</v>
      </c>
      <c r="X58" s="42">
        <v>154.29520660903171</v>
      </c>
      <c r="Y58" s="42">
        <v>118.17689315693649</v>
      </c>
      <c r="Z58" s="42">
        <v>118.3464068933647</v>
      </c>
      <c r="AA58" s="42">
        <v>139.85481837725595</v>
      </c>
      <c r="AB58" s="43">
        <v>3.4039976956477425</v>
      </c>
      <c r="AC58" s="43">
        <v>9.3825588796944803</v>
      </c>
      <c r="AD58" s="43">
        <v>10.019656958347589</v>
      </c>
      <c r="AE58" s="43">
        <v>-0.16165930324842925</v>
      </c>
      <c r="AF58" s="43">
        <v>-0.84403439007906256</v>
      </c>
      <c r="AG58" s="43">
        <v>8.0062560511181324</v>
      </c>
      <c r="AH58" s="43">
        <v>14.638567867663731</v>
      </c>
      <c r="AI58" s="43">
        <v>8.5838279403960716</v>
      </c>
      <c r="AJ58" s="43">
        <v>12.108049484947081</v>
      </c>
      <c r="AK58" s="43">
        <v>6.2569214561365216</v>
      </c>
      <c r="AL58" s="43">
        <v>33.277025427036811</v>
      </c>
      <c r="AM58" s="43">
        <v>7.7942466681502287</v>
      </c>
      <c r="AN58" s="43">
        <v>12.261695885146583</v>
      </c>
      <c r="AO58" s="43">
        <v>15.48610270929256</v>
      </c>
      <c r="AP58" s="43">
        <v>42.734474606938775</v>
      </c>
      <c r="AQ58" s="43">
        <v>4.4819065253006274</v>
      </c>
      <c r="AR58" s="43">
        <v>24.290580082241853</v>
      </c>
      <c r="AS58" s="43">
        <v>17.372454287806939</v>
      </c>
      <c r="AT58" s="43">
        <v>46.58287559614913</v>
      </c>
      <c r="AU58" s="43">
        <v>23.198075564131337</v>
      </c>
      <c r="AV58" s="43">
        <v>18.834864640524529</v>
      </c>
      <c r="AW58" s="43">
        <v>22.311184189800535</v>
      </c>
      <c r="AX58" s="43">
        <v>43.047347571106734</v>
      </c>
      <c r="AY58" s="43">
        <v>11.525657860551707</v>
      </c>
      <c r="AZ58" s="43">
        <v>3.599778089206862</v>
      </c>
      <c r="BA58" s="43">
        <v>10.037477245957827</v>
      </c>
      <c r="BB58" s="43">
        <v>10.100216155872154</v>
      </c>
      <c r="BC58" s="43">
        <v>0.37156711106909324</v>
      </c>
      <c r="BD58" s="43">
        <v>-1.3757438478601336</v>
      </c>
      <c r="BE58" s="43">
        <v>7.8423489275568192</v>
      </c>
      <c r="BF58" s="43">
        <v>12.991402748181358</v>
      </c>
      <c r="BG58" s="43">
        <v>9.0427920703239693</v>
      </c>
      <c r="BH58" s="43">
        <v>11.309887797032792</v>
      </c>
      <c r="BI58" s="43">
        <v>4.9933300088338628</v>
      </c>
      <c r="BJ58" s="43">
        <v>31.436348773306211</v>
      </c>
      <c r="BK58" s="43">
        <v>6.7356212514761316</v>
      </c>
      <c r="BL58" s="43">
        <v>10.385273006284956</v>
      </c>
      <c r="BM58" s="43">
        <v>22.169625498434019</v>
      </c>
      <c r="BN58" s="43">
        <v>42.302026216215218</v>
      </c>
      <c r="BO58" s="43">
        <v>13.79783499453595</v>
      </c>
      <c r="BP58" s="43">
        <v>23.034977945146174</v>
      </c>
      <c r="BQ58" s="43">
        <v>14.73087175302279</v>
      </c>
      <c r="BR58" s="43">
        <v>43.008023382616535</v>
      </c>
      <c r="BS58" s="43">
        <v>21.646983989708811</v>
      </c>
      <c r="BT58" s="43">
        <v>17.252795884274839</v>
      </c>
      <c r="BU58" s="43">
        <v>28.543038297986367</v>
      </c>
      <c r="BV58" s="43">
        <v>44.752930825107185</v>
      </c>
      <c r="BW58" s="43">
        <v>20.521925095037297</v>
      </c>
      <c r="BX58" s="43">
        <v>2.7035300339382404</v>
      </c>
      <c r="BY58" s="43">
        <v>0.70523711771684161</v>
      </c>
      <c r="BZ58" s="43">
        <v>0.44448372898460953</v>
      </c>
      <c r="CA58" s="43">
        <v>-0.33165186739561392</v>
      </c>
      <c r="CB58" s="43">
        <v>-5.7194163031991936E-2</v>
      </c>
      <c r="CC58" s="43">
        <v>0.18718089720347808</v>
      </c>
      <c r="CD58" s="43">
        <v>1.1571182735729473</v>
      </c>
      <c r="CE58" s="43">
        <v>0.59835604688797028</v>
      </c>
      <c r="CF58" s="43">
        <v>11.154944430920043</v>
      </c>
      <c r="CG58" s="43">
        <v>0.72625808283090221</v>
      </c>
      <c r="CH58" s="43">
        <v>3.0510202349857849</v>
      </c>
      <c r="CI58" s="43">
        <v>3.540843908469987</v>
      </c>
      <c r="CJ58" s="43">
        <v>1.4936400952987543</v>
      </c>
      <c r="CK58" s="43">
        <v>0.19625895223280151</v>
      </c>
      <c r="CL58" s="43">
        <v>1.9238010130262999</v>
      </c>
      <c r="CM58" s="43">
        <v>0.22312214407551412</v>
      </c>
      <c r="CN58" s="43">
        <v>2.822476535449745</v>
      </c>
      <c r="CO58" s="43">
        <v>0.74541450903240203</v>
      </c>
      <c r="CP58" s="43">
        <v>0.47029999343721302</v>
      </c>
      <c r="CQ58" s="43">
        <v>-0.20229971062906771</v>
      </c>
      <c r="CR58" s="43">
        <v>-0.12882810315070198</v>
      </c>
      <c r="CS58" s="43">
        <v>0.19557195486499185</v>
      </c>
      <c r="CT58" s="43">
        <v>1.1192277197934626</v>
      </c>
      <c r="CU58" s="43">
        <v>0.62309017210144513</v>
      </c>
      <c r="CV58" s="43">
        <v>10.207192699101771</v>
      </c>
      <c r="CW58" s="43">
        <v>0.5459786558067059</v>
      </c>
      <c r="CX58" s="43">
        <v>2.9382190909599823</v>
      </c>
      <c r="CY58" s="43">
        <v>2.773493970650049</v>
      </c>
      <c r="CZ58" s="43">
        <v>1.2738610644307873</v>
      </c>
      <c r="DA58" s="43">
        <v>0.26597560289145766</v>
      </c>
      <c r="DB58" s="43">
        <v>1.7953181047931768</v>
      </c>
      <c r="DC58" s="43">
        <v>0.61434620956961472</v>
      </c>
      <c r="DD58" s="44">
        <v>4124</v>
      </c>
      <c r="DE58" s="44">
        <f t="shared" ref="DE58:DE67" si="13">+DE57+DD58</f>
        <v>11039</v>
      </c>
      <c r="DF58" s="43">
        <f t="shared" si="10"/>
        <v>-4.5370370370370399</v>
      </c>
      <c r="DG58" s="43">
        <f t="shared" si="10"/>
        <v>-1.0132711621233859</v>
      </c>
      <c r="DH58" s="44">
        <v>13553</v>
      </c>
      <c r="DI58" s="44">
        <f t="shared" ref="DI58:DI67" si="14">+DI57+DH58</f>
        <v>37906</v>
      </c>
      <c r="DJ58" s="43">
        <f t="shared" si="9"/>
        <v>21.54066899829612</v>
      </c>
      <c r="DK58" s="43">
        <f t="shared" si="9"/>
        <v>22.995554690288465</v>
      </c>
    </row>
    <row r="59" spans="1:115" x14ac:dyDescent="0.25">
      <c r="A59" s="41">
        <v>2022</v>
      </c>
      <c r="B59" s="41" t="s">
        <v>164</v>
      </c>
      <c r="C59" s="41" t="s">
        <v>161</v>
      </c>
      <c r="D59" s="42">
        <v>98.168870158840832</v>
      </c>
      <c r="E59" s="42">
        <v>102.26307925230316</v>
      </c>
      <c r="F59" s="42">
        <v>108.97784576161449</v>
      </c>
      <c r="G59" s="42">
        <v>97.147476585570928</v>
      </c>
      <c r="H59" s="42">
        <v>94.911232860307777</v>
      </c>
      <c r="I59" s="42">
        <v>88.322515333723445</v>
      </c>
      <c r="J59" s="42">
        <v>87.526445317559691</v>
      </c>
      <c r="K59" s="42">
        <v>113.58100484477799</v>
      </c>
      <c r="L59" s="42">
        <v>114.69840049714335</v>
      </c>
      <c r="M59" s="42">
        <v>111.76974857069382</v>
      </c>
      <c r="N59" s="42">
        <v>145.05987968989245</v>
      </c>
      <c r="O59" s="42">
        <v>109.25907190955976</v>
      </c>
      <c r="P59" s="42">
        <v>121.08713252886743</v>
      </c>
      <c r="Q59" s="42">
        <v>92.170084778531191</v>
      </c>
      <c r="R59" s="42">
        <v>114.18969743321021</v>
      </c>
      <c r="S59" s="42">
        <v>118.08312340524358</v>
      </c>
      <c r="T59" s="42">
        <v>137.21199455789613</v>
      </c>
      <c r="U59" s="42">
        <v>133.52834694460199</v>
      </c>
      <c r="V59" s="42">
        <v>170.93795242661878</v>
      </c>
      <c r="W59" s="42">
        <v>135.47341481290923</v>
      </c>
      <c r="X59" s="42">
        <v>137.328894837387</v>
      </c>
      <c r="Y59" s="42">
        <v>108.24689099795609</v>
      </c>
      <c r="Z59" s="42">
        <v>118.46108034690384</v>
      </c>
      <c r="AA59" s="42">
        <v>136.99681455440401</v>
      </c>
      <c r="AB59" s="43">
        <v>3.692081415793802</v>
      </c>
      <c r="AC59" s="43">
        <v>8.7579718381006533</v>
      </c>
      <c r="AD59" s="43">
        <v>9.7929014359070976</v>
      </c>
      <c r="AE59" s="43">
        <v>0.39495923182260029</v>
      </c>
      <c r="AF59" s="43">
        <v>-0.99002943541772748</v>
      </c>
      <c r="AG59" s="43">
        <v>6.7437668964657416</v>
      </c>
      <c r="AH59" s="43">
        <v>15.813528336380255</v>
      </c>
      <c r="AI59" s="43">
        <v>8.3219925941824471</v>
      </c>
      <c r="AJ59" s="43">
        <v>27.529184880030712</v>
      </c>
      <c r="AK59" s="43">
        <v>21.168160951040615</v>
      </c>
      <c r="AL59" s="43">
        <v>47.17415590976708</v>
      </c>
      <c r="AM59" s="43">
        <v>20.237102296451969</v>
      </c>
      <c r="AN59" s="43">
        <v>29.192909279798695</v>
      </c>
      <c r="AO59" s="43">
        <v>80.941178602485479</v>
      </c>
      <c r="AP59" s="43">
        <v>148.77012502188936</v>
      </c>
      <c r="AQ59" s="43">
        <v>-0.59897895212335239</v>
      </c>
      <c r="AR59" s="43">
        <v>42.98050853990474</v>
      </c>
      <c r="AS59" s="43">
        <v>35.307069777053158</v>
      </c>
      <c r="AT59" s="43">
        <v>62.542344049013131</v>
      </c>
      <c r="AU59" s="43">
        <v>39.480547804828078</v>
      </c>
      <c r="AV59" s="43">
        <v>37.938199881186648</v>
      </c>
      <c r="AW59" s="43">
        <v>93.442441771540288</v>
      </c>
      <c r="AX59" s="43">
        <v>156.45021586890144</v>
      </c>
      <c r="AY59" s="43">
        <v>6.5963397713198146</v>
      </c>
      <c r="AZ59" s="43">
        <v>3.6228471680715302</v>
      </c>
      <c r="BA59" s="43">
        <v>9.7134267255165376</v>
      </c>
      <c r="BB59" s="43">
        <v>10.022332318485304</v>
      </c>
      <c r="BC59" s="43">
        <v>0.37740761633084929</v>
      </c>
      <c r="BD59" s="43">
        <v>-1.2792051965512474</v>
      </c>
      <c r="BE59" s="43">
        <v>7.5732209872005463</v>
      </c>
      <c r="BF59" s="43">
        <v>13.678065054211874</v>
      </c>
      <c r="BG59" s="43">
        <v>8.8607645521400435</v>
      </c>
      <c r="BH59" s="43">
        <v>14.940079442692088</v>
      </c>
      <c r="BI59" s="43">
        <v>8.7415931748114915</v>
      </c>
      <c r="BJ59" s="43">
        <v>35.015183875787081</v>
      </c>
      <c r="BK59" s="43">
        <v>9.7588069438552481</v>
      </c>
      <c r="BL59" s="43">
        <v>14.411541326326205</v>
      </c>
      <c r="BM59" s="43">
        <v>31.994857446795976</v>
      </c>
      <c r="BN59" s="43">
        <v>61.13657062941833</v>
      </c>
      <c r="BO59" s="43">
        <v>9.9623078197919277</v>
      </c>
      <c r="BP59" s="43">
        <v>27.56421976347443</v>
      </c>
      <c r="BQ59" s="43">
        <v>19.505543831422468</v>
      </c>
      <c r="BR59" s="43">
        <v>47.46541818055303</v>
      </c>
      <c r="BS59" s="43">
        <v>25.72500639912716</v>
      </c>
      <c r="BT59" s="43">
        <v>21.745637384074069</v>
      </c>
      <c r="BU59" s="43">
        <v>39.496700947497956</v>
      </c>
      <c r="BV59" s="43">
        <v>64.665176567311676</v>
      </c>
      <c r="BW59" s="43">
        <v>16.787699157361114</v>
      </c>
      <c r="BX59" s="43">
        <v>3.110364319138593</v>
      </c>
      <c r="BY59" s="43">
        <v>0.63967084067333913</v>
      </c>
      <c r="BZ59" s="43">
        <v>0.40135099649327166</v>
      </c>
      <c r="CA59" s="43">
        <v>0.28897056103607821</v>
      </c>
      <c r="CB59" s="43">
        <v>-0.19293906625028856</v>
      </c>
      <c r="CC59" s="43">
        <v>0.15552695843253758</v>
      </c>
      <c r="CD59" s="43">
        <v>1.2057512306497506</v>
      </c>
      <c r="CE59" s="43">
        <v>0.6120327981039041</v>
      </c>
      <c r="CF59" s="43">
        <v>27.330693957176585</v>
      </c>
      <c r="CG59" s="43">
        <v>3.7592129574250306</v>
      </c>
      <c r="CH59" s="43">
        <v>4.6900605533086885</v>
      </c>
      <c r="CI59" s="43">
        <v>10.189076499244816</v>
      </c>
      <c r="CJ59" s="43">
        <v>3.2701787311840773</v>
      </c>
      <c r="CK59" s="43">
        <v>0.64714504785008742</v>
      </c>
      <c r="CL59" s="43">
        <v>4.8254187052139441</v>
      </c>
      <c r="CM59" s="43">
        <v>-5.0398537050062558E-2</v>
      </c>
      <c r="CN59" s="43">
        <v>3.0197005474850394</v>
      </c>
      <c r="CO59" s="43">
        <v>0.69329068150315654</v>
      </c>
      <c r="CP59" s="43">
        <v>0.44331327366297563</v>
      </c>
      <c r="CQ59" s="43">
        <v>9.1897326074159125E-2</v>
      </c>
      <c r="CR59" s="43">
        <v>-0.15170304092367248</v>
      </c>
      <c r="CS59" s="43">
        <v>0.18441419625569355</v>
      </c>
      <c r="CT59" s="43">
        <v>1.1403086609004018</v>
      </c>
      <c r="CU59" s="43">
        <v>0.6181794500123251</v>
      </c>
      <c r="CV59" s="43">
        <v>14.10956566757625</v>
      </c>
      <c r="CW59" s="43">
        <v>1.2603054140814716</v>
      </c>
      <c r="CX59" s="43">
        <v>3.3188673763798073</v>
      </c>
      <c r="CY59" s="43">
        <v>4.5542886582261097</v>
      </c>
      <c r="CZ59" s="43">
        <v>1.6979957869811253</v>
      </c>
      <c r="DA59" s="43">
        <v>0.34933210047971303</v>
      </c>
      <c r="DB59" s="43">
        <v>2.4645559407823199</v>
      </c>
      <c r="DC59" s="43">
        <v>0.46422039064570264</v>
      </c>
      <c r="DD59" s="44">
        <v>3902</v>
      </c>
      <c r="DE59" s="44">
        <f t="shared" si="13"/>
        <v>14941</v>
      </c>
      <c r="DF59" s="43">
        <f t="shared" si="10"/>
        <v>12.449567723342936</v>
      </c>
      <c r="DG59" s="43">
        <f t="shared" si="10"/>
        <v>2.1816440979346208</v>
      </c>
      <c r="DH59" s="44">
        <v>11404</v>
      </c>
      <c r="DI59" s="44">
        <f t="shared" si="14"/>
        <v>49310</v>
      </c>
      <c r="DJ59" s="43">
        <f t="shared" si="9"/>
        <v>34.401885680612843</v>
      </c>
      <c r="DK59" s="43">
        <f t="shared" si="9"/>
        <v>25.45796865458987</v>
      </c>
    </row>
    <row r="60" spans="1:115" x14ac:dyDescent="0.25">
      <c r="A60" s="41">
        <v>2022</v>
      </c>
      <c r="B60" s="41" t="s">
        <v>165</v>
      </c>
      <c r="C60" s="41" t="s">
        <v>161</v>
      </c>
      <c r="D60" s="42">
        <v>98.336464406624501</v>
      </c>
      <c r="E60" s="42">
        <v>103.30209683643885</v>
      </c>
      <c r="F60" s="42">
        <v>109.31812139932579</v>
      </c>
      <c r="G60" s="42">
        <v>97.19403082063512</v>
      </c>
      <c r="H60" s="42">
        <v>93.97640859828752</v>
      </c>
      <c r="I60" s="42">
        <v>88.611455601187018</v>
      </c>
      <c r="J60" s="42">
        <v>88.700833297353313</v>
      </c>
      <c r="K60" s="42">
        <v>113.86307825024645</v>
      </c>
      <c r="L60" s="42">
        <v>122.27220834688519</v>
      </c>
      <c r="M60" s="42">
        <v>129.80726468289737</v>
      </c>
      <c r="N60" s="42">
        <v>147.90083065502813</v>
      </c>
      <c r="O60" s="42">
        <v>115.01901745721221</v>
      </c>
      <c r="P60" s="42">
        <v>124.30438007180288</v>
      </c>
      <c r="Q60" s="42">
        <v>100.93846128035663</v>
      </c>
      <c r="R60" s="42">
        <v>124.68804113515515</v>
      </c>
      <c r="S60" s="42">
        <v>123.65283916271892</v>
      </c>
      <c r="T60" s="42">
        <v>147.6767577081352</v>
      </c>
      <c r="U60" s="42">
        <v>156.66905932956763</v>
      </c>
      <c r="V60" s="42">
        <v>176.76922373274022</v>
      </c>
      <c r="W60" s="42">
        <v>144.12116368854723</v>
      </c>
      <c r="X60" s="42">
        <v>141.4773806331591</v>
      </c>
      <c r="Y60" s="42">
        <v>120.05613424865797</v>
      </c>
      <c r="Z60" s="42">
        <v>130.02701982827099</v>
      </c>
      <c r="AA60" s="42">
        <v>144.39458502322171</v>
      </c>
      <c r="AB60" s="43">
        <v>3.8919908149637861</v>
      </c>
      <c r="AC60" s="43">
        <v>9.1804718875502012</v>
      </c>
      <c r="AD60" s="43">
        <v>8.9201925075483643</v>
      </c>
      <c r="AE60" s="43">
        <v>0.61413778465579938</v>
      </c>
      <c r="AF60" s="43">
        <v>-1.3311958759646081</v>
      </c>
      <c r="AG60" s="43">
        <v>9.9626016882560453</v>
      </c>
      <c r="AH60" s="43">
        <v>17.960496095544332</v>
      </c>
      <c r="AI60" s="43">
        <v>7.2418696963203466</v>
      </c>
      <c r="AJ60" s="43">
        <v>25.532455134379962</v>
      </c>
      <c r="AK60" s="43">
        <v>50.331731430458746</v>
      </c>
      <c r="AL60" s="43">
        <v>58.016230737386444</v>
      </c>
      <c r="AM60" s="43">
        <v>13.544609451751445</v>
      </c>
      <c r="AN60" s="43">
        <v>15.436631735566152</v>
      </c>
      <c r="AO60" s="43">
        <v>41.091152380040839</v>
      </c>
      <c r="AP60" s="43">
        <v>65.591384246774382</v>
      </c>
      <c r="AQ60" s="43">
        <v>7.0300274688988473</v>
      </c>
      <c r="AR60" s="43">
        <v>40.360779653913291</v>
      </c>
      <c r="AS60" s="43">
        <v>69.18449640271804</v>
      </c>
      <c r="AT60" s="43">
        <v>75.757034001524318</v>
      </c>
      <c r="AU60" s="43">
        <v>29.993830714130908</v>
      </c>
      <c r="AV60" s="43">
        <v>24.171462399465014</v>
      </c>
      <c r="AW60" s="43">
        <v>52.820117429613724</v>
      </c>
      <c r="AX60" s="43">
        <v>71.369438681625994</v>
      </c>
      <c r="AY60" s="43">
        <v>15.528019621316114</v>
      </c>
      <c r="AZ60" s="43">
        <v>3.6766538100968083</v>
      </c>
      <c r="BA60" s="43">
        <v>9.6051893765611638</v>
      </c>
      <c r="BB60" s="43">
        <v>9.7975095269453369</v>
      </c>
      <c r="BC60" s="43">
        <v>0.42464052783539596</v>
      </c>
      <c r="BD60" s="43">
        <v>-1.2895592649512122</v>
      </c>
      <c r="BE60" s="43">
        <v>8.0334796392750984</v>
      </c>
      <c r="BF60" s="43">
        <v>14.512735574555723</v>
      </c>
      <c r="BG60" s="43">
        <v>8.5310937634137662</v>
      </c>
      <c r="BH60" s="43">
        <v>17.006675448706087</v>
      </c>
      <c r="BI60" s="43">
        <v>16.155218807780059</v>
      </c>
      <c r="BJ60" s="43">
        <v>39.100098365989268</v>
      </c>
      <c r="BK60" s="43">
        <v>10.5150299601521</v>
      </c>
      <c r="BL60" s="43">
        <v>14.613895658827648</v>
      </c>
      <c r="BM60" s="43">
        <v>33.724479960170605</v>
      </c>
      <c r="BN60" s="43">
        <v>62.138569561182244</v>
      </c>
      <c r="BO60" s="43">
        <v>9.3589055998569481</v>
      </c>
      <c r="BP60" s="43">
        <v>30.115014199878097</v>
      </c>
      <c r="BQ60" s="43">
        <v>28.388636622711914</v>
      </c>
      <c r="BR60" s="43">
        <v>52.533398853210912</v>
      </c>
      <c r="BS60" s="43">
        <v>26.608618978794183</v>
      </c>
      <c r="BT60" s="43">
        <v>22.228576364226061</v>
      </c>
      <c r="BU60" s="43">
        <v>42.04894307241571</v>
      </c>
      <c r="BV60" s="43">
        <v>66.183684775855141</v>
      </c>
      <c r="BW60" s="43">
        <v>16.527142850235997</v>
      </c>
      <c r="BX60" s="43">
        <v>3.58756357293964</v>
      </c>
      <c r="BY60" s="43">
        <v>0.6804242965153442</v>
      </c>
      <c r="BZ60" s="43">
        <v>0.42591725860625101</v>
      </c>
      <c r="CA60" s="43">
        <v>0.28162005611602747</v>
      </c>
      <c r="CB60" s="43">
        <v>-4.8291224377684037E-2</v>
      </c>
      <c r="CC60" s="43">
        <v>0.21684889706950991</v>
      </c>
      <c r="CD60" s="43">
        <v>1.5139440597466487</v>
      </c>
      <c r="CE60" s="43">
        <v>0.51710022926354293</v>
      </c>
      <c r="CF60" s="43">
        <v>24.425681040947872</v>
      </c>
      <c r="CG60" s="43">
        <v>7.6085314973721729</v>
      </c>
      <c r="CH60" s="43">
        <v>4.8035647679071882</v>
      </c>
      <c r="CI60" s="43">
        <v>6.3972645844909062</v>
      </c>
      <c r="CJ60" s="43">
        <v>1.8475185224775736</v>
      </c>
      <c r="CK60" s="43">
        <v>0.42701655520465787</v>
      </c>
      <c r="CL60" s="43">
        <v>3.0196957919173828</v>
      </c>
      <c r="CM60" s="43">
        <v>0.32208932157798825</v>
      </c>
      <c r="CN60" s="43">
        <v>3.086263072832832</v>
      </c>
      <c r="CO60" s="43">
        <v>0.69562868554377144</v>
      </c>
      <c r="CP60" s="43">
        <v>0.44399137963871615</v>
      </c>
      <c r="CQ60" s="43">
        <v>7.8017204436752682E-2</v>
      </c>
      <c r="CR60" s="43">
        <v>-0.13142379670978743</v>
      </c>
      <c r="CS60" s="43">
        <v>0.19089311555058297</v>
      </c>
      <c r="CT60" s="43">
        <v>1.2168310738168686</v>
      </c>
      <c r="CU60" s="43">
        <v>0.5923254105559278</v>
      </c>
      <c r="CV60" s="43">
        <v>16.097528026694714</v>
      </c>
      <c r="CW60" s="43">
        <v>2.4989485318428186</v>
      </c>
      <c r="CX60" s="43">
        <v>3.5874476884110806</v>
      </c>
      <c r="CY60" s="43">
        <v>4.9103302407616907</v>
      </c>
      <c r="CZ60" s="43">
        <v>1.7249366207844448</v>
      </c>
      <c r="DA60" s="43">
        <v>0.36448961282089598</v>
      </c>
      <c r="DB60" s="43">
        <v>2.5748870461469329</v>
      </c>
      <c r="DC60" s="43">
        <v>0.4364882859268519</v>
      </c>
      <c r="DD60" s="44">
        <v>4411</v>
      </c>
      <c r="DE60" s="44">
        <f t="shared" si="13"/>
        <v>19352</v>
      </c>
      <c r="DF60" s="43">
        <f t="shared" si="10"/>
        <v>46.691054206850694</v>
      </c>
      <c r="DG60" s="43">
        <f t="shared" si="10"/>
        <v>9.7736683873163486</v>
      </c>
      <c r="DH60" s="44">
        <v>11714</v>
      </c>
      <c r="DI60" s="44">
        <f t="shared" si="14"/>
        <v>61024</v>
      </c>
      <c r="DJ60" s="43">
        <f t="shared" si="9"/>
        <v>13.584795888684177</v>
      </c>
      <c r="DK60" s="43">
        <f t="shared" si="9"/>
        <v>22.99010419815788</v>
      </c>
    </row>
    <row r="61" spans="1:115" x14ac:dyDescent="0.25">
      <c r="A61" s="41">
        <v>2022</v>
      </c>
      <c r="B61" s="41" t="s">
        <v>166</v>
      </c>
      <c r="C61" s="41" t="s">
        <v>161</v>
      </c>
      <c r="D61" s="42">
        <v>99.477570681573397</v>
      </c>
      <c r="E61" s="42">
        <v>104.81015664427007</v>
      </c>
      <c r="F61" s="42">
        <v>110.01530098223328</v>
      </c>
      <c r="G61" s="42">
        <v>98.164113834205153</v>
      </c>
      <c r="H61" s="42">
        <v>95.090114364409317</v>
      </c>
      <c r="I61" s="42">
        <v>90.792488588410635</v>
      </c>
      <c r="J61" s="42">
        <v>90.73874185052459</v>
      </c>
      <c r="K61" s="42">
        <v>114.82710559469848</v>
      </c>
      <c r="L61" s="42">
        <v>123.06021200832427</v>
      </c>
      <c r="M61" s="42">
        <v>104.10824847392905</v>
      </c>
      <c r="N61" s="42">
        <v>147.76701079617868</v>
      </c>
      <c r="O61" s="42">
        <v>118.99899417705784</v>
      </c>
      <c r="P61" s="42">
        <v>138.41552600291112</v>
      </c>
      <c r="Q61" s="42">
        <v>104.55599897170093</v>
      </c>
      <c r="R61" s="42">
        <v>147.7045660502709</v>
      </c>
      <c r="S61" s="42">
        <v>122.64079534661698</v>
      </c>
      <c r="T61" s="42">
        <v>147.36478464284818</v>
      </c>
      <c r="U61" s="42">
        <v>127.1200871074124</v>
      </c>
      <c r="V61" s="42">
        <v>178.58746440390533</v>
      </c>
      <c r="W61" s="42">
        <v>146.88600483528444</v>
      </c>
      <c r="X61" s="42">
        <v>156.88938174366504</v>
      </c>
      <c r="Y61" s="42">
        <v>125.10948176312687</v>
      </c>
      <c r="Z61" s="42">
        <v>149.76589909748932</v>
      </c>
      <c r="AA61" s="42">
        <v>143.9587898543428</v>
      </c>
      <c r="AB61" s="43">
        <v>5.0733623830649499</v>
      </c>
      <c r="AC61" s="43">
        <v>10.580055124029064</v>
      </c>
      <c r="AD61" s="43">
        <v>8.8393377899412595</v>
      </c>
      <c r="AE61" s="43">
        <v>2.0447358816934713</v>
      </c>
      <c r="AF61" s="43">
        <v>0.29128742727682067</v>
      </c>
      <c r="AG61" s="43">
        <v>10.346259864354801</v>
      </c>
      <c r="AH61" s="43">
        <v>18.520189487931439</v>
      </c>
      <c r="AI61" s="43">
        <v>7.6719617878994395</v>
      </c>
      <c r="AJ61" s="43">
        <v>11.174889676869281</v>
      </c>
      <c r="AK61" s="43">
        <v>-12.23739302029867</v>
      </c>
      <c r="AL61" s="43">
        <v>21.353757017039875</v>
      </c>
      <c r="AM61" s="43">
        <v>12.483230715586281</v>
      </c>
      <c r="AN61" s="43">
        <v>20.513383235607986</v>
      </c>
      <c r="AO61" s="43">
        <v>14.325535456871673</v>
      </c>
      <c r="AP61" s="43">
        <v>43.385832487915053</v>
      </c>
      <c r="AQ61" s="43">
        <v>0.69576719330219916</v>
      </c>
      <c r="AR61" s="43">
        <v>23.355861040143864</v>
      </c>
      <c r="AS61" s="43">
        <v>-0.3885588733886336</v>
      </c>
      <c r="AT61" s="43">
        <v>35.609030212408314</v>
      </c>
      <c r="AU61" s="43">
        <v>27.366062665183179</v>
      </c>
      <c r="AV61" s="43">
        <v>28.131158713841732</v>
      </c>
      <c r="AW61" s="43">
        <v>23.943495624987698</v>
      </c>
      <c r="AX61" s="43">
        <v>43.880978915481506</v>
      </c>
      <c r="AY61" s="43">
        <v>8.8676471073634069</v>
      </c>
      <c r="AZ61" s="43">
        <v>3.9094036359349937</v>
      </c>
      <c r="BA61" s="43">
        <v>9.7699932226364083</v>
      </c>
      <c r="BB61" s="43">
        <v>9.6342101641233135</v>
      </c>
      <c r="BC61" s="43">
        <v>0.69317925032676975</v>
      </c>
      <c r="BD61" s="43">
        <v>-1.0280060131364066</v>
      </c>
      <c r="BE61" s="43">
        <v>8.4135987881756691</v>
      </c>
      <c r="BF61" s="43">
        <v>15.176303600776953</v>
      </c>
      <c r="BG61" s="43">
        <v>8.385204755587484</v>
      </c>
      <c r="BH61" s="43">
        <v>15.948319070729443</v>
      </c>
      <c r="BI61" s="43">
        <v>10.569968722724976</v>
      </c>
      <c r="BJ61" s="43">
        <v>35.769465862683077</v>
      </c>
      <c r="BK61" s="43">
        <v>10.85475373250484</v>
      </c>
      <c r="BL61" s="43">
        <v>15.639992427009531</v>
      </c>
      <c r="BM61" s="43">
        <v>29.931179067151948</v>
      </c>
      <c r="BN61" s="43">
        <v>57.725992284785498</v>
      </c>
      <c r="BO61" s="43">
        <v>7.8145934315000165</v>
      </c>
      <c r="BP61" s="43">
        <v>28.867535043319204</v>
      </c>
      <c r="BQ61" s="43">
        <v>22.699341176346888</v>
      </c>
      <c r="BR61" s="43">
        <v>49.317906528130507</v>
      </c>
      <c r="BS61" s="43">
        <v>26.742814060815579</v>
      </c>
      <c r="BT61" s="43">
        <v>23.268852586927856</v>
      </c>
      <c r="BU61" s="43">
        <v>38.472807510217663</v>
      </c>
      <c r="BV61" s="43">
        <v>60.896534893644684</v>
      </c>
      <c r="BW61" s="43">
        <v>15.151921963100822</v>
      </c>
      <c r="BX61" s="43">
        <v>4.381597081508561</v>
      </c>
      <c r="BY61" s="43">
        <v>0.7814527828042046</v>
      </c>
      <c r="BZ61" s="43">
        <v>0.47779715579223259</v>
      </c>
      <c r="CA61" s="43">
        <v>0.83852024474357589</v>
      </c>
      <c r="CB61" s="43">
        <v>8.2163638022609453E-2</v>
      </c>
      <c r="CC61" s="43">
        <v>0.21600956442864097</v>
      </c>
      <c r="CD61" s="43">
        <v>1.4711924138455541</v>
      </c>
      <c r="CE61" s="43">
        <v>0.51446128187174378</v>
      </c>
      <c r="CF61" s="43">
        <v>10.369527179945964</v>
      </c>
      <c r="CG61" s="43">
        <v>-2.281799992525233</v>
      </c>
      <c r="CH61" s="43">
        <v>2.1260706702414676</v>
      </c>
      <c r="CI61" s="43">
        <v>5.6203449805578023</v>
      </c>
      <c r="CJ61" s="43">
        <v>2.3551352187900334</v>
      </c>
      <c r="CK61" s="43">
        <v>0.1668607461153461</v>
      </c>
      <c r="CL61" s="43">
        <v>2.3434322743108789</v>
      </c>
      <c r="CM61" s="43">
        <v>3.9483282455668733E-2</v>
      </c>
      <c r="CN61" s="43">
        <v>3.2294945397526003</v>
      </c>
      <c r="CO61" s="43">
        <v>0.70939605390233562</v>
      </c>
      <c r="CP61" s="43">
        <v>0.45363025111618721</v>
      </c>
      <c r="CQ61" s="43">
        <v>0.17309690897619628</v>
      </c>
      <c r="CR61" s="43">
        <v>-0.12009764364567568</v>
      </c>
      <c r="CS61" s="43">
        <v>0.18094003024003555</v>
      </c>
      <c r="CT61" s="43">
        <v>1.2505515350655567</v>
      </c>
      <c r="CU61" s="43">
        <v>0.58197740409796472</v>
      </c>
      <c r="CV61" s="43">
        <v>15.081307928770434</v>
      </c>
      <c r="CW61" s="43">
        <v>1.634347818156894</v>
      </c>
      <c r="CX61" s="43">
        <v>3.3528163558182986</v>
      </c>
      <c r="CY61" s="43">
        <v>5.0407211181577312</v>
      </c>
      <c r="CZ61" s="43">
        <v>1.8375741701955233</v>
      </c>
      <c r="DA61" s="43">
        <v>0.32455052928985501</v>
      </c>
      <c r="DB61" s="43">
        <v>2.5337372048483946</v>
      </c>
      <c r="DC61" s="43">
        <v>0.35756073230373686</v>
      </c>
      <c r="DD61" s="44">
        <v>4633</v>
      </c>
      <c r="DE61" s="44">
        <f t="shared" si="13"/>
        <v>23985</v>
      </c>
      <c r="DF61" s="43">
        <f t="shared" si="10"/>
        <v>22.923852480764118</v>
      </c>
      <c r="DG61" s="43">
        <f>+((DE61/DE49)-1)*100</f>
        <v>12.08991494532199</v>
      </c>
      <c r="DH61" s="44">
        <v>11215</v>
      </c>
      <c r="DI61" s="44">
        <f t="shared" si="14"/>
        <v>72239</v>
      </c>
      <c r="DJ61" s="43">
        <f t="shared" si="9"/>
        <v>-1.55372191011236</v>
      </c>
      <c r="DK61" s="43">
        <f t="shared" si="9"/>
        <v>18.40712026094511</v>
      </c>
    </row>
    <row r="62" spans="1:115" x14ac:dyDescent="0.25">
      <c r="A62" s="41">
        <v>2022</v>
      </c>
      <c r="B62" s="41" t="s">
        <v>167</v>
      </c>
      <c r="C62" s="41" t="s">
        <v>161</v>
      </c>
      <c r="D62" s="42">
        <v>98.989552936744772</v>
      </c>
      <c r="E62" s="42">
        <v>105.36232027469647</v>
      </c>
      <c r="F62" s="42">
        <v>110.18858810174893</v>
      </c>
      <c r="G62" s="42">
        <v>97.966441139737682</v>
      </c>
      <c r="H62" s="42">
        <v>95.280971199329372</v>
      </c>
      <c r="I62" s="42">
        <v>88.12678160402622</v>
      </c>
      <c r="J62" s="42">
        <v>91.29139501748628</v>
      </c>
      <c r="K62" s="42">
        <v>107.55956726555733</v>
      </c>
      <c r="L62" s="42">
        <v>125.15805306205749</v>
      </c>
      <c r="M62" s="42">
        <v>122.89808896430171</v>
      </c>
      <c r="N62" s="42">
        <v>151.38987973872565</v>
      </c>
      <c r="O62" s="42">
        <v>120.45933372502766</v>
      </c>
      <c r="P62" s="42">
        <v>128.60918212300368</v>
      </c>
      <c r="Q62" s="42">
        <v>104.08882261956514</v>
      </c>
      <c r="R62" s="42">
        <v>129.11412709273725</v>
      </c>
      <c r="S62" s="42">
        <v>126.58847776002268</v>
      </c>
      <c r="T62" s="42">
        <v>153.82644691178945</v>
      </c>
      <c r="U62" s="42">
        <v>152.552752037597</v>
      </c>
      <c r="V62" s="42">
        <v>185.82600424754153</v>
      </c>
      <c r="W62" s="42">
        <v>153.09427285386988</v>
      </c>
      <c r="X62" s="42">
        <v>147.95853999574652</v>
      </c>
      <c r="Y62" s="42">
        <v>125.35382991248132</v>
      </c>
      <c r="Z62" s="42">
        <v>135.94147842486498</v>
      </c>
      <c r="AA62" s="42">
        <v>150.10479466402927</v>
      </c>
      <c r="AB62" s="43">
        <v>3.5042047117696207</v>
      </c>
      <c r="AC62" s="43">
        <v>10.292106898694842</v>
      </c>
      <c r="AD62" s="43">
        <v>6.6830619300910055</v>
      </c>
      <c r="AE62" s="43">
        <v>0.68437045162930144</v>
      </c>
      <c r="AF62" s="43">
        <v>1.3091088510083004</v>
      </c>
      <c r="AG62" s="43">
        <v>7.1347635594634529</v>
      </c>
      <c r="AH62" s="43">
        <v>17.180226113943696</v>
      </c>
      <c r="AI62" s="43">
        <v>-0.35967905598566219</v>
      </c>
      <c r="AJ62" s="43">
        <v>5.0927853685472702</v>
      </c>
      <c r="AK62" s="43">
        <v>1.1407941936841581</v>
      </c>
      <c r="AL62" s="43">
        <v>12.235092079050226</v>
      </c>
      <c r="AM62" s="43">
        <v>3.320373718854186</v>
      </c>
      <c r="AN62" s="43">
        <v>5.4865447604053097</v>
      </c>
      <c r="AO62" s="43">
        <v>6.4272337321172213</v>
      </c>
      <c r="AP62" s="43">
        <v>22.044366105689651</v>
      </c>
      <c r="AQ62" s="43">
        <v>1.2009669059896977</v>
      </c>
      <c r="AR62" s="43">
        <v>19.370006116132199</v>
      </c>
      <c r="AS62" s="43">
        <v>15.969441204431</v>
      </c>
      <c r="AT62" s="43">
        <v>26.853913568417177</v>
      </c>
      <c r="AU62" s="43">
        <v>20.430158443644597</v>
      </c>
      <c r="AV62" s="43">
        <v>13.424052308357592</v>
      </c>
      <c r="AW62" s="43">
        <v>15.846262416622636</v>
      </c>
      <c r="AX62" s="43">
        <v>26.911580700967107</v>
      </c>
      <c r="AY62" s="43">
        <v>10.216628164573137</v>
      </c>
      <c r="AZ62" s="43">
        <v>3.8510212092023988</v>
      </c>
      <c r="BA62" s="43">
        <v>9.8460035106132882</v>
      </c>
      <c r="BB62" s="43">
        <v>9.1965028868253196</v>
      </c>
      <c r="BC62" s="43">
        <v>0.69191445227709814</v>
      </c>
      <c r="BD62" s="43">
        <v>-0.69851848112056913</v>
      </c>
      <c r="BE62" s="43">
        <v>8.2331243866829773</v>
      </c>
      <c r="BF62" s="43">
        <v>15.465268676277866</v>
      </c>
      <c r="BG62" s="43">
        <v>7.1025660679452596</v>
      </c>
      <c r="BH62" s="43">
        <v>14.174965188889278</v>
      </c>
      <c r="BI62" s="43">
        <v>8.9886135536000786</v>
      </c>
      <c r="BJ62" s="43">
        <v>31.718746019739143</v>
      </c>
      <c r="BK62" s="43">
        <v>9.650616722475803</v>
      </c>
      <c r="BL62" s="43">
        <v>14.057539998309053</v>
      </c>
      <c r="BM62" s="43">
        <v>25.866202665566675</v>
      </c>
      <c r="BN62" s="43">
        <v>50.781513395038694</v>
      </c>
      <c r="BO62" s="43">
        <v>6.7911344585934286</v>
      </c>
      <c r="BP62" s="43">
        <v>27.290639909942737</v>
      </c>
      <c r="BQ62" s="43">
        <v>21.560037113233133</v>
      </c>
      <c r="BR62" s="43">
        <v>45.398707862516872</v>
      </c>
      <c r="BS62" s="43">
        <v>25.711427367112538</v>
      </c>
      <c r="BT62" s="43">
        <v>21.712596827777663</v>
      </c>
      <c r="BU62" s="43">
        <v>34.519103083513691</v>
      </c>
      <c r="BV62" s="43">
        <v>54.231719208949734</v>
      </c>
      <c r="BW62" s="43">
        <v>14.381719498836176</v>
      </c>
      <c r="BX62" s="43">
        <v>3.3320744276698533</v>
      </c>
      <c r="BY62" s="43">
        <v>0.75882764000755587</v>
      </c>
      <c r="BZ62" s="43">
        <v>0.35334464561389906</v>
      </c>
      <c r="CA62" s="43">
        <v>0.57770801011082429</v>
      </c>
      <c r="CB62" s="43">
        <v>0.19966681571539319</v>
      </c>
      <c r="CC62" s="43">
        <v>0.14284577896401704</v>
      </c>
      <c r="CD62" s="43">
        <v>1.2879915717978856</v>
      </c>
      <c r="CE62" s="43">
        <v>1.1689965460278211E-2</v>
      </c>
      <c r="CF62" s="43">
        <v>4.8627019315162618</v>
      </c>
      <c r="CG62" s="43">
        <v>7.8062692881071039E-2</v>
      </c>
      <c r="CH62" s="43">
        <v>1.1873173277789888</v>
      </c>
      <c r="CI62" s="43">
        <v>1.6253844645816289</v>
      </c>
      <c r="CJ62" s="43">
        <v>0.57058696424386701</v>
      </c>
      <c r="CK62" s="43">
        <v>7.5281997822264982E-2</v>
      </c>
      <c r="CL62" s="43">
        <v>1.2970449542911813</v>
      </c>
      <c r="CM62" s="43">
        <v>2.9023529917259969E-2</v>
      </c>
      <c r="CN62" s="43">
        <v>3.2399229107787906</v>
      </c>
      <c r="CO62" s="43">
        <v>0.71662959063260434</v>
      </c>
      <c r="CP62" s="43">
        <v>0.44167470736490594</v>
      </c>
      <c r="CQ62" s="43">
        <v>0.23130313211114889</v>
      </c>
      <c r="CR62" s="43">
        <v>-7.6838542339599789E-2</v>
      </c>
      <c r="CS62" s="43">
        <v>0.17495586496670984</v>
      </c>
      <c r="CT62" s="43">
        <v>1.252922451480297</v>
      </c>
      <c r="CU62" s="43">
        <v>0.49927570656272408</v>
      </c>
      <c r="CV62" s="43">
        <v>13.425049704801216</v>
      </c>
      <c r="CW62" s="43">
        <v>1.3818367380808652</v>
      </c>
      <c r="CX62" s="43">
        <v>2.9747304115873021</v>
      </c>
      <c r="CY62" s="43">
        <v>4.4873266755189016</v>
      </c>
      <c r="CZ62" s="43">
        <v>1.6322647177460541</v>
      </c>
      <c r="DA62" s="43">
        <v>0.28124015659105095</v>
      </c>
      <c r="DB62" s="43">
        <v>2.3645247717857343</v>
      </c>
      <c r="DC62" s="43">
        <v>0.30312623349130685</v>
      </c>
      <c r="DD62" s="44">
        <v>4694</v>
      </c>
      <c r="DE62" s="44">
        <f t="shared" si="13"/>
        <v>28679</v>
      </c>
      <c r="DF62" s="43">
        <f t="shared" si="10"/>
        <v>13.32689521970063</v>
      </c>
      <c r="DG62" s="43">
        <f t="shared" si="10"/>
        <v>12.290524667188718</v>
      </c>
      <c r="DH62" s="44">
        <v>11390</v>
      </c>
      <c r="DI62" s="44">
        <f t="shared" si="14"/>
        <v>83629</v>
      </c>
      <c r="DJ62" s="43">
        <f t="shared" si="9"/>
        <v>-11.978361669242654</v>
      </c>
      <c r="DK62" s="43">
        <f t="shared" si="9"/>
        <v>13.090102638304767</v>
      </c>
    </row>
    <row r="63" spans="1:115" x14ac:dyDescent="0.25">
      <c r="A63" s="41">
        <v>2022</v>
      </c>
      <c r="B63" s="41" t="s">
        <v>168</v>
      </c>
      <c r="C63" s="41" t="s">
        <v>161</v>
      </c>
      <c r="D63" s="42">
        <v>99.104538709897014</v>
      </c>
      <c r="E63" s="42">
        <v>106.55570618561802</v>
      </c>
      <c r="F63" s="42">
        <v>110.54352688333324</v>
      </c>
      <c r="G63" s="42">
        <v>97.702471314681972</v>
      </c>
      <c r="H63" s="42">
        <v>94.857343871624451</v>
      </c>
      <c r="I63" s="42">
        <v>89.105450252027524</v>
      </c>
      <c r="J63" s="42">
        <v>91.48136954362937</v>
      </c>
      <c r="K63" s="42">
        <v>109.78131014738646</v>
      </c>
      <c r="L63" s="42">
        <v>123.08382622174922</v>
      </c>
      <c r="M63" s="42">
        <v>136.00532719256796</v>
      </c>
      <c r="N63" s="42">
        <v>145.91370850634357</v>
      </c>
      <c r="O63" s="42">
        <v>114.03841974912869</v>
      </c>
      <c r="P63" s="42">
        <v>125.64982114462315</v>
      </c>
      <c r="Q63" s="42">
        <v>114.83187348587684</v>
      </c>
      <c r="R63" s="42">
        <v>125.87962533096825</v>
      </c>
      <c r="S63" s="42">
        <v>124.78429073487422</v>
      </c>
      <c r="T63" s="42">
        <v>153.52320010561442</v>
      </c>
      <c r="U63" s="42">
        <v>171.28688016378817</v>
      </c>
      <c r="V63" s="42">
        <v>181.50285924871133</v>
      </c>
      <c r="W63" s="42">
        <v>147.54206701900171</v>
      </c>
      <c r="X63" s="42">
        <v>146.32244587685403</v>
      </c>
      <c r="Y63" s="42">
        <v>139.6252458344982</v>
      </c>
      <c r="Z63" s="42">
        <v>133.07242013143767</v>
      </c>
      <c r="AA63" s="42">
        <v>149.8460456691169</v>
      </c>
      <c r="AB63" s="43">
        <v>3.6324965497634754</v>
      </c>
      <c r="AC63" s="43">
        <v>10.395521929015183</v>
      </c>
      <c r="AD63" s="43">
        <v>6.8019315581135054</v>
      </c>
      <c r="AE63" s="43">
        <v>1.0476641826202782</v>
      </c>
      <c r="AF63" s="43">
        <v>0.83139738408173347</v>
      </c>
      <c r="AG63" s="43">
        <v>6.7718997800111591</v>
      </c>
      <c r="AH63" s="43">
        <v>15.327672545177439</v>
      </c>
      <c r="AI63" s="43">
        <v>1.067762433876096</v>
      </c>
      <c r="AJ63" s="43">
        <v>6.3219479874134343</v>
      </c>
      <c r="AK63" s="43">
        <v>16.376524329069841</v>
      </c>
      <c r="AL63" s="43">
        <v>14.339658585854309</v>
      </c>
      <c r="AM63" s="43">
        <v>1.3652628005746736</v>
      </c>
      <c r="AN63" s="43">
        <v>-0.97623945831220027</v>
      </c>
      <c r="AO63" s="43">
        <v>11.562320051814122</v>
      </c>
      <c r="AP63" s="43">
        <v>22.800244332928088</v>
      </c>
      <c r="AQ63" s="43">
        <v>4.3220745977714303</v>
      </c>
      <c r="AR63" s="43">
        <v>21.70209112778252</v>
      </c>
      <c r="AS63" s="43">
        <v>34.335391668698342</v>
      </c>
      <c r="AT63" s="43">
        <v>30.326461847753137</v>
      </c>
      <c r="AU63" s="43">
        <v>19.269282596966384</v>
      </c>
      <c r="AV63" s="43">
        <v>7.0801833224441557</v>
      </c>
      <c r="AW63" s="43">
        <v>22.395202052538977</v>
      </c>
      <c r="AX63" s="43">
        <v>27.869241524925847</v>
      </c>
      <c r="AY63" s="43">
        <v>14.667926668889098</v>
      </c>
      <c r="AZ63" s="43">
        <v>3.8235025603278405</v>
      </c>
      <c r="BA63" s="43">
        <v>9.9164688158133618</v>
      </c>
      <c r="BB63" s="43">
        <v>8.8866514487701664</v>
      </c>
      <c r="BC63" s="43">
        <v>0.73633539577639961</v>
      </c>
      <c r="BD63" s="43">
        <v>-0.50943602158094459</v>
      </c>
      <c r="BE63" s="43">
        <v>8.0501144684210537</v>
      </c>
      <c r="BF63" s="43">
        <v>15.447653027093345</v>
      </c>
      <c r="BG63" s="43">
        <v>6.3264456151927551</v>
      </c>
      <c r="BH63" s="43">
        <v>13.098831092499651</v>
      </c>
      <c r="BI63" s="43">
        <v>10.014751345167161</v>
      </c>
      <c r="BJ63" s="43">
        <v>29.285042530755213</v>
      </c>
      <c r="BK63" s="43">
        <v>8.5435876119125389</v>
      </c>
      <c r="BL63" s="43">
        <v>11.959324683311113</v>
      </c>
      <c r="BM63" s="43">
        <v>23.663574260418187</v>
      </c>
      <c r="BN63" s="43">
        <v>46.342011321439117</v>
      </c>
      <c r="BO63" s="43">
        <v>6.4728598417852501</v>
      </c>
      <c r="BP63" s="43">
        <v>26.509322666119871</v>
      </c>
      <c r="BQ63" s="43">
        <v>23.36087140797758</v>
      </c>
      <c r="BR63" s="43">
        <v>43.254397037314597</v>
      </c>
      <c r="BS63" s="43">
        <v>24.827689731042014</v>
      </c>
      <c r="BT63" s="43">
        <v>19.633808838641453</v>
      </c>
      <c r="BU63" s="43">
        <v>32.633106133189131</v>
      </c>
      <c r="BV63" s="43">
        <v>50.012645860339511</v>
      </c>
      <c r="BW63" s="43">
        <v>14.41899533104527</v>
      </c>
      <c r="BX63" s="43">
        <v>3.2198593922368492</v>
      </c>
      <c r="BY63" s="43">
        <v>0.7811974898199282</v>
      </c>
      <c r="BZ63" s="43">
        <v>0.42106826044928319</v>
      </c>
      <c r="CA63" s="43">
        <v>0.416924470693393</v>
      </c>
      <c r="CB63" s="43">
        <v>0.31932502435016707</v>
      </c>
      <c r="CC63" s="43">
        <v>0.13511708361791189</v>
      </c>
      <c r="CD63" s="43">
        <v>1.0691058083970293</v>
      </c>
      <c r="CE63" s="43">
        <v>7.7121254909137071E-2</v>
      </c>
      <c r="CF63" s="43">
        <v>6.6247146055071227</v>
      </c>
      <c r="CG63" s="43">
        <v>2.5345090244922774</v>
      </c>
      <c r="CH63" s="43">
        <v>1.458374965673781</v>
      </c>
      <c r="CI63" s="43">
        <v>1.0862032714409493</v>
      </c>
      <c r="CJ63" s="43">
        <v>-9.2173848689895199E-2</v>
      </c>
      <c r="CK63" s="43">
        <v>0.14448071448514899</v>
      </c>
      <c r="CL63" s="43">
        <v>1.3061551920933254</v>
      </c>
      <c r="CM63" s="43">
        <v>0.18716528601153531</v>
      </c>
      <c r="CN63" s="43">
        <v>3.2314506090323807</v>
      </c>
      <c r="CO63" s="43">
        <v>0.72474311984040651</v>
      </c>
      <c r="CP63" s="43">
        <v>0.44026376864159006</v>
      </c>
      <c r="CQ63" s="43">
        <v>0.25297827790731764</v>
      </c>
      <c r="CR63" s="43">
        <v>-2.8294442776209537E-2</v>
      </c>
      <c r="CS63" s="43">
        <v>0.16994976874637335</v>
      </c>
      <c r="CT63" s="43">
        <v>1.2302956375827483</v>
      </c>
      <c r="CU63" s="43">
        <v>0.4415144790901539</v>
      </c>
      <c r="CV63" s="43">
        <v>12.50186724904194</v>
      </c>
      <c r="CW63" s="43">
        <v>1.5391792000457245</v>
      </c>
      <c r="CX63" s="43">
        <v>2.7722622027989079</v>
      </c>
      <c r="CY63" s="43">
        <v>4.0230653792662183</v>
      </c>
      <c r="CZ63" s="43">
        <v>1.3940923403970635</v>
      </c>
      <c r="DA63" s="43">
        <v>0.26257217300928676</v>
      </c>
      <c r="DB63" s="43">
        <v>2.2200548497613615</v>
      </c>
      <c r="DC63" s="43">
        <v>0.29064110376337804</v>
      </c>
      <c r="DD63" s="44">
        <v>4894</v>
      </c>
      <c r="DE63" s="44">
        <f t="shared" si="13"/>
        <v>33573</v>
      </c>
      <c r="DF63" s="43">
        <f t="shared" si="10"/>
        <v>31.665321495829968</v>
      </c>
      <c r="DG63" s="43">
        <f t="shared" si="10"/>
        <v>14.752025156372838</v>
      </c>
      <c r="DH63" s="44">
        <v>12165</v>
      </c>
      <c r="DI63" s="44">
        <f t="shared" si="14"/>
        <v>95794</v>
      </c>
      <c r="DJ63" s="43">
        <f t="shared" si="9"/>
        <v>-4.0842072064968811</v>
      </c>
      <c r="DK63" s="43">
        <f t="shared" si="9"/>
        <v>10.575768769046089</v>
      </c>
    </row>
    <row r="64" spans="1:115" x14ac:dyDescent="0.25">
      <c r="A64" s="41">
        <v>2022</v>
      </c>
      <c r="B64" s="41" t="s">
        <v>169</v>
      </c>
      <c r="C64" s="41" t="s">
        <v>161</v>
      </c>
      <c r="D64" s="42">
        <v>99.564912928193792</v>
      </c>
      <c r="E64" s="42">
        <v>107.51160236302286</v>
      </c>
      <c r="F64" s="42">
        <v>111.78893672513294</v>
      </c>
      <c r="G64" s="42">
        <v>97.719776815673157</v>
      </c>
      <c r="H64" s="42">
        <v>95.572869888030638</v>
      </c>
      <c r="I64" s="42">
        <v>87.433946338443945</v>
      </c>
      <c r="J64" s="42">
        <v>92.949354518371393</v>
      </c>
      <c r="K64" s="42">
        <v>110.83493727956409</v>
      </c>
      <c r="L64" s="42">
        <v>121.78727428240587</v>
      </c>
      <c r="M64" s="42">
        <v>145.17790426011206</v>
      </c>
      <c r="N64" s="42">
        <v>141.66116828221016</v>
      </c>
      <c r="O64" s="42">
        <v>110.8253738709182</v>
      </c>
      <c r="P64" s="42">
        <v>120.53234396889252</v>
      </c>
      <c r="Q64" s="42">
        <v>102.07331215558055</v>
      </c>
      <c r="R64" s="42">
        <v>128.09787897797548</v>
      </c>
      <c r="S64" s="42">
        <v>120.75552333143919</v>
      </c>
      <c r="T64" s="42">
        <v>154.13373060134489</v>
      </c>
      <c r="U64" s="42">
        <v>185.07030281425548</v>
      </c>
      <c r="V64" s="42">
        <v>178.46520637402131</v>
      </c>
      <c r="W64" s="42">
        <v>145.77908853059103</v>
      </c>
      <c r="X64" s="42">
        <v>142.53091743664049</v>
      </c>
      <c r="Y64" s="42">
        <v>125.80143330399973</v>
      </c>
      <c r="Z64" s="42">
        <v>137.30200117527122</v>
      </c>
      <c r="AA64" s="42">
        <v>146.471310673028</v>
      </c>
      <c r="AB64" s="43">
        <v>4.0557957912259024</v>
      </c>
      <c r="AC64" s="43">
        <v>10.428100987925371</v>
      </c>
      <c r="AD64" s="43">
        <v>7.5696915597246006</v>
      </c>
      <c r="AE64" s="43">
        <v>1.6181073920862321</v>
      </c>
      <c r="AF64" s="43">
        <v>1.5435142184617279</v>
      </c>
      <c r="AG64" s="43">
        <v>4.6171003711733993</v>
      </c>
      <c r="AH64" s="43">
        <v>14.901793339026458</v>
      </c>
      <c r="AI64" s="43">
        <v>1.1891597104996654</v>
      </c>
      <c r="AJ64" s="43">
        <v>6.4802223199234232</v>
      </c>
      <c r="AK64" s="43">
        <v>25.369028506171777</v>
      </c>
      <c r="AL64" s="43">
        <v>10.693689631486048</v>
      </c>
      <c r="AM64" s="43">
        <v>0.88030893520885112</v>
      </c>
      <c r="AN64" s="43">
        <v>-2.9579010215381674</v>
      </c>
      <c r="AO64" s="43">
        <v>-0.40752816433455852</v>
      </c>
      <c r="AP64" s="43">
        <v>18.394057842436375</v>
      </c>
      <c r="AQ64" s="43">
        <v>-0.36730361742394191</v>
      </c>
      <c r="AR64" s="43">
        <v>22.730527805686762</v>
      </c>
      <c r="AS64" s="43">
        <v>45.03538961034328</v>
      </c>
      <c r="AT64" s="43">
        <v>26.562238120409631</v>
      </c>
      <c r="AU64" s="43">
        <v>19.607038885358065</v>
      </c>
      <c r="AV64" s="43">
        <v>6.2615874261202631</v>
      </c>
      <c r="AW64" s="43">
        <v>10.012430226189363</v>
      </c>
      <c r="AX64" s="43">
        <v>24.625694010776968</v>
      </c>
      <c r="AY64" s="43">
        <v>10.027150314006805</v>
      </c>
      <c r="AZ64" s="43">
        <v>3.8494962205912753</v>
      </c>
      <c r="BA64" s="43">
        <v>9.975065827611985</v>
      </c>
      <c r="BB64" s="43">
        <v>8.7352239411249819</v>
      </c>
      <c r="BC64" s="43">
        <v>0.83374306008734411</v>
      </c>
      <c r="BD64" s="43">
        <v>-0.28352434765333001</v>
      </c>
      <c r="BE64" s="43">
        <v>7.6675132262741696</v>
      </c>
      <c r="BF64" s="43">
        <v>15.384615384615397</v>
      </c>
      <c r="BG64" s="43">
        <v>5.7366942880093363</v>
      </c>
      <c r="BH64" s="43">
        <v>12.309595600764233</v>
      </c>
      <c r="BI64" s="43">
        <v>11.87227022248023</v>
      </c>
      <c r="BJ64" s="43">
        <v>26.995700757251196</v>
      </c>
      <c r="BK64" s="43">
        <v>7.6591374139217017</v>
      </c>
      <c r="BL64" s="43">
        <v>10.166338341133008</v>
      </c>
      <c r="BM64" s="43">
        <v>20.46342417324869</v>
      </c>
      <c r="BN64" s="43">
        <v>42.333076296859737</v>
      </c>
      <c r="BO64" s="43">
        <v>5.6826477209698245</v>
      </c>
      <c r="BP64" s="43">
        <v>26.047626870966177</v>
      </c>
      <c r="BQ64" s="43">
        <v>26.040457055324385</v>
      </c>
      <c r="BR64" s="43">
        <v>41.15266938119597</v>
      </c>
      <c r="BS64" s="43">
        <v>24.206088077781796</v>
      </c>
      <c r="BT64" s="43">
        <v>17.997246168690808</v>
      </c>
      <c r="BU64" s="43">
        <v>29.581593733260124</v>
      </c>
      <c r="BV64" s="43">
        <v>46.334607534638295</v>
      </c>
      <c r="BW64" s="43">
        <v>13.904552556374551</v>
      </c>
      <c r="BX64" s="43">
        <v>3.6941968161617358</v>
      </c>
      <c r="BY64" s="43">
        <v>0.77603417019422172</v>
      </c>
      <c r="BZ64" s="43">
        <v>0.46786321271722342</v>
      </c>
      <c r="CA64" s="43">
        <v>0.80137023129839935</v>
      </c>
      <c r="CB64" s="43">
        <v>0.4017173255866387</v>
      </c>
      <c r="CC64" s="43">
        <v>8.8928852905419561E-2</v>
      </c>
      <c r="CD64" s="43">
        <v>1.0716215506188749</v>
      </c>
      <c r="CE64" s="43">
        <v>8.6661472840958542E-2</v>
      </c>
      <c r="CF64" s="43">
        <v>6.8225284179890044</v>
      </c>
      <c r="CG64" s="43">
        <v>3.9807928680808193</v>
      </c>
      <c r="CH64" s="43">
        <v>0.96518281850149079</v>
      </c>
      <c r="CI64" s="43">
        <v>1.2128113344103688</v>
      </c>
      <c r="CJ64" s="43">
        <v>-0.36518873842421634</v>
      </c>
      <c r="CK64" s="43">
        <v>-3.1410151042214852E-3</v>
      </c>
      <c r="CL64" s="43">
        <v>1.0483626020048311</v>
      </c>
      <c r="CM64" s="43">
        <v>-1.6291451480067647E-2</v>
      </c>
      <c r="CN64" s="43">
        <v>3.2855730668867835</v>
      </c>
      <c r="CO64" s="43">
        <v>0.73073519359636707</v>
      </c>
      <c r="CP64" s="43">
        <v>0.45358630215036894</v>
      </c>
      <c r="CQ64" s="43">
        <v>0.30422487532299003</v>
      </c>
      <c r="CR64" s="43">
        <v>2.0946974160711469E-2</v>
      </c>
      <c r="CS64" s="43">
        <v>0.16096943990040016</v>
      </c>
      <c r="CT64" s="43">
        <v>1.2130392736467206</v>
      </c>
      <c r="CU64" s="43">
        <v>0.40207100810922536</v>
      </c>
      <c r="CV64" s="43">
        <v>11.858586104907893</v>
      </c>
      <c r="CW64" s="43">
        <v>1.8289253117155631</v>
      </c>
      <c r="CX64" s="43">
        <v>2.5935196312667528</v>
      </c>
      <c r="CY64" s="43">
        <v>3.687212861426453</v>
      </c>
      <c r="CZ64" s="43">
        <v>1.1840730219293156</v>
      </c>
      <c r="DA64" s="43">
        <v>0.23087881650118824</v>
      </c>
      <c r="DB64" s="43">
        <v>2.0799395483204099</v>
      </c>
      <c r="DC64" s="43">
        <v>0.25403691374820814</v>
      </c>
      <c r="DD64" s="44">
        <v>5206</v>
      </c>
      <c r="DE64" s="44">
        <f t="shared" si="13"/>
        <v>38779</v>
      </c>
      <c r="DF64" s="43">
        <f t="shared" si="10"/>
        <v>23.775558725630042</v>
      </c>
      <c r="DG64" s="43">
        <f t="shared" si="10"/>
        <v>15.886202671607453</v>
      </c>
      <c r="DH64" s="44">
        <v>10508</v>
      </c>
      <c r="DI64" s="44">
        <f t="shared" si="14"/>
        <v>106302</v>
      </c>
      <c r="DJ64" s="43">
        <f t="shared" si="9"/>
        <v>-12.11842435393493</v>
      </c>
      <c r="DK64" s="43">
        <f t="shared" si="9"/>
        <v>7.8233880047469784</v>
      </c>
    </row>
    <row r="65" spans="1:115" x14ac:dyDescent="0.25">
      <c r="A65" s="41">
        <v>2022</v>
      </c>
      <c r="B65" s="41" t="s">
        <v>170</v>
      </c>
      <c r="C65" s="41" t="s">
        <v>161</v>
      </c>
      <c r="D65" s="42">
        <v>100.96140455482951</v>
      </c>
      <c r="E65" s="42">
        <v>108.24782053692472</v>
      </c>
      <c r="F65" s="42">
        <v>111.84300391886377</v>
      </c>
      <c r="G65" s="42">
        <v>99.497124889801185</v>
      </c>
      <c r="H65" s="42">
        <v>95.040716124782946</v>
      </c>
      <c r="I65" s="42">
        <v>88.574172985498848</v>
      </c>
      <c r="J65" s="42">
        <v>94.693666076594269</v>
      </c>
      <c r="K65" s="42">
        <v>114.90177208416893</v>
      </c>
      <c r="L65" s="42">
        <v>123.64344532562504</v>
      </c>
      <c r="M65" s="42">
        <v>133.2452179387316</v>
      </c>
      <c r="N65" s="42">
        <v>136.71456857649019</v>
      </c>
      <c r="O65" s="42">
        <v>117.77411914739287</v>
      </c>
      <c r="P65" s="42">
        <v>122.42718499126386</v>
      </c>
      <c r="Q65" s="42">
        <v>104.85937487085788</v>
      </c>
      <c r="R65" s="42">
        <v>137.03382735233146</v>
      </c>
      <c r="S65" s="42">
        <v>118.76312164121315</v>
      </c>
      <c r="T65" s="42">
        <v>157.8855155037092</v>
      </c>
      <c r="U65" s="42">
        <v>172.86657373737953</v>
      </c>
      <c r="V65" s="42">
        <v>174.06017360650458</v>
      </c>
      <c r="W65" s="42">
        <v>155.90201746356703</v>
      </c>
      <c r="X65" s="42">
        <v>145.75416177647395</v>
      </c>
      <c r="Y65" s="42">
        <v>130.16412174710496</v>
      </c>
      <c r="Z65" s="42">
        <v>147.16430641447283</v>
      </c>
      <c r="AA65" s="42">
        <v>145.32339810756949</v>
      </c>
      <c r="AB65" s="43">
        <v>4.1279345320959004</v>
      </c>
      <c r="AC65" s="43">
        <v>10.543867095131287</v>
      </c>
      <c r="AD65" s="43">
        <v>6.0368788200459544</v>
      </c>
      <c r="AE65" s="43">
        <v>2.6091481054376864</v>
      </c>
      <c r="AF65" s="43">
        <v>0.57342901043895278</v>
      </c>
      <c r="AG65" s="43">
        <v>3.2972209130496255</v>
      </c>
      <c r="AH65" s="43">
        <v>9.9238171611868431</v>
      </c>
      <c r="AI65" s="43">
        <v>4.4164656208433684</v>
      </c>
      <c r="AJ65" s="43">
        <v>-0.4327914390484966</v>
      </c>
      <c r="AK65" s="43">
        <v>8.2825188238287328</v>
      </c>
      <c r="AL65" s="43">
        <v>8.697511114502209</v>
      </c>
      <c r="AM65" s="43">
        <v>-3.4886436747336935</v>
      </c>
      <c r="AN65" s="43">
        <v>-11.119652461353569</v>
      </c>
      <c r="AO65" s="43">
        <v>5.6108301783273085</v>
      </c>
      <c r="AP65" s="43">
        <v>10.228082795116421</v>
      </c>
      <c r="AQ65" s="43">
        <v>-3.5161795181967492</v>
      </c>
      <c r="AR65" s="43">
        <v>16.065721120004682</v>
      </c>
      <c r="AS65" s="43">
        <v>25.924656700475367</v>
      </c>
      <c r="AT65" s="43">
        <v>24.437473856494798</v>
      </c>
      <c r="AU65" s="43">
        <v>15.707070836665849</v>
      </c>
      <c r="AV65" s="43">
        <v>-1.4612732128520878</v>
      </c>
      <c r="AW65" s="43">
        <v>17.562891640196753</v>
      </c>
      <c r="AX65" s="43">
        <v>20.58076079516864</v>
      </c>
      <c r="AY65" s="43">
        <v>7.0455792300167408</v>
      </c>
      <c r="AZ65" s="43">
        <v>3.8778532162239143</v>
      </c>
      <c r="BA65" s="43">
        <v>10.03381975324109</v>
      </c>
      <c r="BB65" s="43">
        <v>8.4532326240699618</v>
      </c>
      <c r="BC65" s="43">
        <v>1.0116858952103236</v>
      </c>
      <c r="BD65" s="43">
        <v>-0.1982636954429795</v>
      </c>
      <c r="BE65" s="43">
        <v>7.2190743876300756</v>
      </c>
      <c r="BF65" s="43">
        <v>14.786598752963908</v>
      </c>
      <c r="BG65" s="43">
        <v>5.6001746300873956</v>
      </c>
      <c r="BH65" s="43">
        <v>10.84897087718819</v>
      </c>
      <c r="BI65" s="43">
        <v>11.463359251797357</v>
      </c>
      <c r="BJ65" s="43">
        <v>25.020275546758519</v>
      </c>
      <c r="BK65" s="43">
        <v>6.3923647624225532</v>
      </c>
      <c r="BL65" s="43">
        <v>7.6627202874981926</v>
      </c>
      <c r="BM65" s="43">
        <v>18.768789743170224</v>
      </c>
      <c r="BN65" s="43">
        <v>37.790342147578279</v>
      </c>
      <c r="BO65" s="43">
        <v>4.7167053023540406</v>
      </c>
      <c r="BP65" s="43">
        <v>24.881000210176296</v>
      </c>
      <c r="BQ65" s="43">
        <v>26.026863433155455</v>
      </c>
      <c r="BR65" s="43">
        <v>39.296745103779983</v>
      </c>
      <c r="BS65" s="43">
        <v>23.217519628879991</v>
      </c>
      <c r="BT65" s="43">
        <v>15.683376304847197</v>
      </c>
      <c r="BU65" s="43">
        <v>28.193143499705585</v>
      </c>
      <c r="BV65" s="43">
        <v>42.772887315548871</v>
      </c>
      <c r="BW65" s="43">
        <v>13.172644273820344</v>
      </c>
      <c r="BX65" s="43">
        <v>3.6031418928384249</v>
      </c>
      <c r="BY65" s="43">
        <v>0.79561348874730331</v>
      </c>
      <c r="BZ65" s="43">
        <v>0.32382718646710124</v>
      </c>
      <c r="CA65" s="43">
        <v>1.3541231819733413</v>
      </c>
      <c r="CB65" s="43">
        <v>6.8869858711811102E-2</v>
      </c>
      <c r="CC65" s="43">
        <v>7.1347806469874347E-2</v>
      </c>
      <c r="CD65" s="43">
        <v>0.67038532913456594</v>
      </c>
      <c r="CE65" s="43">
        <v>0.31897504133442678</v>
      </c>
      <c r="CF65" s="43">
        <v>-2.125864668012048E-2</v>
      </c>
      <c r="CG65" s="43">
        <v>1.5932077874797317</v>
      </c>
      <c r="CH65" s="43">
        <v>0.68254520426234022</v>
      </c>
      <c r="CI65" s="43">
        <v>-1.2790806299106057</v>
      </c>
      <c r="CJ65" s="43">
        <v>-1.4855903082991375</v>
      </c>
      <c r="CK65" s="43">
        <v>6.2721404537025738E-2</v>
      </c>
      <c r="CL65" s="43">
        <v>0.55520699812598762</v>
      </c>
      <c r="CM65" s="43">
        <v>-0.15026910287546222</v>
      </c>
      <c r="CN65" s="43">
        <v>3.3000041352576992</v>
      </c>
      <c r="CO65" s="43">
        <v>0.73965693969065116</v>
      </c>
      <c r="CP65" s="43">
        <v>0.44036200878406462</v>
      </c>
      <c r="CQ65" s="43">
        <v>0.41108411476562656</v>
      </c>
      <c r="CR65" s="43">
        <v>-1.088049147143178E-2</v>
      </c>
      <c r="CS65" s="43">
        <v>0.15417166981371047</v>
      </c>
      <c r="CT65" s="43">
        <v>1.1718481628664319</v>
      </c>
      <c r="CU65" s="43">
        <v>0.3937617308086459</v>
      </c>
      <c r="CV65" s="43">
        <v>10.483928821449275</v>
      </c>
      <c r="CW65" s="43">
        <v>1.802128616797174</v>
      </c>
      <c r="CX65" s="43">
        <v>2.3819416397760569</v>
      </c>
      <c r="CY65" s="43">
        <v>3.1205551925340727</v>
      </c>
      <c r="CZ65" s="43">
        <v>0.86479653186759819</v>
      </c>
      <c r="DA65" s="43">
        <v>0.21156263617809359</v>
      </c>
      <c r="DB65" s="43">
        <v>1.8950416560727801</v>
      </c>
      <c r="DC65" s="43">
        <v>0.20790254822350049</v>
      </c>
      <c r="DD65" s="44">
        <v>4759</v>
      </c>
      <c r="DE65" s="44">
        <f t="shared" si="13"/>
        <v>43538</v>
      </c>
      <c r="DF65" s="43">
        <f t="shared" si="10"/>
        <v>9.6291177148122529</v>
      </c>
      <c r="DG65" s="43">
        <f t="shared" si="10"/>
        <v>15.167707120939578</v>
      </c>
      <c r="DH65" s="44">
        <v>8888</v>
      </c>
      <c r="DI65" s="44">
        <f t="shared" si="14"/>
        <v>115190</v>
      </c>
      <c r="DJ65" s="43">
        <f t="shared" ref="DJ65:DK80" si="15">+((DH65/DH53)-1)*100</f>
        <v>-14.373795761079</v>
      </c>
      <c r="DK65" s="43">
        <f t="shared" si="15"/>
        <v>5.7089630995971419</v>
      </c>
    </row>
    <row r="66" spans="1:115" x14ac:dyDescent="0.25">
      <c r="A66" s="41">
        <v>2022</v>
      </c>
      <c r="B66" s="41" t="s">
        <v>171</v>
      </c>
      <c r="C66" s="41" t="s">
        <v>161</v>
      </c>
      <c r="D66" s="42">
        <v>102.52170510939294</v>
      </c>
      <c r="E66" s="42">
        <v>107.4581671729816</v>
      </c>
      <c r="F66" s="42">
        <v>112.81535679623912</v>
      </c>
      <c r="G66" s="42">
        <v>100.21201269856812</v>
      </c>
      <c r="H66" s="42">
        <v>94.981587928866546</v>
      </c>
      <c r="I66" s="42">
        <v>87.797451835829861</v>
      </c>
      <c r="J66" s="42">
        <v>105.38405077500971</v>
      </c>
      <c r="K66" s="42">
        <v>116.02011017409825</v>
      </c>
      <c r="L66" s="42">
        <v>124.92613914715616</v>
      </c>
      <c r="M66" s="42">
        <v>125.12866452424065</v>
      </c>
      <c r="N66" s="42">
        <v>130.75518006144685</v>
      </c>
      <c r="O66" s="42">
        <v>117.17607239760677</v>
      </c>
      <c r="P66" s="42">
        <v>132.04160390127257</v>
      </c>
      <c r="Q66" s="42">
        <v>114.63063891954148</v>
      </c>
      <c r="R66" s="42">
        <v>170.77553945436642</v>
      </c>
      <c r="S66" s="42">
        <v>122.77565778142876</v>
      </c>
      <c r="T66" s="42">
        <v>159.63685764459322</v>
      </c>
      <c r="U66" s="42">
        <v>165.70765231838482</v>
      </c>
      <c r="V66" s="42">
        <v>168.25558472591862</v>
      </c>
      <c r="W66" s="42">
        <v>154.79367844799845</v>
      </c>
      <c r="X66" s="42">
        <v>157.34276195091653</v>
      </c>
      <c r="Y66" s="42">
        <v>143.623814392751</v>
      </c>
      <c r="Z66" s="42">
        <v>184.00809340482246</v>
      </c>
      <c r="AA66" s="42">
        <v>151.53235338282315</v>
      </c>
      <c r="AB66" s="43">
        <v>3.3338638939537146</v>
      </c>
      <c r="AC66" s="43">
        <v>8.650498259094741</v>
      </c>
      <c r="AD66" s="43">
        <v>6.1914503175218627</v>
      </c>
      <c r="AE66" s="43">
        <v>2.6410195597419639</v>
      </c>
      <c r="AF66" s="43">
        <v>-0.1235636707067389</v>
      </c>
      <c r="AG66" s="43">
        <v>-6.3403155249513787</v>
      </c>
      <c r="AH66" s="43">
        <v>5.152507323798039</v>
      </c>
      <c r="AI66" s="43">
        <v>4.6720158075619578</v>
      </c>
      <c r="AJ66" s="43">
        <v>8.1583105424543056E-2</v>
      </c>
      <c r="AK66" s="43">
        <v>8.1060709548774526</v>
      </c>
      <c r="AL66" s="43">
        <v>-0.34216736936232284</v>
      </c>
      <c r="AM66" s="43">
        <v>-1.2821826119005952</v>
      </c>
      <c r="AN66" s="43">
        <v>-7.8706613224290178</v>
      </c>
      <c r="AO66" s="43">
        <v>1.46907457457639</v>
      </c>
      <c r="AP66" s="43">
        <v>7.5695199177056249</v>
      </c>
      <c r="AQ66" s="43">
        <v>-2.5006536801613355</v>
      </c>
      <c r="AR66" s="43">
        <v>16.389046452576395</v>
      </c>
      <c r="AS66" s="43">
        <v>27.193362246033679</v>
      </c>
      <c r="AT66" s="43">
        <v>14.514406794668222</v>
      </c>
      <c r="AU66" s="43">
        <v>17.39046128626449</v>
      </c>
      <c r="AV66" s="43">
        <v>1.9509197780759768</v>
      </c>
      <c r="AW66" s="43">
        <v>13.928776021245003</v>
      </c>
      <c r="AX66" s="43">
        <v>18.860696155849112</v>
      </c>
      <c r="AY66" s="43">
        <v>8.654267741512367</v>
      </c>
      <c r="AZ66" s="43">
        <v>3.8265134012259283</v>
      </c>
      <c r="BA66" s="43">
        <v>9.9031350664670512</v>
      </c>
      <c r="BB66" s="43">
        <v>8.2378298887891166</v>
      </c>
      <c r="BC66" s="43">
        <v>1.1610387468521388</v>
      </c>
      <c r="BD66" s="43">
        <v>-0.19146508394591866</v>
      </c>
      <c r="BE66" s="43">
        <v>5.8514407965356341</v>
      </c>
      <c r="BF66" s="43">
        <v>13.697883196042948</v>
      </c>
      <c r="BG66" s="43">
        <v>5.512619376573813</v>
      </c>
      <c r="BH66" s="43">
        <v>9.736518077195111</v>
      </c>
      <c r="BI66" s="43">
        <v>11.13845051230642</v>
      </c>
      <c r="BJ66" s="43">
        <v>22.453132621811079</v>
      </c>
      <c r="BK66" s="43">
        <v>5.628521120152663</v>
      </c>
      <c r="BL66" s="43">
        <v>5.9690045345896614</v>
      </c>
      <c r="BM66" s="43">
        <v>16.780994806658711</v>
      </c>
      <c r="BN66" s="43">
        <v>33.165315223633954</v>
      </c>
      <c r="BO66" s="43">
        <v>4.0165949226549147</v>
      </c>
      <c r="BP66" s="43">
        <v>23.985783332469857</v>
      </c>
      <c r="BQ66" s="43">
        <v>26.143790560153146</v>
      </c>
      <c r="BR66" s="43">
        <v>36.708276198884789</v>
      </c>
      <c r="BS66" s="43">
        <v>22.622000032538846</v>
      </c>
      <c r="BT66" s="43">
        <v>14.167634668486695</v>
      </c>
      <c r="BU66" s="43">
        <v>26.534974200536698</v>
      </c>
      <c r="BV66" s="43">
        <v>39.204136099446885</v>
      </c>
      <c r="BW66" s="43">
        <v>12.726271692952507</v>
      </c>
      <c r="BX66" s="43">
        <v>2.8476735847068451</v>
      </c>
      <c r="BY66" s="43">
        <v>0.63947499159499122</v>
      </c>
      <c r="BZ66" s="43">
        <v>0.35181533543249849</v>
      </c>
      <c r="CA66" s="43">
        <v>1.3751524689827528</v>
      </c>
      <c r="CB66" s="43">
        <v>3.8920629354009602E-3</v>
      </c>
      <c r="CC66" s="43">
        <v>-0.12678795360513073</v>
      </c>
      <c r="CD66" s="43">
        <v>0.27178390453971468</v>
      </c>
      <c r="CE66" s="43">
        <v>0.33234277482661739</v>
      </c>
      <c r="CF66" s="43">
        <v>0.31969359678016335</v>
      </c>
      <c r="CG66" s="43">
        <v>1.0532013263677915</v>
      </c>
      <c r="CH66" s="43">
        <v>-9.812540674741084E-2</v>
      </c>
      <c r="CI66" s="43">
        <v>-0.19281628665984321</v>
      </c>
      <c r="CJ66" s="43">
        <v>-1.0995057693909469</v>
      </c>
      <c r="CK66" s="43">
        <v>1.8364706439399452E-2</v>
      </c>
      <c r="CL66" s="43">
        <v>0.73123879048665552</v>
      </c>
      <c r="CM66" s="43">
        <v>-9.2663763715482406E-2</v>
      </c>
      <c r="CN66" s="43">
        <v>3.2483563096608763</v>
      </c>
      <c r="CO66" s="43">
        <v>0.72868595964780991</v>
      </c>
      <c r="CP66" s="43">
        <v>0.43304467204728248</v>
      </c>
      <c r="CQ66" s="43">
        <v>0.47836115838403842</v>
      </c>
      <c r="CR66" s="43">
        <v>-9.4890309241617305E-3</v>
      </c>
      <c r="CS66" s="43">
        <v>0.12770744293751921</v>
      </c>
      <c r="CT66" s="43">
        <v>1.1020695681186594</v>
      </c>
      <c r="CU66" s="43">
        <v>0.38797653944972899</v>
      </c>
      <c r="CV66" s="43">
        <v>9.4362755446869961</v>
      </c>
      <c r="CW66" s="43">
        <v>1.7247381560704484</v>
      </c>
      <c r="CX66" s="43">
        <v>2.1245433060996977</v>
      </c>
      <c r="CY66" s="43">
        <v>2.7782677230137369</v>
      </c>
      <c r="CZ66" s="43">
        <v>0.66231294043655509</v>
      </c>
      <c r="DA66" s="43">
        <v>0.19164746800592955</v>
      </c>
      <c r="DB66" s="43">
        <v>1.7778462847823318</v>
      </c>
      <c r="DC66" s="43">
        <v>0.17691966627829625</v>
      </c>
      <c r="DD66" s="44">
        <v>5051</v>
      </c>
      <c r="DE66" s="44">
        <f t="shared" si="13"/>
        <v>48589</v>
      </c>
      <c r="DF66" s="43">
        <f t="shared" si="10"/>
        <v>19.437219200756672</v>
      </c>
      <c r="DG66" s="43">
        <f t="shared" si="10"/>
        <v>15.597268812599619</v>
      </c>
      <c r="DH66" s="44">
        <v>9669</v>
      </c>
      <c r="DI66" s="44">
        <f t="shared" si="14"/>
        <v>124859</v>
      </c>
      <c r="DJ66" s="43">
        <f t="shared" si="15"/>
        <v>-8.7141238670694889</v>
      </c>
      <c r="DK66" s="43">
        <f t="shared" si="15"/>
        <v>4.4312108463462119</v>
      </c>
    </row>
    <row r="67" spans="1:115" x14ac:dyDescent="0.25">
      <c r="A67" s="41">
        <v>2022</v>
      </c>
      <c r="B67" s="41" t="s">
        <v>172</v>
      </c>
      <c r="C67" s="41" t="s">
        <v>161</v>
      </c>
      <c r="D67" s="42">
        <v>106.04973302051772</v>
      </c>
      <c r="E67" s="42">
        <v>108.36656540368308</v>
      </c>
      <c r="F67" s="42">
        <v>113.15467504654981</v>
      </c>
      <c r="G67" s="42">
        <v>102.01958446456594</v>
      </c>
      <c r="H67" s="42">
        <v>94.917968983893175</v>
      </c>
      <c r="I67" s="42">
        <v>92.902063229302485</v>
      </c>
      <c r="J67" s="42">
        <v>127.07568757825656</v>
      </c>
      <c r="K67" s="42">
        <v>117.89506869270723</v>
      </c>
      <c r="L67" s="42">
        <v>151.93766110775942</v>
      </c>
      <c r="M67" s="42">
        <v>117.67230268220008</v>
      </c>
      <c r="N67" s="42">
        <v>137.22884892367503</v>
      </c>
      <c r="O67" s="42">
        <v>148.13215392038629</v>
      </c>
      <c r="P67" s="42">
        <v>133.32012765164254</v>
      </c>
      <c r="Q67" s="42">
        <v>217.61052007412732</v>
      </c>
      <c r="R67" s="42">
        <v>321.80601421575528</v>
      </c>
      <c r="S67" s="42">
        <v>143.04503218790225</v>
      </c>
      <c r="T67" s="42">
        <v>194.16463404790483</v>
      </c>
      <c r="U67" s="42">
        <v>159.06780000493848</v>
      </c>
      <c r="V67" s="42">
        <v>179.20700353917638</v>
      </c>
      <c r="W67" s="42">
        <v>196.73136513122103</v>
      </c>
      <c r="X67" s="42">
        <v>156.5829360226125</v>
      </c>
      <c r="Y67" s="42">
        <v>277.03618996076119</v>
      </c>
      <c r="Z67" s="42">
        <v>348.95855931771325</v>
      </c>
      <c r="AA67" s="42">
        <v>178.47957834708484</v>
      </c>
      <c r="AB67" s="43">
        <v>3.445589511569791</v>
      </c>
      <c r="AC67" s="43">
        <v>8.4105488239486945</v>
      </c>
      <c r="AD67" s="43">
        <v>5.9132010474207242</v>
      </c>
      <c r="AE67" s="43">
        <v>2.648113360177784</v>
      </c>
      <c r="AF67" s="43">
        <v>-2.2988859955932917</v>
      </c>
      <c r="AG67" s="43">
        <v>-3.1482801066998412</v>
      </c>
      <c r="AH67" s="43">
        <v>7.6833016244694852</v>
      </c>
      <c r="AI67" s="43">
        <v>4.8010265786962103</v>
      </c>
      <c r="AJ67" s="43">
        <v>-3.5893681873859107</v>
      </c>
      <c r="AK67" s="43">
        <v>-0.12485218025125588</v>
      </c>
      <c r="AL67" s="43">
        <v>-4.1857768470795804</v>
      </c>
      <c r="AM67" s="43">
        <v>-3.1258692166893254</v>
      </c>
      <c r="AN67" s="43">
        <v>-15.074196726720157</v>
      </c>
      <c r="AO67" s="43">
        <v>-7.2831847741093192</v>
      </c>
      <c r="AP67" s="43">
        <v>2.6852897520524888</v>
      </c>
      <c r="AQ67" s="43">
        <v>-4.0692888353905836</v>
      </c>
      <c r="AR67" s="43">
        <v>12.785934906413953</v>
      </c>
      <c r="AS67" s="43">
        <v>18.62728606689037</v>
      </c>
      <c r="AT67" s="43">
        <v>10.617333587425225</v>
      </c>
      <c r="AU67" s="43">
        <v>15.934827918572614</v>
      </c>
      <c r="AV67" s="43">
        <v>-5.7183884673569718</v>
      </c>
      <c r="AW67" s="43">
        <v>4.9542730339909413</v>
      </c>
      <c r="AX67" s="43">
        <v>14.672522998770043</v>
      </c>
      <c r="AY67" s="43">
        <v>8.0041386523540972</v>
      </c>
      <c r="AZ67" s="43">
        <v>3.7926668351987658</v>
      </c>
      <c r="BA67" s="43">
        <v>9.7730425959288603</v>
      </c>
      <c r="BB67" s="43">
        <v>8.0346517001222537</v>
      </c>
      <c r="BC67" s="43">
        <v>1.2879575319929781</v>
      </c>
      <c r="BD67" s="43">
        <v>-0.37073712922189861</v>
      </c>
      <c r="BE67" s="43">
        <v>5.0094844456999077</v>
      </c>
      <c r="BF67" s="43">
        <v>12.991544067097504</v>
      </c>
      <c r="BG67" s="43">
        <v>5.4504449353877549</v>
      </c>
      <c r="BH67" s="43">
        <v>8.1988557539291129</v>
      </c>
      <c r="BI67" s="43">
        <v>10.128397049691928</v>
      </c>
      <c r="BJ67" s="43">
        <v>19.802629416022199</v>
      </c>
      <c r="BK67" s="43">
        <v>4.6336138316951159</v>
      </c>
      <c r="BL67" s="43">
        <v>3.7239228674791125</v>
      </c>
      <c r="BM67" s="43">
        <v>12.143480586154531</v>
      </c>
      <c r="BN67" s="43">
        <v>26.093565254619588</v>
      </c>
      <c r="BO67" s="43">
        <v>3.1834943131993754</v>
      </c>
      <c r="BP67" s="43">
        <v>22.677026428344305</v>
      </c>
      <c r="BQ67" s="43">
        <v>25.440840796295603</v>
      </c>
      <c r="BR67" s="43">
        <v>34.013805442666303</v>
      </c>
      <c r="BS67" s="43">
        <v>21.84473897721222</v>
      </c>
      <c r="BT67" s="43">
        <v>12.056370914630588</v>
      </c>
      <c r="BU67" s="43">
        <v>22.310481491486289</v>
      </c>
      <c r="BV67" s="43">
        <v>33.639756775124518</v>
      </c>
      <c r="BW67" s="43">
        <v>12.231429447609665</v>
      </c>
      <c r="BX67" s="43">
        <v>2.8961359500046502</v>
      </c>
      <c r="BY67" s="43">
        <v>0.56748574800675311</v>
      </c>
      <c r="BZ67" s="43">
        <v>0.33684708515186673</v>
      </c>
      <c r="CA67" s="43">
        <v>1.4249167423801319</v>
      </c>
      <c r="CB67" s="43">
        <v>-0.23190607692887727</v>
      </c>
      <c r="CC67" s="43">
        <v>-7.7050139617864263E-2</v>
      </c>
      <c r="CD67" s="43">
        <v>0.53996367300630221</v>
      </c>
      <c r="CE67" s="43">
        <v>0.33587891800633685</v>
      </c>
      <c r="CF67" s="43">
        <v>-3.4499138780637728</v>
      </c>
      <c r="CG67" s="43">
        <v>-0.19027498404512178</v>
      </c>
      <c r="CH67" s="43">
        <v>-0.1540489981527817</v>
      </c>
      <c r="CI67" s="43">
        <v>-1.225682896664736</v>
      </c>
      <c r="CJ67" s="43">
        <v>-1.7871565434334269</v>
      </c>
      <c r="CK67" s="43">
        <v>-0.16211396041712248</v>
      </c>
      <c r="CL67" s="43">
        <v>0.23146758757070893</v>
      </c>
      <c r="CM67" s="43">
        <v>-0.1621040829212928</v>
      </c>
      <c r="CN67" s="43">
        <v>3.2154516990968478</v>
      </c>
      <c r="CO67" s="43">
        <v>0.714405079844325</v>
      </c>
      <c r="CP67" s="43">
        <v>0.42483325009663658</v>
      </c>
      <c r="CQ67" s="43">
        <v>0.56206200948867424</v>
      </c>
      <c r="CR67" s="43">
        <v>-2.9193168207257588E-2</v>
      </c>
      <c r="CS67" s="43">
        <v>0.10956777428846939</v>
      </c>
      <c r="CT67" s="43">
        <v>1.0504155918848881</v>
      </c>
      <c r="CU67" s="43">
        <v>0.3833611617011119</v>
      </c>
      <c r="CV67" s="43">
        <v>7.9607978190221518</v>
      </c>
      <c r="CW67" s="43">
        <v>1.5044543744358005</v>
      </c>
      <c r="CX67" s="43">
        <v>1.8625685235033576</v>
      </c>
      <c r="CY67" s="43">
        <v>2.3235961140946197</v>
      </c>
      <c r="CZ67" s="43">
        <v>0.38081967280001144</v>
      </c>
      <c r="DA67" s="43">
        <v>0.15095432412243562</v>
      </c>
      <c r="DB67" s="43">
        <v>1.6004830138143262</v>
      </c>
      <c r="DC67" s="43">
        <v>0.13792179625160003</v>
      </c>
      <c r="DD67" s="44">
        <v>3943</v>
      </c>
      <c r="DE67" s="44">
        <f t="shared" si="13"/>
        <v>52532</v>
      </c>
      <c r="DF67" s="43">
        <f t="shared" si="10"/>
        <v>-14.357080799304956</v>
      </c>
      <c r="DG67" s="43">
        <f t="shared" si="10"/>
        <v>12.640178399125169</v>
      </c>
      <c r="DH67" s="44">
        <v>10926</v>
      </c>
      <c r="DI67" s="44">
        <f t="shared" si="14"/>
        <v>135785</v>
      </c>
      <c r="DJ67" s="43">
        <f t="shared" si="15"/>
        <v>-20.474561467355702</v>
      </c>
      <c r="DK67" s="43">
        <f t="shared" si="15"/>
        <v>1.8642160540135011</v>
      </c>
    </row>
    <row r="68" spans="1:115" x14ac:dyDescent="0.25">
      <c r="A68" s="41">
        <v>2023</v>
      </c>
      <c r="B68" s="41" t="s">
        <v>160</v>
      </c>
      <c r="C68" s="41" t="s">
        <v>161</v>
      </c>
      <c r="D68" s="42">
        <v>101.14477153854899</v>
      </c>
      <c r="E68" s="42">
        <v>107.51753960636077</v>
      </c>
      <c r="F68" s="42">
        <v>111.17635995515565</v>
      </c>
      <c r="G68" s="42">
        <v>100.38701762411458</v>
      </c>
      <c r="H68" s="42">
        <v>93.076013412370514</v>
      </c>
      <c r="I68" s="42">
        <v>90.708602703839276</v>
      </c>
      <c r="J68" s="42">
        <v>93.640170977073538</v>
      </c>
      <c r="K68" s="42">
        <v>116.90615251828127</v>
      </c>
      <c r="L68" s="42">
        <v>112.73723786349544</v>
      </c>
      <c r="M68" s="42">
        <v>104.7502115513465</v>
      </c>
      <c r="N68" s="42">
        <v>132.46145443864913</v>
      </c>
      <c r="O68" s="42">
        <v>110.11259446227426</v>
      </c>
      <c r="P68" s="42">
        <v>116.59174961875927</v>
      </c>
      <c r="Q68" s="42">
        <v>113.38715306616574</v>
      </c>
      <c r="R68" s="42">
        <v>114.39510059406781</v>
      </c>
      <c r="S68" s="42">
        <v>120.71583834907351</v>
      </c>
      <c r="T68" s="42">
        <v>150.52696701589286</v>
      </c>
      <c r="U68" s="42">
        <v>144.63519226198679</v>
      </c>
      <c r="V68" s="42">
        <v>174.55184216733934</v>
      </c>
      <c r="W68" s="42">
        <v>153.35030097684742</v>
      </c>
      <c r="X68" s="42">
        <v>141.09459828698638</v>
      </c>
      <c r="Y68" s="42">
        <v>143.27886008425816</v>
      </c>
      <c r="Z68" s="42">
        <v>124.62784192158954</v>
      </c>
      <c r="AA68" s="42">
        <v>153.30154291810837</v>
      </c>
      <c r="AB68" s="43">
        <v>3.4055485046529776</v>
      </c>
      <c r="AC68" s="43">
        <v>6.1924588049023566</v>
      </c>
      <c r="AD68" s="43">
        <v>4.8647466866919009</v>
      </c>
      <c r="AE68" s="43">
        <v>4.2000096138899545</v>
      </c>
      <c r="AF68" s="43">
        <v>-1.5150075235606297</v>
      </c>
      <c r="AG68" s="43">
        <v>-3.0355363673617797</v>
      </c>
      <c r="AH68" s="43">
        <v>1.9939804364183633</v>
      </c>
      <c r="AI68" s="43">
        <v>4.4240573866245692</v>
      </c>
      <c r="AJ68" s="43">
        <v>3.9115064259021004E-2</v>
      </c>
      <c r="AK68" s="43">
        <v>6.2066534227478432</v>
      </c>
      <c r="AL68" s="43">
        <v>-2.9297571897731189</v>
      </c>
      <c r="AM68" s="43">
        <v>-0.79219056797276144</v>
      </c>
      <c r="AN68" s="43">
        <v>-3.7212156635414551</v>
      </c>
      <c r="AO68" s="43">
        <v>3.0136760433367105</v>
      </c>
      <c r="AP68" s="43">
        <v>17.867077834830546</v>
      </c>
      <c r="AQ68" s="43">
        <v>-13.288508416921808</v>
      </c>
      <c r="AR68" s="43">
        <v>16.985954069314623</v>
      </c>
      <c r="AS68" s="43">
        <v>27.43355673546781</v>
      </c>
      <c r="AT68" s="43">
        <v>12.096755010092686</v>
      </c>
      <c r="AU68" s="43">
        <v>18.470396092445029</v>
      </c>
      <c r="AV68" s="43">
        <v>6.2637334505727393</v>
      </c>
      <c r="AW68" s="43">
        <v>15.698358885919417</v>
      </c>
      <c r="AX68" s="43">
        <v>26.883424728656145</v>
      </c>
      <c r="AY68" s="43">
        <v>-2.030395960937903</v>
      </c>
      <c r="AZ68" s="43">
        <v>3.4055485046529776</v>
      </c>
      <c r="BA68" s="43">
        <v>6.1924588049023566</v>
      </c>
      <c r="BB68" s="43">
        <v>4.8647466866919009</v>
      </c>
      <c r="BC68" s="43">
        <v>4.2000096138899545</v>
      </c>
      <c r="BD68" s="43">
        <v>-1.5150075235606297</v>
      </c>
      <c r="BE68" s="43">
        <v>-3.0355363673617797</v>
      </c>
      <c r="BF68" s="43">
        <v>1.9939804364183633</v>
      </c>
      <c r="BG68" s="43">
        <v>4.4240573866245692</v>
      </c>
      <c r="BH68" s="43">
        <v>3.9115064259021004E-2</v>
      </c>
      <c r="BI68" s="43">
        <v>6.2066534227478432</v>
      </c>
      <c r="BJ68" s="43">
        <v>-2.9297571897731189</v>
      </c>
      <c r="BK68" s="43">
        <v>-0.79219056797276144</v>
      </c>
      <c r="BL68" s="43">
        <v>-3.7212156635414551</v>
      </c>
      <c r="BM68" s="43">
        <v>3.0136760433367105</v>
      </c>
      <c r="BN68" s="43">
        <v>17.867077834830546</v>
      </c>
      <c r="BO68" s="43">
        <v>-13.288508416921808</v>
      </c>
      <c r="BP68" s="43">
        <v>16.985954069314623</v>
      </c>
      <c r="BQ68" s="43">
        <v>27.43355673546781</v>
      </c>
      <c r="BR68" s="43">
        <v>12.096755010092686</v>
      </c>
      <c r="BS68" s="43">
        <v>18.470396092445029</v>
      </c>
      <c r="BT68" s="43">
        <v>6.2637334505727393</v>
      </c>
      <c r="BU68" s="43">
        <v>15.698358885919417</v>
      </c>
      <c r="BV68" s="43">
        <v>26.883424728656145</v>
      </c>
      <c r="BW68" s="43">
        <v>-2.030395960937903</v>
      </c>
      <c r="BX68" s="43">
        <v>3.5315440245253815</v>
      </c>
      <c r="BY68" s="43">
        <v>0.41235198051691052</v>
      </c>
      <c r="BZ68" s="43">
        <v>0.29617088957774923</v>
      </c>
      <c r="CA68" s="43">
        <v>2.2620188523214915</v>
      </c>
      <c r="CB68" s="43">
        <v>-0.14432319318091646</v>
      </c>
      <c r="CC68" s="43">
        <v>-7.1156205447863358E-2</v>
      </c>
      <c r="CD68" s="43">
        <v>0.45324885889346656</v>
      </c>
      <c r="CE68" s="43">
        <v>0.32323284184454387</v>
      </c>
      <c r="CF68" s="43">
        <v>9.9464962971656967E-2</v>
      </c>
      <c r="CG68" s="43">
        <v>0.35404342380377352</v>
      </c>
      <c r="CH68" s="43">
        <v>-0.34944819625835732</v>
      </c>
      <c r="CI68" s="43">
        <v>0.28536113602849722</v>
      </c>
      <c r="CJ68" s="43">
        <v>-0.53097439985109129</v>
      </c>
      <c r="CK68" s="43">
        <v>4.2316669837678761E-2</v>
      </c>
      <c r="CL68" s="43">
        <v>0.98579847520943009</v>
      </c>
      <c r="CM68" s="43">
        <v>-0.68763214579827403</v>
      </c>
      <c r="CN68" s="43">
        <v>3.5315440245253797</v>
      </c>
      <c r="CO68" s="43">
        <v>0.41235198051691052</v>
      </c>
      <c r="CP68" s="43">
        <v>0.29617088957774818</v>
      </c>
      <c r="CQ68" s="43">
        <v>2.2620188523214915</v>
      </c>
      <c r="CR68" s="43">
        <v>-0.14432319318091685</v>
      </c>
      <c r="CS68" s="43">
        <v>-7.1156205447863358E-2</v>
      </c>
      <c r="CT68" s="43">
        <v>0.45324885889346694</v>
      </c>
      <c r="CU68" s="43">
        <v>0.32323284184454354</v>
      </c>
      <c r="CV68" s="43">
        <v>9.9464962971661741E-2</v>
      </c>
      <c r="CW68" s="43">
        <v>0.35404342380377346</v>
      </c>
      <c r="CX68" s="43">
        <v>-0.34944819625835744</v>
      </c>
      <c r="CY68" s="43">
        <v>0.28536113602850255</v>
      </c>
      <c r="CZ68" s="43">
        <v>-0.53097439985109107</v>
      </c>
      <c r="DA68" s="43">
        <v>4.2316669837678879E-2</v>
      </c>
      <c r="DB68" s="43">
        <v>0.9857984752094292</v>
      </c>
      <c r="DC68" s="43">
        <v>-0.68763214579827381</v>
      </c>
      <c r="DD68" s="44">
        <v>2822</v>
      </c>
      <c r="DE68" s="44">
        <f>+DD68</f>
        <v>2822</v>
      </c>
      <c r="DF68" s="43">
        <f t="shared" ref="DF68:DG83" si="16">+((DD68/DD56)-1)*100</f>
        <v>-18.556998556998561</v>
      </c>
      <c r="DG68" s="43">
        <f t="shared" si="16"/>
        <v>-18.556998556998561</v>
      </c>
      <c r="DH68" s="44">
        <v>9033</v>
      </c>
      <c r="DI68" s="44">
        <f>DH68</f>
        <v>9033</v>
      </c>
      <c r="DJ68" s="43">
        <f t="shared" si="15"/>
        <v>-18.95747353310605</v>
      </c>
      <c r="DK68" s="43">
        <f t="shared" si="15"/>
        <v>-18.95747353310605</v>
      </c>
    </row>
    <row r="69" spans="1:115" x14ac:dyDescent="0.25">
      <c r="A69" s="41">
        <v>2023</v>
      </c>
      <c r="B69" s="41" t="s">
        <v>162</v>
      </c>
      <c r="C69" s="41" t="s">
        <v>161</v>
      </c>
      <c r="D69" s="42">
        <v>100.86460795838778</v>
      </c>
      <c r="E69" s="42">
        <v>107.17317949276153</v>
      </c>
      <c r="F69" s="42">
        <v>112.49846156662761</v>
      </c>
      <c r="G69" s="42">
        <v>101.37245622308915</v>
      </c>
      <c r="H69" s="42">
        <v>92.016945093108191</v>
      </c>
      <c r="I69" s="42">
        <v>87.213357531782833</v>
      </c>
      <c r="J69" s="42">
        <v>86.455679806571396</v>
      </c>
      <c r="K69" s="42">
        <v>117.86520209687397</v>
      </c>
      <c r="L69" s="42">
        <v>106.89157459534124</v>
      </c>
      <c r="M69" s="42">
        <v>103.25079360586173</v>
      </c>
      <c r="N69" s="42">
        <v>123.19350560382303</v>
      </c>
      <c r="O69" s="42">
        <v>105.25812124763965</v>
      </c>
      <c r="P69" s="42">
        <v>113.25098602993451</v>
      </c>
      <c r="Q69" s="42">
        <v>88.646524865374403</v>
      </c>
      <c r="R69" s="42">
        <v>93.680724500019451</v>
      </c>
      <c r="S69" s="42">
        <v>114.48880870652829</v>
      </c>
      <c r="T69" s="42">
        <v>144.69335586395661</v>
      </c>
      <c r="U69" s="42">
        <v>144.23830785477136</v>
      </c>
      <c r="V69" s="42">
        <v>164.43774367341194</v>
      </c>
      <c r="W69" s="42">
        <v>148.96153530415057</v>
      </c>
      <c r="X69" s="42">
        <v>135.5724555461033</v>
      </c>
      <c r="Y69" s="42">
        <v>115.88924084186255</v>
      </c>
      <c r="Z69" s="42">
        <v>102.98246531792678</v>
      </c>
      <c r="AA69" s="42">
        <v>147.26778537907433</v>
      </c>
      <c r="AB69" s="43">
        <v>2.5540109596983829</v>
      </c>
      <c r="AC69" s="43">
        <v>5.2843394575678104</v>
      </c>
      <c r="AD69" s="43">
        <v>4.2150801845486363</v>
      </c>
      <c r="AE69" s="43">
        <v>3.4507203406267228</v>
      </c>
      <c r="AF69" s="43">
        <v>-2.3704209581741686</v>
      </c>
      <c r="AG69" s="43">
        <v>-4.5301499857723364</v>
      </c>
      <c r="AH69" s="43">
        <v>7.9968012794884302E-2</v>
      </c>
      <c r="AI69" s="43">
        <v>3.8068098785498661</v>
      </c>
      <c r="AJ69" s="43">
        <v>-2.2179101308412275</v>
      </c>
      <c r="AK69" s="43">
        <v>1.2274489952443846</v>
      </c>
      <c r="AL69" s="43">
        <v>-14.738800572304523</v>
      </c>
      <c r="AM69" s="43">
        <v>-0.34062577748509293</v>
      </c>
      <c r="AN69" s="43">
        <v>-5.831955009563428</v>
      </c>
      <c r="AO69" s="43">
        <v>-9.4115058956512847</v>
      </c>
      <c r="AP69" s="43">
        <v>4.9052331401069349</v>
      </c>
      <c r="AQ69" s="43">
        <v>2.9159838593756149</v>
      </c>
      <c r="AR69" s="43">
        <v>13.924879643254084</v>
      </c>
      <c r="AS69" s="43">
        <v>21.099848904042638</v>
      </c>
      <c r="AT69" s="43">
        <v>-1.5248240579176731</v>
      </c>
      <c r="AU69" s="43">
        <v>18.459155555703166</v>
      </c>
      <c r="AV69" s="43">
        <v>1.4392717877536043</v>
      </c>
      <c r="AW69" s="43">
        <v>3.2559185296221704</v>
      </c>
      <c r="AX69" s="43">
        <v>12.371359279345784</v>
      </c>
      <c r="AY69" s="43">
        <v>16.510132455466795</v>
      </c>
      <c r="AZ69" s="43">
        <v>2.9786098810431705</v>
      </c>
      <c r="BA69" s="43">
        <v>5.7371776127258745</v>
      </c>
      <c r="BB69" s="43">
        <v>4.5369841154335289</v>
      </c>
      <c r="BC69" s="43">
        <v>3.8221833127577431</v>
      </c>
      <c r="BD69" s="43">
        <v>-1.9421325392451116</v>
      </c>
      <c r="BE69" s="43">
        <v>-3.7739653529985429</v>
      </c>
      <c r="BF69" s="43">
        <v>1.0660980810234699</v>
      </c>
      <c r="BG69" s="43">
        <v>4.1132580828795007</v>
      </c>
      <c r="BH69" s="43">
        <v>-1.0722313860504928</v>
      </c>
      <c r="BI69" s="43">
        <v>3.6752308949531409</v>
      </c>
      <c r="BJ69" s="43">
        <v>-9.0030432718297249</v>
      </c>
      <c r="BK69" s="43">
        <v>-0.57200972010632567</v>
      </c>
      <c r="BL69" s="43">
        <v>-4.7729417110778378</v>
      </c>
      <c r="BM69" s="43">
        <v>-2.8339832486241945</v>
      </c>
      <c r="BN69" s="43">
        <v>11.655818869829893</v>
      </c>
      <c r="BO69" s="43">
        <v>-6.0910938550829519</v>
      </c>
      <c r="BP69" s="43">
        <v>15.465373578832819</v>
      </c>
      <c r="BQ69" s="43">
        <v>24.190345942284928</v>
      </c>
      <c r="BR69" s="43">
        <v>5.0481336183018977</v>
      </c>
      <c r="BS69" s="43">
        <v>18.464857148873648</v>
      </c>
      <c r="BT69" s="43">
        <v>3.8436153846018062</v>
      </c>
      <c r="BU69" s="43">
        <v>9.7829201191701909</v>
      </c>
      <c r="BV69" s="43">
        <v>19.878762401665973</v>
      </c>
      <c r="BW69" s="43">
        <v>6.2541230332211928</v>
      </c>
      <c r="BX69" s="43">
        <v>2.5259192052539152</v>
      </c>
      <c r="BY69" s="43">
        <v>0.31099749788086078</v>
      </c>
      <c r="BZ69" s="43">
        <v>0.23736426676495412</v>
      </c>
      <c r="CA69" s="43">
        <v>1.9079304481290829</v>
      </c>
      <c r="CB69" s="43">
        <v>-0.2254731859636207</v>
      </c>
      <c r="CC69" s="43">
        <v>-0.1027980417490562</v>
      </c>
      <c r="CD69" s="43">
        <v>0.12617895303528887</v>
      </c>
      <c r="CE69" s="43">
        <v>0.27171926715640565</v>
      </c>
      <c r="CF69" s="43">
        <v>-1.6364566460262464</v>
      </c>
      <c r="CG69" s="43">
        <v>-5.1314956509904211E-2</v>
      </c>
      <c r="CH69" s="43">
        <v>-1.6844389784549028</v>
      </c>
      <c r="CI69" s="43">
        <v>0.33221496976756909</v>
      </c>
      <c r="CJ69" s="43">
        <v>-0.85068456429152561</v>
      </c>
      <c r="CK69" s="43">
        <v>-0.11836811592841304</v>
      </c>
      <c r="CL69" s="43">
        <v>0.59541563260210206</v>
      </c>
      <c r="CM69" s="43">
        <v>0.14071936678882804</v>
      </c>
      <c r="CN69" s="43">
        <v>3.0086356177112061</v>
      </c>
      <c r="CO69" s="43">
        <v>0.36152304915789535</v>
      </c>
      <c r="CP69" s="43">
        <v>0.26668059695337404</v>
      </c>
      <c r="CQ69" s="43">
        <v>2.0780365838703956</v>
      </c>
      <c r="CR69" s="43">
        <v>-0.1898454793674291</v>
      </c>
      <c r="CS69" s="43">
        <v>-8.7028098346965677E-2</v>
      </c>
      <c r="CT69" s="43">
        <v>0.28186795011172117</v>
      </c>
      <c r="CU69" s="43">
        <v>0.29740101533221486</v>
      </c>
      <c r="CV69" s="43">
        <v>-0.77387670052421842</v>
      </c>
      <c r="CW69" s="43">
        <v>0.15500683513707089</v>
      </c>
      <c r="CX69" s="43">
        <v>-1.0047515933253151</v>
      </c>
      <c r="CY69" s="43">
        <v>0.30107373322323716</v>
      </c>
      <c r="CZ69" s="43">
        <v>-0.70165218192459877</v>
      </c>
      <c r="DA69" s="43">
        <v>-3.6583067702371651E-2</v>
      </c>
      <c r="DB69" s="43">
        <v>0.79392916703550453</v>
      </c>
      <c r="DC69" s="43">
        <v>-0.28089959296774553</v>
      </c>
      <c r="DD69" s="44">
        <v>3036</v>
      </c>
      <c r="DE69" s="44">
        <f t="shared" ref="DE69:DE79" si="17">+DD69+DE68</f>
        <v>5858</v>
      </c>
      <c r="DF69" s="43">
        <f t="shared" si="16"/>
        <v>-12</v>
      </c>
      <c r="DG69" s="43">
        <f t="shared" si="16"/>
        <v>-15.285610990600141</v>
      </c>
      <c r="DH69" s="44">
        <v>9901</v>
      </c>
      <c r="DI69" s="44">
        <f t="shared" ref="DI69:DI79" si="18">+DH69+DI68</f>
        <v>18934</v>
      </c>
      <c r="DJ69" s="43">
        <f t="shared" si="15"/>
        <v>-25.032179904596052</v>
      </c>
      <c r="DK69" s="43">
        <f t="shared" si="15"/>
        <v>-22.251878618650679</v>
      </c>
    </row>
    <row r="70" spans="1:115" x14ac:dyDescent="0.25">
      <c r="A70" s="41">
        <v>2023</v>
      </c>
      <c r="B70" s="41" t="s">
        <v>163</v>
      </c>
      <c r="C70" s="41" t="s">
        <v>161</v>
      </c>
      <c r="D70" s="42">
        <v>100.94785471418584</v>
      </c>
      <c r="E70" s="42">
        <v>107.53535133637453</v>
      </c>
      <c r="F70" s="42">
        <v>112.99675651425495</v>
      </c>
      <c r="G70" s="42">
        <v>101.3819620616654</v>
      </c>
      <c r="H70" s="42">
        <v>92.13071073588408</v>
      </c>
      <c r="I70" s="42">
        <v>85.448647080432835</v>
      </c>
      <c r="J70" s="42">
        <v>86.179353223090544</v>
      </c>
      <c r="K70" s="42">
        <v>118.8209331648937</v>
      </c>
      <c r="L70" s="42">
        <v>113.8937957445961</v>
      </c>
      <c r="M70" s="42">
        <v>102.40738227339313</v>
      </c>
      <c r="N70" s="42">
        <v>130.66029937054873</v>
      </c>
      <c r="O70" s="42">
        <v>113.87155033089758</v>
      </c>
      <c r="P70" s="42">
        <v>119.25476192547349</v>
      </c>
      <c r="Q70" s="42">
        <v>100.85318436647562</v>
      </c>
      <c r="R70" s="42">
        <v>107.87573818419784</v>
      </c>
      <c r="S70" s="42">
        <v>122.16215718049695</v>
      </c>
      <c r="T70" s="42">
        <v>155.85197263901279</v>
      </c>
      <c r="U70" s="42">
        <v>145.57302014954371</v>
      </c>
      <c r="V70" s="42">
        <v>176.42302979712304</v>
      </c>
      <c r="W70" s="42">
        <v>162.70436977671082</v>
      </c>
      <c r="X70" s="42">
        <v>144.936335418477</v>
      </c>
      <c r="Y70" s="42">
        <v>132.96407160511424</v>
      </c>
      <c r="Z70" s="42">
        <v>119.38012243187359</v>
      </c>
      <c r="AA70" s="42">
        <v>159.03865058542218</v>
      </c>
      <c r="AB70" s="43">
        <v>2.8056110322062899</v>
      </c>
      <c r="AC70" s="43">
        <v>5.4003724394785735</v>
      </c>
      <c r="AD70" s="43">
        <v>4.6660832429026744</v>
      </c>
      <c r="AE70" s="43">
        <v>3.9353315258116472</v>
      </c>
      <c r="AF70" s="43">
        <v>-2.4395269948958354</v>
      </c>
      <c r="AG70" s="43">
        <v>-5.1751482564743494</v>
      </c>
      <c r="AH70" s="43">
        <v>-1.3639059102589446</v>
      </c>
      <c r="AI70" s="43">
        <v>5.2236393558035665</v>
      </c>
      <c r="AJ70" s="43">
        <v>-9.0046787703314752</v>
      </c>
      <c r="AK70" s="43">
        <v>-14.983901491503515</v>
      </c>
      <c r="AL70" s="43">
        <v>-17.920041863848134</v>
      </c>
      <c r="AM70" s="43">
        <v>-4.7550922275158332</v>
      </c>
      <c r="AN70" s="43">
        <v>-13.871303498385368</v>
      </c>
      <c r="AO70" s="43">
        <v>-1.2174124331955083</v>
      </c>
      <c r="AP70" s="43">
        <v>-8.2395946728720197</v>
      </c>
      <c r="AQ70" s="43">
        <v>0.31436012856993489</v>
      </c>
      <c r="AR70" s="43">
        <v>6.5997266453343251</v>
      </c>
      <c r="AS70" s="43">
        <v>2.4448402454464002</v>
      </c>
      <c r="AT70" s="43">
        <v>-5.1506680374036495</v>
      </c>
      <c r="AU70" s="43">
        <v>13.503886861733694</v>
      </c>
      <c r="AV70" s="43">
        <v>-6.0655618513601244</v>
      </c>
      <c r="AW70" s="43">
        <v>12.51274936509008</v>
      </c>
      <c r="AX70" s="43">
        <v>0.87346592570427539</v>
      </c>
      <c r="AY70" s="43">
        <v>13.716961940072858</v>
      </c>
      <c r="AZ70" s="43">
        <v>2.9209005900023399</v>
      </c>
      <c r="BA70" s="43">
        <v>5.6245377758748161</v>
      </c>
      <c r="BB70" s="43">
        <v>4.5802780094314599</v>
      </c>
      <c r="BC70" s="43">
        <v>3.8599969268591883</v>
      </c>
      <c r="BD70" s="43">
        <v>-2.1079951053072477</v>
      </c>
      <c r="BE70" s="43">
        <v>-4.2330851710271507</v>
      </c>
      <c r="BF70" s="43">
        <v>0.26663198283152223</v>
      </c>
      <c r="BG70" s="43">
        <v>4.4837662654961141</v>
      </c>
      <c r="BH70" s="43">
        <v>-3.9320689345644588</v>
      </c>
      <c r="BI70" s="43">
        <v>-3.3248483194950995</v>
      </c>
      <c r="BJ70" s="43">
        <v>-12.228110737668462</v>
      </c>
      <c r="BK70" s="43">
        <v>-2.0597108686058352</v>
      </c>
      <c r="BL70" s="43">
        <v>-8.0896608018605214</v>
      </c>
      <c r="BM70" s="43">
        <v>-2.3016165355254303</v>
      </c>
      <c r="BN70" s="43">
        <v>3.9597961892060773</v>
      </c>
      <c r="BO70" s="43">
        <v>-3.9955307484040747</v>
      </c>
      <c r="BP70" s="43">
        <v>12.240085730780725</v>
      </c>
      <c r="BQ70" s="43">
        <v>15.943809951741716</v>
      </c>
      <c r="BR70" s="43">
        <v>1.3190161416182233</v>
      </c>
      <c r="BS70" s="43">
        <v>16.680485768286225</v>
      </c>
      <c r="BT70" s="43">
        <v>0.20953133004679714</v>
      </c>
      <c r="BU70" s="43">
        <v>10.693583814843732</v>
      </c>
      <c r="BV70" s="43">
        <v>12.581195500079412</v>
      </c>
      <c r="BW70" s="43">
        <v>8.7230926096446773</v>
      </c>
      <c r="BX70" s="43">
        <v>2.7830327938330131</v>
      </c>
      <c r="BY70" s="43">
        <v>0.33479840362357827</v>
      </c>
      <c r="BZ70" s="43">
        <v>0.44262626499197599</v>
      </c>
      <c r="CA70" s="43">
        <v>2.0546015152434847</v>
      </c>
      <c r="CB70" s="43">
        <v>-0.25854635904318657</v>
      </c>
      <c r="CC70" s="43">
        <v>-0.10434637846657761</v>
      </c>
      <c r="CD70" s="43">
        <v>-6.7119724087363275E-2</v>
      </c>
      <c r="CE70" s="43">
        <v>0.38101907157110176</v>
      </c>
      <c r="CF70" s="43">
        <v>-8.709652826502893</v>
      </c>
      <c r="CG70" s="43">
        <v>-2.94709623518562</v>
      </c>
      <c r="CH70" s="43">
        <v>-1.9099465234885178</v>
      </c>
      <c r="CI70" s="43">
        <v>-1.8985677401859919</v>
      </c>
      <c r="CJ70" s="43">
        <v>-1.8804165234853962</v>
      </c>
      <c r="CK70" s="43">
        <v>-1.328762086994438E-2</v>
      </c>
      <c r="CL70" s="43">
        <v>-7.8268154328222456E-2</v>
      </c>
      <c r="CM70" s="43">
        <v>1.7929971040799159E-2</v>
      </c>
      <c r="CN70" s="43">
        <v>2.9906480929227111</v>
      </c>
      <c r="CO70" s="43">
        <v>0.35297772519342713</v>
      </c>
      <c r="CP70" s="43">
        <v>0.4152195147625411</v>
      </c>
      <c r="CQ70" s="43">
        <v>2.0490392794892274</v>
      </c>
      <c r="CR70" s="43">
        <v>-0.21765692386765539</v>
      </c>
      <c r="CS70" s="43">
        <v>-9.1622362524787948E-2</v>
      </c>
      <c r="CT70" s="43">
        <v>0.1554504415246844</v>
      </c>
      <c r="CU70" s="43">
        <v>0.32724041834527462</v>
      </c>
      <c r="CV70" s="43">
        <v>-3.6105997800496814</v>
      </c>
      <c r="CW70" s="43">
        <v>-0.96677883963817246</v>
      </c>
      <c r="CX70" s="43">
        <v>-1.2975623663894797</v>
      </c>
      <c r="CY70" s="43">
        <v>-0.49210099160215875</v>
      </c>
      <c r="CZ70" s="43">
        <v>-1.1267242387234253</v>
      </c>
      <c r="DA70" s="43">
        <v>-2.8090706303991089E-2</v>
      </c>
      <c r="DB70" s="43">
        <v>0.47836050194541585</v>
      </c>
      <c r="DC70" s="43">
        <v>-0.17770313933787008</v>
      </c>
      <c r="DD70" s="44">
        <v>3138</v>
      </c>
      <c r="DE70" s="44">
        <f t="shared" si="17"/>
        <v>8996</v>
      </c>
      <c r="DF70" s="43">
        <f t="shared" si="16"/>
        <v>-23.908826382153247</v>
      </c>
      <c r="DG70" s="43">
        <f t="shared" si="16"/>
        <v>-18.507111151372403</v>
      </c>
      <c r="DH70" s="44">
        <v>10223</v>
      </c>
      <c r="DI70" s="44">
        <f t="shared" si="18"/>
        <v>29157</v>
      </c>
      <c r="DJ70" s="43">
        <f t="shared" si="15"/>
        <v>-24.570205858481518</v>
      </c>
      <c r="DK70" s="43">
        <f t="shared" si="15"/>
        <v>-23.080778768532685</v>
      </c>
    </row>
    <row r="71" spans="1:115" x14ac:dyDescent="0.25">
      <c r="A71" s="41">
        <v>2023</v>
      </c>
      <c r="B71" s="41" t="s">
        <v>164</v>
      </c>
      <c r="C71" s="41" t="s">
        <v>161</v>
      </c>
      <c r="D71" s="42">
        <v>100.71434433309246</v>
      </c>
      <c r="E71" s="42">
        <v>107.52941409303661</v>
      </c>
      <c r="F71" s="42">
        <v>112.43214989193071</v>
      </c>
      <c r="G71" s="42">
        <v>101.4146231480407</v>
      </c>
      <c r="H71" s="42">
        <v>91.258008502484884</v>
      </c>
      <c r="I71" s="42">
        <v>86.377605574991051</v>
      </c>
      <c r="J71" s="42">
        <v>85.160398946504898</v>
      </c>
      <c r="K71" s="42">
        <v>118.66164465355709</v>
      </c>
      <c r="L71" s="42">
        <v>106.40584644135276</v>
      </c>
      <c r="M71" s="42">
        <v>96.427696747964802</v>
      </c>
      <c r="N71" s="42">
        <v>105.59754901044687</v>
      </c>
      <c r="O71" s="42">
        <v>108.5508596617577</v>
      </c>
      <c r="P71" s="42">
        <v>107.87996461313089</v>
      </c>
      <c r="Q71" s="42">
        <v>89.740612646652792</v>
      </c>
      <c r="R71" s="42">
        <v>111.38812874827642</v>
      </c>
      <c r="S71" s="42">
        <v>115.69360868718628</v>
      </c>
      <c r="T71" s="42">
        <v>147.21020494899929</v>
      </c>
      <c r="U71" s="42">
        <v>137.57140415923232</v>
      </c>
      <c r="V71" s="42">
        <v>144.36894611744879</v>
      </c>
      <c r="W71" s="42">
        <v>157.41561142301111</v>
      </c>
      <c r="X71" s="42">
        <v>131.74562470464932</v>
      </c>
      <c r="Y71" s="42">
        <v>118.9776552743845</v>
      </c>
      <c r="Z71" s="42">
        <v>123.86799780081385</v>
      </c>
      <c r="AA71" s="42">
        <v>152.19651097092907</v>
      </c>
      <c r="AB71" s="43">
        <v>2.592954538575154</v>
      </c>
      <c r="AC71" s="43">
        <v>5.1497909893172267</v>
      </c>
      <c r="AD71" s="43">
        <v>3.1697306054960794</v>
      </c>
      <c r="AE71" s="43">
        <v>4.3924419989551877</v>
      </c>
      <c r="AF71" s="43">
        <v>-3.8490958843615308</v>
      </c>
      <c r="AG71" s="43">
        <v>-2.2020543135389925</v>
      </c>
      <c r="AH71" s="43">
        <v>-2.7032359905288073</v>
      </c>
      <c r="AI71" s="43">
        <v>4.4731421558757978</v>
      </c>
      <c r="AJ71" s="43">
        <v>-7.2298776790676538</v>
      </c>
      <c r="AK71" s="43">
        <v>-13.726479677124125</v>
      </c>
      <c r="AL71" s="43">
        <v>-27.204166144221098</v>
      </c>
      <c r="AM71" s="43">
        <v>-0.64819537217769563</v>
      </c>
      <c r="AN71" s="43">
        <v>-10.907160521443448</v>
      </c>
      <c r="AO71" s="43">
        <v>-2.6358575428415909</v>
      </c>
      <c r="AP71" s="43">
        <v>-2.4534338455292293</v>
      </c>
      <c r="AQ71" s="43">
        <v>-2.0235869861409794</v>
      </c>
      <c r="AR71" s="43">
        <v>7.2866883272981298</v>
      </c>
      <c r="AS71" s="43">
        <v>3.0278643502624103</v>
      </c>
      <c r="AT71" s="43">
        <v>-15.543070413561722</v>
      </c>
      <c r="AU71" s="43">
        <v>16.196680832475053</v>
      </c>
      <c r="AV71" s="43">
        <v>-4.065619358073846</v>
      </c>
      <c r="AW71" s="43">
        <v>9.9132309274647223</v>
      </c>
      <c r="AX71" s="43">
        <v>4.5642986186486656</v>
      </c>
      <c r="AY71" s="43">
        <v>11.094926890062084</v>
      </c>
      <c r="AZ71" s="43">
        <v>2.8388833070348785</v>
      </c>
      <c r="BA71" s="43">
        <v>5.5053493863510328</v>
      </c>
      <c r="BB71" s="43">
        <v>4.2235435364219587</v>
      </c>
      <c r="BC71" s="43">
        <v>3.9929601599417053</v>
      </c>
      <c r="BD71" s="43">
        <v>-2.5450435292114992</v>
      </c>
      <c r="BE71" s="43">
        <v>-3.7393646595338503</v>
      </c>
      <c r="BF71" s="43">
        <v>-0.46955245781364896</v>
      </c>
      <c r="BG71" s="43">
        <v>4.4810965782373646</v>
      </c>
      <c r="BH71" s="43">
        <v>-4.7510258988217817</v>
      </c>
      <c r="BI71" s="43">
        <v>-6.0107159656231257</v>
      </c>
      <c r="BJ71" s="43">
        <v>-15.940417437775011</v>
      </c>
      <c r="BK71" s="43">
        <v>-1.7134780856723264</v>
      </c>
      <c r="BL71" s="43">
        <v>-8.7707456518765987</v>
      </c>
      <c r="BM71" s="43">
        <v>-2.3782142443333321</v>
      </c>
      <c r="BN71" s="43">
        <v>2.2082703594413999</v>
      </c>
      <c r="BO71" s="43">
        <v>-3.5206329058865449</v>
      </c>
      <c r="BP71" s="43">
        <v>10.979329721118924</v>
      </c>
      <c r="BQ71" s="43">
        <v>12.550394268688247</v>
      </c>
      <c r="BR71" s="43">
        <v>-2.9220049790259717</v>
      </c>
      <c r="BS71" s="43">
        <v>16.557749266617062</v>
      </c>
      <c r="BT71" s="43">
        <v>-0.84252662305503989</v>
      </c>
      <c r="BU71" s="43">
        <v>10.510943130059403</v>
      </c>
      <c r="BV71" s="43">
        <v>10.35540016170058</v>
      </c>
      <c r="BW71" s="43">
        <v>9.3036119114751514</v>
      </c>
      <c r="BX71" s="43">
        <v>2.6905901996870418</v>
      </c>
      <c r="BY71" s="43">
        <v>0.30920593959413611</v>
      </c>
      <c r="BZ71" s="43">
        <v>0.32632171970176105</v>
      </c>
      <c r="CA71" s="43">
        <v>2.3217157318310839</v>
      </c>
      <c r="CB71" s="43">
        <v>-0.38080672501637813</v>
      </c>
      <c r="CC71" s="43">
        <v>-4.7570144573151764E-2</v>
      </c>
      <c r="CD71" s="43">
        <v>-0.16856814278439691</v>
      </c>
      <c r="CE71" s="43">
        <v>0.33029182093398751</v>
      </c>
      <c r="CF71" s="43">
        <v>-6.7961420382207036</v>
      </c>
      <c r="CG71" s="43">
        <v>-2.8443122988058192</v>
      </c>
      <c r="CH71" s="43">
        <v>-2.879562467259372</v>
      </c>
      <c r="CI71" s="43">
        <v>0.1598777454333965</v>
      </c>
      <c r="CJ71" s="43">
        <v>-1.4050353480393676</v>
      </c>
      <c r="CK71" s="43">
        <v>-2.9102437570076821E-2</v>
      </c>
      <c r="CL71" s="43">
        <v>0.26587372197390235</v>
      </c>
      <c r="CM71" s="43">
        <v>-6.3880953953366473E-2</v>
      </c>
      <c r="CN71" s="43">
        <v>2.8833029306851348</v>
      </c>
      <c r="CO71" s="43">
        <v>0.34203908781548753</v>
      </c>
      <c r="CP71" s="43">
        <v>0.39162848274119383</v>
      </c>
      <c r="CQ71" s="43">
        <v>2.115907596727411</v>
      </c>
      <c r="CR71" s="43">
        <v>-0.25846248109618203</v>
      </c>
      <c r="CS71" s="43">
        <v>-8.0590223961851559E-2</v>
      </c>
      <c r="CT71" s="43">
        <v>4.4769659358815155E-2</v>
      </c>
      <c r="CU71" s="43">
        <v>0.32801080910026115</v>
      </c>
      <c r="CV71" s="43">
        <v>-4.3717202530811727</v>
      </c>
      <c r="CW71" s="43">
        <v>-1.4335684186967277</v>
      </c>
      <c r="CX71" s="43">
        <v>-1.6822423565487354</v>
      </c>
      <c r="CY71" s="43">
        <v>-0.29126119086045121</v>
      </c>
      <c r="CZ71" s="43">
        <v>-1.1934640566620005</v>
      </c>
      <c r="DA71" s="43">
        <v>-2.8295233522261334E-2</v>
      </c>
      <c r="DB71" s="43">
        <v>0.40648493592098289</v>
      </c>
      <c r="DC71" s="43">
        <v>-0.14937393271197968</v>
      </c>
      <c r="DD71" s="44">
        <v>2754</v>
      </c>
      <c r="DE71" s="44">
        <f t="shared" si="17"/>
        <v>11750</v>
      </c>
      <c r="DF71" s="43">
        <f t="shared" si="16"/>
        <v>-29.420809841107122</v>
      </c>
      <c r="DG71" s="43">
        <f t="shared" si="16"/>
        <v>-21.357338866207076</v>
      </c>
      <c r="DH71" s="44">
        <v>8326</v>
      </c>
      <c r="DI71" s="44">
        <f t="shared" si="18"/>
        <v>37483</v>
      </c>
      <c r="DJ71" s="43">
        <f t="shared" si="15"/>
        <v>-26.99052963872326</v>
      </c>
      <c r="DK71" s="43">
        <f t="shared" si="15"/>
        <v>-23.984992902048262</v>
      </c>
    </row>
    <row r="72" spans="1:115" x14ac:dyDescent="0.25">
      <c r="A72" s="41">
        <v>2023</v>
      </c>
      <c r="B72" s="41" t="s">
        <v>165</v>
      </c>
      <c r="C72" s="41" t="s">
        <v>161</v>
      </c>
      <c r="D72" s="42">
        <v>101.09299989368607</v>
      </c>
      <c r="E72" s="42">
        <v>106.98318770594814</v>
      </c>
      <c r="F72" s="42">
        <v>112.98682991857463</v>
      </c>
      <c r="G72" s="42">
        <v>101.84457953900585</v>
      </c>
      <c r="H72" s="42">
        <v>91.221334051853191</v>
      </c>
      <c r="I72" s="42">
        <v>85.737587347896451</v>
      </c>
      <c r="J72" s="42">
        <v>86.835628858857561</v>
      </c>
      <c r="K72" s="42">
        <v>118.48908209970308</v>
      </c>
      <c r="L72" s="42">
        <v>114.61169910816507</v>
      </c>
      <c r="M72" s="42">
        <v>117.53600484370237</v>
      </c>
      <c r="N72" s="42">
        <v>115.43139891385673</v>
      </c>
      <c r="O72" s="42">
        <v>111.42310617484841</v>
      </c>
      <c r="P72" s="42">
        <v>115.82464448457034</v>
      </c>
      <c r="Q72" s="42">
        <v>97.682975969140571</v>
      </c>
      <c r="R72" s="42">
        <v>125.62084352418081</v>
      </c>
      <c r="S72" s="42">
        <v>126.41607190765865</v>
      </c>
      <c r="T72" s="42">
        <v>158.15605916316389</v>
      </c>
      <c r="U72" s="42">
        <v>168.4673216410153</v>
      </c>
      <c r="V72" s="42">
        <v>158.57022953893832</v>
      </c>
      <c r="W72" s="42">
        <v>160.51448638374532</v>
      </c>
      <c r="X72" s="42">
        <v>141.68960905856054</v>
      </c>
      <c r="Y72" s="42">
        <v>130.52642539013164</v>
      </c>
      <c r="Z72" s="42">
        <v>140.53521987732452</v>
      </c>
      <c r="AA72" s="42">
        <v>167.09830709584099</v>
      </c>
      <c r="AB72" s="43">
        <v>2.8031671706877814</v>
      </c>
      <c r="AC72" s="43">
        <v>3.563423185240544</v>
      </c>
      <c r="AD72" s="43">
        <v>3.3559930158765683</v>
      </c>
      <c r="AE72" s="43">
        <v>4.7848089837461361</v>
      </c>
      <c r="AF72" s="43">
        <v>-2.9316661357119966</v>
      </c>
      <c r="AG72" s="43">
        <v>-3.2432242917044163</v>
      </c>
      <c r="AH72" s="43">
        <v>-2.10280373831776</v>
      </c>
      <c r="AI72" s="43">
        <v>4.0627777858681213</v>
      </c>
      <c r="AJ72" s="43">
        <v>-6.26512708185275</v>
      </c>
      <c r="AK72" s="43">
        <v>-9.4534461296693415</v>
      </c>
      <c r="AL72" s="43">
        <v>-21.953515472069839</v>
      </c>
      <c r="AM72" s="43">
        <v>-3.1263623719455791</v>
      </c>
      <c r="AN72" s="43">
        <v>-6.8217512386404504</v>
      </c>
      <c r="AO72" s="43">
        <v>-3.2252178901102435</v>
      </c>
      <c r="AP72" s="43">
        <v>0.74810894495853653</v>
      </c>
      <c r="AQ72" s="43">
        <v>2.2346698738582971</v>
      </c>
      <c r="AR72" s="43">
        <v>7.096107483440095</v>
      </c>
      <c r="AS72" s="43">
        <v>7.5306907196199813</v>
      </c>
      <c r="AT72" s="43">
        <v>-10.295340902394411</v>
      </c>
      <c r="AU72" s="43">
        <v>11.374681050053725</v>
      </c>
      <c r="AV72" s="43">
        <v>0.15000873245718527</v>
      </c>
      <c r="AW72" s="43">
        <v>8.7211629851314356</v>
      </c>
      <c r="AX72" s="43">
        <v>8.0815510983270222</v>
      </c>
      <c r="AY72" s="43">
        <v>15.723388843818519</v>
      </c>
      <c r="AZ72" s="43">
        <v>2.8317281803845518</v>
      </c>
      <c r="BA72" s="43">
        <v>5.1124934596825655</v>
      </c>
      <c r="BB72" s="43">
        <v>4.0479880803042434</v>
      </c>
      <c r="BC72" s="43">
        <v>4.1512496609435123</v>
      </c>
      <c r="BD72" s="43">
        <v>-2.6220078701457594</v>
      </c>
      <c r="BE72" s="43">
        <v>-3.6420881864691057</v>
      </c>
      <c r="BF72" s="43">
        <v>-0.79746686994254246</v>
      </c>
      <c r="BG72" s="43">
        <v>4.3969223009255431</v>
      </c>
      <c r="BH72" s="43">
        <v>-5.0679552718607246</v>
      </c>
      <c r="BI72" s="43">
        <v>-6.8049622730848691</v>
      </c>
      <c r="BJ72" s="43">
        <v>-17.15354902918892</v>
      </c>
      <c r="BK72" s="43">
        <v>-2.0034418351393635</v>
      </c>
      <c r="BL72" s="43">
        <v>-8.3832495809680552</v>
      </c>
      <c r="BM72" s="43">
        <v>-2.5481406765386794</v>
      </c>
      <c r="BN72" s="43">
        <v>1.8728495619381835</v>
      </c>
      <c r="BO72" s="43">
        <v>-2.3615324645419933</v>
      </c>
      <c r="BP72" s="43">
        <v>10.14431749973761</v>
      </c>
      <c r="BQ72" s="43">
        <v>11.36761470090355</v>
      </c>
      <c r="BR72" s="43">
        <v>-4.443915032045731</v>
      </c>
      <c r="BS72" s="43">
        <v>15.456209947892162</v>
      </c>
      <c r="BT72" s="43">
        <v>-0.64178944303378005</v>
      </c>
      <c r="BU72" s="43">
        <v>10.142094243454626</v>
      </c>
      <c r="BV72" s="43">
        <v>9.8243044661951764</v>
      </c>
      <c r="BW72" s="43">
        <v>10.62011440132704</v>
      </c>
      <c r="BX72" s="43">
        <v>2.77764651196722</v>
      </c>
      <c r="BY72" s="43">
        <v>0.16311488032454624</v>
      </c>
      <c r="BZ72" s="43">
        <v>0.32808872353100582</v>
      </c>
      <c r="CA72" s="43">
        <v>2.5224876584524374</v>
      </c>
      <c r="CB72" s="43">
        <v>-0.27474377887067386</v>
      </c>
      <c r="CC72" s="43">
        <v>-6.4839391640388017E-2</v>
      </c>
      <c r="CD72" s="43">
        <v>-0.19535365102435609</v>
      </c>
      <c r="CE72" s="43">
        <v>0.29889207119464406</v>
      </c>
      <c r="CF72" s="43">
        <v>-5.9528262738238409</v>
      </c>
      <c r="CG72" s="43">
        <v>-2.2431598608753185</v>
      </c>
      <c r="CH72" s="43">
        <v>-2.2202784293352011</v>
      </c>
      <c r="CI72" s="43">
        <v>-1.1109063837265127</v>
      </c>
      <c r="CJ72" s="43">
        <v>-0.84656358820068989</v>
      </c>
      <c r="CK72" s="43">
        <v>-3.8093158967649574E-2</v>
      </c>
      <c r="CL72" s="43">
        <v>0.37996579843509237</v>
      </c>
      <c r="CM72" s="43">
        <v>0.12620934884643781</v>
      </c>
      <c r="CN72" s="43">
        <v>2.8513344783777148</v>
      </c>
      <c r="CO72" s="43">
        <v>0.30004590800630271</v>
      </c>
      <c r="CP72" s="43">
        <v>0.37730430830195028</v>
      </c>
      <c r="CQ72" s="43">
        <v>2.1971654311966318</v>
      </c>
      <c r="CR72" s="43">
        <v>-0.26174877447603406</v>
      </c>
      <c r="CS72" s="43">
        <v>-7.7444784286645973E-2</v>
      </c>
      <c r="CT72" s="43">
        <v>-7.3178921956309198E-3</v>
      </c>
      <c r="CU72" s="43">
        <v>0.32333028183114082</v>
      </c>
      <c r="CV72" s="43">
        <v>-4.7093058740053495</v>
      </c>
      <c r="CW72" s="43">
        <v>-1.6027892096000542</v>
      </c>
      <c r="CX72" s="43">
        <v>-1.7935072906451095</v>
      </c>
      <c r="CY72" s="43">
        <v>-0.46280431060535193</v>
      </c>
      <c r="CZ72" s="43">
        <v>-1.1217032406423428</v>
      </c>
      <c r="DA72" s="43">
        <v>-3.054430010046532E-2</v>
      </c>
      <c r="DB72" s="43">
        <v>0.39345159549412512</v>
      </c>
      <c r="DC72" s="43">
        <v>-9.1409117906150333E-2</v>
      </c>
      <c r="DD72" s="44">
        <v>3078</v>
      </c>
      <c r="DE72" s="44">
        <f t="shared" si="17"/>
        <v>14828</v>
      </c>
      <c r="DF72" s="43">
        <f t="shared" si="16"/>
        <v>-30.21990478349581</v>
      </c>
      <c r="DG72" s="43">
        <f t="shared" si="16"/>
        <v>-23.377428689541134</v>
      </c>
      <c r="DH72" s="44">
        <v>9593</v>
      </c>
      <c r="DI72" s="44">
        <f t="shared" si="18"/>
        <v>47076</v>
      </c>
      <c r="DJ72" s="43">
        <f t="shared" si="15"/>
        <v>-18.106539183882532</v>
      </c>
      <c r="DK72" s="43">
        <f t="shared" si="15"/>
        <v>-22.856581017304666</v>
      </c>
    </row>
    <row r="73" spans="1:115" x14ac:dyDescent="0.25">
      <c r="A73" s="41">
        <v>2023</v>
      </c>
      <c r="B73" s="41" t="s">
        <v>166</v>
      </c>
      <c r="C73" s="41" t="s">
        <v>161</v>
      </c>
      <c r="D73" s="42">
        <v>101.31011700261752</v>
      </c>
      <c r="E73" s="42">
        <v>107.98064458671838</v>
      </c>
      <c r="F73" s="42">
        <v>113.56756096027804</v>
      </c>
      <c r="G73" s="42">
        <v>102.03957109950844</v>
      </c>
      <c r="H73" s="42">
        <v>90.709388659361721</v>
      </c>
      <c r="I73" s="42">
        <v>87.387343069076053</v>
      </c>
      <c r="J73" s="42">
        <v>86.593843098311822</v>
      </c>
      <c r="K73" s="42">
        <v>119.07645848510174</v>
      </c>
      <c r="L73" s="42">
        <v>110.99610807878607</v>
      </c>
      <c r="M73" s="42">
        <v>95.657350814655317</v>
      </c>
      <c r="N73" s="42">
        <v>117.33706521879279</v>
      </c>
      <c r="O73" s="42">
        <v>111.74101602425964</v>
      </c>
      <c r="P73" s="42">
        <v>108.94632709405987</v>
      </c>
      <c r="Q73" s="42">
        <v>93.733892179196403</v>
      </c>
      <c r="R73" s="42">
        <v>133.72458972542077</v>
      </c>
      <c r="S73" s="42">
        <v>126.60055440670365</v>
      </c>
      <c r="T73" s="42">
        <v>152.99656707148876</v>
      </c>
      <c r="U73" s="42">
        <v>138.14444554930742</v>
      </c>
      <c r="V73" s="42">
        <v>161.36175059754788</v>
      </c>
      <c r="W73" s="42">
        <v>160.23795537925096</v>
      </c>
      <c r="X73" s="42">
        <v>134.46357140751905</v>
      </c>
      <c r="Y73" s="42">
        <v>125.99320222541776</v>
      </c>
      <c r="Z73" s="42">
        <v>150.24916939951788</v>
      </c>
      <c r="AA73" s="42">
        <v>168.01054895871152</v>
      </c>
      <c r="AB73" s="43">
        <v>1.8421703590953964</v>
      </c>
      <c r="AC73" s="43">
        <v>3.024981589531528</v>
      </c>
      <c r="AD73" s="43">
        <v>3.2288781163434921</v>
      </c>
      <c r="AE73" s="43">
        <v>3.9479368925478875</v>
      </c>
      <c r="AF73" s="43">
        <v>-4.6069202191297727</v>
      </c>
      <c r="AG73" s="43">
        <v>-3.7504705204977062</v>
      </c>
      <c r="AH73" s="43">
        <v>-4.5679482299200602</v>
      </c>
      <c r="AI73" s="43">
        <v>3.7006531414299104</v>
      </c>
      <c r="AJ73" s="43">
        <v>-9.8034155253382327</v>
      </c>
      <c r="AK73" s="43">
        <v>-8.1174141176623689</v>
      </c>
      <c r="AL73" s="43">
        <v>-20.593192901059098</v>
      </c>
      <c r="AM73" s="43">
        <v>-6.0991928570413805</v>
      </c>
      <c r="AN73" s="43">
        <v>-21.290385377888509</v>
      </c>
      <c r="AO73" s="43">
        <v>-10.350536457916327</v>
      </c>
      <c r="AP73" s="43">
        <v>-9.4648233962463131</v>
      </c>
      <c r="AQ73" s="43">
        <v>3.2287454177831076</v>
      </c>
      <c r="AR73" s="43">
        <v>3.8216609499275522</v>
      </c>
      <c r="AS73" s="43">
        <v>8.6723968593411804</v>
      </c>
      <c r="AT73" s="43">
        <v>-9.6455335562627305</v>
      </c>
      <c r="AU73" s="43">
        <v>9.0900086491828791</v>
      </c>
      <c r="AV73" s="43">
        <v>-14.29402684038017</v>
      </c>
      <c r="AW73" s="43">
        <v>0.70635770353846272</v>
      </c>
      <c r="AX73" s="43">
        <v>0.3226838051524572</v>
      </c>
      <c r="AY73" s="43">
        <v>16.707391836722341</v>
      </c>
      <c r="AZ73" s="43">
        <v>2.6649794563669893</v>
      </c>
      <c r="BA73" s="43">
        <v>4.7569893302977118</v>
      </c>
      <c r="BB73" s="43">
        <v>3.9094008736705321</v>
      </c>
      <c r="BC73" s="43">
        <v>4.1170972357646107</v>
      </c>
      <c r="BD73" s="43">
        <v>-2.9547919861280136</v>
      </c>
      <c r="BE73" s="43">
        <v>-3.6602190186755368</v>
      </c>
      <c r="BF73" s="43">
        <v>-1.4399221663694006</v>
      </c>
      <c r="BG73" s="43">
        <v>4.2794670410185809</v>
      </c>
      <c r="BH73" s="43">
        <v>-5.8919696985702874</v>
      </c>
      <c r="BI73" s="43">
        <v>-7.0098863488994638</v>
      </c>
      <c r="BJ73" s="43">
        <v>-17.730557888904976</v>
      </c>
      <c r="BK73" s="43">
        <v>-2.7207793635719013</v>
      </c>
      <c r="BL73" s="43">
        <v>-10.722793122925001</v>
      </c>
      <c r="BM73" s="43">
        <v>-3.8905873210079545</v>
      </c>
      <c r="BN73" s="43">
        <v>-0.55238952373133365</v>
      </c>
      <c r="BO73" s="43">
        <v>-1.430795628390813</v>
      </c>
      <c r="BP73" s="43">
        <v>9.0273079929197095</v>
      </c>
      <c r="BQ73" s="43">
        <v>10.935030269189383</v>
      </c>
      <c r="BR73" s="43">
        <v>-5.3414476022700441</v>
      </c>
      <c r="BS73" s="43">
        <v>14.322773967526526</v>
      </c>
      <c r="BT73" s="43">
        <v>-3.1427788304710824</v>
      </c>
      <c r="BU73" s="43">
        <v>8.4739263413785118</v>
      </c>
      <c r="BV73" s="43">
        <v>7.8100309341736285</v>
      </c>
      <c r="BW73" s="43">
        <v>11.65340629506597</v>
      </c>
      <c r="BX73" s="43">
        <v>1.8006709090017234</v>
      </c>
      <c r="BY73" s="43">
        <v>0.10724535861701665</v>
      </c>
      <c r="BZ73" s="43">
        <v>0.30865484576427238</v>
      </c>
      <c r="CA73" s="43">
        <v>2.1056396640754684</v>
      </c>
      <c r="CB73" s="43">
        <v>-0.48368557957774866</v>
      </c>
      <c r="CC73" s="43">
        <v>-8.221913080115073E-2</v>
      </c>
      <c r="CD73" s="43">
        <v>-0.46434828904719155</v>
      </c>
      <c r="CE73" s="43">
        <v>0.30938403997105712</v>
      </c>
      <c r="CF73" s="43">
        <v>-9.4890519951746519</v>
      </c>
      <c r="CG73" s="43">
        <v>-1.3542513155729545</v>
      </c>
      <c r="CH73" s="43">
        <v>-2.1331560011122748</v>
      </c>
      <c r="CI73" s="43">
        <v>-2.6518945250492432</v>
      </c>
      <c r="CJ73" s="43">
        <v>-2.7485414730153179</v>
      </c>
      <c r="CK73" s="43">
        <v>-0.12358904970228078</v>
      </c>
      <c r="CL73" s="43">
        <v>-0.61278039310959509</v>
      </c>
      <c r="CM73" s="43">
        <v>0.13516076238701566</v>
      </c>
      <c r="CN73" s="43">
        <v>2.6756089402649867</v>
      </c>
      <c r="CO73" s="43">
        <v>0.26758484272928645</v>
      </c>
      <c r="CP73" s="43">
        <v>0.36665648063062695</v>
      </c>
      <c r="CQ73" s="43">
        <v>2.1829261279897256</v>
      </c>
      <c r="CR73" s="43">
        <v>-0.29881192559499953</v>
      </c>
      <c r="CS73" s="43">
        <v>-7.8248622109480678E-2</v>
      </c>
      <c r="CT73" s="43">
        <v>-8.4266290904934635E-2</v>
      </c>
      <c r="CU73" s="43">
        <v>0.31976832752476275</v>
      </c>
      <c r="CV73" s="43">
        <v>-5.5339998842018314</v>
      </c>
      <c r="CW73" s="43">
        <v>-1.559578076714861</v>
      </c>
      <c r="CX73" s="43">
        <v>-1.8510333764495144</v>
      </c>
      <c r="CY73" s="43">
        <v>-0.84340248266395279</v>
      </c>
      <c r="CZ73" s="43">
        <v>-1.4045475260860478</v>
      </c>
      <c r="DA73" s="43">
        <v>-4.6721185541021025E-2</v>
      </c>
      <c r="DB73" s="43">
        <v>0.22321474538076533</v>
      </c>
      <c r="DC73" s="43">
        <v>-5.1931982127199496E-2</v>
      </c>
      <c r="DD73" s="44">
        <v>2678</v>
      </c>
      <c r="DE73" s="44">
        <f t="shared" si="17"/>
        <v>17506</v>
      </c>
      <c r="DF73" s="43">
        <f t="shared" si="16"/>
        <v>-42.197280379883438</v>
      </c>
      <c r="DG73" s="43">
        <f t="shared" si="16"/>
        <v>-27.012716281008963</v>
      </c>
      <c r="DH73" s="44">
        <v>8965</v>
      </c>
      <c r="DI73" s="44">
        <f t="shared" si="18"/>
        <v>56041</v>
      </c>
      <c r="DJ73" s="43">
        <f t="shared" si="15"/>
        <v>-20.062416406598306</v>
      </c>
      <c r="DK73" s="43">
        <f t="shared" si="15"/>
        <v>-22.422791013164634</v>
      </c>
    </row>
    <row r="74" spans="1:115" x14ac:dyDescent="0.25">
      <c r="A74" s="41">
        <v>2023</v>
      </c>
      <c r="B74" s="41" t="s">
        <v>167</v>
      </c>
      <c r="C74" s="41" t="s">
        <v>161</v>
      </c>
      <c r="D74" s="42">
        <v>101.83916518690602</v>
      </c>
      <c r="E74" s="42">
        <v>106.63289034901095</v>
      </c>
      <c r="F74" s="42">
        <v>113.26648781718234</v>
      </c>
      <c r="G74" s="42">
        <v>103.23291944985043</v>
      </c>
      <c r="H74" s="42">
        <v>90.728848571941811</v>
      </c>
      <c r="I74" s="42">
        <v>87.353167338432456</v>
      </c>
      <c r="J74" s="42">
        <v>86.714735978584685</v>
      </c>
      <c r="K74" s="42">
        <v>119.32866529473689</v>
      </c>
      <c r="L74" s="42">
        <v>113.51129021400376</v>
      </c>
      <c r="M74" s="42">
        <v>90.902224218211828</v>
      </c>
      <c r="N74" s="42">
        <v>115.16408935972986</v>
      </c>
      <c r="O74" s="42">
        <v>118.82866452417741</v>
      </c>
      <c r="P74" s="42">
        <v>110.78278152024066</v>
      </c>
      <c r="Q74" s="42">
        <v>99.424809389638398</v>
      </c>
      <c r="R74" s="42">
        <v>125.94338373123615</v>
      </c>
      <c r="S74" s="42">
        <v>128.12444765495187</v>
      </c>
      <c r="T74" s="42">
        <v>157.21824434155039</v>
      </c>
      <c r="U74" s="42">
        <v>131.6001910409087</v>
      </c>
      <c r="V74" s="42">
        <v>158.75799100078387</v>
      </c>
      <c r="W74" s="42">
        <v>171.07266857921616</v>
      </c>
      <c r="X74" s="42">
        <v>136.8889977395755</v>
      </c>
      <c r="Y74" s="42">
        <v>133.78017508008858</v>
      </c>
      <c r="Z74" s="42">
        <v>142.13218012098631</v>
      </c>
      <c r="AA74" s="42">
        <v>170.66463257007391</v>
      </c>
      <c r="AB74" s="43">
        <v>2.8786999896667664</v>
      </c>
      <c r="AC74" s="43">
        <v>1.2059055561816523</v>
      </c>
      <c r="AD74" s="43">
        <v>2.7933017097843571</v>
      </c>
      <c r="AE74" s="43">
        <v>5.3757983334320913</v>
      </c>
      <c r="AF74" s="43">
        <v>-4.7775779046840832</v>
      </c>
      <c r="AG74" s="43">
        <v>-0.87784241238921812</v>
      </c>
      <c r="AH74" s="43">
        <v>-5.0132425274309389</v>
      </c>
      <c r="AI74" s="43">
        <v>10.941935086185728</v>
      </c>
      <c r="AJ74" s="43">
        <v>-9.3056439942213469</v>
      </c>
      <c r="AK74" s="43">
        <v>-26.034468896732587</v>
      </c>
      <c r="AL74" s="43">
        <v>-23.928805836635604</v>
      </c>
      <c r="AM74" s="43">
        <v>-1.3537092979217125</v>
      </c>
      <c r="AN74" s="43">
        <v>-13.860908147066509</v>
      </c>
      <c r="AO74" s="43">
        <v>-4.4808012162586008</v>
      </c>
      <c r="AP74" s="43">
        <v>-2.4557679573077862</v>
      </c>
      <c r="AQ74" s="43">
        <v>1.2133567936893686</v>
      </c>
      <c r="AR74" s="43">
        <v>2.2049507726756179</v>
      </c>
      <c r="AS74" s="43">
        <v>-13.734633244455985</v>
      </c>
      <c r="AT74" s="43">
        <v>-14.566321520157089</v>
      </c>
      <c r="AU74" s="43">
        <v>11.743349630398559</v>
      </c>
      <c r="AV74" s="43">
        <v>-7.4815162791476926</v>
      </c>
      <c r="AW74" s="43">
        <v>6.7220484395971836</v>
      </c>
      <c r="AX74" s="43">
        <v>4.553946130240849</v>
      </c>
      <c r="AY74" s="43">
        <v>13.696989461304355</v>
      </c>
      <c r="AZ74" s="43">
        <v>2.6956701942325578</v>
      </c>
      <c r="BA74" s="43">
        <v>4.23791637837303</v>
      </c>
      <c r="BB74" s="43">
        <v>3.7476739715545104</v>
      </c>
      <c r="BC74" s="43">
        <v>4.2978123903198995</v>
      </c>
      <c r="BD74" s="43">
        <v>-3.2169646216369086</v>
      </c>
      <c r="BE74" s="43">
        <v>-3.2715435311833851</v>
      </c>
      <c r="BF74" s="43">
        <v>-1.9628470972564482</v>
      </c>
      <c r="BG74" s="43">
        <v>5.1885859108892873</v>
      </c>
      <c r="BH74" s="43">
        <v>-6.4052662266927518</v>
      </c>
      <c r="BI74" s="43">
        <v>-9.970734368948154</v>
      </c>
      <c r="BJ74" s="43">
        <v>-18.639590755250712</v>
      </c>
      <c r="BK74" s="43">
        <v>-2.5149088976586853</v>
      </c>
      <c r="BL74" s="43">
        <v>-11.1751269357807</v>
      </c>
      <c r="BM74" s="43">
        <v>-3.976899152913016</v>
      </c>
      <c r="BN74" s="43">
        <v>-0.85222968669916854</v>
      </c>
      <c r="BO74" s="43">
        <v>-1.0430323132587516</v>
      </c>
      <c r="BP74" s="43">
        <v>7.9650612951642996</v>
      </c>
      <c r="BQ74" s="43">
        <v>6.9507763970766856</v>
      </c>
      <c r="BR74" s="43">
        <v>-6.7455994845979745</v>
      </c>
      <c r="BS74" s="43">
        <v>13.919042388691437</v>
      </c>
      <c r="BT74" s="43">
        <v>-3.7819351138165147</v>
      </c>
      <c r="BU74" s="43">
        <v>8.2103005772424567</v>
      </c>
      <c r="BV74" s="43">
        <v>7.284589016934695</v>
      </c>
      <c r="BW74" s="43">
        <v>11.960714891185752</v>
      </c>
      <c r="BX74" s="43">
        <v>2.9036048145817461</v>
      </c>
      <c r="BY74" s="43">
        <v>-9.9657000285374737E-3</v>
      </c>
      <c r="BZ74" s="43">
        <v>0.30387684318839908</v>
      </c>
      <c r="CA74" s="43">
        <v>2.8762045679458312</v>
      </c>
      <c r="CB74" s="43">
        <v>-0.51060623055314325</v>
      </c>
      <c r="CC74" s="43">
        <v>-2.1952416166016859E-2</v>
      </c>
      <c r="CD74" s="43">
        <v>-0.51713902850797433</v>
      </c>
      <c r="CE74" s="43">
        <v>0.78318677870318798</v>
      </c>
      <c r="CF74" s="43">
        <v>-9.0448557327333621</v>
      </c>
      <c r="CG74" s="43">
        <v>-4.6982771013611799</v>
      </c>
      <c r="CH74" s="43">
        <v>-2.3627943123795725</v>
      </c>
      <c r="CI74" s="43">
        <v>-0.41258478901133017</v>
      </c>
      <c r="CJ74" s="43">
        <v>-1.6422322499637263</v>
      </c>
      <c r="CK74" s="43">
        <v>-4.5914857615262754E-2</v>
      </c>
      <c r="CL74" s="43">
        <v>6.4372098153878232E-2</v>
      </c>
      <c r="CM74" s="43">
        <v>5.2575479443828767E-2</v>
      </c>
      <c r="CN74" s="43">
        <v>2.7098691216488433</v>
      </c>
      <c r="CO74" s="43">
        <v>0.22989225143222383</v>
      </c>
      <c r="CP74" s="43">
        <v>0.35927927633499562</v>
      </c>
      <c r="CQ74" s="43">
        <v>2.2845118848753039</v>
      </c>
      <c r="CR74" s="43">
        <v>-0.32925874110979836</v>
      </c>
      <c r="CS74" s="43">
        <v>-6.980612895545775E-2</v>
      </c>
      <c r="CT74" s="43">
        <v>-0.14561300617961598</v>
      </c>
      <c r="CU74" s="43">
        <v>0.38086358525119152</v>
      </c>
      <c r="CV74" s="43">
        <v>-6.0460559099894153</v>
      </c>
      <c r="CW74" s="43">
        <v>-2.0321825409076792</v>
      </c>
      <c r="CX74" s="43">
        <v>-1.9124339573943809</v>
      </c>
      <c r="CY74" s="43">
        <v>-0.77755230299902933</v>
      </c>
      <c r="CZ74" s="43">
        <v>-1.4403756247777049</v>
      </c>
      <c r="DA74" s="43">
        <v>-4.6571520929761689E-2</v>
      </c>
      <c r="DB74" s="43">
        <v>0.19925913689364796</v>
      </c>
      <c r="DC74" s="43">
        <v>-3.6199099874508034E-2</v>
      </c>
      <c r="DD74" s="44">
        <v>2451</v>
      </c>
      <c r="DE74" s="44">
        <f t="shared" si="17"/>
        <v>19957</v>
      </c>
      <c r="DF74" s="43">
        <f t="shared" si="16"/>
        <v>-47.784405624201106</v>
      </c>
      <c r="DG74" s="43">
        <f t="shared" si="16"/>
        <v>-30.412496948987066</v>
      </c>
      <c r="DH74" s="44">
        <v>8229</v>
      </c>
      <c r="DI74" s="44">
        <f t="shared" si="18"/>
        <v>64270</v>
      </c>
      <c r="DJ74" s="43">
        <f t="shared" si="15"/>
        <v>-27.75241439859526</v>
      </c>
      <c r="DK74" s="43">
        <f t="shared" si="15"/>
        <v>-23.148668524076577</v>
      </c>
    </row>
    <row r="75" spans="1:115" x14ac:dyDescent="0.25">
      <c r="A75" s="41">
        <v>2023</v>
      </c>
      <c r="B75" s="41" t="s">
        <v>168</v>
      </c>
      <c r="C75" s="41" t="s">
        <v>161</v>
      </c>
      <c r="D75" s="42">
        <v>101.01652055224153</v>
      </c>
      <c r="E75" s="42">
        <v>106.62695310567305</v>
      </c>
      <c r="F75" s="42">
        <v>113.40994476084651</v>
      </c>
      <c r="G75" s="42">
        <v>101.54161140161622</v>
      </c>
      <c r="H75" s="42">
        <v>90.085922998622848</v>
      </c>
      <c r="I75" s="42">
        <v>87.350060453872572</v>
      </c>
      <c r="J75" s="42">
        <v>86.714735978584685</v>
      </c>
      <c r="K75" s="42">
        <v>121.39609743131446</v>
      </c>
      <c r="L75" s="42">
        <v>109.14106029033212</v>
      </c>
      <c r="M75" s="42">
        <v>93.362719685706338</v>
      </c>
      <c r="N75" s="42">
        <v>119.76654604584007</v>
      </c>
      <c r="O75" s="42">
        <v>110.55348097144091</v>
      </c>
      <c r="P75" s="42">
        <v>107.62626695147306</v>
      </c>
      <c r="Q75" s="42">
        <v>109.49034179035809</v>
      </c>
      <c r="R75" s="42">
        <v>115.61557026134592</v>
      </c>
      <c r="S75" s="42">
        <v>125.77704189789667</v>
      </c>
      <c r="T75" s="42">
        <v>152.23269464508201</v>
      </c>
      <c r="U75" s="42">
        <v>134.81086484057232</v>
      </c>
      <c r="V75" s="42">
        <v>164.44249242657108</v>
      </c>
      <c r="W75" s="42">
        <v>161.17784857094449</v>
      </c>
      <c r="X75" s="42">
        <v>133.72256096072513</v>
      </c>
      <c r="Y75" s="42">
        <v>147.65345020640973</v>
      </c>
      <c r="Z75" s="42">
        <v>130.83988442994476</v>
      </c>
      <c r="AA75" s="42">
        <v>168.31390301802486</v>
      </c>
      <c r="AB75" s="43">
        <v>1.9292575973148374</v>
      </c>
      <c r="AC75" s="43">
        <v>6.6863542653372576E-2</v>
      </c>
      <c r="AD75" s="43">
        <v>2.5930219148322164</v>
      </c>
      <c r="AE75" s="43">
        <v>3.9294196301023598</v>
      </c>
      <c r="AF75" s="43">
        <v>-5.0301017066839098</v>
      </c>
      <c r="AG75" s="43">
        <v>-1.970013947732685</v>
      </c>
      <c r="AH75" s="43">
        <v>-5.2104965074570515</v>
      </c>
      <c r="AI75" s="43">
        <v>10.57993138206732</v>
      </c>
      <c r="AJ75" s="43">
        <v>-11.327861961568896</v>
      </c>
      <c r="AK75" s="43">
        <v>-31.353630322498017</v>
      </c>
      <c r="AL75" s="43">
        <v>-17.919606545650058</v>
      </c>
      <c r="AM75" s="43">
        <v>-3.0559339434501509</v>
      </c>
      <c r="AN75" s="43">
        <v>-14.344273655913087</v>
      </c>
      <c r="AO75" s="43">
        <v>-4.6516106838365818</v>
      </c>
      <c r="AP75" s="43">
        <v>-8.1538652841042563</v>
      </c>
      <c r="AQ75" s="43">
        <v>0.79557383159047923</v>
      </c>
      <c r="AR75" s="43">
        <v>-0.84059312185039703</v>
      </c>
      <c r="AS75" s="43">
        <v>-21.295276841014733</v>
      </c>
      <c r="AT75" s="43">
        <v>-9.3995030672010653</v>
      </c>
      <c r="AU75" s="43">
        <v>9.2419618536228487</v>
      </c>
      <c r="AV75" s="43">
        <v>-8.6110403913922102</v>
      </c>
      <c r="AW75" s="43">
        <v>5.7498229091231812</v>
      </c>
      <c r="AX75" s="43">
        <v>-1.6776847518725546</v>
      </c>
      <c r="AY75" s="43">
        <v>12.324554356067452</v>
      </c>
      <c r="AZ75" s="43">
        <v>2.5993339804421201</v>
      </c>
      <c r="BA75" s="43">
        <v>3.7007269413208199</v>
      </c>
      <c r="BB75" s="43">
        <v>3.6011254855008668</v>
      </c>
      <c r="BC75" s="43">
        <v>4.251670602614821</v>
      </c>
      <c r="BD75" s="43">
        <v>-3.4440704231755159</v>
      </c>
      <c r="BE75" s="43">
        <v>-3.1104628591487438</v>
      </c>
      <c r="BF75" s="43">
        <v>-2.3781930561591613</v>
      </c>
      <c r="BG75" s="43">
        <v>5.8476604000734067</v>
      </c>
      <c r="BH75" s="43">
        <v>-7.0394115920556217</v>
      </c>
      <c r="BI75" s="43">
        <v>-13.112436629234425</v>
      </c>
      <c r="BJ75" s="43">
        <v>-18.550422087747986</v>
      </c>
      <c r="BK75" s="43">
        <v>-2.5824161335177509</v>
      </c>
      <c r="BL75" s="43">
        <v>-11.566331009508058</v>
      </c>
      <c r="BM75" s="43">
        <v>-4.0706297045635882</v>
      </c>
      <c r="BN75" s="43">
        <v>-1.8243437402882479</v>
      </c>
      <c r="BO75" s="43">
        <v>-0.8108140419760157</v>
      </c>
      <c r="BP75" s="43">
        <v>6.7807509840342561</v>
      </c>
      <c r="BQ75" s="43">
        <v>2.6149530318136938</v>
      </c>
      <c r="BR75" s="43">
        <v>-7.0890937955452094</v>
      </c>
      <c r="BS75" s="43">
        <v>13.306007215706849</v>
      </c>
      <c r="BT75" s="43">
        <v>-4.3960025718175588</v>
      </c>
      <c r="BU75" s="43">
        <v>7.857092615632344</v>
      </c>
      <c r="BV75" s="43">
        <v>6.0619809001458025</v>
      </c>
      <c r="BW75" s="43">
        <v>12.008204705652958</v>
      </c>
      <c r="BX75" s="43">
        <v>2.4011669006212699</v>
      </c>
      <c r="BY75" s="43">
        <v>-0.1150389559377861</v>
      </c>
      <c r="BZ75" s="43">
        <v>0.26454883682212754</v>
      </c>
      <c r="CA75" s="43">
        <v>2.4761197095965786</v>
      </c>
      <c r="CB75" s="43">
        <v>-0.54068309290760441</v>
      </c>
      <c r="CC75" s="43">
        <v>-3.6720490493908506E-2</v>
      </c>
      <c r="CD75" s="43">
        <v>-0.37672259075775272</v>
      </c>
      <c r="CE75" s="43">
        <v>0.72966348429961547</v>
      </c>
      <c r="CF75" s="43">
        <v>-11.284499894220113</v>
      </c>
      <c r="CG75" s="43">
        <v>-6.2584272789305579</v>
      </c>
      <c r="CH75" s="43">
        <v>-1.6798262574143277</v>
      </c>
      <c r="CI75" s="43">
        <v>-1.2672795454807286</v>
      </c>
      <c r="CJ75" s="43">
        <v>-1.6868443191179341</v>
      </c>
      <c r="CK75" s="43">
        <v>-6.5563269744538979E-2</v>
      </c>
      <c r="CL75" s="43">
        <v>-0.35242327445527921</v>
      </c>
      <c r="CM75" s="43">
        <v>2.586405092325433E-2</v>
      </c>
      <c r="CN75" s="43">
        <v>2.6684640967446458</v>
      </c>
      <c r="CO75" s="43">
        <v>0.18661577510249877</v>
      </c>
      <c r="CP75" s="43">
        <v>0.34741286266027882</v>
      </c>
      <c r="CQ75" s="43">
        <v>2.308705356055468</v>
      </c>
      <c r="CR75" s="43">
        <v>-0.35558746351848242</v>
      </c>
      <c r="CS75" s="43">
        <v>-6.4853562108412199E-2</v>
      </c>
      <c r="CT75" s="43">
        <v>-0.17508277855439808</v>
      </c>
      <c r="CU75" s="43">
        <v>0.42125390710769289</v>
      </c>
      <c r="CV75" s="43">
        <v>-7.0912999169285715</v>
      </c>
      <c r="CW75" s="43">
        <v>-2.5540119865895279</v>
      </c>
      <c r="CX75" s="43">
        <v>-1.8634661309846903</v>
      </c>
      <c r="CY75" s="43">
        <v>-1.2644934869112483</v>
      </c>
      <c r="CZ75" s="43">
        <v>-1.4579250460256477</v>
      </c>
      <c r="DA75" s="43">
        <v>-4.9331588569777367E-2</v>
      </c>
      <c r="DB75" s="43">
        <v>0.12587389259989362</v>
      </c>
      <c r="DC75" s="43">
        <v>-2.7945570447574418E-2</v>
      </c>
      <c r="DD75" s="44">
        <v>2627</v>
      </c>
      <c r="DE75" s="44">
        <f t="shared" si="17"/>
        <v>22584</v>
      </c>
      <c r="DF75" s="43">
        <f t="shared" si="16"/>
        <v>-46.32202697180221</v>
      </c>
      <c r="DG75" s="43">
        <f t="shared" si="16"/>
        <v>-32.731659369135912</v>
      </c>
      <c r="DH75" s="44">
        <v>9299</v>
      </c>
      <c r="DI75" s="44">
        <f t="shared" si="18"/>
        <v>73569</v>
      </c>
      <c r="DJ75" s="43">
        <f t="shared" si="15"/>
        <v>-23.559391697492803</v>
      </c>
      <c r="DK75" s="43">
        <f t="shared" si="15"/>
        <v>-23.200826774119466</v>
      </c>
    </row>
    <row r="76" spans="1:115" x14ac:dyDescent="0.25">
      <c r="A76" s="41">
        <v>2023</v>
      </c>
      <c r="B76" s="41" t="s">
        <v>169</v>
      </c>
      <c r="C76" s="41" t="s">
        <v>161</v>
      </c>
      <c r="D76" s="42">
        <v>102.34383986664952</v>
      </c>
      <c r="E76" s="42">
        <v>107.8797114499738</v>
      </c>
      <c r="F76" s="42">
        <v>113.57008040080603</v>
      </c>
      <c r="G76" s="42">
        <v>103.96876885118603</v>
      </c>
      <c r="H76" s="42">
        <v>89.035087719298247</v>
      </c>
      <c r="I76" s="42">
        <v>85.777976847659843</v>
      </c>
      <c r="J76" s="42">
        <v>87.146496265273527</v>
      </c>
      <c r="K76" s="42">
        <v>122.31034711604431</v>
      </c>
      <c r="L76" s="42">
        <v>112.43384718881475</v>
      </c>
      <c r="M76" s="42">
        <v>110.6533502490735</v>
      </c>
      <c r="N76" s="42">
        <v>120.86602349839089</v>
      </c>
      <c r="O76" s="42">
        <v>110.89946943480864</v>
      </c>
      <c r="P76" s="42">
        <v>109.98204547444858</v>
      </c>
      <c r="Q76" s="42">
        <v>99.558706128457558</v>
      </c>
      <c r="R76" s="42">
        <v>117.40028988826528</v>
      </c>
      <c r="S76" s="42">
        <v>123.55968858886976</v>
      </c>
      <c r="T76" s="42">
        <v>157.06259203968372</v>
      </c>
      <c r="U76" s="42">
        <v>157.36343898350103</v>
      </c>
      <c r="V76" s="42">
        <v>165.78139543776317</v>
      </c>
      <c r="W76" s="42">
        <v>162.82545425687286</v>
      </c>
      <c r="X76" s="42">
        <v>135.59104322731667</v>
      </c>
      <c r="Y76" s="42">
        <v>135.48325799665457</v>
      </c>
      <c r="Z76" s="42">
        <v>133.28985264046139</v>
      </c>
      <c r="AA76" s="42">
        <v>166.53400094228826</v>
      </c>
      <c r="AB76" s="43">
        <v>2.7910705254770685</v>
      </c>
      <c r="AC76" s="43">
        <v>0.34239010382153268</v>
      </c>
      <c r="AD76" s="43">
        <v>1.5933094345933041</v>
      </c>
      <c r="AE76" s="43">
        <v>6.3948079284914972</v>
      </c>
      <c r="AF76" s="43">
        <v>-6.8406255628734369</v>
      </c>
      <c r="AG76" s="43">
        <v>-1.8939663141522733</v>
      </c>
      <c r="AH76" s="43">
        <v>-6.2430323299888402</v>
      </c>
      <c r="AI76" s="43">
        <v>10.353603401728172</v>
      </c>
      <c r="AJ76" s="43">
        <v>-7.6801350130408341</v>
      </c>
      <c r="AK76" s="43">
        <v>-23.780859895305884</v>
      </c>
      <c r="AL76" s="43">
        <v>-14.679495472176429</v>
      </c>
      <c r="AM76" s="43">
        <v>6.6857941735198878E-2</v>
      </c>
      <c r="AN76" s="43">
        <v>-8.7530849787230576</v>
      </c>
      <c r="AO76" s="43">
        <v>-2.4635293731727126</v>
      </c>
      <c r="AP76" s="43">
        <v>-8.3511055569854502</v>
      </c>
      <c r="AQ76" s="43">
        <v>2.3221838472215817</v>
      </c>
      <c r="AR76" s="43">
        <v>1.9002079732398869</v>
      </c>
      <c r="AS76" s="43">
        <v>-14.970993946317934</v>
      </c>
      <c r="AT76" s="43">
        <v>-7.107161779016935</v>
      </c>
      <c r="AU76" s="43">
        <v>11.69328598367847</v>
      </c>
      <c r="AV76" s="43">
        <v>-4.8690307577714194</v>
      </c>
      <c r="AW76" s="43">
        <v>7.6961163624095441</v>
      </c>
      <c r="AX76" s="43">
        <v>-2.9221340551971786</v>
      </c>
      <c r="AY76" s="43">
        <v>13.697351499807887</v>
      </c>
      <c r="AZ76" s="43">
        <v>2.6208319608211683</v>
      </c>
      <c r="BA76" s="43">
        <v>3.3145136194183911</v>
      </c>
      <c r="BB76" s="43">
        <v>3.3727361513147036</v>
      </c>
      <c r="BC76" s="43">
        <v>4.490260494753473</v>
      </c>
      <c r="BD76" s="43">
        <v>-3.8246839236554808</v>
      </c>
      <c r="BE76" s="43">
        <v>-2.978728317409074</v>
      </c>
      <c r="BF76" s="43">
        <v>-2.8226495726495715</v>
      </c>
      <c r="BG76" s="43">
        <v>6.3426876944750799</v>
      </c>
      <c r="BH76" s="43">
        <v>-7.1118489466899799</v>
      </c>
      <c r="BI76" s="43">
        <v>-14.558781658147623</v>
      </c>
      <c r="BJ76" s="43">
        <v>-18.13494371592985</v>
      </c>
      <c r="BK76" s="43">
        <v>-2.2959052249865608</v>
      </c>
      <c r="BL76" s="43">
        <v>-11.268473947027246</v>
      </c>
      <c r="BM76" s="43">
        <v>-3.8939898637473935</v>
      </c>
      <c r="BN76" s="43">
        <v>-2.6030987252690041</v>
      </c>
      <c r="BO76" s="43">
        <v>-0.46959323355817428</v>
      </c>
      <c r="BP76" s="43">
        <v>6.200135416364061</v>
      </c>
      <c r="BQ76" s="43">
        <v>0.11317965550279308</v>
      </c>
      <c r="BR76" s="43">
        <v>-7.091133600599397</v>
      </c>
      <c r="BS76" s="43">
        <v>13.121097099869905</v>
      </c>
      <c r="BT76" s="43">
        <v>-4.4481365095554226</v>
      </c>
      <c r="BU76" s="43">
        <v>7.8386564832541694</v>
      </c>
      <c r="BV76" s="43">
        <v>4.953466002837259</v>
      </c>
      <c r="BW76" s="43">
        <v>12.19932915264501</v>
      </c>
      <c r="BX76" s="43">
        <v>3.2432223576819652</v>
      </c>
      <c r="BY76" s="43">
        <v>-0.15869723579342904</v>
      </c>
      <c r="BZ76" s="43">
        <v>0.17018475161165778</v>
      </c>
      <c r="CA76" s="43">
        <v>3.7368561772050413</v>
      </c>
      <c r="CB76" s="43">
        <v>-0.67888152743678032</v>
      </c>
      <c r="CC76" s="43">
        <v>-3.7940291958854337E-2</v>
      </c>
      <c r="CD76" s="43">
        <v>-0.52195598836359003</v>
      </c>
      <c r="CE76" s="43">
        <v>0.73365647241791965</v>
      </c>
      <c r="CF76" s="43">
        <v>-7.2875237750820183</v>
      </c>
      <c r="CG76" s="43">
        <v>-5.0475823319902471</v>
      </c>
      <c r="CH76" s="43">
        <v>-1.3760647978316507</v>
      </c>
      <c r="CI76" s="43">
        <v>0.20370223365439505</v>
      </c>
      <c r="CJ76" s="43">
        <v>-0.94915361794497255</v>
      </c>
      <c r="CK76" s="43">
        <v>-3.4802421448082883E-2</v>
      </c>
      <c r="CL76" s="43">
        <v>-0.17867004363639502</v>
      </c>
      <c r="CM76" s="43">
        <v>9.5047204114934405E-2</v>
      </c>
      <c r="CN76" s="43">
        <v>2.7336622346076016</v>
      </c>
      <c r="CO76" s="43">
        <v>0.14795291689227846</v>
      </c>
      <c r="CP76" s="43">
        <v>0.32801126339964226</v>
      </c>
      <c r="CQ76" s="43">
        <v>2.4686077951719518</v>
      </c>
      <c r="CR76" s="43">
        <v>-0.39178497753930908</v>
      </c>
      <c r="CS76" s="43">
        <v>-6.1840226627464349E-2</v>
      </c>
      <c r="CT76" s="43">
        <v>-0.21533372606535625</v>
      </c>
      <c r="CU76" s="43">
        <v>0.45804918937585848</v>
      </c>
      <c r="CV76" s="43">
        <v>-7.1127126173699153</v>
      </c>
      <c r="CW76" s="43">
        <v>-2.8361638597278778</v>
      </c>
      <c r="CX76" s="43">
        <v>-1.8083162592261226</v>
      </c>
      <c r="CY76" s="43">
        <v>-1.0983645571798797</v>
      </c>
      <c r="CZ76" s="43">
        <v>-1.4003566635266318</v>
      </c>
      <c r="DA76" s="43">
        <v>-4.7687587739366565E-2</v>
      </c>
      <c r="DB76" s="43">
        <v>9.1414210233008913E-2</v>
      </c>
      <c r="DC76" s="43">
        <v>-1.3237900203047397E-2</v>
      </c>
      <c r="DD76" s="44">
        <v>2638</v>
      </c>
      <c r="DE76" s="44">
        <f t="shared" si="17"/>
        <v>25222</v>
      </c>
      <c r="DF76" s="43">
        <f t="shared" si="16"/>
        <v>-49.327698809066469</v>
      </c>
      <c r="DG76" s="43">
        <f t="shared" si="16"/>
        <v>-34.95964310580468</v>
      </c>
      <c r="DH76" s="44">
        <v>9929</v>
      </c>
      <c r="DI76" s="44">
        <f t="shared" si="18"/>
        <v>83498</v>
      </c>
      <c r="DJ76" s="43">
        <f t="shared" si="15"/>
        <v>-5.5100875523410693</v>
      </c>
      <c r="DK76" s="43">
        <f t="shared" si="15"/>
        <v>-21.452089330398294</v>
      </c>
    </row>
    <row r="77" spans="1:115" x14ac:dyDescent="0.25">
      <c r="A77" s="41">
        <v>2023</v>
      </c>
      <c r="B77" s="41" t="s">
        <v>170</v>
      </c>
      <c r="C77" s="41" t="s">
        <v>161</v>
      </c>
      <c r="D77" s="42">
        <v>102.77894393304079</v>
      </c>
      <c r="E77" s="42">
        <v>108.04595426343549</v>
      </c>
      <c r="F77" s="42">
        <v>113.19468376213439</v>
      </c>
      <c r="G77" s="42">
        <v>104.24980043775986</v>
      </c>
      <c r="H77" s="42">
        <v>89.794024309921554</v>
      </c>
      <c r="I77" s="42">
        <v>83.848601512696348</v>
      </c>
      <c r="J77" s="42">
        <v>90.082466214757559</v>
      </c>
      <c r="K77" s="42">
        <v>121.60350434708678</v>
      </c>
      <c r="L77" s="42">
        <v>109.82247526068416</v>
      </c>
      <c r="M77" s="42">
        <v>99.393522773701321</v>
      </c>
      <c r="N77" s="42">
        <v>110.97946621854508</v>
      </c>
      <c r="O77" s="42">
        <v>111.79690886339482</v>
      </c>
      <c r="P77" s="42">
        <v>107.63232530414642</v>
      </c>
      <c r="Q77" s="42">
        <v>91.889051668349524</v>
      </c>
      <c r="R77" s="42">
        <v>120.19319396163463</v>
      </c>
      <c r="S77" s="42">
        <v>121.03487305364592</v>
      </c>
      <c r="T77" s="42">
        <v>153.60007966395165</v>
      </c>
      <c r="U77" s="42">
        <v>140.26652024523236</v>
      </c>
      <c r="V77" s="42">
        <v>152.39939436186728</v>
      </c>
      <c r="W77" s="42">
        <v>164.6560696041434</v>
      </c>
      <c r="X77" s="42">
        <v>132.92662787387769</v>
      </c>
      <c r="Y77" s="42">
        <v>125.08909070248697</v>
      </c>
      <c r="Z77" s="42">
        <v>136.62029913083472</v>
      </c>
      <c r="AA77" s="42">
        <v>163.95831339959491</v>
      </c>
      <c r="AB77" s="43">
        <v>1.8002318670440332</v>
      </c>
      <c r="AC77" s="43">
        <v>-0.18648530057043811</v>
      </c>
      <c r="AD77" s="43">
        <v>1.2085510902865249</v>
      </c>
      <c r="AE77" s="43">
        <v>4.7766963650683669</v>
      </c>
      <c r="AF77" s="43">
        <v>-5.5204674678300929</v>
      </c>
      <c r="AG77" s="43">
        <v>-5.3351573190258961</v>
      </c>
      <c r="AH77" s="43">
        <v>-4.8695969359839548</v>
      </c>
      <c r="AI77" s="43">
        <v>5.8325751999791953</v>
      </c>
      <c r="AJ77" s="43">
        <v>-11.17808552531211</v>
      </c>
      <c r="AK77" s="43">
        <v>-25.405561031538003</v>
      </c>
      <c r="AL77" s="43">
        <v>-18.823964867757759</v>
      </c>
      <c r="AM77" s="43">
        <v>-5.0751475173570597</v>
      </c>
      <c r="AN77" s="43">
        <v>-12.08461967672716</v>
      </c>
      <c r="AO77" s="43">
        <v>-12.369254745684177</v>
      </c>
      <c r="AP77" s="43">
        <v>-12.289398695256025</v>
      </c>
      <c r="AQ77" s="43">
        <v>1.9128424556705381</v>
      </c>
      <c r="AR77" s="43">
        <v>-2.714267883336563</v>
      </c>
      <c r="AS77" s="43">
        <v>-18.85850618042182</v>
      </c>
      <c r="AT77" s="43">
        <v>-12.444420108189435</v>
      </c>
      <c r="AU77" s="43">
        <v>5.6150986901898792</v>
      </c>
      <c r="AV77" s="43">
        <v>-8.8008011203606902</v>
      </c>
      <c r="AW77" s="43">
        <v>-3.8989477103976711</v>
      </c>
      <c r="AX77" s="43">
        <v>-7.1647857694120631</v>
      </c>
      <c r="AY77" s="43">
        <v>12.823066027008068</v>
      </c>
      <c r="AZ77" s="43">
        <v>2.5370583807906133</v>
      </c>
      <c r="BA77" s="43">
        <v>2.9512041026574787</v>
      </c>
      <c r="BB77" s="43">
        <v>3.1516064549131029</v>
      </c>
      <c r="BC77" s="43">
        <v>4.5194230061906593</v>
      </c>
      <c r="BD77" s="43">
        <v>-3.9947066761099936</v>
      </c>
      <c r="BE77" s="43">
        <v>-3.2116788328891199</v>
      </c>
      <c r="BF77" s="43">
        <v>-3.0373161448271846</v>
      </c>
      <c r="BG77" s="43">
        <v>6.2905302449846046</v>
      </c>
      <c r="BH77" s="43">
        <v>-7.5305125087117837</v>
      </c>
      <c r="BI77" s="43">
        <v>-15.759086112082009</v>
      </c>
      <c r="BJ77" s="43">
        <v>-18.199616889119795</v>
      </c>
      <c r="BK77" s="43">
        <v>-2.5823920233264075</v>
      </c>
      <c r="BL77" s="43">
        <v>-11.34772085249277</v>
      </c>
      <c r="BM77" s="43">
        <v>-4.7538605071507645</v>
      </c>
      <c r="BN77" s="43">
        <v>-3.6995166448728245</v>
      </c>
      <c r="BO77" s="43">
        <v>-0.23908922398269139</v>
      </c>
      <c r="BP77" s="43">
        <v>5.23181672299875</v>
      </c>
      <c r="BQ77" s="43">
        <v>-2.112070687440526</v>
      </c>
      <c r="BR77" s="43">
        <v>-7.6221152310768208</v>
      </c>
      <c r="BS77" s="43">
        <v>12.301247969268591</v>
      </c>
      <c r="BT77" s="43">
        <v>-4.889016444658445</v>
      </c>
      <c r="BU77" s="43">
        <v>6.5951224652116114</v>
      </c>
      <c r="BV77" s="43">
        <v>3.5380309604958748</v>
      </c>
      <c r="BW77" s="43">
        <v>12.26228357461796</v>
      </c>
      <c r="BX77" s="43">
        <v>1.9220413493685662</v>
      </c>
      <c r="BY77" s="43">
        <v>-0.2018203784388547</v>
      </c>
      <c r="BZ77" s="43">
        <v>0.13850200696161266</v>
      </c>
      <c r="CA77" s="43">
        <v>2.7310701131979314</v>
      </c>
      <c r="CB77" s="43">
        <v>-0.5290798843997051</v>
      </c>
      <c r="CC77" s="43">
        <v>-0.10474870023083786</v>
      </c>
      <c r="CD77" s="43">
        <v>-0.53582201572337662</v>
      </c>
      <c r="CE77" s="43">
        <v>0.42394020800179655</v>
      </c>
      <c r="CF77" s="43">
        <v>-10.630125297050773</v>
      </c>
      <c r="CG77" s="43">
        <v>-4.9762129441127456</v>
      </c>
      <c r="CH77" s="43">
        <v>-1.5756102359659112</v>
      </c>
      <c r="CI77" s="43">
        <v>-2.2783510452108842</v>
      </c>
      <c r="CJ77" s="43">
        <v>-1.2270305357060913</v>
      </c>
      <c r="CK77" s="43">
        <v>-0.15227207192068831</v>
      </c>
      <c r="CL77" s="43">
        <v>-0.49242960779110917</v>
      </c>
      <c r="CM77" s="43">
        <v>7.1781143656656943E-2</v>
      </c>
      <c r="CN77" s="43">
        <v>2.6265551160509504</v>
      </c>
      <c r="CO77" s="43">
        <v>0.11203813622419584</v>
      </c>
      <c r="CP77" s="43">
        <v>0.30888633609173577</v>
      </c>
      <c r="CQ77" s="43">
        <v>2.491497505668649</v>
      </c>
      <c r="CR77" s="43">
        <v>-0.40517442624340377</v>
      </c>
      <c r="CS77" s="43">
        <v>-6.6120182562521668E-2</v>
      </c>
      <c r="CT77" s="43">
        <v>-0.26842093056619976</v>
      </c>
      <c r="CU77" s="43">
        <v>0.45384867743849483</v>
      </c>
      <c r="CV77" s="43">
        <v>-7.4826502267090795</v>
      </c>
      <c r="CW77" s="43">
        <v>-3.0556874326908288</v>
      </c>
      <c r="CX77" s="43">
        <v>-1.7842363422904948</v>
      </c>
      <c r="CY77" s="43">
        <v>-1.2220157000229595</v>
      </c>
      <c r="CZ77" s="43">
        <v>-1.3821064832759899</v>
      </c>
      <c r="DA77" s="43">
        <v>-5.8441981662082296E-2</v>
      </c>
      <c r="DB77" s="43">
        <v>2.4322024812910074E-2</v>
      </c>
      <c r="DC77" s="43">
        <v>-4.4843115796341353E-3</v>
      </c>
      <c r="DD77" s="44">
        <v>2371</v>
      </c>
      <c r="DE77" s="44">
        <f t="shared" si="17"/>
        <v>27593</v>
      </c>
      <c r="DF77" s="43">
        <f t="shared" si="16"/>
        <v>-50.17860895146039</v>
      </c>
      <c r="DG77" s="43">
        <f t="shared" si="16"/>
        <v>-36.623179751022093</v>
      </c>
      <c r="DH77" s="44">
        <v>8754</v>
      </c>
      <c r="DI77" s="44">
        <f t="shared" si="18"/>
        <v>92252</v>
      </c>
      <c r="DJ77" s="43">
        <f t="shared" si="15"/>
        <v>-1.507650765076507</v>
      </c>
      <c r="DK77" s="43">
        <f t="shared" si="15"/>
        <v>-19.913186908585811</v>
      </c>
    </row>
    <row r="78" spans="1:115" x14ac:dyDescent="0.25">
      <c r="A78" s="41">
        <v>2023</v>
      </c>
      <c r="B78" s="41" t="s">
        <v>171</v>
      </c>
      <c r="C78" s="41" t="s">
        <v>161</v>
      </c>
      <c r="D78" s="42">
        <v>104.15250121694876</v>
      </c>
      <c r="E78" s="42">
        <v>107.98658183005631</v>
      </c>
      <c r="F78" s="42">
        <v>112.21618344987074</v>
      </c>
      <c r="G78" s="42">
        <v>104.66220758825395</v>
      </c>
      <c r="H78" s="42">
        <v>91.007275013472238</v>
      </c>
      <c r="I78" s="42">
        <v>86.138375460970551</v>
      </c>
      <c r="J78" s="42">
        <v>99.512110876041632</v>
      </c>
      <c r="K78" s="42">
        <v>122.74009424561845</v>
      </c>
      <c r="L78" s="42">
        <v>118.61648291560911</v>
      </c>
      <c r="M78" s="42">
        <v>106.89298152730966</v>
      </c>
      <c r="N78" s="42">
        <v>122.34820972368956</v>
      </c>
      <c r="O78" s="42">
        <v>115.90464332800228</v>
      </c>
      <c r="P78" s="42">
        <v>121.40707462006013</v>
      </c>
      <c r="Q78" s="42">
        <v>108.3393653642095</v>
      </c>
      <c r="R78" s="42">
        <v>158.72706527870093</v>
      </c>
      <c r="S78" s="42">
        <v>126.77042263365324</v>
      </c>
      <c r="T78" s="42">
        <v>163.55834122813985</v>
      </c>
      <c r="U78" s="42">
        <v>151.33487915481575</v>
      </c>
      <c r="V78" s="42">
        <v>167.4290973202024</v>
      </c>
      <c r="W78" s="42">
        <v>167.62879262028764</v>
      </c>
      <c r="X78" s="42">
        <v>148.9806565617516</v>
      </c>
      <c r="Y78" s="42">
        <v>148.10770874321568</v>
      </c>
      <c r="Z78" s="42">
        <v>180.76640636400688</v>
      </c>
      <c r="AA78" s="42">
        <v>172.67346455042806</v>
      </c>
      <c r="AB78" s="43">
        <v>1.590683754055533</v>
      </c>
      <c r="AC78" s="43">
        <v>0.49173987513120299</v>
      </c>
      <c r="AD78" s="43">
        <v>-0.53110973841138387</v>
      </c>
      <c r="AE78" s="43">
        <v>4.4407798724408032</v>
      </c>
      <c r="AF78" s="43">
        <v>-4.1842982435403631</v>
      </c>
      <c r="AG78" s="43">
        <v>-1.8896634699166137</v>
      </c>
      <c r="AH78" s="43">
        <v>-5.5719436250409533</v>
      </c>
      <c r="AI78" s="43">
        <v>5.7920855801949278</v>
      </c>
      <c r="AJ78" s="43">
        <v>-5.0507093828575105</v>
      </c>
      <c r="AK78" s="43">
        <v>-14.573545611044436</v>
      </c>
      <c r="AL78" s="43">
        <v>-6.4295505033196587</v>
      </c>
      <c r="AM78" s="43">
        <v>-1.0850586161398446</v>
      </c>
      <c r="AN78" s="43">
        <v>-8.0539231325634795</v>
      </c>
      <c r="AO78" s="43">
        <v>-5.4883001740466568</v>
      </c>
      <c r="AP78" s="43">
        <v>-7.0551521688414942</v>
      </c>
      <c r="AQ78" s="43">
        <v>3.2537108123958491</v>
      </c>
      <c r="AR78" s="43">
        <v>2.4565026156285308</v>
      </c>
      <c r="AS78" s="43">
        <v>-8.6735723803229803</v>
      </c>
      <c r="AT78" s="43">
        <v>-0.49120949361801669</v>
      </c>
      <c r="AU78" s="43">
        <v>8.2917560335650453</v>
      </c>
      <c r="AV78" s="43">
        <v>-5.3145790028609641</v>
      </c>
      <c r="AW78" s="43">
        <v>3.1219713592921972</v>
      </c>
      <c r="AX78" s="43">
        <v>-1.7617089448798251</v>
      </c>
      <c r="AY78" s="43">
        <v>13.951549418753606</v>
      </c>
      <c r="AZ78" s="43">
        <v>2.4481666400743007</v>
      </c>
      <c r="BA78" s="43">
        <v>2.7215026575158507</v>
      </c>
      <c r="BB78" s="43">
        <v>2.8075108393457393</v>
      </c>
      <c r="BC78" s="43">
        <v>4.5121087195431731</v>
      </c>
      <c r="BD78" s="43">
        <v>-4.0119735554081881</v>
      </c>
      <c r="BE78" s="43">
        <v>-3.0936951283442093</v>
      </c>
      <c r="BF78" s="43">
        <v>-3.3022180354543074</v>
      </c>
      <c r="BG78" s="43">
        <v>6.2438854651131193</v>
      </c>
      <c r="BH78" s="43">
        <v>-7.2968487097688994</v>
      </c>
      <c r="BI78" s="43">
        <v>-15.647483361668446</v>
      </c>
      <c r="BJ78" s="43">
        <v>-17.23004633741564</v>
      </c>
      <c r="BK78" s="43">
        <v>-2.4431133707842667</v>
      </c>
      <c r="BL78" s="43">
        <v>-11.035479414203063</v>
      </c>
      <c r="BM78" s="43">
        <v>-4.8271852048607506</v>
      </c>
      <c r="BN78" s="43">
        <v>-4.1143568891629396</v>
      </c>
      <c r="BO78" s="43">
        <v>7.8496523165316745E-2</v>
      </c>
      <c r="BP78" s="43">
        <v>4.9571708963972005</v>
      </c>
      <c r="BQ78" s="43">
        <v>-2.7752527839671415</v>
      </c>
      <c r="BR78" s="43">
        <v>-6.9982214063786019</v>
      </c>
      <c r="BS78" s="43">
        <v>11.908964101416286</v>
      </c>
      <c r="BT78" s="43">
        <v>-4.9309622467518244</v>
      </c>
      <c r="BU78" s="43">
        <v>6.2316070095066234</v>
      </c>
      <c r="BV78" s="43">
        <v>2.8626674595386703</v>
      </c>
      <c r="BW78" s="43">
        <v>12.423138638332887</v>
      </c>
      <c r="BX78" s="43">
        <v>1.6009433335032641</v>
      </c>
      <c r="BY78" s="43">
        <v>-0.1315640326356671</v>
      </c>
      <c r="BZ78" s="43">
        <v>-6.4890353106615437E-2</v>
      </c>
      <c r="CA78" s="43">
        <v>2.2783618521723437</v>
      </c>
      <c r="CB78" s="43">
        <v>-0.32327162304763946</v>
      </c>
      <c r="CC78" s="43">
        <v>-3.6850033161864436E-2</v>
      </c>
      <c r="CD78" s="43">
        <v>-0.53150120825571834</v>
      </c>
      <c r="CE78" s="43">
        <v>0.41065873153842519</v>
      </c>
      <c r="CF78" s="43">
        <v>-4.8212622599291413</v>
      </c>
      <c r="CG78" s="43">
        <v>-2.6849326025690075</v>
      </c>
      <c r="CH78" s="43">
        <v>-0.36680295715973116</v>
      </c>
      <c r="CI78" s="43">
        <v>-0.53381703519861157</v>
      </c>
      <c r="CJ78" s="43">
        <v>-0.84960781635689087</v>
      </c>
      <c r="CK78" s="43">
        <v>-7.5537286817587868E-2</v>
      </c>
      <c r="CL78" s="43">
        <v>-0.41510755377885206</v>
      </c>
      <c r="CM78" s="43">
        <v>0.10454299195154017</v>
      </c>
      <c r="CN78" s="43">
        <v>2.4373313178644782</v>
      </c>
      <c r="CO78" s="43">
        <v>8.918219109171216E-2</v>
      </c>
      <c r="CP78" s="43">
        <v>0.27053202400312643</v>
      </c>
      <c r="CQ78" s="43">
        <v>2.3791524112818609</v>
      </c>
      <c r="CR78" s="43">
        <v>-0.39501765174221404</v>
      </c>
      <c r="CS78" s="43">
        <v>-6.3372186875121639E-2</v>
      </c>
      <c r="CT78" s="43">
        <v>-0.29276360661830308</v>
      </c>
      <c r="CU78" s="43">
        <v>0.44961813672341733</v>
      </c>
      <c r="CV78" s="43">
        <v>-7.2727812304810984</v>
      </c>
      <c r="CW78" s="43">
        <v>-3.0199407485859644</v>
      </c>
      <c r="CX78" s="43">
        <v>-1.652755484845833</v>
      </c>
      <c r="CY78" s="43">
        <v>-1.1953521450921507</v>
      </c>
      <c r="CZ78" s="43">
        <v>-1.3335064889434298</v>
      </c>
      <c r="DA78" s="43">
        <v>-5.995071580459644E-2</v>
      </c>
      <c r="DB78" s="43">
        <v>-1.7058249339884285E-2</v>
      </c>
      <c r="DC78" s="43">
        <v>5.7826021307599276E-3</v>
      </c>
      <c r="DD78" s="44">
        <v>2817</v>
      </c>
      <c r="DE78" s="44">
        <f t="shared" si="17"/>
        <v>30410</v>
      </c>
      <c r="DF78" s="43">
        <f t="shared" si="16"/>
        <v>-44.228865571174026</v>
      </c>
      <c r="DG78" s="43">
        <f t="shared" si="16"/>
        <v>-37.413817942332628</v>
      </c>
      <c r="DH78" s="44">
        <v>8710</v>
      </c>
      <c r="DI78" s="44">
        <f t="shared" si="18"/>
        <v>100962</v>
      </c>
      <c r="DJ78" s="43">
        <f t="shared" si="15"/>
        <v>-9.9182955838245981</v>
      </c>
      <c r="DK78" s="43">
        <f t="shared" si="15"/>
        <v>-19.139189005197863</v>
      </c>
    </row>
    <row r="79" spans="1:115" x14ac:dyDescent="0.25">
      <c r="A79" s="41">
        <v>2023</v>
      </c>
      <c r="B79" s="41" t="s">
        <v>172</v>
      </c>
      <c r="C79" s="41" t="s">
        <v>161</v>
      </c>
      <c r="D79" s="42">
        <v>106.77767329385645</v>
      </c>
      <c r="E79" s="42">
        <v>107.69565690649831</v>
      </c>
      <c r="F79" s="42">
        <v>111.43616466240273</v>
      </c>
      <c r="G79" s="42">
        <v>105.27984335617782</v>
      </c>
      <c r="H79" s="42">
        <v>90.87629483264476</v>
      </c>
      <c r="I79" s="42">
        <v>88.018040642490945</v>
      </c>
      <c r="J79" s="42">
        <v>122.56811018522515</v>
      </c>
      <c r="K79" s="42">
        <v>122.27384349883947</v>
      </c>
      <c r="L79" s="42">
        <v>145.63714074126716</v>
      </c>
      <c r="M79" s="42">
        <v>98.918476310346477</v>
      </c>
      <c r="N79" s="42">
        <v>126.12012731592579</v>
      </c>
      <c r="O79" s="42">
        <v>147.40749928472874</v>
      </c>
      <c r="P79" s="42">
        <v>130.5646764000827</v>
      </c>
      <c r="Q79" s="42">
        <v>191.32049651967327</v>
      </c>
      <c r="R79" s="42">
        <v>303.32063439241023</v>
      </c>
      <c r="S79" s="42">
        <v>143.44641728495631</v>
      </c>
      <c r="T79" s="42">
        <v>197.57124703411247</v>
      </c>
      <c r="U79" s="42">
        <v>138.49391367147658</v>
      </c>
      <c r="V79" s="42">
        <v>172.14848031515515</v>
      </c>
      <c r="W79" s="42">
        <v>210.87289221902549</v>
      </c>
      <c r="X79" s="42">
        <v>155.47117132775068</v>
      </c>
      <c r="Y79" s="42">
        <v>261.22911804050676</v>
      </c>
      <c r="Z79" s="42">
        <v>346.04153736746935</v>
      </c>
      <c r="AA79" s="42">
        <v>196.21627610288701</v>
      </c>
      <c r="AB79" s="43">
        <v>0.68641405556193469</v>
      </c>
      <c r="AC79" s="43">
        <v>-0.61911023449485736</v>
      </c>
      <c r="AD79" s="43">
        <v>-1.5187268077435756</v>
      </c>
      <c r="AE79" s="43">
        <v>3.1957186541416105</v>
      </c>
      <c r="AF79" s="43">
        <v>-4.2580706208897645</v>
      </c>
      <c r="AG79" s="43">
        <v>-5.2571734330126851</v>
      </c>
      <c r="AH79" s="43">
        <v>-3.5471595542267087</v>
      </c>
      <c r="AI79" s="43">
        <v>3.7141288899415148</v>
      </c>
      <c r="AJ79" s="43">
        <v>-4.1467798836416936</v>
      </c>
      <c r="AK79" s="43">
        <v>-15.937332697994734</v>
      </c>
      <c r="AL79" s="43">
        <v>-8.0950337300634061</v>
      </c>
      <c r="AM79" s="43">
        <v>-0.48919469303538854</v>
      </c>
      <c r="AN79" s="43">
        <v>-2.0667931392622574</v>
      </c>
      <c r="AO79" s="43">
        <v>-12.081228217045092</v>
      </c>
      <c r="AP79" s="43">
        <v>-5.7442617622899705</v>
      </c>
      <c r="AQ79" s="43">
        <v>0.28060051503697725</v>
      </c>
      <c r="AR79" s="43">
        <v>1.7544971579979585</v>
      </c>
      <c r="AS79" s="43">
        <v>-12.934035884587047</v>
      </c>
      <c r="AT79" s="43">
        <v>-3.9387541137465454</v>
      </c>
      <c r="AU79" s="43">
        <v>7.1882422400576518</v>
      </c>
      <c r="AV79" s="43">
        <v>-0.71001650824918938</v>
      </c>
      <c r="AW79" s="43">
        <v>-5.7057787007875449</v>
      </c>
      <c r="AX79" s="43">
        <v>-0.83592216678888276</v>
      </c>
      <c r="AY79" s="43">
        <v>9.9376622917105131</v>
      </c>
      <c r="AZ79" s="43">
        <v>2.2921515421271632</v>
      </c>
      <c r="BA79" s="43">
        <v>2.4339517642731012</v>
      </c>
      <c r="BB79" s="43">
        <v>2.4368123188505342</v>
      </c>
      <c r="BC79" s="43">
        <v>4.3982487926105041</v>
      </c>
      <c r="BD79" s="43">
        <v>-4.0325031475665902</v>
      </c>
      <c r="BE79" s="43">
        <v>-3.2803725918432391</v>
      </c>
      <c r="BF79" s="43">
        <v>-3.3296320520815881</v>
      </c>
      <c r="BG79" s="43">
        <v>6.0242127082770436</v>
      </c>
      <c r="BH79" s="43">
        <v>-6.9729664395933533</v>
      </c>
      <c r="BI79" s="43">
        <v>-15.67105604562723</v>
      </c>
      <c r="BJ79" s="43">
        <v>-16.503129588220254</v>
      </c>
      <c r="BK79" s="43">
        <v>-2.2375244136705108</v>
      </c>
      <c r="BL79" s="43">
        <v>-10.252031917746097</v>
      </c>
      <c r="BM79" s="43">
        <v>-5.9829748390279214</v>
      </c>
      <c r="BN79" s="43">
        <v>-4.4223132212511178</v>
      </c>
      <c r="BO79" s="43">
        <v>9.7855940538971176E-2</v>
      </c>
      <c r="BP79" s="43">
        <v>4.6130973827100741</v>
      </c>
      <c r="BQ79" s="43">
        <v>-3.6737064689941978</v>
      </c>
      <c r="BR79" s="43">
        <v>-6.7374240614331953</v>
      </c>
      <c r="BS79" s="43">
        <v>11.386880611324401</v>
      </c>
      <c r="BT79" s="43">
        <v>-4.5539158761524252</v>
      </c>
      <c r="BU79" s="43">
        <v>4.2264208903952216</v>
      </c>
      <c r="BV79" s="43">
        <v>2.1428034514403782</v>
      </c>
      <c r="BW79" s="43">
        <v>12.172490728148277</v>
      </c>
      <c r="BX79" s="43">
        <v>0.68683840038975363</v>
      </c>
      <c r="BY79" s="43">
        <v>-0.16922980574767682</v>
      </c>
      <c r="BZ79" s="43">
        <v>-0.13217270903407688</v>
      </c>
      <c r="CA79" s="43">
        <v>1.5796393580889194</v>
      </c>
      <c r="CB79" s="43">
        <v>-0.35318260459540363</v>
      </c>
      <c r="CC79" s="43">
        <v>-0.10153788344860631</v>
      </c>
      <c r="CD79" s="43">
        <v>-0.41122842796685122</v>
      </c>
      <c r="CE79" s="43">
        <v>0.2745504730934491</v>
      </c>
      <c r="CF79" s="43">
        <v>-3.4737499580114344</v>
      </c>
      <c r="CG79" s="43">
        <v>-2.1079845522268359</v>
      </c>
      <c r="CH79" s="43">
        <v>-0.43830961252722134</v>
      </c>
      <c r="CI79" s="43">
        <v>-0.20450343827311893</v>
      </c>
      <c r="CJ79" s="43">
        <v>-8.7382185864364026E-2</v>
      </c>
      <c r="CK79" s="43">
        <v>-0.24224590874044277</v>
      </c>
      <c r="CL79" s="43">
        <v>-0.38317274285843822</v>
      </c>
      <c r="CM79" s="43">
        <v>-1.0151517521012555E-2</v>
      </c>
      <c r="CN79" s="43">
        <v>2.2963138891317176</v>
      </c>
      <c r="CO79" s="43">
        <v>6.875965822893873E-2</v>
      </c>
      <c r="CP79" s="43">
        <v>0.24876496959639641</v>
      </c>
      <c r="CQ79" s="43">
        <v>2.3078261064903725</v>
      </c>
      <c r="CR79" s="43">
        <v>-0.39319313693110042</v>
      </c>
      <c r="CS79" s="43">
        <v>-6.6724464346978346E-2</v>
      </c>
      <c r="CT79" s="43">
        <v>-0.30343936131465488</v>
      </c>
      <c r="CU79" s="43">
        <v>0.43432011740874399</v>
      </c>
      <c r="CV79" s="43">
        <v>-6.8836823091196155</v>
      </c>
      <c r="CW79" s="43">
        <v>-2.9310052213781863</v>
      </c>
      <c r="CX79" s="43">
        <v>-1.52565594093103</v>
      </c>
      <c r="CY79" s="43">
        <v>-1.0937066267675204</v>
      </c>
      <c r="CZ79" s="43">
        <v>-1.2049055346315962</v>
      </c>
      <c r="DA79" s="43">
        <v>-7.8617964331892332E-2</v>
      </c>
      <c r="DB79" s="43">
        <v>-5.4811510044223709E-2</v>
      </c>
      <c r="DC79" s="43">
        <v>5.0204889648327693E-3</v>
      </c>
      <c r="DD79" s="44">
        <v>3273</v>
      </c>
      <c r="DE79" s="44">
        <f t="shared" si="17"/>
        <v>33683</v>
      </c>
      <c r="DF79" s="43">
        <f t="shared" si="16"/>
        <v>-16.992137966015719</v>
      </c>
      <c r="DG79" s="43">
        <f t="shared" si="16"/>
        <v>-35.880986827076832</v>
      </c>
      <c r="DH79" s="44">
        <v>9500</v>
      </c>
      <c r="DI79" s="44">
        <f t="shared" si="18"/>
        <v>110462</v>
      </c>
      <c r="DJ79" s="43">
        <f t="shared" si="15"/>
        <v>-13.051436939410577</v>
      </c>
      <c r="DK79" s="43">
        <f t="shared" si="15"/>
        <v>-18.64933534631955</v>
      </c>
    </row>
    <row r="80" spans="1:115" x14ac:dyDescent="0.25">
      <c r="A80" s="41">
        <v>2024</v>
      </c>
      <c r="B80" s="41" t="s">
        <v>160</v>
      </c>
      <c r="C80" s="41" t="s">
        <v>161</v>
      </c>
      <c r="D80" s="42">
        <v>102.00787305408885</v>
      </c>
      <c r="E80" s="42">
        <v>106.82288213582434</v>
      </c>
      <c r="F80" s="42">
        <v>111.53900822475561</v>
      </c>
      <c r="G80" s="42">
        <v>103.32724661701663</v>
      </c>
      <c r="H80" s="42">
        <v>89.536554697323496</v>
      </c>
      <c r="I80" s="42">
        <v>81.972043216220513</v>
      </c>
      <c r="J80" s="42">
        <v>89.978843745952247</v>
      </c>
      <c r="K80" s="42">
        <v>122.18756222191247</v>
      </c>
      <c r="L80" s="42">
        <v>108.9941614704764</v>
      </c>
      <c r="M80" s="42">
        <v>90.764441210720548</v>
      </c>
      <c r="N80" s="42">
        <v>123.36848946341649</v>
      </c>
      <c r="O80" s="42">
        <v>111.38369631005143</v>
      </c>
      <c r="P80" s="42">
        <v>112.70729535043607</v>
      </c>
      <c r="Q80" s="42">
        <v>100.03187423599769</v>
      </c>
      <c r="R80" s="42">
        <v>98.355939479263469</v>
      </c>
      <c r="S80" s="42">
        <v>129.6247644635869</v>
      </c>
      <c r="T80" s="42">
        <v>152.50525779136987</v>
      </c>
      <c r="U80" s="42">
        <v>127.28392514051563</v>
      </c>
      <c r="V80" s="42">
        <v>167.63555184562637</v>
      </c>
      <c r="W80" s="42">
        <v>164.09770835405399</v>
      </c>
      <c r="X80" s="42">
        <v>139.17091086884361</v>
      </c>
      <c r="Y80" s="42">
        <v>134.84371842000417</v>
      </c>
      <c r="Z80" s="42">
        <v>112.58120303671568</v>
      </c>
      <c r="AA80" s="42">
        <v>178.69100462037522</v>
      </c>
      <c r="AB80" s="43">
        <v>0.8533328044652233</v>
      </c>
      <c r="AC80" s="43">
        <v>-0.64608758076094563</v>
      </c>
      <c r="AD80" s="43">
        <v>0.32619188984621683</v>
      </c>
      <c r="AE80" s="43">
        <v>2.92889365825304</v>
      </c>
      <c r="AF80" s="43">
        <v>-3.8027614046656222</v>
      </c>
      <c r="AG80" s="43">
        <v>-9.6314563637843182</v>
      </c>
      <c r="AH80" s="43">
        <v>-3.9099963113242486</v>
      </c>
      <c r="AI80" s="43">
        <v>4.517649062828677</v>
      </c>
      <c r="AJ80" s="43">
        <v>-3.3201774887825719</v>
      </c>
      <c r="AK80" s="43">
        <v>-13.351543766353535</v>
      </c>
      <c r="AL80" s="43">
        <v>-6.8646120592342879</v>
      </c>
      <c r="AM80" s="43">
        <v>1.1543655419114396</v>
      </c>
      <c r="AN80" s="43">
        <v>-3.3316716500308874</v>
      </c>
      <c r="AO80" s="43">
        <v>-11.778476193308007</v>
      </c>
      <c r="AP80" s="43">
        <v>-14.020846200152814</v>
      </c>
      <c r="AQ80" s="43">
        <v>7.3800805564150362</v>
      </c>
      <c r="AR80" s="43">
        <v>1.3142434307257034</v>
      </c>
      <c r="AS80" s="43">
        <v>-11.996573482642948</v>
      </c>
      <c r="AT80" s="43">
        <v>-3.9623129929974965</v>
      </c>
      <c r="AU80" s="43">
        <v>7.0084031845683903</v>
      </c>
      <c r="AV80" s="43">
        <v>-1.3634025976175246</v>
      </c>
      <c r="AW80" s="43">
        <v>-5.8872199704084194</v>
      </c>
      <c r="AX80" s="43">
        <v>-9.6660896145927655</v>
      </c>
      <c r="AY80" s="43">
        <v>16.561778321976561</v>
      </c>
      <c r="AZ80" s="43">
        <v>0.8533328044652233</v>
      </c>
      <c r="BA80" s="43">
        <v>-0.64608758076094563</v>
      </c>
      <c r="BB80" s="43">
        <v>0.32619188984621683</v>
      </c>
      <c r="BC80" s="43">
        <v>2.92889365825304</v>
      </c>
      <c r="BD80" s="43">
        <v>-3.8027614046656222</v>
      </c>
      <c r="BE80" s="43">
        <v>-9.6314563637843182</v>
      </c>
      <c r="BF80" s="43">
        <v>-3.9099963113242486</v>
      </c>
      <c r="BG80" s="43">
        <v>4.517649062828677</v>
      </c>
      <c r="BH80" s="43">
        <v>-3.3201774887825719</v>
      </c>
      <c r="BI80" s="43">
        <v>-13.351543766353535</v>
      </c>
      <c r="BJ80" s="43">
        <v>-6.8646120592342879</v>
      </c>
      <c r="BK80" s="43">
        <v>1.1543655419114396</v>
      </c>
      <c r="BL80" s="43">
        <v>-3.3316716500308874</v>
      </c>
      <c r="BM80" s="43">
        <v>-11.778476193308007</v>
      </c>
      <c r="BN80" s="43">
        <v>-14.020846200152814</v>
      </c>
      <c r="BO80" s="43">
        <v>7.3800805564150362</v>
      </c>
      <c r="BP80" s="43">
        <v>1.3142434307257034</v>
      </c>
      <c r="BQ80" s="43">
        <v>-11.996573482642948</v>
      </c>
      <c r="BR80" s="43">
        <v>-3.9623129929974965</v>
      </c>
      <c r="BS80" s="43">
        <v>7.0084031845683903</v>
      </c>
      <c r="BT80" s="43">
        <v>-1.3634025976175246</v>
      </c>
      <c r="BU80" s="43">
        <v>-5.8872199704084194</v>
      </c>
      <c r="BV80" s="43">
        <v>-9.6660896145927655</v>
      </c>
      <c r="BW80" s="43">
        <v>16.561778321976561</v>
      </c>
      <c r="BX80" s="43">
        <v>0.3981234419452625</v>
      </c>
      <c r="BY80" s="43">
        <v>-0.18581554968592812</v>
      </c>
      <c r="BZ80" s="43">
        <v>3.8875614290586155E-2</v>
      </c>
      <c r="CA80" s="43">
        <v>1.4964866833475039</v>
      </c>
      <c r="CB80" s="43">
        <v>-0.42274140971301805</v>
      </c>
      <c r="CC80" s="43">
        <v>-0.19365830357102315</v>
      </c>
      <c r="CD80" s="43">
        <v>-0.64263049962639385</v>
      </c>
      <c r="CE80" s="43">
        <v>0.30760690690353554</v>
      </c>
      <c r="CF80" s="43">
        <v>-3.4626387970793804</v>
      </c>
      <c r="CG80" s="43">
        <v>-1.9945814841600895</v>
      </c>
      <c r="CH80" s="43">
        <v>-1.0021688364983219</v>
      </c>
      <c r="CI80" s="43">
        <v>0.59859752928139021</v>
      </c>
      <c r="CJ80" s="43">
        <v>-0.38344942085339034</v>
      </c>
      <c r="CK80" s="43">
        <v>-0.20338080866346453</v>
      </c>
      <c r="CL80" s="43">
        <v>-0.81185979973299427</v>
      </c>
      <c r="CM80" s="43">
        <v>0.33420402354749057</v>
      </c>
      <c r="CN80" s="43">
        <v>2.0005991394108151</v>
      </c>
      <c r="CO80" s="43">
        <v>1.9884931523323043E-2</v>
      </c>
      <c r="CP80" s="43">
        <v>0.21572097211446553</v>
      </c>
      <c r="CQ80" s="43">
        <v>2.249476228913466</v>
      </c>
      <c r="CR80" s="43">
        <v>-0.457569403693392</v>
      </c>
      <c r="CS80" s="43">
        <v>-7.7294006385124833E-2</v>
      </c>
      <c r="CT80" s="43">
        <v>-0.38116509189648312</v>
      </c>
      <c r="CU80" s="43">
        <v>0.43154550883456044</v>
      </c>
      <c r="CV80" s="43">
        <v>-7.105811582705261</v>
      </c>
      <c r="CW80" s="43">
        <v>-3.1011882433171087</v>
      </c>
      <c r="CX80" s="43">
        <v>-1.5746466079609485</v>
      </c>
      <c r="CY80" s="43">
        <v>-0.99284726856859362</v>
      </c>
      <c r="CZ80" s="43">
        <v>-1.24353346092377</v>
      </c>
      <c r="DA80" s="43">
        <v>-9.7197224803077076E-2</v>
      </c>
      <c r="DB80" s="43">
        <v>-0.18067188917872251</v>
      </c>
      <c r="DC80" s="43">
        <v>8.4273112046958656E-2</v>
      </c>
      <c r="DD80" s="44">
        <v>2039</v>
      </c>
      <c r="DE80" s="44">
        <f>+DD80</f>
        <v>2039</v>
      </c>
      <c r="DF80" s="43">
        <f t="shared" si="16"/>
        <v>-27.746279234585401</v>
      </c>
      <c r="DG80" s="43">
        <f t="shared" si="16"/>
        <v>-27.746279234585401</v>
      </c>
      <c r="DH80" s="44">
        <v>9251</v>
      </c>
      <c r="DI80" s="44">
        <f>+DH80</f>
        <v>9251</v>
      </c>
      <c r="DJ80" s="43">
        <f t="shared" si="15"/>
        <v>2.4133731872024722</v>
      </c>
      <c r="DK80" s="43">
        <f t="shared" si="15"/>
        <v>2.4133731872024722</v>
      </c>
    </row>
    <row r="81" spans="1:115" x14ac:dyDescent="0.25">
      <c r="A81" s="41">
        <v>2024</v>
      </c>
      <c r="B81" s="41" t="s">
        <v>162</v>
      </c>
      <c r="C81" s="41" t="s">
        <v>161</v>
      </c>
      <c r="D81" s="42">
        <v>101.63035798733961</v>
      </c>
      <c r="E81" s="42">
        <v>107.35723403623697</v>
      </c>
      <c r="F81" s="42">
        <v>111.06132230064728</v>
      </c>
      <c r="G81" s="42">
        <v>103.80326976413397</v>
      </c>
      <c r="H81" s="42">
        <v>89.562002275312864</v>
      </c>
      <c r="I81" s="42">
        <v>82.220593983920736</v>
      </c>
      <c r="J81" s="42">
        <v>83.986010966711277</v>
      </c>
      <c r="K81" s="42">
        <v>122.00504413611411</v>
      </c>
      <c r="L81" s="42">
        <v>106.35858008012944</v>
      </c>
      <c r="M81" s="42">
        <v>100.28585835004105</v>
      </c>
      <c r="N81" s="42">
        <v>111.14183026868743</v>
      </c>
      <c r="O81" s="42">
        <v>109.16437049957115</v>
      </c>
      <c r="P81" s="42">
        <v>110.01169072842012</v>
      </c>
      <c r="Q81" s="42">
        <v>81.734179051051086</v>
      </c>
      <c r="R81" s="42">
        <v>81.955876909401809</v>
      </c>
      <c r="S81" s="42">
        <v>120.23998846138326</v>
      </c>
      <c r="T81" s="42">
        <v>149.367568850759</v>
      </c>
      <c r="U81" s="42">
        <v>139.58549561258408</v>
      </c>
      <c r="V81" s="42">
        <v>151.62048611890373</v>
      </c>
      <c r="W81" s="42">
        <v>161.4691343154482</v>
      </c>
      <c r="X81" s="42">
        <v>135.70376546252373</v>
      </c>
      <c r="Y81" s="42">
        <v>111.25015862921205</v>
      </c>
      <c r="Z81" s="42">
        <v>94.36428178753647</v>
      </c>
      <c r="AA81" s="42">
        <v>166.03951933107973</v>
      </c>
      <c r="AB81" s="43">
        <v>0.75918604597933204</v>
      </c>
      <c r="AC81" s="43">
        <v>0.17173563791477164</v>
      </c>
      <c r="AD81" s="43">
        <v>-1.2774745947340627</v>
      </c>
      <c r="AE81" s="43">
        <v>2.3979033670599392</v>
      </c>
      <c r="AF81" s="43">
        <v>-2.6679247124660299</v>
      </c>
      <c r="AG81" s="43">
        <v>-5.7247693348379647</v>
      </c>
      <c r="AH81" s="43">
        <v>-2.8565721134638511</v>
      </c>
      <c r="AI81" s="43">
        <v>3.5123530656975266</v>
      </c>
      <c r="AJ81" s="43">
        <v>-0.49863098867197753</v>
      </c>
      <c r="AK81" s="43">
        <v>-2.8715859242096409</v>
      </c>
      <c r="AL81" s="43">
        <v>-9.7827196945693533</v>
      </c>
      <c r="AM81" s="43">
        <v>3.7111143592818863</v>
      </c>
      <c r="AN81" s="43">
        <v>-2.8602799984965954</v>
      </c>
      <c r="AO81" s="43">
        <v>-7.797650076887896</v>
      </c>
      <c r="AP81" s="43">
        <v>-12.515752470098807</v>
      </c>
      <c r="AQ81" s="43">
        <v>5.0233554002619529</v>
      </c>
      <c r="AR81" s="43">
        <v>3.2304268284420568</v>
      </c>
      <c r="AS81" s="43">
        <v>-3.2257812167846844</v>
      </c>
      <c r="AT81" s="43">
        <v>-7.7945958562679163</v>
      </c>
      <c r="AU81" s="43">
        <v>8.3965293360863456</v>
      </c>
      <c r="AV81" s="43">
        <v>9.6855895905623157E-2</v>
      </c>
      <c r="AW81" s="43">
        <v>-4.0030309793648406</v>
      </c>
      <c r="AX81" s="43">
        <v>-8.3685931423221565</v>
      </c>
      <c r="AY81" s="43">
        <v>12.746666831232689</v>
      </c>
      <c r="AZ81" s="43">
        <v>0.80632471053967425</v>
      </c>
      <c r="BA81" s="43">
        <v>-0.23783185840707821</v>
      </c>
      <c r="BB81" s="43">
        <v>-0.48038084441960338</v>
      </c>
      <c r="BC81" s="43">
        <v>2.6621017747173958</v>
      </c>
      <c r="BD81" s="43">
        <v>-3.2385897233713101</v>
      </c>
      <c r="BE81" s="43">
        <v>-7.7164859342259584</v>
      </c>
      <c r="BF81" s="43">
        <v>-3.4042961258151427</v>
      </c>
      <c r="BG81" s="43">
        <v>4.0129477287869975</v>
      </c>
      <c r="BH81" s="43">
        <v>-1.9469535259779458</v>
      </c>
      <c r="BI81" s="43">
        <v>-8.1493383090313394</v>
      </c>
      <c r="BJ81" s="43">
        <v>-8.270772570520613</v>
      </c>
      <c r="BK81" s="43">
        <v>2.4039252888411022</v>
      </c>
      <c r="BL81" s="43">
        <v>-3.099401662502832</v>
      </c>
      <c r="BM81" s="43">
        <v>-10.031805019833929</v>
      </c>
      <c r="BN81" s="43">
        <v>-13.343216922421297</v>
      </c>
      <c r="BO81" s="43">
        <v>6.2329150605186623</v>
      </c>
      <c r="BP81" s="43">
        <v>2.2534030507739944</v>
      </c>
      <c r="BQ81" s="43">
        <v>-7.6172024622420338</v>
      </c>
      <c r="BR81" s="43">
        <v>-5.8212843994244423</v>
      </c>
      <c r="BS81" s="43">
        <v>7.6923903061766774</v>
      </c>
      <c r="BT81" s="43">
        <v>-0.64784638318504673</v>
      </c>
      <c r="BU81" s="43">
        <v>-5.0446886905389121</v>
      </c>
      <c r="BV81" s="43">
        <v>-9.0790362993176661</v>
      </c>
      <c r="BW81" s="43">
        <v>14.692515668334828</v>
      </c>
      <c r="BX81" s="43">
        <v>0.49987974806160984</v>
      </c>
      <c r="BY81" s="43">
        <v>-3.0638021222744383E-2</v>
      </c>
      <c r="BZ81" s="43">
        <v>-0.10075468689352275</v>
      </c>
      <c r="CA81" s="43">
        <v>1.2989759803928167</v>
      </c>
      <c r="CB81" s="43">
        <v>-0.3090443879859317</v>
      </c>
      <c r="CC81" s="43">
        <v>-0.11428630882301082</v>
      </c>
      <c r="CD81" s="43">
        <v>-0.49553669108088827</v>
      </c>
      <c r="CE81" s="43">
        <v>0.25116386367489107</v>
      </c>
      <c r="CF81" s="43">
        <v>-0.86496748592242667</v>
      </c>
      <c r="CG81" s="43">
        <v>-0.5823869530044008</v>
      </c>
      <c r="CH81" s="43">
        <v>-1.0469410207550498</v>
      </c>
      <c r="CI81" s="43">
        <v>1.8670284852651104</v>
      </c>
      <c r="CJ81" s="43">
        <v>-0.28213222324179144</v>
      </c>
      <c r="CK81" s="43">
        <v>-8.9616823052367262E-2</v>
      </c>
      <c r="CL81" s="43">
        <v>-0.94823363706332331</v>
      </c>
      <c r="CM81" s="43">
        <v>0.21731468592939543</v>
      </c>
      <c r="CN81" s="43">
        <v>0.43527204014078813</v>
      </c>
      <c r="CO81" s="43">
        <v>-8.2896109187672151E-2</v>
      </c>
      <c r="CP81" s="43">
        <v>-4.0523785141133167E-2</v>
      </c>
      <c r="CQ81" s="43">
        <v>1.3999246673144716</v>
      </c>
      <c r="CR81" s="43">
        <v>-0.36656038870205626</v>
      </c>
      <c r="CS81" s="43">
        <v>-0.15430065573268117</v>
      </c>
      <c r="CT81" s="43">
        <v>-0.60022102588291826</v>
      </c>
      <c r="CU81" s="43">
        <v>0.27984933747277763</v>
      </c>
      <c r="CV81" s="43">
        <v>-2.0313486242396248</v>
      </c>
      <c r="CW81" s="43">
        <v>-1.3461185434846408</v>
      </c>
      <c r="CX81" s="43">
        <v>-0.80115476466166757</v>
      </c>
      <c r="CY81" s="43">
        <v>1.2093919513004492</v>
      </c>
      <c r="CZ81" s="43">
        <v>-0.33001692623028911</v>
      </c>
      <c r="DA81" s="43">
        <v>-0.15384936088381745</v>
      </c>
      <c r="DB81" s="43">
        <v>-0.88725908007523602</v>
      </c>
      <c r="DC81" s="43">
        <v>0.27765809979557671</v>
      </c>
      <c r="DD81" s="44">
        <v>2745</v>
      </c>
      <c r="DE81" s="44">
        <f t="shared" ref="DE81:DE91" si="19">DD81+DE80</f>
        <v>4784</v>
      </c>
      <c r="DF81" s="43">
        <f t="shared" si="16"/>
        <v>-9.5849802371541504</v>
      </c>
      <c r="DG81" s="43">
        <f t="shared" si="16"/>
        <v>-18.333902355752819</v>
      </c>
      <c r="DH81" s="44">
        <v>10759</v>
      </c>
      <c r="DI81" s="44">
        <f t="shared" ref="DI81:DI91" si="20">DH81+DI80</f>
        <v>20010</v>
      </c>
      <c r="DJ81" s="43">
        <f t="shared" ref="DJ81:DK95" si="21">+((DH81/DH69)-1)*100</f>
        <v>8.6657913342086612</v>
      </c>
      <c r="DK81" s="43">
        <f t="shared" si="21"/>
        <v>5.682898489489796</v>
      </c>
    </row>
    <row r="82" spans="1:115" x14ac:dyDescent="0.25">
      <c r="A82" s="41">
        <v>2024</v>
      </c>
      <c r="B82" s="41" t="s">
        <v>163</v>
      </c>
      <c r="C82" s="41" t="s">
        <v>161</v>
      </c>
      <c r="D82" s="42">
        <v>100.48524007181851</v>
      </c>
      <c r="E82" s="42">
        <v>106.81100764914851</v>
      </c>
      <c r="F82" s="42">
        <v>111.16033631339756</v>
      </c>
      <c r="G82" s="42">
        <v>101.91697015554048</v>
      </c>
      <c r="H82" s="42">
        <v>89.112178911442413</v>
      </c>
      <c r="I82" s="42">
        <v>81.130077490308921</v>
      </c>
      <c r="J82" s="42">
        <v>83.951470143776177</v>
      </c>
      <c r="K82" s="42">
        <v>121.39111966545504</v>
      </c>
      <c r="L82" s="42">
        <v>110.28359268141269</v>
      </c>
      <c r="M82" s="42">
        <v>92.990652116283087</v>
      </c>
      <c r="N82" s="42">
        <v>101.64781289930048</v>
      </c>
      <c r="O82" s="42">
        <v>118.53449016975989</v>
      </c>
      <c r="P82" s="42">
        <v>108.41790660757724</v>
      </c>
      <c r="Q82" s="42">
        <v>92.936014754942207</v>
      </c>
      <c r="R82" s="42">
        <v>99.456911008294441</v>
      </c>
      <c r="S82" s="42">
        <v>123.4206037967007</v>
      </c>
      <c r="T82" s="42">
        <v>155.35896642212771</v>
      </c>
      <c r="U82" s="42">
        <v>129.37361855298565</v>
      </c>
      <c r="V82" s="42">
        <v>139.30038461381736</v>
      </c>
      <c r="W82" s="42">
        <v>175.79393635509734</v>
      </c>
      <c r="X82" s="42">
        <v>133.57887977124835</v>
      </c>
      <c r="Y82" s="42">
        <v>127.19077762256663</v>
      </c>
      <c r="Z82" s="42">
        <v>114.60545630623749</v>
      </c>
      <c r="AA82" s="42">
        <v>171.38264277375879</v>
      </c>
      <c r="AB82" s="43">
        <v>-0.45827090003758286</v>
      </c>
      <c r="AC82" s="43">
        <v>-0.67358657243816733</v>
      </c>
      <c r="AD82" s="43">
        <v>-1.625197268937284</v>
      </c>
      <c r="AE82" s="43">
        <v>0.52771526906301158</v>
      </c>
      <c r="AF82" s="43">
        <v>-3.2763579053406544</v>
      </c>
      <c r="AG82" s="43">
        <v>-5.0539941095367418</v>
      </c>
      <c r="AH82" s="43">
        <v>-2.5851703406813642</v>
      </c>
      <c r="AI82" s="43">
        <v>2.1630755053863693</v>
      </c>
      <c r="AJ82" s="43">
        <v>-3.1697978275122218</v>
      </c>
      <c r="AK82" s="43">
        <v>-9.1953626272474605</v>
      </c>
      <c r="AL82" s="43">
        <v>-22.204515534569303</v>
      </c>
      <c r="AM82" s="43">
        <v>4.0949120524945481</v>
      </c>
      <c r="AN82" s="43">
        <v>-9.087146829967752</v>
      </c>
      <c r="AO82" s="43">
        <v>-7.8501929921859119</v>
      </c>
      <c r="AP82" s="43">
        <v>-7.8041896330092841</v>
      </c>
      <c r="AQ82" s="43">
        <v>1.0301443959804812</v>
      </c>
      <c r="AR82" s="43">
        <v>-0.31632978943871848</v>
      </c>
      <c r="AS82" s="43">
        <v>-11.128024670997959</v>
      </c>
      <c r="AT82" s="43">
        <v>-21.041836332815912</v>
      </c>
      <c r="AU82" s="43">
        <v>8.0450000183462489</v>
      </c>
      <c r="AV82" s="43">
        <v>-7.8361686284092125</v>
      </c>
      <c r="AW82" s="43">
        <v>-4.3419954825793301</v>
      </c>
      <c r="AX82" s="43">
        <v>-3.999548692338506</v>
      </c>
      <c r="AY82" s="43">
        <v>7.7616303602289882</v>
      </c>
      <c r="AZ82" s="43">
        <v>0.38495099982054359</v>
      </c>
      <c r="BA82" s="43">
        <v>-0.38325471698112956</v>
      </c>
      <c r="BB82" s="43">
        <v>-0.86461447509721401</v>
      </c>
      <c r="BC82" s="43">
        <v>1.9482821970921327</v>
      </c>
      <c r="BD82" s="43">
        <v>-3.2511413552631985</v>
      </c>
      <c r="BE82" s="43">
        <v>-6.8526601390817348</v>
      </c>
      <c r="BF82" s="43">
        <v>-3.1391879621222141</v>
      </c>
      <c r="BG82" s="43">
        <v>3.3913178137222166</v>
      </c>
      <c r="BH82" s="43">
        <v>-2.3645395476770803</v>
      </c>
      <c r="BI82" s="43">
        <v>-8.4944340492254522</v>
      </c>
      <c r="BJ82" s="43">
        <v>-12.983470251169138</v>
      </c>
      <c r="BK82" s="43">
        <v>2.9887690474561524</v>
      </c>
      <c r="BL82" s="43">
        <v>-5.1448678413737685</v>
      </c>
      <c r="BM82" s="43">
        <v>-9.3053868504515247</v>
      </c>
      <c r="BN82" s="43">
        <v>-11.452019893775967</v>
      </c>
      <c r="BO82" s="43">
        <v>4.4544015551750249</v>
      </c>
      <c r="BP82" s="43">
        <v>1.36552335547655</v>
      </c>
      <c r="BQ82" s="43">
        <v>-8.7935981019709786</v>
      </c>
      <c r="BR82" s="43">
        <v>-11.031199340971053</v>
      </c>
      <c r="BS82" s="43">
        <v>7.8157648042013195</v>
      </c>
      <c r="BT82" s="43">
        <v>-3.1190055592993815</v>
      </c>
      <c r="BU82" s="43">
        <v>-4.8064196665604575</v>
      </c>
      <c r="BV82" s="43">
        <v>-7.3314669125002059</v>
      </c>
      <c r="BW82" s="43">
        <v>12.294213860251935</v>
      </c>
      <c r="BX82" s="43">
        <v>-0.88512596934079424</v>
      </c>
      <c r="BY82" s="43">
        <v>-0.15281593884958933</v>
      </c>
      <c r="BZ82" s="43">
        <v>-0.15309056459476425</v>
      </c>
      <c r="CA82" s="43">
        <v>0.22109270806010892</v>
      </c>
      <c r="CB82" s="43">
        <v>-0.37854058359669074</v>
      </c>
      <c r="CC82" s="43">
        <v>-0.10358092622216564</v>
      </c>
      <c r="CD82" s="43">
        <v>-0.46597787730366824</v>
      </c>
      <c r="CE82" s="43">
        <v>0.14778721316597493</v>
      </c>
      <c r="CF82" s="43">
        <v>-3.5921205695404215</v>
      </c>
      <c r="CG82" s="43">
        <v>-1.3518793466392776</v>
      </c>
      <c r="CH82" s="43">
        <v>-2.2601451708578568</v>
      </c>
      <c r="CI82" s="43">
        <v>2.0459402159839777</v>
      </c>
      <c r="CJ82" s="43">
        <v>-1.1011993512910432</v>
      </c>
      <c r="CK82" s="43">
        <v>-9.5511931615438736E-2</v>
      </c>
      <c r="CL82" s="43">
        <v>-0.88355370609825468</v>
      </c>
      <c r="CM82" s="43">
        <v>5.4228720977471764E-2</v>
      </c>
      <c r="CN82" s="43">
        <v>-3.7833010959776925E-2</v>
      </c>
      <c r="CO82" s="43">
        <v>-0.11674020186010449</v>
      </c>
      <c r="CP82" s="43">
        <v>-8.4107552007651354E-2</v>
      </c>
      <c r="CQ82" s="43">
        <v>1.002865169019586</v>
      </c>
      <c r="CR82" s="43">
        <v>-0.37020369449542545</v>
      </c>
      <c r="CS82" s="43">
        <v>-0.1392980916914017</v>
      </c>
      <c r="CT82" s="43">
        <v>-0.56731900878664288</v>
      </c>
      <c r="CU82" s="43">
        <v>0.2369703688618629</v>
      </c>
      <c r="CV82" s="43">
        <v>-2.6064691876332162</v>
      </c>
      <c r="CW82" s="43">
        <v>-1.3489880916122927</v>
      </c>
      <c r="CX82" s="43">
        <v>-1.355805030918904</v>
      </c>
      <c r="CY82" s="43">
        <v>1.4958942535914159</v>
      </c>
      <c r="CZ82" s="43">
        <v>-0.59384143434650394</v>
      </c>
      <c r="DA82" s="43">
        <v>-0.11690374462051062</v>
      </c>
      <c r="DB82" s="43">
        <v>-0.8882968570171097</v>
      </c>
      <c r="DC82" s="43">
        <v>0.2014717172906888</v>
      </c>
      <c r="DD82" s="44">
        <v>2413</v>
      </c>
      <c r="DE82" s="44">
        <f t="shared" si="19"/>
        <v>7197</v>
      </c>
      <c r="DF82" s="43">
        <f t="shared" si="16"/>
        <v>-23.103887826641166</v>
      </c>
      <c r="DG82" s="43">
        <f t="shared" si="16"/>
        <v>-19.997776789684309</v>
      </c>
      <c r="DH82" s="44">
        <v>10508</v>
      </c>
      <c r="DI82" s="44">
        <f t="shared" si="20"/>
        <v>30518</v>
      </c>
      <c r="DJ82" s="43">
        <f t="shared" si="21"/>
        <v>2.7878313606573446</v>
      </c>
      <c r="DK82" s="43">
        <f t="shared" si="21"/>
        <v>4.6678327674315012</v>
      </c>
    </row>
    <row r="83" spans="1:115" x14ac:dyDescent="0.25">
      <c r="A83" s="41">
        <v>2024</v>
      </c>
      <c r="B83" s="41" t="s">
        <v>164</v>
      </c>
      <c r="C83" s="41" t="s">
        <v>161</v>
      </c>
      <c r="D83" s="42">
        <v>101.05735008098311</v>
      </c>
      <c r="E83" s="42">
        <v>106.15197363863959</v>
      </c>
      <c r="F83" s="42">
        <v>112.55550170018145</v>
      </c>
      <c r="G83" s="42">
        <v>103.05669582678169</v>
      </c>
      <c r="H83" s="42">
        <v>87.893689000658654</v>
      </c>
      <c r="I83" s="42">
        <v>81.173573874632226</v>
      </c>
      <c r="J83" s="42">
        <v>84.538664133672981</v>
      </c>
      <c r="K83" s="42">
        <v>121.11568328135812</v>
      </c>
      <c r="L83" s="42">
        <v>107.76004250021364</v>
      </c>
      <c r="M83" s="42">
        <v>105.7119089471295</v>
      </c>
      <c r="N83" s="42">
        <v>115.96722642201827</v>
      </c>
      <c r="O83" s="42">
        <v>107.81432221420779</v>
      </c>
      <c r="P83" s="42">
        <v>107.51331476963169</v>
      </c>
      <c r="Q83" s="42">
        <v>90.280274909748599</v>
      </c>
      <c r="R83" s="42">
        <v>95.615522522225049</v>
      </c>
      <c r="S83" s="42">
        <v>121.92243680465357</v>
      </c>
      <c r="T83" s="42">
        <v>151.89639944991455</v>
      </c>
      <c r="U83" s="42">
        <v>146.05352464275191</v>
      </c>
      <c r="V83" s="42">
        <v>158.93366636520301</v>
      </c>
      <c r="W83" s="42">
        <v>161.08246976327564</v>
      </c>
      <c r="X83" s="42">
        <v>132.78143725671632</v>
      </c>
      <c r="Y83" s="42">
        <v>123.61221384354168</v>
      </c>
      <c r="Z83" s="42">
        <v>110.24997331906654</v>
      </c>
      <c r="AA83" s="42">
        <v>169.86874324315758</v>
      </c>
      <c r="AB83" s="43">
        <v>0.3405728847881262</v>
      </c>
      <c r="AC83" s="43">
        <v>-1.2809894539230204</v>
      </c>
      <c r="AD83" s="43">
        <v>0.10971222054305674</v>
      </c>
      <c r="AE83" s="43">
        <v>1.6191675596368027</v>
      </c>
      <c r="AF83" s="43">
        <v>-3.6866019290072716</v>
      </c>
      <c r="AG83" s="43">
        <v>-6.0247464209236545</v>
      </c>
      <c r="AH83" s="43">
        <v>-0.73007503548976338</v>
      </c>
      <c r="AI83" s="43">
        <v>2.0680976021913322</v>
      </c>
      <c r="AJ83" s="43">
        <v>1.2726707264222314</v>
      </c>
      <c r="AK83" s="43">
        <v>9.6281592449844133</v>
      </c>
      <c r="AL83" s="43">
        <v>9.8199981995278343</v>
      </c>
      <c r="AM83" s="43">
        <v>-0.67851829994247659</v>
      </c>
      <c r="AN83" s="43">
        <v>-0.33986833867998278</v>
      </c>
      <c r="AO83" s="43">
        <v>0.60135789937236783</v>
      </c>
      <c r="AP83" s="43">
        <v>-14.160042370130421</v>
      </c>
      <c r="AQ83" s="43">
        <v>5.3838999302968205</v>
      </c>
      <c r="AR83" s="43">
        <v>3.1833353554115318</v>
      </c>
      <c r="AS83" s="43">
        <v>6.1656130758845462</v>
      </c>
      <c r="AT83" s="43">
        <v>10.088540949731218</v>
      </c>
      <c r="AU83" s="43">
        <v>2.3294121257203981</v>
      </c>
      <c r="AV83" s="43">
        <v>0.78622159513008771</v>
      </c>
      <c r="AW83" s="43">
        <v>3.8953184599822777</v>
      </c>
      <c r="AX83" s="43">
        <v>-10.993981273230713</v>
      </c>
      <c r="AY83" s="43">
        <v>11.61145689838059</v>
      </c>
      <c r="AZ83" s="43">
        <v>0.37387884860704546</v>
      </c>
      <c r="BA83" s="43">
        <v>-0.60787754030643404</v>
      </c>
      <c r="BB83" s="43">
        <v>-0.62069388776798684</v>
      </c>
      <c r="BC83" s="43">
        <v>1.8657793246648957</v>
      </c>
      <c r="BD83" s="43">
        <v>-3.358987327373808</v>
      </c>
      <c r="BE83" s="43">
        <v>-6.648189602960775</v>
      </c>
      <c r="BF83" s="43">
        <v>-2.555408128163561</v>
      </c>
      <c r="BG83" s="43">
        <v>3.0588367569103436</v>
      </c>
      <c r="BH83" s="43">
        <v>-1.4848045957444711</v>
      </c>
      <c r="BI83" s="43">
        <v>-4.1990433540044165</v>
      </c>
      <c r="BJ83" s="43">
        <v>-8.0883133532464679</v>
      </c>
      <c r="BK83" s="43">
        <v>2.0794646961190599</v>
      </c>
      <c r="BL83" s="43">
        <v>-4.0105379909789569</v>
      </c>
      <c r="BM83" s="43">
        <v>-7.0410589571768707</v>
      </c>
      <c r="BN83" s="43">
        <v>-12.157878867041315</v>
      </c>
      <c r="BO83" s="43">
        <v>4.6817235173366667</v>
      </c>
      <c r="BP83" s="43">
        <v>1.8128044924977882</v>
      </c>
      <c r="BQ83" s="43">
        <v>-5.1958792211879379</v>
      </c>
      <c r="BR83" s="43">
        <v>-6.4099203832337697</v>
      </c>
      <c r="BS83" s="43">
        <v>6.4282432522650756</v>
      </c>
      <c r="BT83" s="43">
        <v>-2.1892187916399686</v>
      </c>
      <c r="BU83" s="43">
        <v>-2.780803364966844</v>
      </c>
      <c r="BV83" s="43">
        <v>-8.2949588971630401</v>
      </c>
      <c r="BW83" s="43">
        <v>12.12436674542805</v>
      </c>
      <c r="BX83" s="43">
        <v>-8.7752093963259364E-2</v>
      </c>
      <c r="BY83" s="43">
        <v>-0.17928046906620868</v>
      </c>
      <c r="BZ83" s="43">
        <v>-7.5040414156160159E-3</v>
      </c>
      <c r="CA83" s="43">
        <v>0.81158011477104552</v>
      </c>
      <c r="CB83" s="43">
        <v>-0.38341169622079968</v>
      </c>
      <c r="CC83" s="43">
        <v>-0.12322972074211949</v>
      </c>
      <c r="CD83" s="43">
        <v>-0.35856093813241274</v>
      </c>
      <c r="CE83" s="43">
        <v>0.15265465684285168</v>
      </c>
      <c r="CF83" s="43">
        <v>1.0744584908270856</v>
      </c>
      <c r="CG83" s="43">
        <v>1.3939380720520977</v>
      </c>
      <c r="CH83" s="43">
        <v>0.83345313542511279</v>
      </c>
      <c r="CI83" s="43">
        <v>-0.35251139575918389</v>
      </c>
      <c r="CJ83" s="43">
        <v>0.26143664890745161</v>
      </c>
      <c r="CK83" s="43">
        <v>6.7407203455333376E-3</v>
      </c>
      <c r="CL83" s="43">
        <v>-1.3055376176541587</v>
      </c>
      <c r="CM83" s="43">
        <v>0.23693892751023282</v>
      </c>
      <c r="CN83" s="43">
        <v>-5.0089575467159503E-2</v>
      </c>
      <c r="CO83" s="43">
        <v>-0.13290241014125662</v>
      </c>
      <c r="CP83" s="43">
        <v>-6.7204318728091975E-2</v>
      </c>
      <c r="CQ83" s="43">
        <v>0.95601133680236117</v>
      </c>
      <c r="CR83" s="43">
        <v>-0.37350007330030538</v>
      </c>
      <c r="CS83" s="43">
        <v>-0.13528783801885622</v>
      </c>
      <c r="CT83" s="43">
        <v>-0.51521834331426364</v>
      </c>
      <c r="CU83" s="43">
        <v>0.2180120712332532</v>
      </c>
      <c r="CV83" s="43">
        <v>-1.7056408479703116</v>
      </c>
      <c r="CW83" s="43">
        <v>-0.68632120588011336</v>
      </c>
      <c r="CX83" s="43">
        <v>-0.82550347840744986</v>
      </c>
      <c r="CY83" s="43">
        <v>1.0608252464235515</v>
      </c>
      <c r="CZ83" s="43">
        <v>-0.38724610068206244</v>
      </c>
      <c r="DA83" s="43">
        <v>-8.6953484418700586E-2</v>
      </c>
      <c r="DB83" s="43">
        <v>-0.9893646189368428</v>
      </c>
      <c r="DC83" s="43">
        <v>0.20892279393130619</v>
      </c>
      <c r="DD83" s="44">
        <v>2855</v>
      </c>
      <c r="DE83" s="44">
        <f t="shared" si="19"/>
        <v>10052</v>
      </c>
      <c r="DF83" s="43">
        <f t="shared" si="16"/>
        <v>3.6673928830791569</v>
      </c>
      <c r="DG83" s="43">
        <f t="shared" si="16"/>
        <v>-14.451063829787236</v>
      </c>
      <c r="DH83" s="44">
        <v>11378</v>
      </c>
      <c r="DI83" s="44">
        <f t="shared" si="20"/>
        <v>41896</v>
      </c>
      <c r="DJ83" s="43">
        <f t="shared" si="21"/>
        <v>36.656257506605819</v>
      </c>
      <c r="DK83" s="43">
        <f t="shared" si="21"/>
        <v>11.773337246218297</v>
      </c>
    </row>
    <row r="84" spans="1:115" x14ac:dyDescent="0.25">
      <c r="A84" s="41">
        <v>2024</v>
      </c>
      <c r="B84" s="41" t="s">
        <v>165</v>
      </c>
      <c r="C84" s="41" t="s">
        <v>161</v>
      </c>
      <c r="D84" s="42">
        <v>101.47119048328959</v>
      </c>
      <c r="E84" s="42">
        <v>106.53789445560426</v>
      </c>
      <c r="F84" s="42">
        <v>112.87657920106943</v>
      </c>
      <c r="G84" s="42">
        <v>103.3294402720559</v>
      </c>
      <c r="H84" s="42">
        <v>88.276151128674911</v>
      </c>
      <c r="I84" s="42">
        <v>80.207332764870515</v>
      </c>
      <c r="J84" s="42">
        <v>85.402184707050637</v>
      </c>
      <c r="K84" s="42">
        <v>122.66542775614806</v>
      </c>
      <c r="L84" s="42">
        <v>114.5080952394851</v>
      </c>
      <c r="M84" s="42">
        <v>108.36931555170972</v>
      </c>
      <c r="N84" s="42">
        <v>116.72260979017044</v>
      </c>
      <c r="O84" s="42">
        <v>116.0692557998124</v>
      </c>
      <c r="P84" s="42">
        <v>110.83628136575112</v>
      </c>
      <c r="Q84" s="42">
        <v>97.049477895470616</v>
      </c>
      <c r="R84" s="42">
        <v>113.26450914572766</v>
      </c>
      <c r="S84" s="42">
        <v>132.53269621870325</v>
      </c>
      <c r="T84" s="42">
        <v>160.39536781081938</v>
      </c>
      <c r="U84" s="42">
        <v>149.60726340977274</v>
      </c>
      <c r="V84" s="42">
        <v>158.94210192836121</v>
      </c>
      <c r="W84" s="42">
        <v>172.06320177923729</v>
      </c>
      <c r="X84" s="42">
        <v>134.83589033439088</v>
      </c>
      <c r="Y84" s="42">
        <v>132.89690966014044</v>
      </c>
      <c r="Z84" s="42">
        <v>130.85389410606979</v>
      </c>
      <c r="AA84" s="42">
        <v>185.18596631808998</v>
      </c>
      <c r="AB84" s="43">
        <v>0.37410165886979652</v>
      </c>
      <c r="AC84" s="43">
        <v>-0.41622731561131721</v>
      </c>
      <c r="AD84" s="43">
        <v>-9.7578379342666555E-2</v>
      </c>
      <c r="AE84" s="43">
        <v>1.4579673653435377</v>
      </c>
      <c r="AF84" s="43">
        <v>-3.2286119840169603</v>
      </c>
      <c r="AG84" s="43">
        <v>-6.4502101751311098</v>
      </c>
      <c r="AH84" s="43">
        <v>-1.6507557677008844</v>
      </c>
      <c r="AI84" s="43">
        <v>3.5246670684230486</v>
      </c>
      <c r="AJ84" s="43">
        <v>-9.0395543811105927E-2</v>
      </c>
      <c r="AK84" s="43">
        <v>-7.7990478782925976</v>
      </c>
      <c r="AL84" s="43">
        <v>1.1185958833240139</v>
      </c>
      <c r="AM84" s="43">
        <v>4.1698259763761181</v>
      </c>
      <c r="AN84" s="43">
        <v>-4.3068235961507773</v>
      </c>
      <c r="AO84" s="43">
        <v>-0.64852454318149455</v>
      </c>
      <c r="AP84" s="43">
        <v>-9.8362135070958026</v>
      </c>
      <c r="AQ84" s="43">
        <v>4.8384862927180139</v>
      </c>
      <c r="AR84" s="43">
        <v>1.4158854611730609</v>
      </c>
      <c r="AS84" s="43">
        <v>-11.195084036197356</v>
      </c>
      <c r="AT84" s="43">
        <v>0.23451589273986162</v>
      </c>
      <c r="AU84" s="43">
        <v>7.1948119174005454</v>
      </c>
      <c r="AV84" s="43">
        <v>-4.8371357431983615</v>
      </c>
      <c r="AW84" s="43">
        <v>1.8160952948214515</v>
      </c>
      <c r="AX84" s="43">
        <v>-6.8888964486665483</v>
      </c>
      <c r="AY84" s="43">
        <v>10.824561622802452</v>
      </c>
      <c r="AZ84" s="43">
        <v>0.37392347249476376</v>
      </c>
      <c r="BA84" s="43">
        <v>-0.56967766199863545</v>
      </c>
      <c r="BB84" s="43">
        <v>-0.51554150235046947</v>
      </c>
      <c r="BC84" s="43">
        <v>1.7837623713624184</v>
      </c>
      <c r="BD84" s="43">
        <v>-3.3331162487789001</v>
      </c>
      <c r="BE84" s="43">
        <v>-6.6092118028182263</v>
      </c>
      <c r="BF84" s="43">
        <v>-2.3761673956732565</v>
      </c>
      <c r="BG84" s="43">
        <v>3.1522713040271988</v>
      </c>
      <c r="BH84" s="43">
        <v>-1.1966097921539576</v>
      </c>
      <c r="BI84" s="43">
        <v>-5.0059706448772783</v>
      </c>
      <c r="BJ84" s="43">
        <v>-6.3384548710036963</v>
      </c>
      <c r="BK84" s="43">
        <v>2.5035500260039534</v>
      </c>
      <c r="BL84" s="43">
        <v>-4.0704490396381683</v>
      </c>
      <c r="BM84" s="43">
        <v>-5.7674948624682587</v>
      </c>
      <c r="BN84" s="43">
        <v>-11.63044599950992</v>
      </c>
      <c r="BO84" s="43">
        <v>4.7147812515205612</v>
      </c>
      <c r="BP84" s="43">
        <v>1.7298167217106863</v>
      </c>
      <c r="BQ84" s="43">
        <v>-6.5607544466285468</v>
      </c>
      <c r="BR84" s="43">
        <v>-5.1224425568925369</v>
      </c>
      <c r="BS84" s="43">
        <v>6.5854001031943943</v>
      </c>
      <c r="BT84" s="43">
        <v>-2.7290194663973866</v>
      </c>
      <c r="BU84" s="43">
        <v>-1.8456680029071415</v>
      </c>
      <c r="BV84" s="43">
        <v>-7.9717607477917891</v>
      </c>
      <c r="BW84" s="43">
        <v>11.84551906841893</v>
      </c>
      <c r="BX84" s="43">
        <v>-6.5571529700640285E-2</v>
      </c>
      <c r="BY84" s="43">
        <v>-0.12523157039367219</v>
      </c>
      <c r="BZ84" s="43">
        <v>-6.6262103712892456E-2</v>
      </c>
      <c r="CA84" s="43">
        <v>0.70473576296672691</v>
      </c>
      <c r="CB84" s="43">
        <v>-0.36569388612484061</v>
      </c>
      <c r="CC84" s="43">
        <v>-0.12472097687562311</v>
      </c>
      <c r="CD84" s="43">
        <v>-0.35047139134907185</v>
      </c>
      <c r="CE84" s="43">
        <v>0.26207263578873297</v>
      </c>
      <c r="CF84" s="43">
        <v>-0.72845224677118303</v>
      </c>
      <c r="CG84" s="43">
        <v>-1.2798739763235887</v>
      </c>
      <c r="CH84" s="43">
        <v>-4.3375374182491828E-2</v>
      </c>
      <c r="CI84" s="43">
        <v>2.0090100847304981</v>
      </c>
      <c r="CJ84" s="43">
        <v>-0.50315673895624935</v>
      </c>
      <c r="CK84" s="43">
        <v>-5.1749216945126165E-3</v>
      </c>
      <c r="CL84" s="43">
        <v>-1.1217784202944652</v>
      </c>
      <c r="CM84" s="43">
        <v>0.21589709994962644</v>
      </c>
      <c r="CN84" s="43">
        <v>-5.1215125597633859E-2</v>
      </c>
      <c r="CO84" s="43">
        <v>-0.13172120070602206</v>
      </c>
      <c r="CP84" s="43">
        <v>-6.8673959690210132E-2</v>
      </c>
      <c r="CQ84" s="43">
        <v>0.90571138201355794</v>
      </c>
      <c r="CR84" s="43">
        <v>-0.37645511685301619</v>
      </c>
      <c r="CS84" s="43">
        <v>-0.13317258013823194</v>
      </c>
      <c r="CT84" s="43">
        <v>-0.48082224440636429</v>
      </c>
      <c r="CU84" s="43">
        <v>0.23391859418265282</v>
      </c>
      <c r="CV84" s="43">
        <v>-1.5633202040742114</v>
      </c>
      <c r="CW84" s="43">
        <v>-0.80889840303770655</v>
      </c>
      <c r="CX84" s="43">
        <v>-0.67629588628855219</v>
      </c>
      <c r="CY84" s="43">
        <v>1.2566390740300732</v>
      </c>
      <c r="CZ84" s="43">
        <v>-0.45557419439017188</v>
      </c>
      <c r="DA84" s="43">
        <v>-7.0041456788000431E-2</v>
      </c>
      <c r="DB84" s="43">
        <v>-1.0184640958377753</v>
      </c>
      <c r="DC84" s="43">
        <v>0.20931475823792181</v>
      </c>
      <c r="DD84" s="44">
        <v>2907</v>
      </c>
      <c r="DE84" s="44">
        <f t="shared" si="19"/>
        <v>12959</v>
      </c>
      <c r="DF84" s="43">
        <f t="shared" ref="DF84:DG95" si="22">+((DD84/DD72)-1)*100</f>
        <v>-5.555555555555558</v>
      </c>
      <c r="DG84" s="43">
        <f t="shared" si="22"/>
        <v>-12.60453196654977</v>
      </c>
      <c r="DH84" s="44">
        <v>10999</v>
      </c>
      <c r="DI84" s="44">
        <f t="shared" si="20"/>
        <v>52895</v>
      </c>
      <c r="DJ84" s="43">
        <f t="shared" si="21"/>
        <v>14.656520379443339</v>
      </c>
      <c r="DK84" s="43">
        <f t="shared" si="21"/>
        <v>12.360863284901003</v>
      </c>
    </row>
    <row r="85" spans="1:115" x14ac:dyDescent="0.25">
      <c r="A85" s="41">
        <v>2024</v>
      </c>
      <c r="B85" s="41" t="s">
        <v>166</v>
      </c>
      <c r="C85" s="41" t="s">
        <v>161</v>
      </c>
      <c r="D85" s="42">
        <v>101.00355909025156</v>
      </c>
      <c r="E85" s="42">
        <v>106.73976072909348</v>
      </c>
      <c r="F85" s="42">
        <v>111.82924777358092</v>
      </c>
      <c r="G85" s="42">
        <v>102.60943393483896</v>
      </c>
      <c r="H85" s="42">
        <v>87.751481947188779</v>
      </c>
      <c r="I85" s="42">
        <v>82.493999828584819</v>
      </c>
      <c r="J85" s="42">
        <v>85.333103061180438</v>
      </c>
      <c r="K85" s="42">
        <v>122.79484967165138</v>
      </c>
      <c r="L85" s="42">
        <v>115.69921370541225</v>
      </c>
      <c r="M85" s="42">
        <v>104.9390006861169</v>
      </c>
      <c r="N85" s="42">
        <v>111.7572758147856</v>
      </c>
      <c r="O85" s="42">
        <v>119.2469991965278</v>
      </c>
      <c r="P85" s="42">
        <v>109.40790136575822</v>
      </c>
      <c r="Q85" s="42">
        <v>90.181479089568555</v>
      </c>
      <c r="R85" s="42">
        <v>126.24067418810992</v>
      </c>
      <c r="S85" s="42">
        <v>133.36375870276279</v>
      </c>
      <c r="T85" s="42">
        <v>161.53195173127867</v>
      </c>
      <c r="U85" s="42">
        <v>144.16596441186536</v>
      </c>
      <c r="V85" s="42">
        <v>151.97536364965694</v>
      </c>
      <c r="W85" s="42">
        <v>176.10340021694492</v>
      </c>
      <c r="X85" s="42">
        <v>132.31508076716509</v>
      </c>
      <c r="Y85" s="42">
        <v>123.31272894469218</v>
      </c>
      <c r="Z85" s="42">
        <v>146.00097954827194</v>
      </c>
      <c r="AA85" s="42">
        <v>187.09756984359254</v>
      </c>
      <c r="AB85" s="43">
        <v>-0.30259358239418388</v>
      </c>
      <c r="AC85" s="43">
        <v>-1.1491724858415431</v>
      </c>
      <c r="AD85" s="43">
        <v>-1.5306423524452772</v>
      </c>
      <c r="AE85" s="43">
        <v>0.55847239378810087</v>
      </c>
      <c r="AF85" s="43">
        <v>-3.2608605965592896</v>
      </c>
      <c r="AG85" s="43">
        <v>-5.5996018057480557</v>
      </c>
      <c r="AH85" s="43">
        <v>-1.4559234144395639</v>
      </c>
      <c r="AI85" s="43">
        <v>3.1226921205545155</v>
      </c>
      <c r="AJ85" s="43">
        <v>4.2371806615848939</v>
      </c>
      <c r="AK85" s="43">
        <v>9.7030178992157268</v>
      </c>
      <c r="AL85" s="43">
        <v>-4.7553510850154801</v>
      </c>
      <c r="AM85" s="43">
        <v>6.7173034927824338</v>
      </c>
      <c r="AN85" s="43">
        <v>0.42367125538784745</v>
      </c>
      <c r="AO85" s="43">
        <v>-3.7898917958474332</v>
      </c>
      <c r="AP85" s="43">
        <v>-5.5965141135805414</v>
      </c>
      <c r="AQ85" s="43">
        <v>5.3421600938115876</v>
      </c>
      <c r="AR85" s="43">
        <v>5.5788079583522165</v>
      </c>
      <c r="AS85" s="43">
        <v>4.3588570199941223</v>
      </c>
      <c r="AT85" s="43">
        <v>-5.816983834850376</v>
      </c>
      <c r="AU85" s="43">
        <v>9.9011777828440515</v>
      </c>
      <c r="AV85" s="43">
        <v>-1.5978235724845802</v>
      </c>
      <c r="AW85" s="43">
        <v>-2.1274745251175342</v>
      </c>
      <c r="AX85" s="43">
        <v>-2.8274298408597853</v>
      </c>
      <c r="AY85" s="43">
        <v>11.36060860652961</v>
      </c>
      <c r="AZ85" s="43">
        <v>0.26083836516281877</v>
      </c>
      <c r="BA85" s="43">
        <v>-0.66673419959665248</v>
      </c>
      <c r="BB85" s="43">
        <v>-0.68616407679321645</v>
      </c>
      <c r="BC85" s="43">
        <v>1.5782728889253805</v>
      </c>
      <c r="BD85" s="43">
        <v>-3.3212083302171069</v>
      </c>
      <c r="BE85" s="43">
        <v>-6.4404765439717622</v>
      </c>
      <c r="BF85" s="43">
        <v>-2.2243427330459586</v>
      </c>
      <c r="BG85" s="43">
        <v>3.1473092192342511</v>
      </c>
      <c r="BH85" s="43">
        <v>-0.29037879157601809</v>
      </c>
      <c r="BI85" s="43">
        <v>-2.7366866611020613</v>
      </c>
      <c r="BJ85" s="43">
        <v>-6.0821259727427801</v>
      </c>
      <c r="BK85" s="43">
        <v>3.2159245330516839</v>
      </c>
      <c r="BL85" s="43">
        <v>-3.3522693190668251</v>
      </c>
      <c r="BM85" s="43">
        <v>-5.45010726200249</v>
      </c>
      <c r="BN85" s="43">
        <v>-10.455402247757561</v>
      </c>
      <c r="BO85" s="43">
        <v>4.8241725488138654</v>
      </c>
      <c r="BP85" s="43">
        <v>2.3773422335408911</v>
      </c>
      <c r="BQ85" s="43">
        <v>-4.8438950164671919</v>
      </c>
      <c r="BR85" s="43">
        <v>-5.2368355826918123</v>
      </c>
      <c r="BS85" s="43">
        <v>7.1487189146271168</v>
      </c>
      <c r="BT85" s="43">
        <v>-2.5456508859646676</v>
      </c>
      <c r="BU85" s="43">
        <v>-1.8919217075957118</v>
      </c>
      <c r="BV85" s="43">
        <v>-6.9569393264043438</v>
      </c>
      <c r="BW85" s="43">
        <v>11.759481551628292</v>
      </c>
      <c r="BX85" s="43">
        <v>-0.571565501318262</v>
      </c>
      <c r="BY85" s="43">
        <v>-0.1735517983590226</v>
      </c>
      <c r="BZ85" s="43">
        <v>-0.17305278173778163</v>
      </c>
      <c r="CA85" s="43">
        <v>0.29499389629900447</v>
      </c>
      <c r="CB85" s="43">
        <v>-0.27838944958149725</v>
      </c>
      <c r="CC85" s="43">
        <v>-0.11407064765732289</v>
      </c>
      <c r="CD85" s="43">
        <v>-0.36035182560040807</v>
      </c>
      <c r="CE85" s="43">
        <v>0.23285710531876591</v>
      </c>
      <c r="CF85" s="43">
        <v>3.3900114029735859</v>
      </c>
      <c r="CG85" s="43">
        <v>1.2749580238113685</v>
      </c>
      <c r="CH85" s="43">
        <v>-0.52086951772735157</v>
      </c>
      <c r="CI85" s="43">
        <v>3.4516510451227655</v>
      </c>
      <c r="CJ85" s="43">
        <v>-3.8906858351500297E-2</v>
      </c>
      <c r="CK85" s="43">
        <v>-4.3360713046259797E-2</v>
      </c>
      <c r="CL85" s="43">
        <v>-1.0109642215331471</v>
      </c>
      <c r="CM85" s="43">
        <v>0.27750364469771016</v>
      </c>
      <c r="CN85" s="43">
        <v>-0.10699852087893585</v>
      </c>
      <c r="CO85" s="43">
        <v>-0.13814573166110605</v>
      </c>
      <c r="CP85" s="43">
        <v>-7.9858859494857465E-2</v>
      </c>
      <c r="CQ85" s="43">
        <v>0.81474776585348097</v>
      </c>
      <c r="CR85" s="43">
        <v>-0.36165844109227391</v>
      </c>
      <c r="CS85" s="43">
        <v>-0.13132245875661627</v>
      </c>
      <c r="CT85" s="43">
        <v>-0.44454588008893203</v>
      </c>
      <c r="CU85" s="43">
        <v>0.23378508436136886</v>
      </c>
      <c r="CV85" s="43">
        <v>-0.71898871684579735</v>
      </c>
      <c r="CW85" s="43">
        <v>-0.46250626283176438</v>
      </c>
      <c r="CX85" s="43">
        <v>-0.63440396977093028</v>
      </c>
      <c r="CY85" s="43">
        <v>1.6328254234245434</v>
      </c>
      <c r="CZ85" s="43">
        <v>-0.38852220011331268</v>
      </c>
      <c r="DA85" s="43">
        <v>-6.5727584374476525E-2</v>
      </c>
      <c r="DB85" s="43">
        <v>-1.0235851685317046</v>
      </c>
      <c r="DC85" s="43">
        <v>0.22293104535184768</v>
      </c>
      <c r="DD85" s="44">
        <v>2665</v>
      </c>
      <c r="DE85" s="44">
        <f t="shared" si="19"/>
        <v>15624</v>
      </c>
      <c r="DF85" s="43">
        <f t="shared" si="22"/>
        <v>-0.48543689320388328</v>
      </c>
      <c r="DG85" s="43">
        <f t="shared" si="22"/>
        <v>-10.750599794356219</v>
      </c>
      <c r="DH85" s="44">
        <v>9640</v>
      </c>
      <c r="DI85" s="44">
        <f t="shared" si="20"/>
        <v>62535</v>
      </c>
      <c r="DJ85" s="43">
        <f t="shared" si="21"/>
        <v>7.5292805354155057</v>
      </c>
      <c r="DK85" s="43">
        <f t="shared" si="21"/>
        <v>11.587944540604212</v>
      </c>
    </row>
    <row r="86" spans="1:115" x14ac:dyDescent="0.25">
      <c r="A86" s="41">
        <v>2024</v>
      </c>
      <c r="B86" s="41" t="s">
        <v>167</v>
      </c>
      <c r="C86" s="41" t="s">
        <v>161</v>
      </c>
      <c r="D86" s="42">
        <v>101.18236060743564</v>
      </c>
      <c r="E86" s="42">
        <v>104.54298069406376</v>
      </c>
      <c r="F86" s="42">
        <v>113.38857990516911</v>
      </c>
      <c r="G86" s="42">
        <v>102.59334713109031</v>
      </c>
      <c r="H86" s="42">
        <v>88.978204897910317</v>
      </c>
      <c r="I86" s="42">
        <v>82.984887594865427</v>
      </c>
      <c r="J86" s="42">
        <v>84.625016191010744</v>
      </c>
      <c r="K86" s="42">
        <v>124.83905223354141</v>
      </c>
      <c r="L86" s="42">
        <v>117.75852979598615</v>
      </c>
      <c r="M86" s="42">
        <v>103.4031001620191</v>
      </c>
      <c r="N86" s="42">
        <v>121.86155799524786</v>
      </c>
      <c r="O86" s="42">
        <v>121.3217773922926</v>
      </c>
      <c r="P86" s="42">
        <v>116.79992828517661</v>
      </c>
      <c r="Q86" s="42">
        <v>91.726063040227189</v>
      </c>
      <c r="R86" s="42">
        <v>115.45802618385781</v>
      </c>
      <c r="S86" s="42">
        <v>136.85864358707741</v>
      </c>
      <c r="T86" s="42">
        <v>164.56902738507574</v>
      </c>
      <c r="U86" s="42">
        <v>142.09623444514909</v>
      </c>
      <c r="V86" s="42">
        <v>165.10544187203439</v>
      </c>
      <c r="W86" s="42">
        <v>179.29900416918417</v>
      </c>
      <c r="X86" s="42">
        <v>141.89173245059774</v>
      </c>
      <c r="Y86" s="42">
        <v>125.56055033075992</v>
      </c>
      <c r="Z86" s="42">
        <v>133.36324926642212</v>
      </c>
      <c r="AA86" s="42">
        <v>192.43992722018666</v>
      </c>
      <c r="AB86" s="43">
        <v>-0.64494301211615035</v>
      </c>
      <c r="AC86" s="43">
        <v>-1.9599109131402948</v>
      </c>
      <c r="AD86" s="43">
        <v>0.10779189002825262</v>
      </c>
      <c r="AE86" s="43">
        <v>-0.61954299284426861</v>
      </c>
      <c r="AF86" s="43">
        <v>-1.9295336616592773</v>
      </c>
      <c r="AG86" s="43">
        <v>-5.0007113384257673</v>
      </c>
      <c r="AH86" s="43">
        <v>-2.4098785102569242</v>
      </c>
      <c r="AI86" s="43">
        <v>4.6178233245080635</v>
      </c>
      <c r="AJ86" s="43">
        <v>3.7416891077310721</v>
      </c>
      <c r="AK86" s="43">
        <v>13.752002276422616</v>
      </c>
      <c r="AL86" s="43">
        <v>5.8155877172767045</v>
      </c>
      <c r="AM86" s="43">
        <v>2.0980736239848419</v>
      </c>
      <c r="AN86" s="43">
        <v>5.4314819346150678</v>
      </c>
      <c r="AO86" s="43">
        <v>-7.7432849976512337</v>
      </c>
      <c r="AP86" s="43">
        <v>-8.3254532606128357</v>
      </c>
      <c r="AQ86" s="43">
        <v>6.8169627982688663</v>
      </c>
      <c r="AR86" s="43">
        <v>4.6755280052333203</v>
      </c>
      <c r="AS86" s="43">
        <v>7.9757052943621121</v>
      </c>
      <c r="AT86" s="43">
        <v>3.9981929925147375</v>
      </c>
      <c r="AU86" s="43">
        <v>4.8086790591910233</v>
      </c>
      <c r="AV86" s="43">
        <v>3.6545922562306155</v>
      </c>
      <c r="AW86" s="43">
        <v>-6.1441276664557449</v>
      </c>
      <c r="AX86" s="43">
        <v>-6.1695605084646328</v>
      </c>
      <c r="AY86" s="43">
        <v>12.759113778991061</v>
      </c>
      <c r="AZ86" s="43">
        <v>0.13053434876428849</v>
      </c>
      <c r="BA86" s="43">
        <v>-0.85026353428315771</v>
      </c>
      <c r="BB86" s="43">
        <v>-0.57217523288051186</v>
      </c>
      <c r="BC86" s="43">
        <v>1.2594650815253461</v>
      </c>
      <c r="BD86" s="43">
        <v>-3.1242703848632369</v>
      </c>
      <c r="BE86" s="43">
        <v>-6.2343758748693689</v>
      </c>
      <c r="BF86" s="43">
        <v>-2.2506494973455249</v>
      </c>
      <c r="BG86" s="43">
        <v>3.3589414684923824</v>
      </c>
      <c r="BH86" s="43">
        <v>0.29711452417724438</v>
      </c>
      <c r="BI86" s="43">
        <v>-0.62838487255354458</v>
      </c>
      <c r="BJ86" s="43">
        <v>-4.4506478165162289</v>
      </c>
      <c r="BK86" s="43">
        <v>3.0455794055687768</v>
      </c>
      <c r="BL86" s="43">
        <v>-2.1244458878933115</v>
      </c>
      <c r="BM86" s="43">
        <v>-5.7836976785344829</v>
      </c>
      <c r="BN86" s="43">
        <v>-10.125296941775142</v>
      </c>
      <c r="BO86" s="43">
        <v>5.1230776126910182</v>
      </c>
      <c r="BP86" s="43">
        <v>2.7160808922323643</v>
      </c>
      <c r="BQ86" s="43">
        <v>-3.1739168472048829</v>
      </c>
      <c r="BR86" s="43">
        <v>-3.9490259703517383</v>
      </c>
      <c r="BS86" s="43">
        <v>6.789450910403616</v>
      </c>
      <c r="BT86" s="43">
        <v>-1.6673884634998082</v>
      </c>
      <c r="BU86" s="43">
        <v>-2.5230008955743899</v>
      </c>
      <c r="BV86" s="43">
        <v>-6.8331121920374489</v>
      </c>
      <c r="BW86" s="43">
        <v>11.912134762476633</v>
      </c>
      <c r="BX86" s="43">
        <v>-0.87481702795267302</v>
      </c>
      <c r="BY86" s="43">
        <v>-0.20086786992655445</v>
      </c>
      <c r="BZ86" s="43">
        <v>-9.1906940047328869E-3</v>
      </c>
      <c r="CA86" s="43">
        <v>-2.8883782616565178E-2</v>
      </c>
      <c r="CB86" s="43">
        <v>-0.47285263559515661</v>
      </c>
      <c r="CC86" s="43">
        <v>-0.10210755212397737</v>
      </c>
      <c r="CD86" s="43">
        <v>-0.40437295477555296</v>
      </c>
      <c r="CE86" s="43">
        <v>0.34345846108986655</v>
      </c>
      <c r="CF86" s="43">
        <v>3.2934010024192841</v>
      </c>
      <c r="CG86" s="43">
        <v>2.0831893142505535</v>
      </c>
      <c r="CH86" s="43">
        <v>0.53466267417901814</v>
      </c>
      <c r="CI86" s="43">
        <v>1.1161192673648015</v>
      </c>
      <c r="CJ86" s="43">
        <v>0.60156472119013893</v>
      </c>
      <c r="CK86" s="43">
        <v>-9.4526259649435077E-2</v>
      </c>
      <c r="CL86" s="43">
        <v>-1.2474394830283353</v>
      </c>
      <c r="CM86" s="43">
        <v>0.29983076811254206</v>
      </c>
      <c r="CN86" s="43">
        <v>-0.17221541915334093</v>
      </c>
      <c r="CO86" s="43">
        <v>-0.14722955540760091</v>
      </c>
      <c r="CP86" s="43">
        <v>-6.9731432238494068E-2</v>
      </c>
      <c r="CQ86" s="43">
        <v>0.69378417237572787</v>
      </c>
      <c r="CR86" s="43">
        <v>-0.37781544046760451</v>
      </c>
      <c r="CS86" s="43">
        <v>-0.12718042712883695</v>
      </c>
      <c r="CT86" s="43">
        <v>-0.3937078879684473</v>
      </c>
      <c r="CU86" s="43">
        <v>0.24966515168191494</v>
      </c>
      <c r="CV86" s="43">
        <v>-0.12722476545746442</v>
      </c>
      <c r="CW86" s="43">
        <v>-9.1574148787913506E-2</v>
      </c>
      <c r="CX86" s="43">
        <v>-0.4560347246725282</v>
      </c>
      <c r="CY86" s="43">
        <v>1.5571365934216324</v>
      </c>
      <c r="CZ86" s="43">
        <v>-0.24476949623360963</v>
      </c>
      <c r="DA86" s="43">
        <v>-6.992445744369169E-2</v>
      </c>
      <c r="DB86" s="43">
        <v>-1.0561967082187405</v>
      </c>
      <c r="DC86" s="43">
        <v>0.23413817647738688</v>
      </c>
      <c r="DD86" s="44">
        <v>3028</v>
      </c>
      <c r="DE86" s="44">
        <f t="shared" si="19"/>
        <v>18652</v>
      </c>
      <c r="DF86" s="43">
        <f t="shared" si="22"/>
        <v>23.541411668706647</v>
      </c>
      <c r="DG86" s="43">
        <f t="shared" si="22"/>
        <v>-6.5390589768001162</v>
      </c>
      <c r="DH86" s="44">
        <v>11632</v>
      </c>
      <c r="DI86" s="44">
        <f t="shared" si="20"/>
        <v>74167</v>
      </c>
      <c r="DJ86" s="43">
        <f t="shared" si="21"/>
        <v>41.353748936687332</v>
      </c>
      <c r="DK86" s="43">
        <f t="shared" si="21"/>
        <v>15.399097557180653</v>
      </c>
    </row>
    <row r="87" spans="1:115" x14ac:dyDescent="0.25">
      <c r="A87" s="41">
        <v>2024</v>
      </c>
      <c r="B87" s="41" t="s">
        <v>168</v>
      </c>
      <c r="C87" s="41" t="s">
        <v>161</v>
      </c>
      <c r="D87" s="42">
        <v>100.47353053581422</v>
      </c>
      <c r="E87" s="42">
        <v>103.86019771020317</v>
      </c>
      <c r="F87" s="42">
        <v>112.41526964039308</v>
      </c>
      <c r="G87" s="42">
        <v>101.63423239277805</v>
      </c>
      <c r="H87" s="42">
        <v>88.774624273995556</v>
      </c>
      <c r="I87" s="42">
        <v>84.740277393020392</v>
      </c>
      <c r="J87" s="42">
        <v>84.141444669919267</v>
      </c>
      <c r="K87" s="42">
        <v>124.35786818895865</v>
      </c>
      <c r="L87" s="42">
        <v>117.60053409532816</v>
      </c>
      <c r="M87" s="42">
        <v>106.60896044080994</v>
      </c>
      <c r="N87" s="42">
        <v>115.27509536687246</v>
      </c>
      <c r="O87" s="42">
        <v>120.84290299332794</v>
      </c>
      <c r="P87" s="42">
        <v>118.78529471280174</v>
      </c>
      <c r="Q87" s="42">
        <v>113.22299416062494</v>
      </c>
      <c r="R87" s="42">
        <v>109.86558232865701</v>
      </c>
      <c r="S87" s="42">
        <v>136.31874036966389</v>
      </c>
      <c r="T87" s="42">
        <v>163.71628185060004</v>
      </c>
      <c r="U87" s="42">
        <v>146.27326476327741</v>
      </c>
      <c r="V87" s="42">
        <v>156.11916555692324</v>
      </c>
      <c r="W87" s="42">
        <v>177.77435408840944</v>
      </c>
      <c r="X87" s="42">
        <v>142.60228914449323</v>
      </c>
      <c r="Y87" s="42">
        <v>154.71882607643036</v>
      </c>
      <c r="Z87" s="42">
        <v>126.88035038376853</v>
      </c>
      <c r="AA87" s="42">
        <v>191.66694559716029</v>
      </c>
      <c r="AB87" s="43">
        <v>-0.53752595462491781</v>
      </c>
      <c r="AC87" s="43">
        <v>-2.5947992649924867</v>
      </c>
      <c r="AD87" s="43">
        <v>-0.87706163912781854</v>
      </c>
      <c r="AE87" s="43">
        <v>9.1214813201534461E-2</v>
      </c>
      <c r="AF87" s="43">
        <v>-1.4556089131121386</v>
      </c>
      <c r="AG87" s="43">
        <v>-2.9877289692665343</v>
      </c>
      <c r="AH87" s="43">
        <v>-2.9675363473411598</v>
      </c>
      <c r="AI87" s="43">
        <v>2.4397578013740873</v>
      </c>
      <c r="AJ87" s="43">
        <v>7.7509543910353473</v>
      </c>
      <c r="AK87" s="43">
        <v>14.18793368455351</v>
      </c>
      <c r="AL87" s="43">
        <v>-3.7501713351978383</v>
      </c>
      <c r="AM87" s="43">
        <v>9.3071895443483044</v>
      </c>
      <c r="AN87" s="43">
        <v>10.368312566634042</v>
      </c>
      <c r="AO87" s="43">
        <v>3.4091156436553804</v>
      </c>
      <c r="AP87" s="43">
        <v>-4.9733681369137468</v>
      </c>
      <c r="AQ87" s="43">
        <v>8.3812580680063817</v>
      </c>
      <c r="AR87" s="43">
        <v>7.5434434319717303</v>
      </c>
      <c r="AS87" s="43">
        <v>8.5025787322561506</v>
      </c>
      <c r="AT87" s="43">
        <v>-5.0615426382961681</v>
      </c>
      <c r="AU87" s="43">
        <v>10.29701392878426</v>
      </c>
      <c r="AV87" s="43">
        <v>6.6404114010171433</v>
      </c>
      <c r="AW87" s="43">
        <v>4.7851071953575852</v>
      </c>
      <c r="AX87" s="43">
        <v>-3.0262439189911339</v>
      </c>
      <c r="AY87" s="43">
        <v>13.874696124558739</v>
      </c>
      <c r="AZ87" s="43">
        <v>4.7109212389706556E-2</v>
      </c>
      <c r="BA87" s="43">
        <v>-1.0670689511999343</v>
      </c>
      <c r="BB87" s="43">
        <v>-0.61049488986114619</v>
      </c>
      <c r="BC87" s="43">
        <v>1.1135921541775229</v>
      </c>
      <c r="BD87" s="43">
        <v>-2.918694177351</v>
      </c>
      <c r="BE87" s="43">
        <v>-5.8278328564620114</v>
      </c>
      <c r="BF87" s="43">
        <v>-2.3396730393490439</v>
      </c>
      <c r="BG87" s="43">
        <v>3.2415504983358323</v>
      </c>
      <c r="BH87" s="43">
        <v>1.2130460898427398</v>
      </c>
      <c r="BI87" s="43">
        <v>1.0914975786796788</v>
      </c>
      <c r="BJ87" s="43">
        <v>-4.363223256589654</v>
      </c>
      <c r="BK87" s="43">
        <v>3.8230838072180529</v>
      </c>
      <c r="BL87" s="43">
        <v>-0.63076396787538069</v>
      </c>
      <c r="BM87" s="43">
        <v>-4.5143714646093684</v>
      </c>
      <c r="BN87" s="43">
        <v>-9.4836088340641389</v>
      </c>
      <c r="BO87" s="43">
        <v>5.541254427386022</v>
      </c>
      <c r="BP87" s="43">
        <v>3.3189940176997501</v>
      </c>
      <c r="BQ87" s="43">
        <v>-1.7991898160361397</v>
      </c>
      <c r="BR87" s="43">
        <v>-4.0894381619374975</v>
      </c>
      <c r="BS87" s="43">
        <v>7.2327048278073791</v>
      </c>
      <c r="BT87" s="43">
        <v>-0.65754718965058689</v>
      </c>
      <c r="BU87" s="43">
        <v>-1.4943998572273132</v>
      </c>
      <c r="BV87" s="43">
        <v>-6.3516864809945677</v>
      </c>
      <c r="BW87" s="43">
        <v>12.169019783307512</v>
      </c>
      <c r="BX87" s="43">
        <v>-0.82305045167309376</v>
      </c>
      <c r="BY87" s="43">
        <v>-0.23490527109453307</v>
      </c>
      <c r="BZ87" s="43">
        <v>-9.4755467749626024E-2</v>
      </c>
      <c r="CA87" s="43">
        <v>0.38825852349884632</v>
      </c>
      <c r="CB87" s="43">
        <v>-0.50225406264966432</v>
      </c>
      <c r="CC87" s="43">
        <v>-0.11878228802515899</v>
      </c>
      <c r="CD87" s="43">
        <v>-0.44676323257223838</v>
      </c>
      <c r="CE87" s="43">
        <v>0.18615134691928073</v>
      </c>
      <c r="CF87" s="43">
        <v>7.0078518019076688</v>
      </c>
      <c r="CG87" s="43">
        <v>1.7528296837636876</v>
      </c>
      <c r="CH87" s="43">
        <v>-0.40248688726499426</v>
      </c>
      <c r="CI87" s="43">
        <v>4.8190592018544809</v>
      </c>
      <c r="CJ87" s="43">
        <v>1.1832404964214869</v>
      </c>
      <c r="CK87" s="43">
        <v>4.5608300248522762E-2</v>
      </c>
      <c r="CL87" s="43">
        <v>-0.78592237231922046</v>
      </c>
      <c r="CM87" s="43">
        <v>0.39552337920370534</v>
      </c>
      <c r="CN87" s="43">
        <v>-0.27487561018433987</v>
      </c>
      <c r="CO87" s="43">
        <v>-0.15680343774952052</v>
      </c>
      <c r="CP87" s="43">
        <v>-7.5503013121869855E-2</v>
      </c>
      <c r="CQ87" s="43">
        <v>0.6554791553095336</v>
      </c>
      <c r="CR87" s="43">
        <v>-0.41197143147331361</v>
      </c>
      <c r="CS87" s="43">
        <v>-0.12614245394041965</v>
      </c>
      <c r="CT87" s="43">
        <v>-0.40169123431951448</v>
      </c>
      <c r="CU87" s="43">
        <v>0.24175680511076464</v>
      </c>
      <c r="CV87" s="43">
        <v>0.78293096294642539</v>
      </c>
      <c r="CW87" s="43">
        <v>0.13494155037045297</v>
      </c>
      <c r="CX87" s="43">
        <v>-0.44971325257999595</v>
      </c>
      <c r="CY87" s="43">
        <v>1.9583322948336204</v>
      </c>
      <c r="CZ87" s="43">
        <v>-4.6988303916857328E-2</v>
      </c>
      <c r="DA87" s="43">
        <v>-5.5738873383717288E-2</v>
      </c>
      <c r="DB87" s="43">
        <v>-1.0114240667843835</v>
      </c>
      <c r="DC87" s="43">
        <v>0.25352161440730597</v>
      </c>
      <c r="DD87" s="44">
        <v>2916</v>
      </c>
      <c r="DE87" s="44">
        <f t="shared" si="19"/>
        <v>21568</v>
      </c>
      <c r="DF87" s="43">
        <f t="shared" si="22"/>
        <v>11.001141987057483</v>
      </c>
      <c r="DG87" s="43">
        <f t="shared" si="22"/>
        <v>-4.4987601842012008</v>
      </c>
      <c r="DH87" s="44">
        <v>11661</v>
      </c>
      <c r="DI87" s="44">
        <f t="shared" si="20"/>
        <v>85828</v>
      </c>
      <c r="DJ87" s="43">
        <f t="shared" si="21"/>
        <v>25.400580707602959</v>
      </c>
      <c r="DK87" s="43">
        <f t="shared" si="21"/>
        <v>16.663268496241624</v>
      </c>
    </row>
    <row r="88" spans="1:115" x14ac:dyDescent="0.25">
      <c r="A88" s="41">
        <v>2024</v>
      </c>
      <c r="B88" s="41" t="s">
        <v>169</v>
      </c>
      <c r="C88" s="41" t="s">
        <v>161</v>
      </c>
      <c r="D88" s="42">
        <v>100.85606530238309</v>
      </c>
      <c r="E88" s="42">
        <v>104.73297248087714</v>
      </c>
      <c r="F88" s="42">
        <v>112.02279119494165</v>
      </c>
      <c r="G88" s="42">
        <v>101.95791838324952</v>
      </c>
      <c r="H88" s="42">
        <v>90.578408478534215</v>
      </c>
      <c r="I88" s="42">
        <v>84.870766545990307</v>
      </c>
      <c r="J88" s="42">
        <v>83.709684383230439</v>
      </c>
      <c r="K88" s="42">
        <v>124.46903829585953</v>
      </c>
      <c r="L88" s="42">
        <v>118.44115707870047</v>
      </c>
      <c r="M88" s="42">
        <v>119.11741828593961</v>
      </c>
      <c r="N88" s="42">
        <v>116.97206602107728</v>
      </c>
      <c r="O88" s="42">
        <v>119.61216761331302</v>
      </c>
      <c r="P88" s="42">
        <v>116.68079675491647</v>
      </c>
      <c r="Q88" s="42">
        <v>100.66789911545044</v>
      </c>
      <c r="R88" s="42">
        <v>111.39713529986419</v>
      </c>
      <c r="S88" s="42">
        <v>125.72264188801758</v>
      </c>
      <c r="T88" s="42">
        <v>164.95001100317631</v>
      </c>
      <c r="U88" s="42">
        <v>163.82206101365537</v>
      </c>
      <c r="V88" s="42">
        <v>158.24052047269222</v>
      </c>
      <c r="W88" s="42">
        <v>176.42955661571403</v>
      </c>
      <c r="X88" s="42">
        <v>138.52134419720713</v>
      </c>
      <c r="Y88" s="42">
        <v>137.73947164576862</v>
      </c>
      <c r="Z88" s="42">
        <v>128.87640392637672</v>
      </c>
      <c r="AA88" s="42">
        <v>177.00624818121395</v>
      </c>
      <c r="AB88" s="43">
        <v>-1.4537021145629714</v>
      </c>
      <c r="AC88" s="43">
        <v>-2.9168959823885676</v>
      </c>
      <c r="AD88" s="43">
        <v>-1.3624091841828112</v>
      </c>
      <c r="AE88" s="43">
        <v>-1.9340908718604721</v>
      </c>
      <c r="AF88" s="43">
        <v>1.7333848921468054</v>
      </c>
      <c r="AG88" s="43">
        <v>-1.0576261355297878</v>
      </c>
      <c r="AH88" s="43">
        <v>-3.9437177962742709</v>
      </c>
      <c r="AI88" s="43">
        <v>1.7649293217744777</v>
      </c>
      <c r="AJ88" s="43">
        <v>5.3429728147587063</v>
      </c>
      <c r="AK88" s="43">
        <v>7.6491746682897821</v>
      </c>
      <c r="AL88" s="43">
        <v>-3.2217138982531757</v>
      </c>
      <c r="AM88" s="43">
        <v>7.8563930223544132</v>
      </c>
      <c r="AN88" s="43">
        <v>6.0907680445206447</v>
      </c>
      <c r="AO88" s="43">
        <v>1.1141094838674537</v>
      </c>
      <c r="AP88" s="43">
        <v>-5.1134069550548329</v>
      </c>
      <c r="AQ88" s="43">
        <v>1.7505331422004389</v>
      </c>
      <c r="AR88" s="43">
        <v>5.0218316539050623</v>
      </c>
      <c r="AS88" s="43">
        <v>4.1042710250069669</v>
      </c>
      <c r="AT88" s="43">
        <v>-4.5486859036012239</v>
      </c>
      <c r="AU88" s="43">
        <v>8.3550218980991797</v>
      </c>
      <c r="AV88" s="43">
        <v>2.1611316648532997</v>
      </c>
      <c r="AW88" s="43">
        <v>1.6653080849072577</v>
      </c>
      <c r="AX88" s="43">
        <v>-3.3111663241083944</v>
      </c>
      <c r="AY88" s="43">
        <v>6.2883538374573833</v>
      </c>
      <c r="AZ88" s="43">
        <v>-0.1214446548966297</v>
      </c>
      <c r="BA88" s="43">
        <v>-1.2736817516812327</v>
      </c>
      <c r="BB88" s="43">
        <v>-0.69455294431702841</v>
      </c>
      <c r="BC88" s="43">
        <v>0.76811728593246809</v>
      </c>
      <c r="BD88" s="43">
        <v>-2.4137358385891372</v>
      </c>
      <c r="BE88" s="43">
        <v>-5.3054911055819165</v>
      </c>
      <c r="BF88" s="43">
        <v>-2.517645506717392</v>
      </c>
      <c r="BG88" s="43">
        <v>3.0732089061485723</v>
      </c>
      <c r="BH88" s="43">
        <v>1.6771007848679576</v>
      </c>
      <c r="BI88" s="43">
        <v>1.884579973291034</v>
      </c>
      <c r="BJ88" s="43">
        <v>-4.235530045177283</v>
      </c>
      <c r="BK88" s="43">
        <v>4.2698222116382967</v>
      </c>
      <c r="BL88" s="43">
        <v>0.10106348681264699</v>
      </c>
      <c r="BM88" s="43">
        <v>-3.8865251299946002</v>
      </c>
      <c r="BN88" s="43">
        <v>-8.9929420427538602</v>
      </c>
      <c r="BO88" s="43">
        <v>5.1168193383711369</v>
      </c>
      <c r="BP88" s="43">
        <v>3.5133705240198099</v>
      </c>
      <c r="BQ88" s="43">
        <v>-1.0859021058966634</v>
      </c>
      <c r="BR88" s="43">
        <v>-4.141276501179691</v>
      </c>
      <c r="BS88" s="43">
        <v>7.3597623539046086</v>
      </c>
      <c r="BT88" s="43">
        <v>-0.34826004636695496</v>
      </c>
      <c r="BU88" s="43">
        <v>-1.1330062060624813</v>
      </c>
      <c r="BV88" s="43">
        <v>-6.0046800241456921</v>
      </c>
      <c r="BW88" s="43">
        <v>11.494747285131357</v>
      </c>
      <c r="BX88" s="43">
        <v>-1.6150714203713079</v>
      </c>
      <c r="BY88" s="43">
        <v>-0.25976337413890277</v>
      </c>
      <c r="BZ88" s="43">
        <v>-4.5771187077088334E-2</v>
      </c>
      <c r="CA88" s="43">
        <v>-0.82998486327207233</v>
      </c>
      <c r="CB88" s="43">
        <v>-0.19125628767108666</v>
      </c>
      <c r="CC88" s="43">
        <v>-2.1539700890989492E-2</v>
      </c>
      <c r="CD88" s="43">
        <v>-0.40153253765200092</v>
      </c>
      <c r="CE88" s="43">
        <v>0.134776530330841</v>
      </c>
      <c r="CF88" s="43">
        <v>4.7421109925717957</v>
      </c>
      <c r="CG88" s="43">
        <v>0.70000103608246278</v>
      </c>
      <c r="CH88" s="43">
        <v>-0.30573655923940474</v>
      </c>
      <c r="CI88" s="43">
        <v>3.8718269124686122</v>
      </c>
      <c r="CJ88" s="43">
        <v>0.67250797969298315</v>
      </c>
      <c r="CK88" s="43">
        <v>1.316868035138208E-2</v>
      </c>
      <c r="CL88" s="43">
        <v>-0.28904097401455159</v>
      </c>
      <c r="CM88" s="43">
        <v>7.9383917230362006E-2</v>
      </c>
      <c r="CN88" s="43">
        <v>-0.25959106110320818</v>
      </c>
      <c r="CO88" s="43">
        <v>-0.16915123002460242</v>
      </c>
      <c r="CP88" s="43">
        <v>-6.394153622822521E-2</v>
      </c>
      <c r="CQ88" s="43">
        <v>0.49314132786289328</v>
      </c>
      <c r="CR88" s="43">
        <v>-0.37170785191329597</v>
      </c>
      <c r="CS88" s="43">
        <v>-0.10898002728567636</v>
      </c>
      <c r="CT88" s="43">
        <v>-0.26993058436168965</v>
      </c>
      <c r="CU88" s="43">
        <v>0.23097884084737788</v>
      </c>
      <c r="CV88" s="43">
        <v>1.5751776846367136</v>
      </c>
      <c r="CW88" s="43">
        <v>0.2028032645028125</v>
      </c>
      <c r="CX88" s="43">
        <v>-0.42691442660754347</v>
      </c>
      <c r="CY88" s="43">
        <v>2.1878001387239436</v>
      </c>
      <c r="CZ88" s="43">
        <v>7.7565633080461469E-3</v>
      </c>
      <c r="DA88" s="43">
        <v>-4.8282301137653097E-2</v>
      </c>
      <c r="DB88" s="43">
        <v>-0.58447534283307268</v>
      </c>
      <c r="DC88" s="43">
        <v>0.23648978868020998</v>
      </c>
      <c r="DD88" s="44">
        <v>3161</v>
      </c>
      <c r="DE88" s="44">
        <f t="shared" si="19"/>
        <v>24729</v>
      </c>
      <c r="DF88" s="43">
        <f t="shared" si="22"/>
        <v>19.825625473843811</v>
      </c>
      <c r="DG88" s="43">
        <f t="shared" si="22"/>
        <v>-1.9546427721830129</v>
      </c>
      <c r="DH88" s="44">
        <v>11041</v>
      </c>
      <c r="DI88" s="44">
        <f t="shared" si="20"/>
        <v>96869</v>
      </c>
      <c r="DJ88" s="43">
        <f t="shared" si="21"/>
        <v>11.199516567630162</v>
      </c>
      <c r="DK88" s="43">
        <f t="shared" si="21"/>
        <v>16.01355721095117</v>
      </c>
    </row>
    <row r="89" spans="1:115" x14ac:dyDescent="0.25">
      <c r="A89" s="41">
        <v>2024</v>
      </c>
      <c r="B89" s="41" t="s">
        <v>170</v>
      </c>
      <c r="C89" s="41" t="s">
        <v>161</v>
      </c>
      <c r="D89" s="42">
        <v>101.79993640199507</v>
      </c>
      <c r="E89" s="42">
        <v>104.18080885045073</v>
      </c>
      <c r="F89" s="42">
        <v>111.96529756209277</v>
      </c>
      <c r="G89" s="42">
        <v>102.64160754230902</v>
      </c>
      <c r="H89" s="42">
        <v>92.412131010119154</v>
      </c>
      <c r="I89" s="42">
        <v>84.1375417811293</v>
      </c>
      <c r="J89" s="42">
        <v>87.768231078105444</v>
      </c>
      <c r="K89" s="42">
        <v>124.56361584944453</v>
      </c>
      <c r="L89" s="42">
        <v>125.19985962652733</v>
      </c>
      <c r="M89" s="42">
        <v>128.35045053617137</v>
      </c>
      <c r="N89" s="42">
        <v>125.09163167131061</v>
      </c>
      <c r="O89" s="42">
        <v>122.42086088159334</v>
      </c>
      <c r="P89" s="42">
        <v>131.12506784904758</v>
      </c>
      <c r="Q89" s="42">
        <v>95.851175285251458</v>
      </c>
      <c r="R89" s="42">
        <v>130.85601481521277</v>
      </c>
      <c r="S89" s="42">
        <v>132.46159118536843</v>
      </c>
      <c r="T89" s="42">
        <v>173.17359171225678</v>
      </c>
      <c r="U89" s="42">
        <v>175.46028810295203</v>
      </c>
      <c r="V89" s="42">
        <v>169.63144372508265</v>
      </c>
      <c r="W89" s="42">
        <v>179.25399187748684</v>
      </c>
      <c r="X89" s="42">
        <v>157.43389397629082</v>
      </c>
      <c r="Y89" s="42">
        <v>131.91588160263919</v>
      </c>
      <c r="Z89" s="42">
        <v>150.89952991443764</v>
      </c>
      <c r="AA89" s="42">
        <v>186.44308961822026</v>
      </c>
      <c r="AB89" s="43">
        <v>-0.95253706020129725</v>
      </c>
      <c r="AC89" s="43">
        <v>-3.5773161885921612</v>
      </c>
      <c r="AD89" s="43">
        <v>-1.086081217935142</v>
      </c>
      <c r="AE89" s="43">
        <v>-1.5426340277850059</v>
      </c>
      <c r="AF89" s="43">
        <v>2.9156803254092756</v>
      </c>
      <c r="AG89" s="43">
        <v>0.34459759998406447</v>
      </c>
      <c r="AH89" s="43">
        <v>-2.5690184049079634</v>
      </c>
      <c r="AI89" s="43">
        <v>2.4342320710666776</v>
      </c>
      <c r="AJ89" s="43">
        <v>14.002037678846779</v>
      </c>
      <c r="AK89" s="43">
        <v>29.133616511811368</v>
      </c>
      <c r="AL89" s="43">
        <v>12.716014893219342</v>
      </c>
      <c r="AM89" s="43">
        <v>9.5029031895506044</v>
      </c>
      <c r="AN89" s="43">
        <v>21.826846608131522</v>
      </c>
      <c r="AO89" s="43">
        <v>4.3118560317743082</v>
      </c>
      <c r="AP89" s="43">
        <v>8.8714015345841446</v>
      </c>
      <c r="AQ89" s="43">
        <v>9.4408477849668095</v>
      </c>
      <c r="AR89" s="43">
        <v>12.74316529726307</v>
      </c>
      <c r="AS89" s="43">
        <v>25.090640158599008</v>
      </c>
      <c r="AT89" s="43">
        <v>11.307163939443509</v>
      </c>
      <c r="AU89" s="43">
        <v>8.8657055330173549</v>
      </c>
      <c r="AV89" s="43">
        <v>18.436686835737603</v>
      </c>
      <c r="AW89" s="43">
        <v>5.4575429894115457</v>
      </c>
      <c r="AX89" s="43">
        <v>10.451763665023428</v>
      </c>
      <c r="AY89" s="43">
        <v>13.713715244085268</v>
      </c>
      <c r="AZ89" s="43">
        <v>-0.20567968583775631</v>
      </c>
      <c r="BA89" s="43">
        <v>-1.5054512483690274</v>
      </c>
      <c r="BB89" s="43">
        <v>-0.73380451280694592</v>
      </c>
      <c r="BC89" s="43">
        <v>0.5322767655611127</v>
      </c>
      <c r="BD89" s="43">
        <v>-1.8878895442747456</v>
      </c>
      <c r="BE89" s="43">
        <v>-4.7591921836524946</v>
      </c>
      <c r="BF89" s="43">
        <v>-2.5229312555478778</v>
      </c>
      <c r="BG89" s="43">
        <v>3.0081569606891678</v>
      </c>
      <c r="BH89" s="43">
        <v>2.896031174594893</v>
      </c>
      <c r="BI89" s="43">
        <v>4.5546653273998094</v>
      </c>
      <c r="BJ89" s="43">
        <v>-2.6565617895700555</v>
      </c>
      <c r="BK89" s="43">
        <v>4.7954497719019162</v>
      </c>
      <c r="BL89" s="43">
        <v>2.1930794470384374</v>
      </c>
      <c r="BM89" s="43">
        <v>-3.1212509321596804</v>
      </c>
      <c r="BN89" s="43">
        <v>-7.1511996075174107</v>
      </c>
      <c r="BO89" s="43">
        <v>5.544199490852697</v>
      </c>
      <c r="BP89" s="43">
        <v>4.4402433838337751</v>
      </c>
      <c r="BQ89" s="43">
        <v>1.4591641232675867</v>
      </c>
      <c r="BR89" s="43">
        <v>-2.6889660348027977</v>
      </c>
      <c r="BS89" s="43">
        <v>7.5144570718262083</v>
      </c>
      <c r="BT89" s="43">
        <v>1.4762045973878424</v>
      </c>
      <c r="BU89" s="43">
        <v>-0.50351361019916885</v>
      </c>
      <c r="BV89" s="43">
        <v>-4.2812295709559685</v>
      </c>
      <c r="BW89" s="43">
        <v>11.719828825135647</v>
      </c>
      <c r="BX89" s="43">
        <v>-1.2167810819144051</v>
      </c>
      <c r="BY89" s="43">
        <v>-0.32580325502429852</v>
      </c>
      <c r="BZ89" s="43">
        <v>-2.5266195901076441E-2</v>
      </c>
      <c r="CA89" s="43">
        <v>-1.1283153681374343</v>
      </c>
      <c r="CB89" s="43">
        <v>0.31957659792962079</v>
      </c>
      <c r="CC89" s="43">
        <v>2.7659040376492709E-3</v>
      </c>
      <c r="CD89" s="43">
        <v>-0.24380432004510058</v>
      </c>
      <c r="CE89" s="43">
        <v>0.18406555522618162</v>
      </c>
      <c r="CF89" s="43">
        <v>13.926921468526231</v>
      </c>
      <c r="CG89" s="43">
        <v>4.1383619722565825</v>
      </c>
      <c r="CH89" s="43">
        <v>1.2499330456700326</v>
      </c>
      <c r="CI89" s="43">
        <v>5.0264739605592608</v>
      </c>
      <c r="CJ89" s="43">
        <v>2.4279824388332569</v>
      </c>
      <c r="CK89" s="43">
        <v>5.0062426170230136E-2</v>
      </c>
      <c r="CL89" s="43">
        <v>0.61254188014046751</v>
      </c>
      <c r="CM89" s="43">
        <v>0.42156574489651172</v>
      </c>
      <c r="CN89" s="43">
        <v>-0.35890575891718868</v>
      </c>
      <c r="CO89" s="43">
        <v>-0.18559048112692</v>
      </c>
      <c r="CP89" s="43">
        <v>-6.3237547187334403E-2</v>
      </c>
      <c r="CQ89" s="43">
        <v>0.22156913682358645</v>
      </c>
      <c r="CR89" s="43">
        <v>-0.19626670789478939</v>
      </c>
      <c r="CS89" s="43">
        <v>-9.768890971492579E-2</v>
      </c>
      <c r="CT89" s="43">
        <v>-0.26397459196420803</v>
      </c>
      <c r="CU89" s="43">
        <v>0.22628334214737555</v>
      </c>
      <c r="CV89" s="43">
        <v>2.7875189965863143</v>
      </c>
      <c r="CW89" s="43">
        <v>0.59170935262293678</v>
      </c>
      <c r="CX89" s="43">
        <v>-0.26958292508981363</v>
      </c>
      <c r="CY89" s="43">
        <v>2.4687586939814419</v>
      </c>
      <c r="CZ89" s="43">
        <v>0.24690253922616748</v>
      </c>
      <c r="DA89" s="43">
        <v>-3.8575883604899962E-2</v>
      </c>
      <c r="DB89" s="43">
        <v>-0.46651418898966412</v>
      </c>
      <c r="DC89" s="43">
        <v>0.25482140844016216</v>
      </c>
      <c r="DD89" s="44">
        <v>3414</v>
      </c>
      <c r="DE89" s="44">
        <f t="shared" si="19"/>
        <v>28143</v>
      </c>
      <c r="DF89" s="43">
        <f t="shared" si="22"/>
        <v>43.989877688738922</v>
      </c>
      <c r="DG89" s="43">
        <f t="shared" si="22"/>
        <v>1.9932591599318705</v>
      </c>
      <c r="DH89" s="44">
        <v>11618</v>
      </c>
      <c r="DI89" s="44">
        <f t="shared" si="20"/>
        <v>108487</v>
      </c>
      <c r="DJ89" s="43">
        <f t="shared" si="21"/>
        <v>32.716472469728132</v>
      </c>
      <c r="DK89" s="43">
        <f t="shared" si="21"/>
        <v>17.598534449117629</v>
      </c>
    </row>
    <row r="90" spans="1:115" x14ac:dyDescent="0.25">
      <c r="A90" s="41">
        <v>2024</v>
      </c>
      <c r="B90" s="41" t="s">
        <v>171</v>
      </c>
      <c r="C90" s="41" t="s">
        <v>161</v>
      </c>
      <c r="D90" s="42">
        <v>103.77388799471009</v>
      </c>
      <c r="E90" s="42">
        <v>103.85426046686523</v>
      </c>
      <c r="F90" s="42">
        <v>112.69462520613746</v>
      </c>
      <c r="G90" s="42">
        <v>103.95146335009244</v>
      </c>
      <c r="H90" s="42">
        <v>91.492275911622045</v>
      </c>
      <c r="I90" s="42">
        <v>87.489870261491518</v>
      </c>
      <c r="J90" s="42">
        <v>99.09762100082034</v>
      </c>
      <c r="K90" s="42">
        <v>126.19300457978994</v>
      </c>
      <c r="L90" s="42">
        <v>135.85400257724382</v>
      </c>
      <c r="M90" s="42">
        <v>135.56815494412723</v>
      </c>
      <c r="N90" s="42">
        <v>124.12744764726699</v>
      </c>
      <c r="O90" s="42">
        <v>132.03455471400255</v>
      </c>
      <c r="P90" s="42">
        <v>151.08657393802446</v>
      </c>
      <c r="Q90" s="42">
        <v>111.5460762684672</v>
      </c>
      <c r="R90" s="42">
        <v>162.79683551357505</v>
      </c>
      <c r="S90" s="42">
        <v>136.435478418873</v>
      </c>
      <c r="T90" s="42">
        <v>184.81228527313814</v>
      </c>
      <c r="U90" s="42">
        <v>185.48850274608205</v>
      </c>
      <c r="V90" s="42">
        <v>167.87396405113179</v>
      </c>
      <c r="W90" s="42">
        <v>188.9028333816436</v>
      </c>
      <c r="X90" s="42">
        <v>177.66173625561802</v>
      </c>
      <c r="Y90" s="42">
        <v>153.86176544898495</v>
      </c>
      <c r="Z90" s="42">
        <v>188.60358590664751</v>
      </c>
      <c r="AA90" s="42">
        <v>192.76516094692752</v>
      </c>
      <c r="AB90" s="43">
        <v>-0.36351812756759694</v>
      </c>
      <c r="AC90" s="43">
        <v>-3.8266989223664005</v>
      </c>
      <c r="AD90" s="43">
        <v>0.42635718089667485</v>
      </c>
      <c r="AE90" s="43">
        <v>-0.67908393539491962</v>
      </c>
      <c r="AF90" s="43">
        <v>0.53292541511436031</v>
      </c>
      <c r="AG90" s="43">
        <v>1.5689810648139346</v>
      </c>
      <c r="AH90" s="43">
        <v>-0.41652204095801171</v>
      </c>
      <c r="AI90" s="43">
        <v>2.8131885961092618</v>
      </c>
      <c r="AJ90" s="43">
        <v>14.532145312299072</v>
      </c>
      <c r="AK90" s="43">
        <v>26.826058181838121</v>
      </c>
      <c r="AL90" s="43">
        <v>1.4542410776550385</v>
      </c>
      <c r="AM90" s="43">
        <v>13.916535975486077</v>
      </c>
      <c r="AN90" s="43">
        <v>24.446268399799152</v>
      </c>
      <c r="AO90" s="43">
        <v>2.9598760279585967</v>
      </c>
      <c r="AP90" s="43">
        <v>2.5640052172124506</v>
      </c>
      <c r="AQ90" s="43">
        <v>7.6240621309201284</v>
      </c>
      <c r="AR90" s="43">
        <v>12.994717288892144</v>
      </c>
      <c r="AS90" s="43">
        <v>22.568243211353224</v>
      </c>
      <c r="AT90" s="43">
        <v>0.26570455079177879</v>
      </c>
      <c r="AU90" s="43">
        <v>12.691161481754442</v>
      </c>
      <c r="AV90" s="43">
        <v>19.251546043481337</v>
      </c>
      <c r="AW90" s="43">
        <v>3.8850487625498697</v>
      </c>
      <c r="AX90" s="43">
        <v>4.3355287634910367</v>
      </c>
      <c r="AY90" s="43">
        <v>11.635659508431196</v>
      </c>
      <c r="AZ90" s="43">
        <v>-0.22038115712459394</v>
      </c>
      <c r="BA90" s="43">
        <v>-1.7175380782059935</v>
      </c>
      <c r="BB90" s="43">
        <v>-0.628924715884005</v>
      </c>
      <c r="BC90" s="43">
        <v>0.41968979297664077</v>
      </c>
      <c r="BD90" s="43">
        <v>-1.667811837150035</v>
      </c>
      <c r="BE90" s="43">
        <v>-4.1874152670237308</v>
      </c>
      <c r="BF90" s="43">
        <v>-2.3079511840870093</v>
      </c>
      <c r="BG90" s="43">
        <v>2.9899892803959549</v>
      </c>
      <c r="BH90" s="43">
        <v>4.0190303298369701</v>
      </c>
      <c r="BI90" s="43">
        <v>6.6779108577947</v>
      </c>
      <c r="BJ90" s="43">
        <v>-2.2737430768942524</v>
      </c>
      <c r="BK90" s="43">
        <v>5.6556837020962814</v>
      </c>
      <c r="BL90" s="43">
        <v>4.3733090421910426</v>
      </c>
      <c r="BM90" s="43">
        <v>-2.5183431536799472</v>
      </c>
      <c r="BN90" s="43">
        <v>-5.9869937112172256</v>
      </c>
      <c r="BO90" s="43">
        <v>5.7393127713411873</v>
      </c>
      <c r="BP90" s="43">
        <v>5.2666267707193848</v>
      </c>
      <c r="BQ90" s="43">
        <v>3.4632599439855083</v>
      </c>
      <c r="BR90" s="43">
        <v>-2.4123704435534576</v>
      </c>
      <c r="BS90" s="43">
        <v>8.0045686840525043</v>
      </c>
      <c r="BT90" s="43">
        <v>3.2211709644699882</v>
      </c>
      <c r="BU90" s="43">
        <v>-5.7632644825933443E-2</v>
      </c>
      <c r="BV90" s="43">
        <v>-3.2325327312183516</v>
      </c>
      <c r="BW90" s="43">
        <v>11.711705102884551</v>
      </c>
      <c r="BX90" s="43">
        <v>-0.24582539305507112</v>
      </c>
      <c r="BY90" s="43">
        <v>-0.22331693482547302</v>
      </c>
      <c r="BZ90" s="43">
        <v>0.12094170045925935</v>
      </c>
      <c r="CA90" s="43">
        <v>-0.36502302971763184</v>
      </c>
      <c r="CB90" s="43">
        <v>5.3405639064851101E-2</v>
      </c>
      <c r="CC90" s="43">
        <v>2.550100956820299E-2</v>
      </c>
      <c r="CD90" s="43">
        <v>-6.924556118619403E-2</v>
      </c>
      <c r="CE90" s="43">
        <v>0.2119117835818696</v>
      </c>
      <c r="CF90" s="43">
        <v>15.526644086679497</v>
      </c>
      <c r="CG90" s="43">
        <v>5.0023850458561236</v>
      </c>
      <c r="CH90" s="43">
        <v>0.19778369745463312</v>
      </c>
      <c r="CI90" s="43">
        <v>6.8922065399975621</v>
      </c>
      <c r="CJ90" s="43">
        <v>2.8405306252876783</v>
      </c>
      <c r="CK90" s="43">
        <v>3.659551224312086E-2</v>
      </c>
      <c r="CL90" s="43">
        <v>0.22331141814073074</v>
      </c>
      <c r="CM90" s="43">
        <v>0.33383124769964839</v>
      </c>
      <c r="CN90" s="43">
        <v>-0.27965330710087244</v>
      </c>
      <c r="CO90" s="43">
        <v>-0.1720428128236311</v>
      </c>
      <c r="CP90" s="43">
        <v>-5.0486569661525732E-2</v>
      </c>
      <c r="CQ90" s="43">
        <v>0.21404503671129646</v>
      </c>
      <c r="CR90" s="43">
        <v>-0.17304985340443108</v>
      </c>
      <c r="CS90" s="43">
        <v>-8.6233659575178742E-2</v>
      </c>
      <c r="CT90" s="43">
        <v>-0.23685594460382708</v>
      </c>
      <c r="CU90" s="43">
        <v>0.22497049625642623</v>
      </c>
      <c r="CV90" s="43">
        <v>4.0413824740794837</v>
      </c>
      <c r="CW90" s="43">
        <v>1.0403160347075409</v>
      </c>
      <c r="CX90" s="43">
        <v>-0.22865787257255113</v>
      </c>
      <c r="CY90" s="43">
        <v>2.9002341066891977</v>
      </c>
      <c r="CZ90" s="43">
        <v>0.49687225846367722</v>
      </c>
      <c r="DA90" s="43">
        <v>-3.1329330271381461E-2</v>
      </c>
      <c r="DB90" s="43">
        <v>-0.39847813322663117</v>
      </c>
      <c r="DC90" s="43">
        <v>0.2624254102896505</v>
      </c>
      <c r="DD90" s="44">
        <v>3505</v>
      </c>
      <c r="DE90" s="44">
        <f t="shared" si="19"/>
        <v>31648</v>
      </c>
      <c r="DF90" s="43">
        <f t="shared" si="22"/>
        <v>24.423145189918351</v>
      </c>
      <c r="DG90" s="43">
        <f t="shared" si="22"/>
        <v>4.0710292666885861</v>
      </c>
      <c r="DH90" s="44">
        <v>11399</v>
      </c>
      <c r="DI90" s="44">
        <f t="shared" si="20"/>
        <v>119886</v>
      </c>
      <c r="DJ90" s="43">
        <f t="shared" si="21"/>
        <v>30.872560275545347</v>
      </c>
      <c r="DK90" s="43">
        <f t="shared" si="21"/>
        <v>18.743685743150884</v>
      </c>
    </row>
    <row r="91" spans="1:115" x14ac:dyDescent="0.25">
      <c r="A91" s="41">
        <v>2024</v>
      </c>
      <c r="B91" s="41" t="s">
        <v>172</v>
      </c>
      <c r="C91" s="41" t="s">
        <v>161</v>
      </c>
      <c r="D91" s="42">
        <v>106.77900001437426</v>
      </c>
      <c r="E91" s="42">
        <v>104.02644052366487</v>
      </c>
      <c r="F91" s="42">
        <v>112.21603228343908</v>
      </c>
      <c r="G91" s="42">
        <v>105.36490842440458</v>
      </c>
      <c r="H91" s="42">
        <v>92.218280342494452</v>
      </c>
      <c r="I91" s="42">
        <v>89.925667786019815</v>
      </c>
      <c r="J91" s="42">
        <v>119.39035447519537</v>
      </c>
      <c r="K91" s="42">
        <v>126.85338819959821</v>
      </c>
      <c r="L91" s="42">
        <v>162.69354934247457</v>
      </c>
      <c r="M91" s="42">
        <v>117.2852229050217</v>
      </c>
      <c r="N91" s="42">
        <v>139.5778498913933</v>
      </c>
      <c r="O91" s="42">
        <v>162.22559441458014</v>
      </c>
      <c r="P91" s="42">
        <v>159.2077274761576</v>
      </c>
      <c r="Q91" s="42">
        <v>229.61370695893487</v>
      </c>
      <c r="R91" s="42">
        <v>315.38867552701993</v>
      </c>
      <c r="S91" s="42">
        <v>159.66417353966727</v>
      </c>
      <c r="T91" s="42">
        <v>219.07149930629197</v>
      </c>
      <c r="U91" s="42">
        <v>160.73117697112781</v>
      </c>
      <c r="V91" s="42">
        <v>188.25395393984644</v>
      </c>
      <c r="W91" s="42">
        <v>230.81386029993584</v>
      </c>
      <c r="X91" s="42">
        <v>180.67259408073909</v>
      </c>
      <c r="Y91" s="42">
        <v>318.82770802735723</v>
      </c>
      <c r="Z91" s="42">
        <v>366.28553324497727</v>
      </c>
      <c r="AA91" s="42">
        <v>225.52341804441397</v>
      </c>
      <c r="AB91" s="43">
        <v>1.2425074239708067E-3</v>
      </c>
      <c r="AC91" s="43">
        <v>-3.4070235404377258</v>
      </c>
      <c r="AD91" s="43">
        <v>0.69983350862707905</v>
      </c>
      <c r="AE91" s="43">
        <v>8.0799007212584151E-2</v>
      </c>
      <c r="AF91" s="43">
        <v>1.4767167965210826</v>
      </c>
      <c r="AG91" s="43">
        <v>2.1673138024933092</v>
      </c>
      <c r="AH91" s="43">
        <v>-2.5926447794842877</v>
      </c>
      <c r="AI91" s="43">
        <v>3.7453183524096989</v>
      </c>
      <c r="AJ91" s="43">
        <v>11.711578869506312</v>
      </c>
      <c r="AK91" s="43">
        <v>18.567559145423406</v>
      </c>
      <c r="AL91" s="43">
        <v>10.670558983623968</v>
      </c>
      <c r="AM91" s="43">
        <v>10.052470330040087</v>
      </c>
      <c r="AN91" s="43">
        <v>21.93782565531388</v>
      </c>
      <c r="AO91" s="43">
        <v>20.01521589994617</v>
      </c>
      <c r="AP91" s="43">
        <v>3.978641663724436</v>
      </c>
      <c r="AQ91" s="43">
        <v>11.305793871794222</v>
      </c>
      <c r="AR91" s="43">
        <v>10.882277960450025</v>
      </c>
      <c r="AS91" s="43">
        <v>16.056491372177241</v>
      </c>
      <c r="AT91" s="43">
        <v>9.355571187852906</v>
      </c>
      <c r="AU91" s="43">
        <v>9.4563923655955016</v>
      </c>
      <c r="AV91" s="43">
        <v>16.209707907751579</v>
      </c>
      <c r="AW91" s="43">
        <v>22.049069574977121</v>
      </c>
      <c r="AX91" s="43">
        <v>5.8501635472768099</v>
      </c>
      <c r="AY91" s="43">
        <v>14.936142160887611</v>
      </c>
      <c r="AZ91" s="43">
        <v>-0.20106296847297589</v>
      </c>
      <c r="BA91" s="43">
        <v>-1.8586299452585608</v>
      </c>
      <c r="BB91" s="43">
        <v>-0.51946506835156558</v>
      </c>
      <c r="BC91" s="43">
        <v>0.39071538762760483</v>
      </c>
      <c r="BD91" s="43">
        <v>-1.4061095921021227</v>
      </c>
      <c r="BE91" s="43">
        <v>-3.6502992434790937</v>
      </c>
      <c r="BF91" s="43">
        <v>-2.3397425811121253</v>
      </c>
      <c r="BG91" s="43">
        <v>3.0541496024727888</v>
      </c>
      <c r="BH91" s="43">
        <v>4.8339877380997764</v>
      </c>
      <c r="BI91" s="43">
        <v>7.6418114240139667</v>
      </c>
      <c r="BJ91" s="43">
        <v>-1.139978338528902</v>
      </c>
      <c r="BK91" s="43">
        <v>6.1265815869813611</v>
      </c>
      <c r="BL91" s="43">
        <v>6.0475679479879529</v>
      </c>
      <c r="BM91" s="43">
        <v>0.83906056739269097</v>
      </c>
      <c r="BN91" s="43">
        <v>-4.1301166246401788</v>
      </c>
      <c r="BO91" s="43">
        <v>6.2734960398601158</v>
      </c>
      <c r="BP91" s="43">
        <v>5.8534485443699991</v>
      </c>
      <c r="BQ91" s="43">
        <v>4.4699476265571469</v>
      </c>
      <c r="BR91" s="43">
        <v>-1.3791365000498379</v>
      </c>
      <c r="BS91" s="43">
        <v>8.1590793733780984</v>
      </c>
      <c r="BT91" s="43">
        <v>4.428130062204727</v>
      </c>
      <c r="BU91" s="43">
        <v>3.3018830790992659</v>
      </c>
      <c r="BV91" s="43">
        <v>-1.516301863613112</v>
      </c>
      <c r="BW91" s="43">
        <v>12.030395143800355</v>
      </c>
      <c r="BX91" s="43">
        <v>-0.11075100682305106</v>
      </c>
      <c r="BY91" s="43">
        <v>-0.256291077512528</v>
      </c>
      <c r="BZ91" s="43">
        <v>4.962150515601535E-2</v>
      </c>
      <c r="CA91" s="43">
        <v>-7.5401052531871182E-2</v>
      </c>
      <c r="CB91" s="43">
        <v>0.16739275326643221</v>
      </c>
      <c r="CC91" s="43">
        <v>3.9949916644688888E-2</v>
      </c>
      <c r="CD91" s="43">
        <v>-0.31465439219359803</v>
      </c>
      <c r="CE91" s="43">
        <v>0.27863134034783138</v>
      </c>
      <c r="CF91" s="43">
        <v>10.892669688255992</v>
      </c>
      <c r="CG91" s="43">
        <v>2.0544350811380592</v>
      </c>
      <c r="CH91" s="43">
        <v>0.75495418732504105</v>
      </c>
      <c r="CI91" s="43">
        <v>4.741774496703286</v>
      </c>
      <c r="CJ91" s="43">
        <v>2.2369116652709939</v>
      </c>
      <c r="CK91" s="43">
        <v>0.36804611993815878</v>
      </c>
      <c r="CL91" s="43">
        <v>0.27450813632469656</v>
      </c>
      <c r="CM91" s="43">
        <v>0.46204000155571429</v>
      </c>
      <c r="CN91" s="43">
        <v>-0.30271325442660668</v>
      </c>
      <c r="CO91" s="43">
        <v>-0.20026072457393176</v>
      </c>
      <c r="CP91" s="43">
        <v>-6.2230146664159144E-2</v>
      </c>
      <c r="CQ91" s="43">
        <v>0.18925334632860358</v>
      </c>
      <c r="CR91" s="43">
        <v>-0.14126012689505413</v>
      </c>
      <c r="CS91" s="43">
        <v>-6.922907296570005E-2</v>
      </c>
      <c r="CT91" s="43">
        <v>-0.24862488487047954</v>
      </c>
      <c r="CU91" s="43">
        <v>0.22963835521409695</v>
      </c>
      <c r="CV91" s="43">
        <v>4.6721422621915281</v>
      </c>
      <c r="CW91" s="43">
        <v>1.0635100490433178</v>
      </c>
      <c r="CX91" s="43">
        <v>-0.13644481674991923</v>
      </c>
      <c r="CY91" s="43">
        <v>3.0942320511559256</v>
      </c>
      <c r="CZ91" s="43">
        <v>0.68225759270264219</v>
      </c>
      <c r="DA91" s="43">
        <v>1.0985140384993151E-2</v>
      </c>
      <c r="DB91" s="43">
        <v>-0.32708738938208215</v>
      </c>
      <c r="DC91" s="43">
        <v>0.28468963503666378</v>
      </c>
      <c r="DD91" s="44">
        <v>3634</v>
      </c>
      <c r="DE91" s="44">
        <f t="shared" si="19"/>
        <v>35282</v>
      </c>
      <c r="DF91" s="43">
        <f t="shared" si="22"/>
        <v>11.029636419187284</v>
      </c>
      <c r="DG91" s="43">
        <f t="shared" si="22"/>
        <v>4.7472018525665849</v>
      </c>
      <c r="DH91" s="44">
        <v>13923</v>
      </c>
      <c r="DI91" s="44">
        <f t="shared" si="20"/>
        <v>133809</v>
      </c>
      <c r="DJ91" s="43">
        <f t="shared" si="21"/>
        <v>46.557894736842108</v>
      </c>
      <c r="DK91" s="43">
        <f t="shared" si="21"/>
        <v>21.13577519871086</v>
      </c>
    </row>
    <row r="92" spans="1:115" x14ac:dyDescent="0.25">
      <c r="A92" s="41" t="s">
        <v>497</v>
      </c>
      <c r="B92" s="41" t="s">
        <v>160</v>
      </c>
      <c r="C92" s="41" t="s">
        <v>161</v>
      </c>
      <c r="D92" s="42">
        <v>101.85822369880215</v>
      </c>
      <c r="E92" s="42">
        <v>104.1333109037474</v>
      </c>
      <c r="F92" s="42">
        <v>111.46765766900269</v>
      </c>
      <c r="G92" s="42">
        <v>102.4948763929979</v>
      </c>
      <c r="H92" s="42">
        <v>90.705646368480913</v>
      </c>
      <c r="I92" s="42">
        <v>89.801392402654386</v>
      </c>
      <c r="J92" s="42">
        <v>89.391649756055429</v>
      </c>
      <c r="K92" s="42">
        <v>126.03205681316683</v>
      </c>
      <c r="L92" s="42">
        <v>123.58469833351424</v>
      </c>
      <c r="M92" s="42">
        <v>108.66017230459357</v>
      </c>
      <c r="N92" s="42">
        <v>135.10459244341712</v>
      </c>
      <c r="O92" s="42">
        <v>123.25684120098521</v>
      </c>
      <c r="P92" s="42">
        <v>139.81865222175631</v>
      </c>
      <c r="Q92" s="42">
        <v>118.67846425019468</v>
      </c>
      <c r="R92" s="42">
        <v>107.60197766797597</v>
      </c>
      <c r="S92" s="42">
        <v>143.45190990699876</v>
      </c>
      <c r="T92" s="42">
        <v>171.45483079068256</v>
      </c>
      <c r="U92" s="42">
        <v>149.2400263851394</v>
      </c>
      <c r="V92" s="42">
        <v>182.10171781113058</v>
      </c>
      <c r="W92" s="42">
        <v>181.35173030474948</v>
      </c>
      <c r="X92" s="42">
        <v>165.16166195674879</v>
      </c>
      <c r="Y92" s="42">
        <v>162.15925025698451</v>
      </c>
      <c r="Z92" s="42">
        <v>124.63304815237836</v>
      </c>
      <c r="AA92" s="42">
        <v>204.74848070738662</v>
      </c>
      <c r="AB92" s="43">
        <v>-0.14670373061043129</v>
      </c>
      <c r="AC92" s="43">
        <v>-2.517785682525564</v>
      </c>
      <c r="AD92" s="43">
        <v>-6.3969150244858053E-2</v>
      </c>
      <c r="AE92" s="43">
        <v>-0.80556702251431966</v>
      </c>
      <c r="AF92" s="43">
        <v>1.305714381248535</v>
      </c>
      <c r="AG92" s="43">
        <v>9.5512431790703687</v>
      </c>
      <c r="AH92" s="43">
        <v>-0.65259117082534512</v>
      </c>
      <c r="AI92" s="43">
        <v>3.1463878330530326</v>
      </c>
      <c r="AJ92" s="43">
        <v>13.38653067851714</v>
      </c>
      <c r="AK92" s="43">
        <v>19.716676327380167</v>
      </c>
      <c r="AL92" s="43">
        <v>9.5130474816106378</v>
      </c>
      <c r="AM92" s="43">
        <v>10.659679364458597</v>
      </c>
      <c r="AN92" s="43">
        <v>24.054660159330442</v>
      </c>
      <c r="AO92" s="43">
        <v>18.640648449918551</v>
      </c>
      <c r="AP92" s="43">
        <v>9.4005895705585374</v>
      </c>
      <c r="AQ92" s="43">
        <v>10.667055404599068</v>
      </c>
      <c r="AR92" s="43">
        <v>12.425521109072889</v>
      </c>
      <c r="AS92" s="43">
        <v>17.249704721460503</v>
      </c>
      <c r="AT92" s="43">
        <v>8.6295334171273765</v>
      </c>
      <c r="AU92" s="43">
        <v>10.514480746719833</v>
      </c>
      <c r="AV92" s="43">
        <v>18.675419256542192</v>
      </c>
      <c r="AW92" s="43">
        <v>20.257177833007646</v>
      </c>
      <c r="AX92" s="43">
        <v>10.705024276328135</v>
      </c>
      <c r="AY92" s="43">
        <v>14.582421841754091</v>
      </c>
      <c r="AZ92" s="43">
        <v>-0.14670373061043129</v>
      </c>
      <c r="BA92" s="43">
        <v>-2.517785682525564</v>
      </c>
      <c r="BB92" s="43">
        <v>-6.3969150244858053E-2</v>
      </c>
      <c r="BC92" s="43">
        <v>-0.80556702251431966</v>
      </c>
      <c r="BD92" s="43">
        <v>1.305714381248535</v>
      </c>
      <c r="BE92" s="43">
        <v>9.5512431790703687</v>
      </c>
      <c r="BF92" s="43">
        <v>-0.65259117082534512</v>
      </c>
      <c r="BG92" s="43">
        <v>3.1463878330530326</v>
      </c>
      <c r="BH92" s="43">
        <v>13.38653067851714</v>
      </c>
      <c r="BI92" s="43">
        <v>19.716676327380167</v>
      </c>
      <c r="BJ92" s="43">
        <v>9.5130474816106378</v>
      </c>
      <c r="BK92" s="43">
        <v>10.659679364458597</v>
      </c>
      <c r="BL92" s="43">
        <v>24.054660159330442</v>
      </c>
      <c r="BM92" s="43">
        <v>18.640648449918551</v>
      </c>
      <c r="BN92" s="43">
        <v>9.4005895705585374</v>
      </c>
      <c r="BO92" s="43">
        <v>10.667055404599068</v>
      </c>
      <c r="BP92" s="43">
        <v>12.425521109072889</v>
      </c>
      <c r="BQ92" s="43">
        <v>17.249704721460503</v>
      </c>
      <c r="BR92" s="43">
        <v>8.6295334171273765</v>
      </c>
      <c r="BS92" s="43">
        <v>10.514480746719833</v>
      </c>
      <c r="BT92" s="43">
        <v>18.675419256542192</v>
      </c>
      <c r="BU92" s="43">
        <v>20.257177833007646</v>
      </c>
      <c r="BV92" s="43">
        <v>10.705024276328135</v>
      </c>
      <c r="BW92" s="43">
        <v>14.582421841754091</v>
      </c>
      <c r="BX92" s="43">
        <v>-0.24395324493430337</v>
      </c>
      <c r="BY92" s="43">
        <v>-0.20030347584482106</v>
      </c>
      <c r="BZ92" s="43">
        <v>-8.9760718756100172E-3</v>
      </c>
      <c r="CA92" s="43">
        <v>-0.63331524721321897</v>
      </c>
      <c r="CB92" s="43">
        <v>0.1472429524422198</v>
      </c>
      <c r="CC92" s="43">
        <v>0.17142630641110515</v>
      </c>
      <c r="CD92" s="43">
        <v>3.8911050495239928E-2</v>
      </c>
      <c r="CE92" s="43">
        <v>0.24106124065077222</v>
      </c>
      <c r="CF92" s="43">
        <v>13.387911490315858</v>
      </c>
      <c r="CG92" s="43">
        <v>2.6889580816192109</v>
      </c>
      <c r="CH92" s="43">
        <v>0.94427711952133475</v>
      </c>
      <c r="CI92" s="43">
        <v>5.5609320726267386</v>
      </c>
      <c r="CJ92" s="43">
        <v>2.8151311228854237</v>
      </c>
      <c r="CK92" s="43">
        <v>0.24184185220087939</v>
      </c>
      <c r="CL92" s="43">
        <v>0.49969241144119947</v>
      </c>
      <c r="CM92" s="43">
        <v>0.63707883002093046</v>
      </c>
      <c r="CN92" s="43">
        <v>-0.36576970972215861</v>
      </c>
      <c r="CO92" s="43">
        <v>-0.20558270629828151</v>
      </c>
      <c r="CP92" s="43">
        <v>-6.3620735091956981E-2</v>
      </c>
      <c r="CQ92" s="43">
        <v>2.061550666283269E-2</v>
      </c>
      <c r="CR92" s="43">
        <v>-9.4906945764735809E-2</v>
      </c>
      <c r="CS92" s="43">
        <v>-3.9036086900500422E-2</v>
      </c>
      <c r="CT92" s="43">
        <v>-0.20525189200243144</v>
      </c>
      <c r="CU92" s="43">
        <v>0.22201314967290814</v>
      </c>
      <c r="CV92" s="43">
        <v>6.0996260662316928</v>
      </c>
      <c r="CW92" s="43">
        <v>1.4517635167032654</v>
      </c>
      <c r="CX92" s="43">
        <v>8.354841548053776E-3</v>
      </c>
      <c r="CY92" s="43">
        <v>3.5606883117229531</v>
      </c>
      <c r="CZ92" s="43">
        <v>0.94067565055458957</v>
      </c>
      <c r="DA92" s="43">
        <v>4.389126337031863E-2</v>
      </c>
      <c r="DB92" s="43">
        <v>-0.21474891304909474</v>
      </c>
      <c r="DC92" s="43">
        <v>0.3090013953815986</v>
      </c>
      <c r="DD92" s="44">
        <v>2858</v>
      </c>
      <c r="DE92" s="44">
        <f>DD92</f>
        <v>2858</v>
      </c>
      <c r="DF92" s="43">
        <f t="shared" si="22"/>
        <v>40.16674840608141</v>
      </c>
      <c r="DG92" s="43">
        <f t="shared" si="22"/>
        <v>40.16674840608141</v>
      </c>
      <c r="DH92" s="44">
        <v>12325</v>
      </c>
      <c r="DI92" s="44">
        <f>DH92</f>
        <v>12325</v>
      </c>
      <c r="DJ92" s="43">
        <f t="shared" si="21"/>
        <v>33.228840125391848</v>
      </c>
      <c r="DK92" s="43">
        <f t="shared" si="21"/>
        <v>33.228840125391848</v>
      </c>
    </row>
    <row r="93" spans="1:115" x14ac:dyDescent="0.25">
      <c r="A93" s="41" t="s">
        <v>497</v>
      </c>
      <c r="B93" s="41" t="s">
        <v>162</v>
      </c>
      <c r="C93" s="41" t="s">
        <v>161</v>
      </c>
      <c r="D93" s="42">
        <v>101.57732864614673</v>
      </c>
      <c r="E93" s="42">
        <v>104.69141177751172</v>
      </c>
      <c r="F93" s="42">
        <v>111.52918240669641</v>
      </c>
      <c r="G93" s="42">
        <v>103.168084755698</v>
      </c>
      <c r="H93" s="42">
        <v>90.197443266870252</v>
      </c>
      <c r="I93" s="42">
        <v>84.159289973533276</v>
      </c>
      <c r="J93" s="42">
        <v>84.866801951556496</v>
      </c>
      <c r="K93" s="42">
        <v>125.62056149219509</v>
      </c>
      <c r="L93" s="42">
        <v>120.39947592100006</v>
      </c>
      <c r="M93" s="42">
        <v>126.77497209315445</v>
      </c>
      <c r="N93" s="42">
        <v>131.51197066702142</v>
      </c>
      <c r="O93" s="42">
        <v>118.82884855761236</v>
      </c>
      <c r="P93" s="42">
        <v>127.04460533191289</v>
      </c>
      <c r="Q93" s="42">
        <v>94.883877281558043</v>
      </c>
      <c r="R93" s="42">
        <v>87.389918273543216</v>
      </c>
      <c r="S93" s="42">
        <v>129.75492416518088</v>
      </c>
      <c r="T93" s="42">
        <v>166.99758320595032</v>
      </c>
      <c r="U93" s="42">
        <v>173.06152224489125</v>
      </c>
      <c r="V93" s="42">
        <v>178.54376050324274</v>
      </c>
      <c r="W93" s="42">
        <v>174.12595960656532</v>
      </c>
      <c r="X93" s="42">
        <v>149.79581243284909</v>
      </c>
      <c r="Y93" s="42">
        <v>130.4805863085636</v>
      </c>
      <c r="Z93" s="42">
        <v>101.86693506039856</v>
      </c>
      <c r="AA93" s="42">
        <v>185.54743013396484</v>
      </c>
      <c r="AB93" s="43">
        <v>-5.2178642526756747E-2</v>
      </c>
      <c r="AC93" s="43">
        <v>-2.4831323968587338</v>
      </c>
      <c r="AD93" s="43">
        <v>0.42126286303580951</v>
      </c>
      <c r="AE93" s="43">
        <v>-0.61191233173989446</v>
      </c>
      <c r="AF93" s="43">
        <v>0.70949842055121337</v>
      </c>
      <c r="AG93" s="43">
        <v>2.3579201945338468</v>
      </c>
      <c r="AH93" s="43">
        <v>1.0487353485502782</v>
      </c>
      <c r="AI93" s="43">
        <v>2.963416292893073</v>
      </c>
      <c r="AJ93" s="43">
        <v>13.201469811173073</v>
      </c>
      <c r="AK93" s="43">
        <v>26.413608238416742</v>
      </c>
      <c r="AL93" s="43">
        <v>18.328059155665155</v>
      </c>
      <c r="AM93" s="43">
        <v>8.853143213132153</v>
      </c>
      <c r="AN93" s="43">
        <v>15.482822317076273</v>
      </c>
      <c r="AO93" s="43">
        <v>16.088371331525408</v>
      </c>
      <c r="AP93" s="43">
        <v>6.6304474664440116</v>
      </c>
      <c r="AQ93" s="43">
        <v>7.9132872728555403</v>
      </c>
      <c r="AR93" s="43">
        <v>11.803107254698908</v>
      </c>
      <c r="AS93" s="43">
        <v>23.98245353888273</v>
      </c>
      <c r="AT93" s="43">
        <v>17.757016267066472</v>
      </c>
      <c r="AU93" s="43">
        <v>7.8385416164990174</v>
      </c>
      <c r="AV93" s="43">
        <v>10.384418532746654</v>
      </c>
      <c r="AW93" s="43">
        <v>17.285753041885577</v>
      </c>
      <c r="AX93" s="43">
        <v>7.950734251074465</v>
      </c>
      <c r="AY93" s="43">
        <v>11.74895644210261</v>
      </c>
      <c r="AZ93" s="43">
        <v>-9.9528804312964958E-2</v>
      </c>
      <c r="BA93" s="43">
        <v>-2.5004158119421138</v>
      </c>
      <c r="BB93" s="43">
        <v>0.1781262181238974</v>
      </c>
      <c r="BC93" s="43">
        <v>-0.70851715048794173</v>
      </c>
      <c r="BD93" s="43">
        <v>1.0075640436290723</v>
      </c>
      <c r="BE93" s="43">
        <v>5.9491371492740974</v>
      </c>
      <c r="BF93" s="43">
        <v>0.16876799364637929</v>
      </c>
      <c r="BG93" s="43">
        <v>3.0549704426340085</v>
      </c>
      <c r="BH93" s="43">
        <v>13.295132672912979</v>
      </c>
      <c r="BI93" s="43">
        <v>23.232020540679788</v>
      </c>
      <c r="BJ93" s="43">
        <v>13.690759287272126</v>
      </c>
      <c r="BK93" s="43">
        <v>9.7655006731780958</v>
      </c>
      <c r="BL93" s="43">
        <v>19.820614421791262</v>
      </c>
      <c r="BM93" s="43">
        <v>17.492973891274733</v>
      </c>
      <c r="BN93" s="43">
        <v>8.1414961297992647</v>
      </c>
      <c r="BO93" s="43">
        <v>9.3418863100785732</v>
      </c>
      <c r="BP93" s="43">
        <v>12.117548890171982</v>
      </c>
      <c r="BQ93" s="43">
        <v>20.771254990737688</v>
      </c>
      <c r="BR93" s="43">
        <v>12.964340663289731</v>
      </c>
      <c r="BS93" s="43">
        <v>9.1873137315081177</v>
      </c>
      <c r="BT93" s="43">
        <v>14.582208369718952</v>
      </c>
      <c r="BU93" s="43">
        <v>18.913903943665833</v>
      </c>
      <c r="BV93" s="43">
        <v>9.4491060798602931</v>
      </c>
      <c r="BW93" s="43">
        <v>13.217682718549462</v>
      </c>
      <c r="BX93" s="43">
        <v>-7.6025020650462238E-2</v>
      </c>
      <c r="BY93" s="43">
        <v>-0.19884566798586514</v>
      </c>
      <c r="BZ93" s="43">
        <v>2.6027082199394945E-2</v>
      </c>
      <c r="CA93" s="43">
        <v>-0.38136865628328531</v>
      </c>
      <c r="CB93" s="43">
        <v>9.3444178051262428E-2</v>
      </c>
      <c r="CC93" s="43">
        <v>4.2514886717567188E-2</v>
      </c>
      <c r="CD93" s="43">
        <v>0.11514448480250752</v>
      </c>
      <c r="CE93" s="43">
        <v>0.22705867184799086</v>
      </c>
      <c r="CF93" s="43">
        <v>13.112838898857305</v>
      </c>
      <c r="CG93" s="43">
        <v>4.1394414007965716</v>
      </c>
      <c r="CH93" s="43">
        <v>1.7078182156918911</v>
      </c>
      <c r="CI93" s="43">
        <v>4.59330953258279</v>
      </c>
      <c r="CJ93" s="43">
        <v>1.8400415553170999</v>
      </c>
      <c r="CK93" s="43">
        <v>0.17251322055159701</v>
      </c>
      <c r="CL93" s="43">
        <v>0.2887152404306868</v>
      </c>
      <c r="CM93" s="43">
        <v>0.3709997334866772</v>
      </c>
      <c r="CN93" s="43">
        <v>-5.9909745714648466E-2</v>
      </c>
      <c r="CO93" s="43">
        <v>-0.19940572055932276</v>
      </c>
      <c r="CP93" s="43">
        <v>1.2373323924282855E-2</v>
      </c>
      <c r="CQ93" s="43">
        <v>-0.40834906034227919</v>
      </c>
      <c r="CR93" s="43">
        <v>0.12481648539666761</v>
      </c>
      <c r="CS93" s="43">
        <v>0.10693016981047812</v>
      </c>
      <c r="CT93" s="43">
        <v>6.9858323388853241E-2</v>
      </c>
      <c r="CU93" s="43">
        <v>0.23386673266669844</v>
      </c>
      <c r="CV93" s="43">
        <v>13.219857818787077</v>
      </c>
      <c r="CW93" s="43">
        <v>3.4257638954639855</v>
      </c>
      <c r="CX93" s="43">
        <v>1.3223616299172909</v>
      </c>
      <c r="CY93" s="43">
        <v>5.0890584891320891</v>
      </c>
      <c r="CZ93" s="43">
        <v>2.3339527377670448</v>
      </c>
      <c r="DA93" s="43">
        <v>0.206034716573916</v>
      </c>
      <c r="DB93" s="43">
        <v>0.39123794088713448</v>
      </c>
      <c r="DC93" s="43">
        <v>0.45144840904553662</v>
      </c>
      <c r="DD93" s="44">
        <v>3064</v>
      </c>
      <c r="DE93" s="44">
        <f>DD93+DE92</f>
        <v>5922</v>
      </c>
      <c r="DF93" s="43">
        <f t="shared" si="22"/>
        <v>11.621129326047352</v>
      </c>
      <c r="DG93" s="43">
        <f t="shared" si="22"/>
        <v>23.787625418060209</v>
      </c>
      <c r="DH93" s="44">
        <v>14405</v>
      </c>
      <c r="DI93" s="44">
        <f>DH93+DH92</f>
        <v>26730</v>
      </c>
      <c r="DJ93" s="43">
        <f t="shared" si="21"/>
        <v>33.887907798122498</v>
      </c>
      <c r="DK93" s="43">
        <f t="shared" si="21"/>
        <v>33.583208395802089</v>
      </c>
    </row>
    <row r="94" spans="1:115" x14ac:dyDescent="0.25">
      <c r="A94" s="41" t="s">
        <v>497</v>
      </c>
      <c r="B94" s="41" t="s">
        <v>163</v>
      </c>
      <c r="C94" s="41" t="s">
        <v>161</v>
      </c>
      <c r="D94" s="42">
        <v>101.48659456154807</v>
      </c>
      <c r="E94" s="42">
        <v>104.162997120437</v>
      </c>
      <c r="F94" s="42">
        <v>112.55237759392674</v>
      </c>
      <c r="G94" s="42">
        <v>102.94993794736236</v>
      </c>
      <c r="H94" s="42">
        <v>90.138315070953823</v>
      </c>
      <c r="I94" s="42">
        <v>83.867242821025101</v>
      </c>
      <c r="J94" s="42">
        <v>83.709684383230439</v>
      </c>
      <c r="K94" s="42">
        <v>127.29640937191537</v>
      </c>
      <c r="L94" s="42">
        <v>128.22884951925016</v>
      </c>
      <c r="M94" s="42">
        <v>117.94062323884474</v>
      </c>
      <c r="N94" s="42">
        <v>129.19534374816419</v>
      </c>
      <c r="O94" s="42">
        <v>131.5259602991045</v>
      </c>
      <c r="P94" s="42">
        <v>138.03510310949153</v>
      </c>
      <c r="Q94" s="42">
        <v>103.54112512818163</v>
      </c>
      <c r="R94" s="42">
        <v>107.18417822576494</v>
      </c>
      <c r="S94" s="42">
        <v>139.56979252546077</v>
      </c>
      <c r="T94" s="42">
        <v>179.31657847463535</v>
      </c>
      <c r="U94" s="42">
        <v>162.67996978864014</v>
      </c>
      <c r="V94" s="42">
        <v>176.31464458874487</v>
      </c>
      <c r="W94" s="42">
        <v>194.85932930884232</v>
      </c>
      <c r="X94" s="42">
        <v>161.86039981235155</v>
      </c>
      <c r="Y94" s="42">
        <v>143.21198542132154</v>
      </c>
      <c r="Z94" s="42">
        <v>125.06428705551878</v>
      </c>
      <c r="AA94" s="42">
        <v>200.87183154216527</v>
      </c>
      <c r="AB94" s="43">
        <v>0.9965189803138097</v>
      </c>
      <c r="AC94" s="43">
        <v>-2.4791550861589684</v>
      </c>
      <c r="AD94" s="43">
        <v>1.2522823578048126</v>
      </c>
      <c r="AE94" s="43">
        <v>1.0135385601096836</v>
      </c>
      <c r="AF94" s="43">
        <v>1.1515105702119222</v>
      </c>
      <c r="AG94" s="43">
        <v>3.3737984917407982</v>
      </c>
      <c r="AH94" s="43">
        <v>-0.28800658300760507</v>
      </c>
      <c r="AI94" s="43">
        <v>4.8646801534864226</v>
      </c>
      <c r="AJ94" s="43">
        <v>16.271918969558552</v>
      </c>
      <c r="AK94" s="43">
        <v>26.830622815035412</v>
      </c>
      <c r="AL94" s="43">
        <v>27.100957770881152</v>
      </c>
      <c r="AM94" s="43">
        <v>10.960075932953185</v>
      </c>
      <c r="AN94" s="43">
        <v>27.317624393094842</v>
      </c>
      <c r="AO94" s="43">
        <v>11.411195542657438</v>
      </c>
      <c r="AP94" s="43">
        <v>7.7694623120016848</v>
      </c>
      <c r="AQ94" s="43">
        <v>13.08467811044023</v>
      </c>
      <c r="AR94" s="43">
        <v>15.420810658209527</v>
      </c>
      <c r="AS94" s="43">
        <v>25.744314496400754</v>
      </c>
      <c r="AT94" s="43">
        <v>26.571541835682801</v>
      </c>
      <c r="AU94" s="43">
        <v>10.845307494129708</v>
      </c>
      <c r="AV94" s="43">
        <v>21.172149436748413</v>
      </c>
      <c r="AW94" s="43">
        <v>12.596202412015423</v>
      </c>
      <c r="AX94" s="43">
        <v>9.1259448601942914</v>
      </c>
      <c r="AY94" s="43">
        <v>17.206636734698378</v>
      </c>
      <c r="AZ94" s="43">
        <v>0.26261563776264207</v>
      </c>
      <c r="BA94" s="43">
        <v>-2.4933412252145515</v>
      </c>
      <c r="BB94" s="43">
        <v>0.53587825305048131</v>
      </c>
      <c r="BC94" s="43">
        <v>-0.14062157421274035</v>
      </c>
      <c r="BD94" s="43">
        <v>1.0553898272922524</v>
      </c>
      <c r="BE94" s="43">
        <v>5.0974531740942908</v>
      </c>
      <c r="BF94" s="43">
        <v>2.0088388911210231E-2</v>
      </c>
      <c r="BG94" s="43">
        <v>3.6558798169635143</v>
      </c>
      <c r="BH94" s="43">
        <v>14.303283953737056</v>
      </c>
      <c r="BI94" s="43">
        <v>24.410147744604771</v>
      </c>
      <c r="BJ94" s="43">
        <v>17.745747740872986</v>
      </c>
      <c r="BK94" s="43">
        <v>10.183093281445043</v>
      </c>
      <c r="BL94" s="43">
        <v>22.275218982191447</v>
      </c>
      <c r="BM94" s="43">
        <v>15.435412962184891</v>
      </c>
      <c r="BN94" s="43">
        <v>8.00923926659285</v>
      </c>
      <c r="BO94" s="43">
        <v>10.57937825978399</v>
      </c>
      <c r="BP94" s="43">
        <v>13.239936575999245</v>
      </c>
      <c r="BQ94" s="43">
        <v>22.394962260532679</v>
      </c>
      <c r="BR94" s="43">
        <v>17.097939634980229</v>
      </c>
      <c r="BS94" s="43">
        <v>9.7686620582569716</v>
      </c>
      <c r="BT94" s="43">
        <v>16.7373541196832</v>
      </c>
      <c r="BU94" s="43">
        <v>16.761248160629606</v>
      </c>
      <c r="BV94" s="43">
        <v>9.333926696742644</v>
      </c>
      <c r="BW94" s="43">
        <v>14.542271055499567</v>
      </c>
      <c r="BX94" s="43">
        <v>0.92178900862147373</v>
      </c>
      <c r="BY94" s="43">
        <v>-0.19910135827213679</v>
      </c>
      <c r="BZ94" s="43">
        <v>0.12332677407233472</v>
      </c>
      <c r="CA94" s="43">
        <v>0.54590250697096332</v>
      </c>
      <c r="CB94" s="43">
        <v>0.13160331932427427</v>
      </c>
      <c r="CC94" s="43">
        <v>6.0506483848216781E-2</v>
      </c>
      <c r="CD94" s="43">
        <v>-2.4999273684392996E-2</v>
      </c>
      <c r="CE94" s="43">
        <v>0.28455055636228133</v>
      </c>
      <c r="CF94" s="43">
        <v>16.407673126080269</v>
      </c>
      <c r="CG94" s="43">
        <v>3.7553816530089104</v>
      </c>
      <c r="CH94" s="43">
        <v>2.2706773286523774</v>
      </c>
      <c r="CI94" s="43">
        <v>6.0197085143724847</v>
      </c>
      <c r="CJ94" s="43">
        <v>3.0265182018253962</v>
      </c>
      <c r="CK94" s="43">
        <v>0.13402002711823205</v>
      </c>
      <c r="CL94" s="43">
        <v>0.43433220185913113</v>
      </c>
      <c r="CM94" s="43">
        <v>0.76703519924392805</v>
      </c>
      <c r="CN94" s="43">
        <v>0.18936503786804337</v>
      </c>
      <c r="CO94" s="43">
        <v>-0.19871261293225659</v>
      </c>
      <c r="CP94" s="43">
        <v>5.2324215104083784E-2</v>
      </c>
      <c r="CQ94" s="43">
        <v>-7.7876138494916466E-2</v>
      </c>
      <c r="CR94" s="43">
        <v>0.12668666139019502</v>
      </c>
      <c r="CS94" s="43">
        <v>9.1282614386013886E-2</v>
      </c>
      <c r="CT94" s="43">
        <v>-5.4247953678836565E-2</v>
      </c>
      <c r="CU94" s="43">
        <v>0.24990825209378215</v>
      </c>
      <c r="CV94" s="43">
        <v>14.3410016719683</v>
      </c>
      <c r="CW94" s="43">
        <v>3.5343816881536343</v>
      </c>
      <c r="CX94" s="43">
        <v>1.6652855758745184</v>
      </c>
      <c r="CY94" s="43">
        <v>5.4166554299722449</v>
      </c>
      <c r="CZ94" s="43">
        <v>2.5587002237509959</v>
      </c>
      <c r="DA94" s="43">
        <v>0.18147330103491291</v>
      </c>
      <c r="DB94" s="43">
        <v>0.42654473178950708</v>
      </c>
      <c r="DC94" s="43">
        <v>0.55796072139248498</v>
      </c>
      <c r="DD94" s="44">
        <v>3259</v>
      </c>
      <c r="DE94" s="44">
        <f>DD94+DE93</f>
        <v>9181</v>
      </c>
      <c r="DF94" s="43">
        <f t="shared" si="22"/>
        <v>35.060091172813927</v>
      </c>
      <c r="DG94" s="43">
        <f t="shared" si="22"/>
        <v>27.567041822981796</v>
      </c>
      <c r="DH94" s="44">
        <v>13986</v>
      </c>
      <c r="DI94" s="44">
        <f>DH94+DH93</f>
        <v>28391</v>
      </c>
      <c r="DJ94" s="43">
        <f t="shared" si="21"/>
        <v>33.098591549295776</v>
      </c>
      <c r="DK94" s="43">
        <f t="shared" si="21"/>
        <v>-6.9696572514581607</v>
      </c>
    </row>
    <row r="95" spans="1:115" x14ac:dyDescent="0.25">
      <c r="A95" s="41" t="s">
        <v>497</v>
      </c>
      <c r="B95" s="41" t="s">
        <v>164</v>
      </c>
      <c r="C95" s="41" t="s">
        <v>161</v>
      </c>
      <c r="D95" s="42">
        <v>101.79389723844652</v>
      </c>
      <c r="E95" s="42">
        <v>104.53110620738792</v>
      </c>
      <c r="F95" s="42">
        <v>113.39623900437421</v>
      </c>
      <c r="G95" s="42">
        <v>102.96602475110423</v>
      </c>
      <c r="H95" s="42">
        <v>90.267798335429006</v>
      </c>
      <c r="I95" s="42">
        <v>84.988828160720601</v>
      </c>
      <c r="J95" s="42">
        <v>85.125858123569799</v>
      </c>
      <c r="K95" s="42">
        <v>127.42749054270517</v>
      </c>
      <c r="L95" s="42">
        <v>122.84819350735265</v>
      </c>
      <c r="M95" s="42">
        <v>121.59062033496258</v>
      </c>
      <c r="N95" s="42">
        <v>127.41041037036631</v>
      </c>
      <c r="O95" s="42">
        <v>121.90815567878401</v>
      </c>
      <c r="P95" s="42">
        <v>131.51880540552301</v>
      </c>
      <c r="Q95" s="42">
        <v>99.048730104022241</v>
      </c>
      <c r="R95" s="42">
        <v>106.83367683556142</v>
      </c>
      <c r="S95" s="42">
        <v>137.8051543271979</v>
      </c>
      <c r="T95" s="42">
        <v>172.38301574705918</v>
      </c>
      <c r="U95" s="42">
        <v>167.98578471301252</v>
      </c>
      <c r="V95" s="42">
        <v>173.67614572150899</v>
      </c>
      <c r="W95" s="42">
        <v>182.31161488900861</v>
      </c>
      <c r="X95" s="42">
        <v>153.21753493409278</v>
      </c>
      <c r="Y95" s="42">
        <v>137.80895830991736</v>
      </c>
      <c r="Z95" s="42">
        <v>125.06705527549065</v>
      </c>
      <c r="AA95" s="42">
        <v>198.66667580166032</v>
      </c>
      <c r="AB95" s="43">
        <v>0.7288407591067525</v>
      </c>
      <c r="AC95" s="43">
        <v>-1.5269310364114275</v>
      </c>
      <c r="AD95" s="43">
        <v>0.74695353980320789</v>
      </c>
      <c r="AE95" s="43">
        <v>-8.7981741457987539E-2</v>
      </c>
      <c r="AF95" s="43">
        <v>2.7011146781568796</v>
      </c>
      <c r="AG95" s="43">
        <v>4.7001186518913274</v>
      </c>
      <c r="AH95" s="43">
        <v>0.69458631256384962</v>
      </c>
      <c r="AI95" s="43">
        <v>5.2113872376745807</v>
      </c>
      <c r="AJ95" s="43">
        <v>14.001619391630339</v>
      </c>
      <c r="AK95" s="43">
        <v>15.02074037445924</v>
      </c>
      <c r="AL95" s="43">
        <v>9.8676016504050565</v>
      </c>
      <c r="AM95" s="43">
        <v>13.072320240138691</v>
      </c>
      <c r="AN95" s="43">
        <v>22.327923464482314</v>
      </c>
      <c r="AO95" s="43">
        <v>9.7124817165646462</v>
      </c>
      <c r="AP95" s="43">
        <v>11.732566028417413</v>
      </c>
      <c r="AQ95" s="43">
        <v>13.026902954697261</v>
      </c>
      <c r="AR95" s="43">
        <v>13.487229698225844</v>
      </c>
      <c r="AS95" s="43">
        <v>15.016590749115499</v>
      </c>
      <c r="AT95" s="43">
        <v>9.2758694199064351</v>
      </c>
      <c r="AU95" s="43">
        <v>13.179053659241124</v>
      </c>
      <c r="AV95" s="43">
        <v>15.390779087490847</v>
      </c>
      <c r="AW95" s="43">
        <v>11.484904302696798</v>
      </c>
      <c r="AX95" s="43">
        <v>13.439533371625444</v>
      </c>
      <c r="AY95" s="43">
        <v>16.953049753997472</v>
      </c>
      <c r="AZ95" s="43">
        <v>0.37889822775629689</v>
      </c>
      <c r="BA95" s="43">
        <v>-2.2531726505705785</v>
      </c>
      <c r="BB95" s="43">
        <v>0.58910886953191799</v>
      </c>
      <c r="BC95" s="43">
        <v>-0.12745770093811615</v>
      </c>
      <c r="BD95" s="43">
        <v>1.4615876111849113</v>
      </c>
      <c r="BE95" s="43">
        <v>4.9986677841202587</v>
      </c>
      <c r="BF95" s="43">
        <v>0.186595390589539</v>
      </c>
      <c r="BG95" s="43">
        <v>4.0429695493668039</v>
      </c>
      <c r="BH95" s="43">
        <v>14.228277821294233</v>
      </c>
      <c r="BI95" s="43">
        <v>21.863477079017436</v>
      </c>
      <c r="BJ95" s="43">
        <v>15.725054291224927</v>
      </c>
      <c r="BK95" s="43">
        <v>10.880122195221876</v>
      </c>
      <c r="BL95" s="43">
        <v>22.288136868694174</v>
      </c>
      <c r="BM95" s="43">
        <v>14.019816246010318</v>
      </c>
      <c r="BN95" s="43">
        <v>8.957621714523146</v>
      </c>
      <c r="BO95" s="43">
        <v>11.181970098693593</v>
      </c>
      <c r="BP95" s="43">
        <v>13.301603291374708</v>
      </c>
      <c r="BQ95" s="43">
        <v>20.407789121320576</v>
      </c>
      <c r="BR95" s="43">
        <v>15.084643680749332</v>
      </c>
      <c r="BS95" s="43">
        <v>10.597947137320961</v>
      </c>
      <c r="BT95" s="43">
        <v>16.406998229280155</v>
      </c>
      <c r="BU95" s="43">
        <v>15.448660807789928</v>
      </c>
      <c r="BV95" s="43">
        <v>10.382194570240365</v>
      </c>
      <c r="BW95" s="43">
        <v>15.139248820948348</v>
      </c>
      <c r="BX95" s="43">
        <v>0.72884075910675961</v>
      </c>
      <c r="BY95" s="43">
        <v>-0.1211815155151874</v>
      </c>
      <c r="BZ95" s="43">
        <v>7.4062768731535222E-2</v>
      </c>
      <c r="CA95" s="43">
        <v>-4.7178988790765569E-2</v>
      </c>
      <c r="CB95" s="43">
        <v>0.28160275986386285</v>
      </c>
      <c r="CC95" s="43">
        <v>8.3860750116502666E-2</v>
      </c>
      <c r="CD95" s="43">
        <v>6.0368813589983861E-2</v>
      </c>
      <c r="CE95" s="43">
        <v>0.39730617111088873</v>
      </c>
      <c r="CF95" s="43">
        <v>14.001619391630342</v>
      </c>
      <c r="CG95" s="43">
        <v>2.4459773971677543</v>
      </c>
      <c r="CH95" s="43">
        <v>0.96532327259280071</v>
      </c>
      <c r="CI95" s="43">
        <v>6.70697696991847</v>
      </c>
      <c r="CJ95" s="43">
        <v>2.5102841149750659</v>
      </c>
      <c r="CK95" s="43">
        <v>0.11340461991679986</v>
      </c>
      <c r="CL95" s="43">
        <v>0.64531336531556716</v>
      </c>
      <c r="CM95" s="43">
        <v>0.6143396517437788</v>
      </c>
      <c r="CN95" s="43">
        <v>0.37889822775629511</v>
      </c>
      <c r="CO95" s="43">
        <v>-0.17946335111601905</v>
      </c>
      <c r="CP95" s="43">
        <v>5.7769263795397062E-2</v>
      </c>
      <c r="CQ95" s="43">
        <v>-6.8166655816379901E-2</v>
      </c>
      <c r="CR95" s="43">
        <v>0.15397756245043881</v>
      </c>
      <c r="CS95" s="43">
        <v>8.9471929353606539E-2</v>
      </c>
      <c r="CT95" s="43">
        <v>1.6385302877959064E-2</v>
      </c>
      <c r="CU95" s="43">
        <v>0.30892417621132184</v>
      </c>
      <c r="CV95" s="43">
        <v>14.228277821294228</v>
      </c>
      <c r="CW95" s="43">
        <v>3.2637599226040845</v>
      </c>
      <c r="CX95" s="43">
        <v>1.4912463554294726</v>
      </c>
      <c r="CY95" s="43">
        <v>5.7532235859404581</v>
      </c>
      <c r="CZ95" s="43">
        <v>2.5420077721853698</v>
      </c>
      <c r="DA95" s="43">
        <v>0.16454864645997805</v>
      </c>
      <c r="DB95" s="43">
        <v>0.48093955027929525</v>
      </c>
      <c r="DC95" s="43">
        <v>0.53255198839555939</v>
      </c>
      <c r="DD95" s="44">
        <v>3103</v>
      </c>
      <c r="DE95" s="44">
        <f>DD95+DE94</f>
        <v>12284</v>
      </c>
      <c r="DF95" s="43">
        <f t="shared" si="22"/>
        <v>8.6865148861646304</v>
      </c>
      <c r="DG95" s="43">
        <f t="shared" si="22"/>
        <v>22.204536410664556</v>
      </c>
      <c r="DH95" s="44">
        <v>12970</v>
      </c>
      <c r="DI95" s="44">
        <f>DH95+DH94</f>
        <v>26956</v>
      </c>
      <c r="DJ95" s="43">
        <f t="shared" si="21"/>
        <v>13.991914220425382</v>
      </c>
      <c r="DK95" s="43">
        <f t="shared" si="21"/>
        <v>-35.659728852396412</v>
      </c>
    </row>
    <row r="96" spans="1:115" x14ac:dyDescent="0.25">
      <c r="A96" s="41">
        <v>2019</v>
      </c>
      <c r="B96" s="41" t="s">
        <v>160</v>
      </c>
      <c r="C96" s="41" t="s">
        <v>173</v>
      </c>
      <c r="D96" s="42">
        <v>97.491321695408786</v>
      </c>
      <c r="E96" s="42">
        <v>97.377210753983462</v>
      </c>
      <c r="F96" s="42">
        <v>99.620417586662967</v>
      </c>
      <c r="G96" s="42">
        <v>95.969767350312949</v>
      </c>
      <c r="H96" s="42">
        <v>102.326472520254</v>
      </c>
      <c r="I96" s="42">
        <v>106.93839740620656</v>
      </c>
      <c r="J96" s="42">
        <v>93.660758284845031</v>
      </c>
      <c r="K96" s="42">
        <v>98.465089440276969</v>
      </c>
      <c r="L96" s="42">
        <v>89.587133158787751</v>
      </c>
      <c r="M96" s="42">
        <v>80.759864035680323</v>
      </c>
      <c r="N96" s="42">
        <v>96.122121493799284</v>
      </c>
      <c r="O96" s="42">
        <v>89.881430068032927</v>
      </c>
      <c r="P96" s="42">
        <v>92.958875866676834</v>
      </c>
      <c r="Q96" s="42">
        <v>137.50952068128655</v>
      </c>
      <c r="R96" s="42">
        <v>68.756059825908864</v>
      </c>
      <c r="S96" s="42">
        <v>92.423288990444306</v>
      </c>
      <c r="T96" s="42">
        <v>87.840181617969478</v>
      </c>
      <c r="U96" s="42">
        <v>79.176901751943049</v>
      </c>
      <c r="V96" s="42">
        <v>93.669167792497049</v>
      </c>
      <c r="W96" s="42">
        <v>87.752796150828402</v>
      </c>
      <c r="X96" s="42">
        <v>92.262341481643489</v>
      </c>
      <c r="Y96" s="42">
        <v>135.18465110801338</v>
      </c>
      <c r="Z96" s="42">
        <v>68.536718226264853</v>
      </c>
      <c r="AA96" s="42">
        <v>91.213320419218718</v>
      </c>
      <c r="AB96" s="43"/>
      <c r="AC96" s="43"/>
      <c r="AD96" s="43"/>
      <c r="AE96" s="43"/>
      <c r="AF96" s="43"/>
      <c r="AG96" s="43"/>
      <c r="AH96" s="43"/>
      <c r="AI96" s="43"/>
      <c r="AJ96" s="43"/>
      <c r="AK96" s="43"/>
      <c r="AL96" s="43"/>
      <c r="AM96" s="43"/>
      <c r="AN96" s="43"/>
      <c r="AO96" s="43"/>
      <c r="AP96" s="43"/>
      <c r="AQ96" s="43"/>
      <c r="AR96" s="43"/>
      <c r="AS96" s="43"/>
      <c r="AT96" s="43"/>
      <c r="AU96" s="43"/>
      <c r="AV96" s="43"/>
      <c r="AW96" s="43"/>
      <c r="AX96" s="43"/>
      <c r="AY96" s="43"/>
      <c r="AZ96" s="43"/>
      <c r="BA96" s="43"/>
      <c r="BB96" s="43"/>
      <c r="BC96" s="43"/>
      <c r="BD96" s="43"/>
      <c r="BE96" s="43"/>
      <c r="BF96" s="43"/>
      <c r="BG96" s="43"/>
      <c r="BH96" s="43"/>
      <c r="BI96" s="43"/>
      <c r="BJ96" s="43"/>
      <c r="BK96" s="43"/>
      <c r="BL96" s="43"/>
      <c r="BM96" s="43"/>
      <c r="BN96" s="43"/>
      <c r="BO96" s="43"/>
      <c r="BP96" s="43"/>
      <c r="BQ96" s="43"/>
      <c r="BR96" s="43"/>
      <c r="BS96" s="43"/>
      <c r="BT96" s="43"/>
      <c r="BU96" s="43"/>
      <c r="BV96" s="43"/>
      <c r="BW96" s="43"/>
      <c r="BX96" s="43"/>
      <c r="BY96" s="43"/>
      <c r="BZ96" s="43"/>
      <c r="CA96" s="43"/>
      <c r="CB96" s="43"/>
      <c r="CC96" s="43"/>
      <c r="CD96" s="43"/>
      <c r="CE96" s="43"/>
      <c r="CF96" s="43"/>
      <c r="CG96" s="43"/>
      <c r="CH96" s="43"/>
      <c r="CI96" s="43"/>
      <c r="CJ96" s="43"/>
      <c r="CK96" s="43"/>
      <c r="CL96" s="43"/>
      <c r="CM96" s="43"/>
      <c r="CN96" s="43"/>
      <c r="CO96" s="43"/>
      <c r="CP96" s="43"/>
      <c r="CQ96" s="43"/>
      <c r="CR96" s="43"/>
      <c r="CS96" s="43"/>
      <c r="CT96" s="43"/>
      <c r="CU96" s="43"/>
      <c r="CV96" s="43"/>
      <c r="CW96" s="43"/>
      <c r="CX96" s="43"/>
      <c r="CY96" s="43"/>
      <c r="CZ96" s="43"/>
      <c r="DA96" s="43"/>
      <c r="DB96" s="43"/>
      <c r="DC96" s="43"/>
      <c r="DD96" s="44">
        <v>773</v>
      </c>
      <c r="DE96" s="44">
        <v>773</v>
      </c>
      <c r="DF96" s="43"/>
      <c r="DG96" s="43"/>
      <c r="DH96" s="44">
        <v>1145</v>
      </c>
      <c r="DI96" s="44">
        <v>1145</v>
      </c>
      <c r="DJ96" s="43"/>
      <c r="DK96" s="43"/>
    </row>
    <row r="97" spans="1:115" x14ac:dyDescent="0.25">
      <c r="A97" s="41">
        <v>2019</v>
      </c>
      <c r="B97" s="41" t="s">
        <v>162</v>
      </c>
      <c r="C97" s="41" t="s">
        <v>173</v>
      </c>
      <c r="D97" s="42">
        <v>97.331427113767077</v>
      </c>
      <c r="E97" s="42">
        <v>98.757049772764603</v>
      </c>
      <c r="F97" s="42">
        <v>100.82112809879334</v>
      </c>
      <c r="G97" s="42">
        <v>94.977758532456789</v>
      </c>
      <c r="H97" s="42">
        <v>101.76811911539305</v>
      </c>
      <c r="I97" s="42">
        <v>105.71560907827697</v>
      </c>
      <c r="J97" s="42">
        <v>95.809446269026765</v>
      </c>
      <c r="K97" s="42">
        <v>98.850877916082752</v>
      </c>
      <c r="L97" s="42">
        <v>86.123730058104499</v>
      </c>
      <c r="M97" s="42">
        <v>84.832274321355811</v>
      </c>
      <c r="N97" s="42">
        <v>92.038900921179447</v>
      </c>
      <c r="O97" s="42">
        <v>85.912645387214255</v>
      </c>
      <c r="P97" s="42">
        <v>87.890811673429994</v>
      </c>
      <c r="Q97" s="42">
        <v>124.42617764533352</v>
      </c>
      <c r="R97" s="42">
        <v>63.135694111879204</v>
      </c>
      <c r="S97" s="42">
        <v>86.993441852938176</v>
      </c>
      <c r="T97" s="42">
        <v>84.876158233134262</v>
      </c>
      <c r="U97" s="42">
        <v>83.483273484778707</v>
      </c>
      <c r="V97" s="42">
        <v>90.02185023534679</v>
      </c>
      <c r="W97" s="42">
        <v>84.465663239829226</v>
      </c>
      <c r="X97" s="42">
        <v>87.368791434110264</v>
      </c>
      <c r="Y97" s="42">
        <v>123.62868048902595</v>
      </c>
      <c r="Z97" s="42">
        <v>62.901175405413035</v>
      </c>
      <c r="AA97" s="42">
        <v>85.925718063801256</v>
      </c>
      <c r="AB97" s="43"/>
      <c r="AC97" s="43"/>
      <c r="AD97" s="43"/>
      <c r="AE97" s="43"/>
      <c r="AF97" s="43"/>
      <c r="AG97" s="43"/>
      <c r="AH97" s="43"/>
      <c r="AI97" s="43"/>
      <c r="AJ97" s="43"/>
      <c r="AK97" s="43"/>
      <c r="AL97" s="43"/>
      <c r="AM97" s="43"/>
      <c r="AN97" s="43"/>
      <c r="AO97" s="43"/>
      <c r="AP97" s="43"/>
      <c r="AQ97" s="43"/>
      <c r="AR97" s="43"/>
      <c r="AS97" s="43"/>
      <c r="AT97" s="43"/>
      <c r="AU97" s="43"/>
      <c r="AV97" s="43"/>
      <c r="AW97" s="43"/>
      <c r="AX97" s="43"/>
      <c r="AY97" s="43"/>
      <c r="AZ97" s="43"/>
      <c r="BA97" s="43"/>
      <c r="BB97" s="43"/>
      <c r="BC97" s="43"/>
      <c r="BD97" s="43"/>
      <c r="BE97" s="43"/>
      <c r="BF97" s="43"/>
      <c r="BG97" s="43"/>
      <c r="BH97" s="43"/>
      <c r="BI97" s="43"/>
      <c r="BJ97" s="43"/>
      <c r="BK97" s="43"/>
      <c r="BL97" s="43"/>
      <c r="BM97" s="43"/>
      <c r="BN97" s="43"/>
      <c r="BO97" s="43"/>
      <c r="BP97" s="43"/>
      <c r="BQ97" s="43"/>
      <c r="BR97" s="43"/>
      <c r="BS97" s="43"/>
      <c r="BT97" s="43"/>
      <c r="BU97" s="43"/>
      <c r="BV97" s="43"/>
      <c r="BW97" s="43"/>
      <c r="BX97" s="43"/>
      <c r="BY97" s="43"/>
      <c r="BZ97" s="43"/>
      <c r="CA97" s="43"/>
      <c r="CB97" s="43"/>
      <c r="CC97" s="43"/>
      <c r="CD97" s="43"/>
      <c r="CE97" s="43"/>
      <c r="CF97" s="43"/>
      <c r="CG97" s="43"/>
      <c r="CH97" s="43"/>
      <c r="CI97" s="43"/>
      <c r="CJ97" s="43"/>
      <c r="CK97" s="43"/>
      <c r="CL97" s="43"/>
      <c r="CM97" s="43"/>
      <c r="CN97" s="43"/>
      <c r="CO97" s="43"/>
      <c r="CP97" s="43"/>
      <c r="CQ97" s="43"/>
      <c r="CR97" s="43"/>
      <c r="CS97" s="43"/>
      <c r="CT97" s="43"/>
      <c r="CU97" s="43"/>
      <c r="CV97" s="43"/>
      <c r="CW97" s="43"/>
      <c r="CX97" s="43"/>
      <c r="CY97" s="43"/>
      <c r="CZ97" s="43"/>
      <c r="DA97" s="43"/>
      <c r="DB97" s="43"/>
      <c r="DC97" s="43"/>
      <c r="DD97" s="44">
        <v>808</v>
      </c>
      <c r="DE97" s="44">
        <f>+DD97+DE96</f>
        <v>1581</v>
      </c>
      <c r="DF97" s="43"/>
      <c r="DG97" s="43"/>
      <c r="DH97" s="44">
        <v>1449</v>
      </c>
      <c r="DI97" s="44">
        <f>+DH97+DI96</f>
        <v>2594</v>
      </c>
      <c r="DJ97" s="43"/>
      <c r="DK97" s="43"/>
    </row>
    <row r="98" spans="1:115" x14ac:dyDescent="0.25">
      <c r="A98" s="41">
        <v>2019</v>
      </c>
      <c r="B98" s="41" t="s">
        <v>163</v>
      </c>
      <c r="C98" s="41" t="s">
        <v>173</v>
      </c>
      <c r="D98" s="42">
        <v>96.971195063889326</v>
      </c>
      <c r="E98" s="42">
        <v>100.26830203142967</v>
      </c>
      <c r="F98" s="42">
        <v>101.28929504156984</v>
      </c>
      <c r="G98" s="42">
        <v>93.91961579341023</v>
      </c>
      <c r="H98" s="42">
        <v>102.01445149989054</v>
      </c>
      <c r="I98" s="42">
        <v>99.04585456229735</v>
      </c>
      <c r="J98" s="42">
        <v>97.571247983692018</v>
      </c>
      <c r="K98" s="42">
        <v>99.790619075096856</v>
      </c>
      <c r="L98" s="42">
        <v>95.812520271390028</v>
      </c>
      <c r="M98" s="42">
        <v>89.536779501799117</v>
      </c>
      <c r="N98" s="42">
        <v>96.584729740255185</v>
      </c>
      <c r="O98" s="42">
        <v>100.52176552474828</v>
      </c>
      <c r="P98" s="42">
        <v>91.911947941631567</v>
      </c>
      <c r="Q98" s="42">
        <v>88.818586675822502</v>
      </c>
      <c r="R98" s="42">
        <v>72.863492670090451</v>
      </c>
      <c r="S98" s="42">
        <v>104.20915622670704</v>
      </c>
      <c r="T98" s="42">
        <v>94.76525549562399</v>
      </c>
      <c r="U98" s="42">
        <v>88.596762433024693</v>
      </c>
      <c r="V98" s="42">
        <v>94.979313422957375</v>
      </c>
      <c r="W98" s="42">
        <v>99.26423614126675</v>
      </c>
      <c r="X98" s="42">
        <v>91.538332529549692</v>
      </c>
      <c r="Y98" s="42">
        <v>88.419144187011256</v>
      </c>
      <c r="Z98" s="42">
        <v>72.559303686604466</v>
      </c>
      <c r="AA98" s="42">
        <v>102.99096180913776</v>
      </c>
      <c r="AB98" s="43"/>
      <c r="AC98" s="43"/>
      <c r="AD98" s="43"/>
      <c r="AE98" s="43"/>
      <c r="AF98" s="43"/>
      <c r="AG98" s="43"/>
      <c r="AH98" s="43"/>
      <c r="AI98" s="43"/>
      <c r="AJ98" s="43"/>
      <c r="AK98" s="43"/>
      <c r="AL98" s="43"/>
      <c r="AM98" s="43"/>
      <c r="AN98" s="43"/>
      <c r="AO98" s="43"/>
      <c r="AP98" s="43"/>
      <c r="AQ98" s="43"/>
      <c r="AR98" s="43"/>
      <c r="AS98" s="43"/>
      <c r="AT98" s="43"/>
      <c r="AU98" s="43"/>
      <c r="AV98" s="43"/>
      <c r="AW98" s="43"/>
      <c r="AX98" s="43"/>
      <c r="AY98" s="43"/>
      <c r="AZ98" s="43"/>
      <c r="BA98" s="43"/>
      <c r="BB98" s="43"/>
      <c r="BC98" s="43"/>
      <c r="BD98" s="43"/>
      <c r="BE98" s="43"/>
      <c r="BF98" s="43"/>
      <c r="BG98" s="43"/>
      <c r="BH98" s="43"/>
      <c r="BI98" s="43"/>
      <c r="BJ98" s="43"/>
      <c r="BK98" s="43"/>
      <c r="BL98" s="43"/>
      <c r="BM98" s="43"/>
      <c r="BN98" s="43"/>
      <c r="BO98" s="43"/>
      <c r="BP98" s="43"/>
      <c r="BQ98" s="43"/>
      <c r="BR98" s="43"/>
      <c r="BS98" s="43"/>
      <c r="BT98" s="43"/>
      <c r="BU98" s="43"/>
      <c r="BV98" s="43"/>
      <c r="BW98" s="43"/>
      <c r="BX98" s="43"/>
      <c r="BY98" s="43"/>
      <c r="BZ98" s="43"/>
      <c r="CA98" s="43"/>
      <c r="CB98" s="43"/>
      <c r="CC98" s="43"/>
      <c r="CD98" s="43"/>
      <c r="CE98" s="43"/>
      <c r="CF98" s="43"/>
      <c r="CG98" s="43"/>
      <c r="CH98" s="43"/>
      <c r="CI98" s="43"/>
      <c r="CJ98" s="43"/>
      <c r="CK98" s="43"/>
      <c r="CL98" s="43"/>
      <c r="CM98" s="43"/>
      <c r="CN98" s="43"/>
      <c r="CO98" s="43"/>
      <c r="CP98" s="43"/>
      <c r="CQ98" s="43"/>
      <c r="CR98" s="43"/>
      <c r="CS98" s="43"/>
      <c r="CT98" s="43"/>
      <c r="CU98" s="43"/>
      <c r="CV98" s="43"/>
      <c r="CW98" s="43"/>
      <c r="CX98" s="43"/>
      <c r="CY98" s="43"/>
      <c r="CZ98" s="43"/>
      <c r="DA98" s="43"/>
      <c r="DB98" s="43"/>
      <c r="DC98" s="43"/>
      <c r="DD98" s="44">
        <v>854</v>
      </c>
      <c r="DE98" s="44">
        <f t="shared" ref="DE98:DE107" si="23">+DD98+DE97</f>
        <v>2435</v>
      </c>
      <c r="DF98" s="43"/>
      <c r="DG98" s="43"/>
      <c r="DH98" s="44">
        <v>1356</v>
      </c>
      <c r="DI98" s="44">
        <f t="shared" ref="DI98:DI107" si="24">+DH98+DI97</f>
        <v>3950</v>
      </c>
      <c r="DJ98" s="43"/>
      <c r="DK98" s="43"/>
    </row>
    <row r="99" spans="1:115" x14ac:dyDescent="0.25">
      <c r="A99" s="41">
        <v>2019</v>
      </c>
      <c r="B99" s="41" t="s">
        <v>164</v>
      </c>
      <c r="C99" s="41" t="s">
        <v>173</v>
      </c>
      <c r="D99" s="42">
        <v>96.554177053241446</v>
      </c>
      <c r="E99" s="42">
        <v>99.939768931719868</v>
      </c>
      <c r="F99" s="42">
        <v>100.99187133664348</v>
      </c>
      <c r="G99" s="42">
        <v>93.94795890249182</v>
      </c>
      <c r="H99" s="42">
        <v>99.912415152178681</v>
      </c>
      <c r="I99" s="42">
        <v>98.045391384900412</v>
      </c>
      <c r="J99" s="42">
        <v>96.241632513138526</v>
      </c>
      <c r="K99" s="42">
        <v>100.23575962410354</v>
      </c>
      <c r="L99" s="42">
        <v>87.875321242806294</v>
      </c>
      <c r="M99" s="42">
        <v>81.856297597258134</v>
      </c>
      <c r="N99" s="42">
        <v>99.454652891765605</v>
      </c>
      <c r="O99" s="42">
        <v>89.005178116596255</v>
      </c>
      <c r="P99" s="42">
        <v>93.241080118199591</v>
      </c>
      <c r="Q99" s="42">
        <v>76.532191969331535</v>
      </c>
      <c r="R99" s="42">
        <v>74.555470029931286</v>
      </c>
      <c r="S99" s="42">
        <v>89.379384632277464</v>
      </c>
      <c r="T99" s="42">
        <v>87.29394575238436</v>
      </c>
      <c r="U99" s="42">
        <v>81.12613940020627</v>
      </c>
      <c r="V99" s="42">
        <v>98.136350212413419</v>
      </c>
      <c r="W99" s="42">
        <v>88.415241773898231</v>
      </c>
      <c r="X99" s="42">
        <v>93.125030253754844</v>
      </c>
      <c r="Y99" s="42">
        <v>76.350500136742738</v>
      </c>
      <c r="Z99" s="42">
        <v>74.289031141003363</v>
      </c>
      <c r="AA99" s="42">
        <v>88.590358756502823</v>
      </c>
      <c r="AB99" s="43"/>
      <c r="AC99" s="43"/>
      <c r="AD99" s="43"/>
      <c r="AE99" s="43"/>
      <c r="AF99" s="43"/>
      <c r="AG99" s="43"/>
      <c r="AH99" s="43"/>
      <c r="AI99" s="43"/>
      <c r="AJ99" s="43"/>
      <c r="AK99" s="43"/>
      <c r="AL99" s="43"/>
      <c r="AM99" s="43"/>
      <c r="AN99" s="43"/>
      <c r="AO99" s="43"/>
      <c r="AP99" s="43"/>
      <c r="AQ99" s="43"/>
      <c r="AR99" s="43"/>
      <c r="AS99" s="43"/>
      <c r="AT99" s="43"/>
      <c r="AU99" s="43"/>
      <c r="AV99" s="43"/>
      <c r="AW99" s="43"/>
      <c r="AX99" s="43"/>
      <c r="AY99" s="43"/>
      <c r="AZ99" s="43"/>
      <c r="BA99" s="43"/>
      <c r="BB99" s="43"/>
      <c r="BC99" s="43"/>
      <c r="BD99" s="43"/>
      <c r="BE99" s="43"/>
      <c r="BF99" s="43"/>
      <c r="BG99" s="43"/>
      <c r="BH99" s="43"/>
      <c r="BI99" s="43"/>
      <c r="BJ99" s="43"/>
      <c r="BK99" s="43"/>
      <c r="BL99" s="43"/>
      <c r="BM99" s="43"/>
      <c r="BN99" s="43"/>
      <c r="BO99" s="43"/>
      <c r="BP99" s="43"/>
      <c r="BQ99" s="43"/>
      <c r="BR99" s="43"/>
      <c r="BS99" s="43"/>
      <c r="BT99" s="43"/>
      <c r="BU99" s="43"/>
      <c r="BV99" s="43"/>
      <c r="BW99" s="43"/>
      <c r="BX99" s="43"/>
      <c r="BY99" s="43"/>
      <c r="BZ99" s="43"/>
      <c r="CA99" s="43"/>
      <c r="CB99" s="43"/>
      <c r="CC99" s="43"/>
      <c r="CD99" s="43"/>
      <c r="CE99" s="43"/>
      <c r="CF99" s="43"/>
      <c r="CG99" s="43"/>
      <c r="CH99" s="43"/>
      <c r="CI99" s="43"/>
      <c r="CJ99" s="43"/>
      <c r="CK99" s="43"/>
      <c r="CL99" s="43"/>
      <c r="CM99" s="43"/>
      <c r="CN99" s="43"/>
      <c r="CO99" s="43"/>
      <c r="CP99" s="43"/>
      <c r="CQ99" s="43"/>
      <c r="CR99" s="43"/>
      <c r="CS99" s="43"/>
      <c r="CT99" s="43"/>
      <c r="CU99" s="43"/>
      <c r="CV99" s="43"/>
      <c r="CW99" s="43"/>
      <c r="CX99" s="43"/>
      <c r="CY99" s="43"/>
      <c r="CZ99" s="43"/>
      <c r="DA99" s="43"/>
      <c r="DB99" s="43"/>
      <c r="DC99" s="43"/>
      <c r="DD99" s="44">
        <v>945</v>
      </c>
      <c r="DE99" s="44">
        <f t="shared" si="23"/>
        <v>3380</v>
      </c>
      <c r="DF99" s="43"/>
      <c r="DG99" s="43"/>
      <c r="DH99" s="44">
        <v>1665</v>
      </c>
      <c r="DI99" s="44">
        <f t="shared" si="24"/>
        <v>5615</v>
      </c>
      <c r="DJ99" s="43"/>
      <c r="DK99" s="43"/>
    </row>
    <row r="100" spans="1:115" x14ac:dyDescent="0.25">
      <c r="A100" s="41">
        <v>2019</v>
      </c>
      <c r="B100" s="41" t="s">
        <v>165</v>
      </c>
      <c r="C100" s="41" t="s">
        <v>173</v>
      </c>
      <c r="D100" s="42">
        <v>97.867233141310223</v>
      </c>
      <c r="E100" s="42">
        <v>100.66254175108142</v>
      </c>
      <c r="F100" s="42">
        <v>98.788732782262045</v>
      </c>
      <c r="G100" s="42">
        <v>96.9239853560603</v>
      </c>
      <c r="H100" s="42">
        <v>97.728268009634348</v>
      </c>
      <c r="I100" s="42">
        <v>100.82445576655859</v>
      </c>
      <c r="J100" s="42">
        <v>97.109677972275179</v>
      </c>
      <c r="K100" s="42">
        <v>99.790619075096856</v>
      </c>
      <c r="L100" s="42">
        <v>96.577545387973927</v>
      </c>
      <c r="M100" s="42">
        <v>100.92241884301774</v>
      </c>
      <c r="N100" s="42">
        <v>103.59032565791794</v>
      </c>
      <c r="O100" s="42">
        <v>97.805979554607177</v>
      </c>
      <c r="P100" s="42">
        <v>94.350366554693053</v>
      </c>
      <c r="Q100" s="42">
        <v>79.8652959999107</v>
      </c>
      <c r="R100" s="42">
        <v>79.653836340697808</v>
      </c>
      <c r="S100" s="42">
        <v>99.632547046049581</v>
      </c>
      <c r="T100" s="42">
        <v>96.304352304286297</v>
      </c>
      <c r="U100" s="42">
        <v>100.34734411457143</v>
      </c>
      <c r="V100" s="42">
        <v>102.89611240937666</v>
      </c>
      <c r="W100" s="42">
        <v>97.576797941290465</v>
      </c>
      <c r="X100" s="42">
        <v>94.42090605268092</v>
      </c>
      <c r="Y100" s="42">
        <v>79.746332598746378</v>
      </c>
      <c r="Z100" s="42">
        <v>79.600065734075429</v>
      </c>
      <c r="AA100" s="42">
        <v>99.11994071016413</v>
      </c>
      <c r="AB100" s="43"/>
      <c r="AC100" s="43"/>
      <c r="AD100" s="43"/>
      <c r="AE100" s="43"/>
      <c r="AF100" s="43"/>
      <c r="AG100" s="43"/>
      <c r="AH100" s="43"/>
      <c r="AI100" s="43"/>
      <c r="AJ100" s="43"/>
      <c r="AK100" s="43"/>
      <c r="AL100" s="43"/>
      <c r="AM100" s="43"/>
      <c r="AN100" s="43"/>
      <c r="AO100" s="43"/>
      <c r="AP100" s="43"/>
      <c r="AQ100" s="43"/>
      <c r="AR100" s="43"/>
      <c r="AS100" s="43"/>
      <c r="AT100" s="43"/>
      <c r="AU100" s="43"/>
      <c r="AV100" s="43"/>
      <c r="AW100" s="43"/>
      <c r="AX100" s="43"/>
      <c r="AY100" s="43"/>
      <c r="AZ100" s="43"/>
      <c r="BA100" s="43"/>
      <c r="BB100" s="43"/>
      <c r="BC100" s="43"/>
      <c r="BD100" s="43"/>
      <c r="BE100" s="43"/>
      <c r="BF100" s="43"/>
      <c r="BG100" s="43"/>
      <c r="BH100" s="43"/>
      <c r="BI100" s="43"/>
      <c r="BJ100" s="43"/>
      <c r="BK100" s="43"/>
      <c r="BL100" s="43"/>
      <c r="BM100" s="43"/>
      <c r="BN100" s="43"/>
      <c r="BO100" s="43"/>
      <c r="BP100" s="43"/>
      <c r="BQ100" s="43"/>
      <c r="BR100" s="43"/>
      <c r="BS100" s="43"/>
      <c r="BT100" s="43"/>
      <c r="BU100" s="43"/>
      <c r="BV100" s="43"/>
      <c r="BW100" s="43"/>
      <c r="BX100" s="43"/>
      <c r="BY100" s="43"/>
      <c r="BZ100" s="43"/>
      <c r="CA100" s="43"/>
      <c r="CB100" s="43"/>
      <c r="CC100" s="43"/>
      <c r="CD100" s="43"/>
      <c r="CE100" s="43"/>
      <c r="CF100" s="43"/>
      <c r="CG100" s="43"/>
      <c r="CH100" s="43"/>
      <c r="CI100" s="43"/>
      <c r="CJ100" s="43"/>
      <c r="CK100" s="43"/>
      <c r="CL100" s="43"/>
      <c r="CM100" s="43"/>
      <c r="CN100" s="43"/>
      <c r="CO100" s="43"/>
      <c r="CP100" s="43"/>
      <c r="CQ100" s="43"/>
      <c r="CR100" s="43"/>
      <c r="CS100" s="43"/>
      <c r="CT100" s="43"/>
      <c r="CU100" s="43"/>
      <c r="CV100" s="43"/>
      <c r="CW100" s="43"/>
      <c r="CX100" s="43"/>
      <c r="CY100" s="43"/>
      <c r="CZ100" s="43"/>
      <c r="DA100" s="43"/>
      <c r="DB100" s="43"/>
      <c r="DC100" s="43"/>
      <c r="DD100" s="44">
        <v>1059</v>
      </c>
      <c r="DE100" s="44">
        <f t="shared" si="23"/>
        <v>4439</v>
      </c>
      <c r="DF100" s="43"/>
      <c r="DG100" s="43"/>
      <c r="DH100" s="44">
        <v>1659</v>
      </c>
      <c r="DI100" s="44">
        <f t="shared" si="24"/>
        <v>7274</v>
      </c>
      <c r="DJ100" s="43"/>
      <c r="DK100" s="43"/>
    </row>
    <row r="101" spans="1:115" x14ac:dyDescent="0.25">
      <c r="A101" s="41">
        <v>2019</v>
      </c>
      <c r="B101" s="41" t="s">
        <v>166</v>
      </c>
      <c r="C101" s="41" t="s">
        <v>173</v>
      </c>
      <c r="D101" s="42">
        <v>99.014317844776173</v>
      </c>
      <c r="E101" s="42">
        <v>100.00547555166182</v>
      </c>
      <c r="F101" s="42">
        <v>99.917841291374501</v>
      </c>
      <c r="G101" s="42">
        <v>99.238672597724673</v>
      </c>
      <c r="H101" s="42">
        <v>98.344098970878051</v>
      </c>
      <c r="I101" s="42">
        <v>97.489578508568769</v>
      </c>
      <c r="J101" s="42">
        <v>97.321485961599095</v>
      </c>
      <c r="K101" s="42">
        <v>99.909323221498653</v>
      </c>
      <c r="L101" s="42">
        <v>96.779161919402497</v>
      </c>
      <c r="M101" s="42">
        <v>88.802238753690006</v>
      </c>
      <c r="N101" s="42">
        <v>92.842503720780229</v>
      </c>
      <c r="O101" s="42">
        <v>100.77243205901318</v>
      </c>
      <c r="P101" s="42">
        <v>91.903810875966656</v>
      </c>
      <c r="Q101" s="42">
        <v>75.880895866122685</v>
      </c>
      <c r="R101" s="42">
        <v>92.916944134354409</v>
      </c>
      <c r="S101" s="42">
        <v>109.02532875203963</v>
      </c>
      <c r="T101" s="42">
        <v>96.913889689685931</v>
      </c>
      <c r="U101" s="42">
        <v>88.622297652755861</v>
      </c>
      <c r="V101" s="42">
        <v>92.699474262889936</v>
      </c>
      <c r="W101" s="42">
        <v>101.0900792558691</v>
      </c>
      <c r="X101" s="42">
        <v>92.019495571032763</v>
      </c>
      <c r="Y101" s="42">
        <v>75.763468200304715</v>
      </c>
      <c r="Z101" s="42">
        <v>92.928326215771193</v>
      </c>
      <c r="AA101" s="42">
        <v>108.8190180621385</v>
      </c>
      <c r="AB101" s="43"/>
      <c r="AC101" s="43"/>
      <c r="AD101" s="43"/>
      <c r="AE101" s="43"/>
      <c r="AF101" s="43"/>
      <c r="AG101" s="43"/>
      <c r="AH101" s="43"/>
      <c r="AI101" s="43"/>
      <c r="AJ101" s="43"/>
      <c r="AK101" s="43"/>
      <c r="AL101" s="43"/>
      <c r="AM101" s="43"/>
      <c r="AN101" s="43"/>
      <c r="AO101" s="43"/>
      <c r="AP101" s="43"/>
      <c r="AQ101" s="43"/>
      <c r="AR101" s="43"/>
      <c r="AS101" s="43"/>
      <c r="AT101" s="43"/>
      <c r="AU101" s="43"/>
      <c r="AV101" s="43"/>
      <c r="AW101" s="43"/>
      <c r="AX101" s="43"/>
      <c r="AY101" s="43"/>
      <c r="AZ101" s="43"/>
      <c r="BA101" s="43"/>
      <c r="BB101" s="43"/>
      <c r="BC101" s="43"/>
      <c r="BD101" s="43"/>
      <c r="BE101" s="43"/>
      <c r="BF101" s="43"/>
      <c r="BG101" s="43"/>
      <c r="BH101" s="43"/>
      <c r="BI101" s="43"/>
      <c r="BJ101" s="43"/>
      <c r="BK101" s="43"/>
      <c r="BL101" s="43"/>
      <c r="BM101" s="43"/>
      <c r="BN101" s="43"/>
      <c r="BO101" s="43"/>
      <c r="BP101" s="43"/>
      <c r="BQ101" s="43"/>
      <c r="BR101" s="43"/>
      <c r="BS101" s="43"/>
      <c r="BT101" s="43"/>
      <c r="BU101" s="43"/>
      <c r="BV101" s="43"/>
      <c r="BW101" s="43"/>
      <c r="BX101" s="43"/>
      <c r="BY101" s="43"/>
      <c r="BZ101" s="43"/>
      <c r="CA101" s="43"/>
      <c r="CB101" s="43"/>
      <c r="CC101" s="43"/>
      <c r="CD101" s="43"/>
      <c r="CE101" s="43"/>
      <c r="CF101" s="43"/>
      <c r="CG101" s="43"/>
      <c r="CH101" s="43"/>
      <c r="CI101" s="43"/>
      <c r="CJ101" s="43"/>
      <c r="CK101" s="43"/>
      <c r="CL101" s="43"/>
      <c r="CM101" s="43"/>
      <c r="CN101" s="43"/>
      <c r="CO101" s="43"/>
      <c r="CP101" s="43"/>
      <c r="CQ101" s="43"/>
      <c r="CR101" s="43"/>
      <c r="CS101" s="43"/>
      <c r="CT101" s="43"/>
      <c r="CU101" s="43"/>
      <c r="CV101" s="43"/>
      <c r="CW101" s="43"/>
      <c r="CX101" s="43"/>
      <c r="CY101" s="43"/>
      <c r="CZ101" s="43"/>
      <c r="DA101" s="43"/>
      <c r="DB101" s="43"/>
      <c r="DC101" s="43"/>
      <c r="DD101" s="44">
        <v>825</v>
      </c>
      <c r="DE101" s="44">
        <f t="shared" si="23"/>
        <v>5264</v>
      </c>
      <c r="DF101" s="43"/>
      <c r="DG101" s="43"/>
      <c r="DH101" s="44">
        <v>1248</v>
      </c>
      <c r="DI101" s="44">
        <f t="shared" si="24"/>
        <v>8522</v>
      </c>
      <c r="DJ101" s="43"/>
      <c r="DK101" s="43"/>
    </row>
    <row r="102" spans="1:115" x14ac:dyDescent="0.25">
      <c r="A102" s="41">
        <v>2019</v>
      </c>
      <c r="B102" s="41" t="s">
        <v>167</v>
      </c>
      <c r="C102" s="41" t="s">
        <v>173</v>
      </c>
      <c r="D102" s="42">
        <v>99.066478798510872</v>
      </c>
      <c r="E102" s="42">
        <v>100.46542189125553</v>
      </c>
      <c r="F102" s="42">
        <v>98.540879694859242</v>
      </c>
      <c r="G102" s="42">
        <v>99.588237609731138</v>
      </c>
      <c r="H102" s="42">
        <v>99.255528793518721</v>
      </c>
      <c r="I102" s="42">
        <v>97.489578508568769</v>
      </c>
      <c r="J102" s="42">
        <v>95.551113981469868</v>
      </c>
      <c r="K102" s="42">
        <v>100.17640755090265</v>
      </c>
      <c r="L102" s="42">
        <v>99.495589339938732</v>
      </c>
      <c r="M102" s="42">
        <v>99.207085764581265</v>
      </c>
      <c r="N102" s="42">
        <v>102.19999561429876</v>
      </c>
      <c r="O102" s="42">
        <v>100.62372854752122</v>
      </c>
      <c r="P102" s="42">
        <v>98.840852506064323</v>
      </c>
      <c r="Q102" s="42">
        <v>90.755083864673551</v>
      </c>
      <c r="R102" s="42">
        <v>90.238895767124987</v>
      </c>
      <c r="S102" s="42">
        <v>103.40000846203029</v>
      </c>
      <c r="T102" s="42">
        <v>99.873362921644656</v>
      </c>
      <c r="U102" s="42">
        <v>99.358836572740486</v>
      </c>
      <c r="V102" s="42">
        <v>102.53366939536164</v>
      </c>
      <c r="W102" s="42">
        <v>101.23960283083515</v>
      </c>
      <c r="X102" s="42">
        <v>99.045305898589689</v>
      </c>
      <c r="Y102" s="42">
        <v>90.660134681001296</v>
      </c>
      <c r="Z102" s="42">
        <v>90.030234328200635</v>
      </c>
      <c r="AA102" s="42">
        <v>103.38105287909703</v>
      </c>
      <c r="AB102" s="43"/>
      <c r="AC102" s="43"/>
      <c r="AD102" s="43"/>
      <c r="AE102" s="43"/>
      <c r="AF102" s="43"/>
      <c r="AG102" s="43"/>
      <c r="AH102" s="43"/>
      <c r="AI102" s="43"/>
      <c r="AJ102" s="43"/>
      <c r="AK102" s="43"/>
      <c r="AL102" s="43"/>
      <c r="AM102" s="43"/>
      <c r="AN102" s="43"/>
      <c r="AO102" s="43"/>
      <c r="AP102" s="43"/>
      <c r="AQ102" s="43"/>
      <c r="AR102" s="43"/>
      <c r="AS102" s="43"/>
      <c r="AT102" s="43"/>
      <c r="AU102" s="43"/>
      <c r="AV102" s="43"/>
      <c r="AW102" s="43"/>
      <c r="AX102" s="43"/>
      <c r="AY102" s="43"/>
      <c r="AZ102" s="43"/>
      <c r="BA102" s="43"/>
      <c r="BB102" s="43"/>
      <c r="BC102" s="43"/>
      <c r="BD102" s="43"/>
      <c r="BE102" s="43"/>
      <c r="BF102" s="43"/>
      <c r="BG102" s="43"/>
      <c r="BH102" s="43"/>
      <c r="BI102" s="43"/>
      <c r="BJ102" s="43"/>
      <c r="BK102" s="43"/>
      <c r="BL102" s="43"/>
      <c r="BM102" s="43"/>
      <c r="BN102" s="43"/>
      <c r="BO102" s="43"/>
      <c r="BP102" s="43"/>
      <c r="BQ102" s="43"/>
      <c r="BR102" s="43"/>
      <c r="BS102" s="43"/>
      <c r="BT102" s="43"/>
      <c r="BU102" s="43"/>
      <c r="BV102" s="43"/>
      <c r="BW102" s="43"/>
      <c r="BX102" s="43"/>
      <c r="BY102" s="43"/>
      <c r="BZ102" s="43"/>
      <c r="CA102" s="43"/>
      <c r="CB102" s="43"/>
      <c r="CC102" s="43"/>
      <c r="CD102" s="43"/>
      <c r="CE102" s="43"/>
      <c r="CF102" s="43"/>
      <c r="CG102" s="43"/>
      <c r="CH102" s="43"/>
      <c r="CI102" s="43"/>
      <c r="CJ102" s="43"/>
      <c r="CK102" s="43"/>
      <c r="CL102" s="43"/>
      <c r="CM102" s="43"/>
      <c r="CN102" s="43"/>
      <c r="CO102" s="43"/>
      <c r="CP102" s="43"/>
      <c r="CQ102" s="43"/>
      <c r="CR102" s="43"/>
      <c r="CS102" s="43"/>
      <c r="CT102" s="43"/>
      <c r="CU102" s="43"/>
      <c r="CV102" s="43"/>
      <c r="CW102" s="43"/>
      <c r="CX102" s="43"/>
      <c r="CY102" s="43"/>
      <c r="CZ102" s="43"/>
      <c r="DA102" s="43"/>
      <c r="DB102" s="43"/>
      <c r="DC102" s="43"/>
      <c r="DD102" s="44">
        <v>1137</v>
      </c>
      <c r="DE102" s="44">
        <f t="shared" si="23"/>
        <v>6401</v>
      </c>
      <c r="DF102" s="43"/>
      <c r="DG102" s="43"/>
      <c r="DH102" s="44">
        <v>1728</v>
      </c>
      <c r="DI102" s="44">
        <f t="shared" si="24"/>
        <v>10250</v>
      </c>
      <c r="DJ102" s="43"/>
      <c r="DK102" s="43"/>
    </row>
    <row r="103" spans="1:115" x14ac:dyDescent="0.25">
      <c r="A103" s="41">
        <v>2019</v>
      </c>
      <c r="B103" s="41" t="s">
        <v>168</v>
      </c>
      <c r="C103" s="41" t="s">
        <v>173</v>
      </c>
      <c r="D103" s="42">
        <v>99.85013750105955</v>
      </c>
      <c r="E103" s="42">
        <v>100.72824837102337</v>
      </c>
      <c r="F103" s="42">
        <v>98.700607240069616</v>
      </c>
      <c r="G103" s="42">
        <v>101.47777821517143</v>
      </c>
      <c r="H103" s="42">
        <v>99.592183052331961</v>
      </c>
      <c r="I103" s="42">
        <v>95.488652153774893</v>
      </c>
      <c r="J103" s="42">
        <v>94.56798210038842</v>
      </c>
      <c r="K103" s="42">
        <v>99.810403099497165</v>
      </c>
      <c r="L103" s="42">
        <v>100.10282591468231</v>
      </c>
      <c r="M103" s="42">
        <v>102.08752545137065</v>
      </c>
      <c r="N103" s="42">
        <v>98.090029979408882</v>
      </c>
      <c r="O103" s="42">
        <v>100.55554808519788</v>
      </c>
      <c r="P103" s="42">
        <v>102.08043837148124</v>
      </c>
      <c r="Q103" s="42">
        <v>104.04057328205889</v>
      </c>
      <c r="R103" s="42">
        <v>85.539808140370937</v>
      </c>
      <c r="S103" s="42">
        <v>104.45395359024062</v>
      </c>
      <c r="T103" s="42">
        <v>100.57884313956689</v>
      </c>
      <c r="U103" s="42">
        <v>102.4705784316555</v>
      </c>
      <c r="V103" s="42">
        <v>98.985907654113944</v>
      </c>
      <c r="W103" s="42">
        <v>101.17072413258772</v>
      </c>
      <c r="X103" s="42">
        <v>102.19592637478974</v>
      </c>
      <c r="Y103" s="42">
        <v>104.26484208002663</v>
      </c>
      <c r="Z103" s="42">
        <v>85.503605818976339</v>
      </c>
      <c r="AA103" s="42">
        <v>104.79715805697573</v>
      </c>
      <c r="AB103" s="43"/>
      <c r="AC103" s="43"/>
      <c r="AD103" s="43"/>
      <c r="AE103" s="43"/>
      <c r="AF103" s="43"/>
      <c r="AG103" s="43"/>
      <c r="AH103" s="43"/>
      <c r="AI103" s="43"/>
      <c r="AJ103" s="43"/>
      <c r="AK103" s="43"/>
      <c r="AL103" s="43"/>
      <c r="AM103" s="43"/>
      <c r="AN103" s="43"/>
      <c r="AO103" s="43"/>
      <c r="AP103" s="43"/>
      <c r="AQ103" s="43"/>
      <c r="AR103" s="43"/>
      <c r="AS103" s="43"/>
      <c r="AT103" s="43"/>
      <c r="AU103" s="43"/>
      <c r="AV103" s="43"/>
      <c r="AW103" s="43"/>
      <c r="AX103" s="43"/>
      <c r="AY103" s="43"/>
      <c r="AZ103" s="43"/>
      <c r="BA103" s="43"/>
      <c r="BB103" s="43"/>
      <c r="BC103" s="43"/>
      <c r="BD103" s="43"/>
      <c r="BE103" s="43"/>
      <c r="BF103" s="43"/>
      <c r="BG103" s="43"/>
      <c r="BH103" s="43"/>
      <c r="BI103" s="43"/>
      <c r="BJ103" s="43"/>
      <c r="BK103" s="43"/>
      <c r="BL103" s="43"/>
      <c r="BM103" s="43"/>
      <c r="BN103" s="43"/>
      <c r="BO103" s="43"/>
      <c r="BP103" s="43"/>
      <c r="BQ103" s="43"/>
      <c r="BR103" s="43"/>
      <c r="BS103" s="43"/>
      <c r="BT103" s="43"/>
      <c r="BU103" s="43"/>
      <c r="BV103" s="43"/>
      <c r="BW103" s="43"/>
      <c r="BX103" s="43"/>
      <c r="BY103" s="43"/>
      <c r="BZ103" s="43"/>
      <c r="CA103" s="43"/>
      <c r="CB103" s="43"/>
      <c r="CC103" s="43"/>
      <c r="CD103" s="43"/>
      <c r="CE103" s="43"/>
      <c r="CF103" s="43"/>
      <c r="CG103" s="43"/>
      <c r="CH103" s="43"/>
      <c r="CI103" s="43"/>
      <c r="CJ103" s="43"/>
      <c r="CK103" s="43"/>
      <c r="CL103" s="43"/>
      <c r="CM103" s="43"/>
      <c r="CN103" s="43"/>
      <c r="CO103" s="43"/>
      <c r="CP103" s="43"/>
      <c r="CQ103" s="43"/>
      <c r="CR103" s="43"/>
      <c r="CS103" s="43"/>
      <c r="CT103" s="43"/>
      <c r="CU103" s="43"/>
      <c r="CV103" s="43"/>
      <c r="CW103" s="43"/>
      <c r="CX103" s="43"/>
      <c r="CY103" s="43"/>
      <c r="CZ103" s="43"/>
      <c r="DA103" s="43"/>
      <c r="DB103" s="43"/>
      <c r="DC103" s="43"/>
      <c r="DD103" s="44">
        <v>1121</v>
      </c>
      <c r="DE103" s="44">
        <f t="shared" si="23"/>
        <v>7522</v>
      </c>
      <c r="DF103" s="43"/>
      <c r="DG103" s="43"/>
      <c r="DH103" s="44">
        <v>1597</v>
      </c>
      <c r="DI103" s="44">
        <f t="shared" si="24"/>
        <v>11847</v>
      </c>
      <c r="DJ103" s="43"/>
      <c r="DK103" s="43"/>
    </row>
    <row r="104" spans="1:115" x14ac:dyDescent="0.25">
      <c r="A104" s="41">
        <v>2019</v>
      </c>
      <c r="B104" s="41" t="s">
        <v>169</v>
      </c>
      <c r="C104" s="41" t="s">
        <v>173</v>
      </c>
      <c r="D104" s="42">
        <v>100.82415775981765</v>
      </c>
      <c r="E104" s="42">
        <v>101.18819471061708</v>
      </c>
      <c r="F104" s="42">
        <v>100.09409237575937</v>
      </c>
      <c r="G104" s="42">
        <v>103.94362870527102</v>
      </c>
      <c r="H104" s="42">
        <v>97.892489599299338</v>
      </c>
      <c r="I104" s="42">
        <v>95.488652153774893</v>
      </c>
      <c r="J104" s="42">
        <v>92.826993887564242</v>
      </c>
      <c r="K104" s="42">
        <v>99.859863160497895</v>
      </c>
      <c r="L104" s="42">
        <v>96.943826526836887</v>
      </c>
      <c r="M104" s="42">
        <v>105.8427508312694</v>
      </c>
      <c r="N104" s="42">
        <v>101.1892503102741</v>
      </c>
      <c r="O104" s="42">
        <v>96.357230856040218</v>
      </c>
      <c r="P104" s="42">
        <v>97.219783555861312</v>
      </c>
      <c r="Q104" s="42">
        <v>79.558175472121434</v>
      </c>
      <c r="R104" s="42">
        <v>87.383210146583949</v>
      </c>
      <c r="S104" s="42">
        <v>95.939840433699544</v>
      </c>
      <c r="T104" s="42">
        <v>97.635183746653212</v>
      </c>
      <c r="U104" s="42">
        <v>106.388432406783</v>
      </c>
      <c r="V104" s="42">
        <v>102.30138353729575</v>
      </c>
      <c r="W104" s="42">
        <v>97.234521957760919</v>
      </c>
      <c r="X104" s="42">
        <v>97.434461112904771</v>
      </c>
      <c r="Y104" s="42">
        <v>79.824146347125122</v>
      </c>
      <c r="Z104" s="42">
        <v>87.453060105813421</v>
      </c>
      <c r="AA104" s="42">
        <v>96.626683843013964</v>
      </c>
      <c r="AB104" s="43"/>
      <c r="AC104" s="43"/>
      <c r="AD104" s="43"/>
      <c r="AE104" s="43"/>
      <c r="AF104" s="43"/>
      <c r="AG104" s="43"/>
      <c r="AH104" s="43"/>
      <c r="AI104" s="43"/>
      <c r="AJ104" s="43"/>
      <c r="AK104" s="43"/>
      <c r="AL104" s="43"/>
      <c r="AM104" s="43"/>
      <c r="AN104" s="43"/>
      <c r="AO104" s="43"/>
      <c r="AP104" s="43"/>
      <c r="AQ104" s="43"/>
      <c r="AR104" s="43"/>
      <c r="AS104" s="43"/>
      <c r="AT104" s="43"/>
      <c r="AU104" s="43"/>
      <c r="AV104" s="43"/>
      <c r="AW104" s="43"/>
      <c r="AX104" s="43"/>
      <c r="AY104" s="43"/>
      <c r="AZ104" s="43"/>
      <c r="BA104" s="43"/>
      <c r="BB104" s="43"/>
      <c r="BC104" s="43"/>
      <c r="BD104" s="43"/>
      <c r="BE104" s="43"/>
      <c r="BF104" s="43"/>
      <c r="BG104" s="43"/>
      <c r="BH104" s="43"/>
      <c r="BI104" s="43"/>
      <c r="BJ104" s="43"/>
      <c r="BK104" s="43"/>
      <c r="BL104" s="43"/>
      <c r="BM104" s="43"/>
      <c r="BN104" s="43"/>
      <c r="BO104" s="43"/>
      <c r="BP104" s="43"/>
      <c r="BQ104" s="43"/>
      <c r="BR104" s="43"/>
      <c r="BS104" s="43"/>
      <c r="BT104" s="43"/>
      <c r="BU104" s="43"/>
      <c r="BV104" s="43"/>
      <c r="BW104" s="43"/>
      <c r="BX104" s="43"/>
      <c r="BY104" s="43"/>
      <c r="BZ104" s="43"/>
      <c r="CA104" s="43"/>
      <c r="CB104" s="43"/>
      <c r="CC104" s="43"/>
      <c r="CD104" s="43"/>
      <c r="CE104" s="43"/>
      <c r="CF104" s="43"/>
      <c r="CG104" s="43"/>
      <c r="CH104" s="43"/>
      <c r="CI104" s="43"/>
      <c r="CJ104" s="43"/>
      <c r="CK104" s="43"/>
      <c r="CL104" s="43"/>
      <c r="CM104" s="43"/>
      <c r="CN104" s="43"/>
      <c r="CO104" s="43"/>
      <c r="CP104" s="43"/>
      <c r="CQ104" s="43"/>
      <c r="CR104" s="43"/>
      <c r="CS104" s="43"/>
      <c r="CT104" s="43"/>
      <c r="CU104" s="43"/>
      <c r="CV104" s="43"/>
      <c r="CW104" s="43"/>
      <c r="CX104" s="43"/>
      <c r="CY104" s="43"/>
      <c r="CZ104" s="43"/>
      <c r="DA104" s="43"/>
      <c r="DB104" s="43"/>
      <c r="DC104" s="43"/>
      <c r="DD104" s="44">
        <v>1206</v>
      </c>
      <c r="DE104" s="44">
        <f t="shared" si="23"/>
        <v>8728</v>
      </c>
      <c r="DF104" s="43"/>
      <c r="DG104" s="43"/>
      <c r="DH104" s="44">
        <v>1596</v>
      </c>
      <c r="DI104" s="44">
        <f t="shared" si="24"/>
        <v>13443</v>
      </c>
      <c r="DJ104" s="43"/>
      <c r="DK104" s="43"/>
    </row>
    <row r="105" spans="1:115" x14ac:dyDescent="0.25">
      <c r="A105" s="41">
        <v>2019</v>
      </c>
      <c r="B105" s="41" t="s">
        <v>170</v>
      </c>
      <c r="C105" s="41" t="s">
        <v>173</v>
      </c>
      <c r="D105" s="42">
        <v>101.48512933639142</v>
      </c>
      <c r="E105" s="42">
        <v>99.545529212068104</v>
      </c>
      <c r="F105" s="42">
        <v>100.81011240593871</v>
      </c>
      <c r="G105" s="42">
        <v>104.3309845293863</v>
      </c>
      <c r="H105" s="42">
        <v>98.138821983796802</v>
      </c>
      <c r="I105" s="42">
        <v>96.711440481704486</v>
      </c>
      <c r="J105" s="42">
        <v>95.701705788908271</v>
      </c>
      <c r="K105" s="42">
        <v>101.34366499052017</v>
      </c>
      <c r="L105" s="42">
        <v>98.95092028798544</v>
      </c>
      <c r="M105" s="42">
        <v>105.93431943703686</v>
      </c>
      <c r="N105" s="42">
        <v>109.86687453380605</v>
      </c>
      <c r="O105" s="42">
        <v>95.76503902498375</v>
      </c>
      <c r="P105" s="42">
        <v>106.34460131390941</v>
      </c>
      <c r="Q105" s="42">
        <v>80.748786610619433</v>
      </c>
      <c r="R105" s="42">
        <v>90.864818621898422</v>
      </c>
      <c r="S105" s="42">
        <v>104.47944097981505</v>
      </c>
      <c r="T105" s="42">
        <v>99.831134836695227</v>
      </c>
      <c r="U105" s="42">
        <v>106.90370278302383</v>
      </c>
      <c r="V105" s="42">
        <v>111.6614525363634</v>
      </c>
      <c r="W105" s="42">
        <v>96.729568334307359</v>
      </c>
      <c r="X105" s="42">
        <v>106.62474416864585</v>
      </c>
      <c r="Y105" s="42">
        <v>81.266887766726541</v>
      </c>
      <c r="Z105" s="42">
        <v>90.973000638274939</v>
      </c>
      <c r="AA105" s="42">
        <v>105.59248950490515</v>
      </c>
      <c r="AB105" s="43"/>
      <c r="AC105" s="43"/>
      <c r="AD105" s="43"/>
      <c r="AE105" s="43"/>
      <c r="AF105" s="43"/>
      <c r="AG105" s="43"/>
      <c r="AH105" s="43"/>
      <c r="AI105" s="43"/>
      <c r="AJ105" s="43"/>
      <c r="AK105" s="43"/>
      <c r="AL105" s="43"/>
      <c r="AM105" s="43"/>
      <c r="AN105" s="43"/>
      <c r="AO105" s="43"/>
      <c r="AP105" s="43"/>
      <c r="AQ105" s="43"/>
      <c r="AR105" s="43"/>
      <c r="AS105" s="43"/>
      <c r="AT105" s="43"/>
      <c r="AU105" s="43"/>
      <c r="AV105" s="43"/>
      <c r="AW105" s="43"/>
      <c r="AX105" s="43"/>
      <c r="AY105" s="43"/>
      <c r="AZ105" s="43"/>
      <c r="BA105" s="43"/>
      <c r="BB105" s="43"/>
      <c r="BC105" s="43"/>
      <c r="BD105" s="43"/>
      <c r="BE105" s="43"/>
      <c r="BF105" s="43"/>
      <c r="BG105" s="43"/>
      <c r="BH105" s="43"/>
      <c r="BI105" s="43"/>
      <c r="BJ105" s="43"/>
      <c r="BK105" s="43"/>
      <c r="BL105" s="43"/>
      <c r="BM105" s="43"/>
      <c r="BN105" s="43"/>
      <c r="BO105" s="43"/>
      <c r="BP105" s="43"/>
      <c r="BQ105" s="43"/>
      <c r="BR105" s="43"/>
      <c r="BS105" s="43"/>
      <c r="BT105" s="43"/>
      <c r="BU105" s="43"/>
      <c r="BV105" s="43"/>
      <c r="BW105" s="43"/>
      <c r="BX105" s="43"/>
      <c r="BY105" s="43"/>
      <c r="BZ105" s="43"/>
      <c r="CA105" s="43"/>
      <c r="CB105" s="43"/>
      <c r="CC105" s="43"/>
      <c r="CD105" s="43"/>
      <c r="CE105" s="43"/>
      <c r="CF105" s="43"/>
      <c r="CG105" s="43"/>
      <c r="CH105" s="43"/>
      <c r="CI105" s="43"/>
      <c r="CJ105" s="43"/>
      <c r="CK105" s="43"/>
      <c r="CL105" s="43"/>
      <c r="CM105" s="43"/>
      <c r="CN105" s="43"/>
      <c r="CO105" s="43"/>
      <c r="CP105" s="43"/>
      <c r="CQ105" s="43"/>
      <c r="CR105" s="43"/>
      <c r="CS105" s="43"/>
      <c r="CT105" s="43"/>
      <c r="CU105" s="43"/>
      <c r="CV105" s="43"/>
      <c r="CW105" s="43"/>
      <c r="CX105" s="43"/>
      <c r="CY105" s="43"/>
      <c r="CZ105" s="43"/>
      <c r="DA105" s="43"/>
      <c r="DB105" s="43"/>
      <c r="DC105" s="43"/>
      <c r="DD105" s="44">
        <v>1147</v>
      </c>
      <c r="DE105" s="44">
        <f t="shared" si="23"/>
        <v>9875</v>
      </c>
      <c r="DF105" s="43"/>
      <c r="DG105" s="43"/>
      <c r="DH105" s="44">
        <v>1509</v>
      </c>
      <c r="DI105" s="44">
        <f t="shared" si="24"/>
        <v>14952</v>
      </c>
      <c r="DJ105" s="43"/>
      <c r="DK105" s="43"/>
    </row>
    <row r="106" spans="1:115" x14ac:dyDescent="0.25">
      <c r="A106" s="41">
        <v>2019</v>
      </c>
      <c r="B106" s="41" t="s">
        <v>171</v>
      </c>
      <c r="C106" s="41" t="s">
        <v>173</v>
      </c>
      <c r="D106" s="42">
        <v>103.95874072015225</v>
      </c>
      <c r="E106" s="42">
        <v>100.20259541148771</v>
      </c>
      <c r="F106" s="42">
        <v>100.14917083960282</v>
      </c>
      <c r="G106" s="42">
        <v>105.28520253513365</v>
      </c>
      <c r="H106" s="42">
        <v>102.03087365885702</v>
      </c>
      <c r="I106" s="42">
        <v>99.268179712830005</v>
      </c>
      <c r="J106" s="42">
        <v>108.54363642485254</v>
      </c>
      <c r="K106" s="42">
        <v>101.59096529552387</v>
      </c>
      <c r="L106" s="42">
        <v>110.90036954478065</v>
      </c>
      <c r="M106" s="42">
        <v>133.51021746389895</v>
      </c>
      <c r="N106" s="42">
        <v>97.562869816235349</v>
      </c>
      <c r="O106" s="42">
        <v>105.74334397814258</v>
      </c>
      <c r="P106" s="42">
        <v>120.38961330578491</v>
      </c>
      <c r="Q106" s="42">
        <v>94.429574717129611</v>
      </c>
      <c r="R106" s="42">
        <v>120.45828553614091</v>
      </c>
      <c r="S106" s="42">
        <v>98.543544317856089</v>
      </c>
      <c r="T106" s="42">
        <v>111.87821637854918</v>
      </c>
      <c r="U106" s="42">
        <v>134.9124361596289</v>
      </c>
      <c r="V106" s="42">
        <v>99.345778448864905</v>
      </c>
      <c r="W106" s="42">
        <v>106.6890074396761</v>
      </c>
      <c r="X106" s="42">
        <v>120.84071362302512</v>
      </c>
      <c r="Y106" s="42">
        <v>95.230099664666341</v>
      </c>
      <c r="Z106" s="42">
        <v>120.74754725676146</v>
      </c>
      <c r="AA106" s="42">
        <v>99.798452798833708</v>
      </c>
      <c r="AB106" s="43"/>
      <c r="AC106" s="43"/>
      <c r="AD106" s="43"/>
      <c r="AE106" s="43"/>
      <c r="AF106" s="43"/>
      <c r="AG106" s="43"/>
      <c r="AH106" s="43"/>
      <c r="AI106" s="43"/>
      <c r="AJ106" s="43"/>
      <c r="AK106" s="43"/>
      <c r="AL106" s="43"/>
      <c r="AM106" s="43"/>
      <c r="AN106" s="43"/>
      <c r="AO106" s="43"/>
      <c r="AP106" s="43"/>
      <c r="AQ106" s="43"/>
      <c r="AR106" s="43"/>
      <c r="AS106" s="43"/>
      <c r="AT106" s="43"/>
      <c r="AU106" s="43"/>
      <c r="AV106" s="43"/>
      <c r="AW106" s="43"/>
      <c r="AX106" s="43"/>
      <c r="AY106" s="43"/>
      <c r="AZ106" s="43"/>
      <c r="BA106" s="43"/>
      <c r="BB106" s="43"/>
      <c r="BC106" s="43"/>
      <c r="BD106" s="43"/>
      <c r="BE106" s="43"/>
      <c r="BF106" s="43"/>
      <c r="BG106" s="43"/>
      <c r="BH106" s="43"/>
      <c r="BI106" s="43"/>
      <c r="BJ106" s="43"/>
      <c r="BK106" s="43"/>
      <c r="BL106" s="43"/>
      <c r="BM106" s="43"/>
      <c r="BN106" s="43"/>
      <c r="BO106" s="43"/>
      <c r="BP106" s="43"/>
      <c r="BQ106" s="43"/>
      <c r="BR106" s="43"/>
      <c r="BS106" s="43"/>
      <c r="BT106" s="43"/>
      <c r="BU106" s="43"/>
      <c r="BV106" s="43"/>
      <c r="BW106" s="43"/>
      <c r="BX106" s="43"/>
      <c r="BY106" s="43"/>
      <c r="BZ106" s="43"/>
      <c r="CA106" s="43"/>
      <c r="CB106" s="43"/>
      <c r="CC106" s="43"/>
      <c r="CD106" s="43"/>
      <c r="CE106" s="43"/>
      <c r="CF106" s="43"/>
      <c r="CG106" s="43"/>
      <c r="CH106" s="43"/>
      <c r="CI106" s="43"/>
      <c r="CJ106" s="43"/>
      <c r="CK106" s="43"/>
      <c r="CL106" s="43"/>
      <c r="CM106" s="43"/>
      <c r="CN106" s="43"/>
      <c r="CO106" s="43"/>
      <c r="CP106" s="43"/>
      <c r="CQ106" s="43"/>
      <c r="CR106" s="43"/>
      <c r="CS106" s="43"/>
      <c r="CT106" s="43"/>
      <c r="CU106" s="43"/>
      <c r="CV106" s="43"/>
      <c r="CW106" s="43"/>
      <c r="CX106" s="43"/>
      <c r="CY106" s="43"/>
      <c r="CZ106" s="43"/>
      <c r="DA106" s="43"/>
      <c r="DB106" s="43"/>
      <c r="DC106" s="43"/>
      <c r="DD106" s="44">
        <v>1177</v>
      </c>
      <c r="DE106" s="44">
        <f t="shared" si="23"/>
        <v>11052</v>
      </c>
      <c r="DF106" s="43"/>
      <c r="DG106" s="43"/>
      <c r="DH106" s="44">
        <v>1352</v>
      </c>
      <c r="DI106" s="44">
        <f t="shared" si="24"/>
        <v>16304</v>
      </c>
      <c r="DJ106" s="43"/>
      <c r="DK106" s="43"/>
    </row>
    <row r="107" spans="1:115" x14ac:dyDescent="0.25">
      <c r="A107" s="41">
        <v>2019</v>
      </c>
      <c r="B107" s="41" t="s">
        <v>172</v>
      </c>
      <c r="C107" s="41" t="s">
        <v>173</v>
      </c>
      <c r="D107" s="42">
        <v>109.58568397167502</v>
      </c>
      <c r="E107" s="42">
        <v>100.8596616109073</v>
      </c>
      <c r="F107" s="42">
        <v>100.27585130646415</v>
      </c>
      <c r="G107" s="42">
        <v>110.39640987284966</v>
      </c>
      <c r="H107" s="42">
        <v>100.99627764396759</v>
      </c>
      <c r="I107" s="42">
        <v>107.49421028253821</v>
      </c>
      <c r="J107" s="42">
        <v>135.09431883224013</v>
      </c>
      <c r="K107" s="42">
        <v>100.17640755090265</v>
      </c>
      <c r="L107" s="42">
        <v>140.85105634731096</v>
      </c>
      <c r="M107" s="42">
        <v>126.70822799904163</v>
      </c>
      <c r="N107" s="42">
        <v>110.45774532027896</v>
      </c>
      <c r="O107" s="42">
        <v>137.05567879790215</v>
      </c>
      <c r="P107" s="42">
        <v>122.86781791630112</v>
      </c>
      <c r="Q107" s="42">
        <v>167.43513721558946</v>
      </c>
      <c r="R107" s="42">
        <v>273.63348467501862</v>
      </c>
      <c r="S107" s="42">
        <v>111.52006471590195</v>
      </c>
      <c r="T107" s="42">
        <v>142.20947588380648</v>
      </c>
      <c r="U107" s="42">
        <v>128.6132948088883</v>
      </c>
      <c r="V107" s="42">
        <v>112.76954009251889</v>
      </c>
      <c r="W107" s="42">
        <v>138.3717608018504</v>
      </c>
      <c r="X107" s="42">
        <v>123.12395149927301</v>
      </c>
      <c r="Y107" s="42">
        <v>169.66111274060964</v>
      </c>
      <c r="Z107" s="42">
        <v>274.4779314428406</v>
      </c>
      <c r="AA107" s="42">
        <v>113.14484509621143</v>
      </c>
      <c r="AB107" s="43"/>
      <c r="AC107" s="43"/>
      <c r="AD107" s="43"/>
      <c r="AE107" s="43"/>
      <c r="AF107" s="43"/>
      <c r="AG107" s="43"/>
      <c r="AH107" s="43"/>
      <c r="AI107" s="43"/>
      <c r="AJ107" s="43"/>
      <c r="AK107" s="43"/>
      <c r="AL107" s="43"/>
      <c r="AM107" s="43"/>
      <c r="AN107" s="43"/>
      <c r="AO107" s="43"/>
      <c r="AP107" s="43"/>
      <c r="AQ107" s="43"/>
      <c r="AR107" s="43"/>
      <c r="AS107" s="43"/>
      <c r="AT107" s="43"/>
      <c r="AU107" s="43"/>
      <c r="AV107" s="43"/>
      <c r="AW107" s="43"/>
      <c r="AX107" s="43"/>
      <c r="AY107" s="43"/>
      <c r="AZ107" s="43"/>
      <c r="BA107" s="43"/>
      <c r="BB107" s="43"/>
      <c r="BC107" s="43"/>
      <c r="BD107" s="43"/>
      <c r="BE107" s="43"/>
      <c r="BF107" s="43"/>
      <c r="BG107" s="43"/>
      <c r="BH107" s="43"/>
      <c r="BI107" s="43"/>
      <c r="BJ107" s="43"/>
      <c r="BK107" s="43"/>
      <c r="BL107" s="43"/>
      <c r="BM107" s="43"/>
      <c r="BN107" s="43"/>
      <c r="BO107" s="43"/>
      <c r="BP107" s="43"/>
      <c r="BQ107" s="43"/>
      <c r="BR107" s="43"/>
      <c r="BS107" s="43"/>
      <c r="BT107" s="43"/>
      <c r="BU107" s="43"/>
      <c r="BV107" s="43"/>
      <c r="BW107" s="43"/>
      <c r="BX107" s="43"/>
      <c r="BY107" s="43"/>
      <c r="BZ107" s="43"/>
      <c r="CA107" s="43"/>
      <c r="CB107" s="43"/>
      <c r="CC107" s="43"/>
      <c r="CD107" s="43"/>
      <c r="CE107" s="43"/>
      <c r="CF107" s="43"/>
      <c r="CG107" s="43"/>
      <c r="CH107" s="43"/>
      <c r="CI107" s="43"/>
      <c r="CJ107" s="43"/>
      <c r="CK107" s="43"/>
      <c r="CL107" s="43"/>
      <c r="CM107" s="43"/>
      <c r="CN107" s="43"/>
      <c r="CO107" s="43"/>
      <c r="CP107" s="43"/>
      <c r="CQ107" s="43"/>
      <c r="CR107" s="43"/>
      <c r="CS107" s="43"/>
      <c r="CT107" s="43"/>
      <c r="CU107" s="43"/>
      <c r="CV107" s="43"/>
      <c r="CW107" s="43"/>
      <c r="CX107" s="43"/>
      <c r="CY107" s="43"/>
      <c r="CZ107" s="43"/>
      <c r="DA107" s="43"/>
      <c r="DB107" s="43"/>
      <c r="DC107" s="43"/>
      <c r="DD107" s="44">
        <v>1512</v>
      </c>
      <c r="DE107" s="44">
        <f t="shared" si="23"/>
        <v>12564</v>
      </c>
      <c r="DF107" s="43"/>
      <c r="DG107" s="43"/>
      <c r="DH107" s="44">
        <v>1411</v>
      </c>
      <c r="DI107" s="44">
        <f t="shared" si="24"/>
        <v>17715</v>
      </c>
      <c r="DJ107" s="43"/>
      <c r="DK107" s="43"/>
    </row>
    <row r="108" spans="1:115" x14ac:dyDescent="0.25">
      <c r="A108" s="41">
        <v>2020</v>
      </c>
      <c r="B108" s="41" t="s">
        <v>160</v>
      </c>
      <c r="C108" s="41" t="s">
        <v>173</v>
      </c>
      <c r="D108" s="42">
        <v>105.00512263599822</v>
      </c>
      <c r="E108" s="42">
        <v>100.66254175108142</v>
      </c>
      <c r="F108" s="42">
        <v>100.7770653275897</v>
      </c>
      <c r="G108" s="42">
        <v>108.47852615832775</v>
      </c>
      <c r="H108" s="42">
        <v>98.606853514342035</v>
      </c>
      <c r="I108" s="42">
        <v>109.9397869383974</v>
      </c>
      <c r="J108" s="42">
        <v>103.90712280884331</v>
      </c>
      <c r="K108" s="42">
        <v>99.790619075096856</v>
      </c>
      <c r="L108" s="42">
        <v>99.050802780848827</v>
      </c>
      <c r="M108" s="42">
        <v>94.894738143545567</v>
      </c>
      <c r="N108" s="42">
        <v>98.060979606374957</v>
      </c>
      <c r="O108" s="42">
        <v>100.96669655166446</v>
      </c>
      <c r="P108" s="42">
        <v>102.90516019669278</v>
      </c>
      <c r="Q108" s="42">
        <v>121.21579217996489</v>
      </c>
      <c r="R108" s="42">
        <v>76.890629866010954</v>
      </c>
      <c r="S108" s="42">
        <v>98.142233805770914</v>
      </c>
      <c r="T108" s="42">
        <v>100.48241048092108</v>
      </c>
      <c r="U108" s="42">
        <v>96.494564617942842</v>
      </c>
      <c r="V108" s="42">
        <v>100.30885504645906</v>
      </c>
      <c r="W108" s="42">
        <v>102.48085350246387</v>
      </c>
      <c r="X108" s="42">
        <v>103.51409687781195</v>
      </c>
      <c r="Y108" s="42">
        <v>122.82428685044493</v>
      </c>
      <c r="Z108" s="42">
        <v>77.270864077991575</v>
      </c>
      <c r="AA108" s="42">
        <v>100.26725359063258</v>
      </c>
      <c r="AB108" s="43">
        <v>7.7071485029864828</v>
      </c>
      <c r="AC108" s="43">
        <v>3.373819163292846</v>
      </c>
      <c r="AD108" s="43">
        <v>1.1610549011406457</v>
      </c>
      <c r="AE108" s="43">
        <v>13.034061823193554</v>
      </c>
      <c r="AF108" s="43">
        <v>-3.6350505536831834</v>
      </c>
      <c r="AG108" s="43">
        <v>2.8066528066528207</v>
      </c>
      <c r="AH108" s="43">
        <v>10.939869281045755</v>
      </c>
      <c r="AI108" s="43">
        <v>1.3461924854329954</v>
      </c>
      <c r="AJ108" s="43">
        <v>10.563648247664425</v>
      </c>
      <c r="AK108" s="43">
        <v>17.502350055493345</v>
      </c>
      <c r="AL108" s="43">
        <v>2.017077944644341</v>
      </c>
      <c r="AM108" s="43">
        <v>12.333211070674865</v>
      </c>
      <c r="AN108" s="43">
        <v>10.699660723394588</v>
      </c>
      <c r="AO108" s="43">
        <v>-11.849163912865734</v>
      </c>
      <c r="AP108" s="43">
        <v>11.831059052393233</v>
      </c>
      <c r="AQ108" s="43">
        <v>6.1877746158956581</v>
      </c>
      <c r="AR108" s="43">
        <v>14.392307290454621</v>
      </c>
      <c r="AS108" s="43">
        <v>21.872114824920907</v>
      </c>
      <c r="AT108" s="43">
        <v>7.0884448003965872</v>
      </c>
      <c r="AU108" s="43">
        <v>16.783576133940016</v>
      </c>
      <c r="AV108" s="43">
        <v>12.195393283409262</v>
      </c>
      <c r="AW108" s="43">
        <v>-9.143319272017381</v>
      </c>
      <c r="AX108" s="43">
        <v>12.743746823260649</v>
      </c>
      <c r="AY108" s="43">
        <v>9.926108522090594</v>
      </c>
      <c r="AZ108" s="43">
        <v>7.7071485029864828</v>
      </c>
      <c r="BA108" s="43">
        <v>3.373819163292846</v>
      </c>
      <c r="BB108" s="43">
        <v>1.1610549011406457</v>
      </c>
      <c r="BC108" s="43">
        <v>13.034061823193554</v>
      </c>
      <c r="BD108" s="43">
        <v>-3.6350505536831834</v>
      </c>
      <c r="BE108" s="43">
        <v>2.8066528066528207</v>
      </c>
      <c r="BF108" s="43">
        <v>10.939869281045755</v>
      </c>
      <c r="BG108" s="43">
        <v>1.3461924854329954</v>
      </c>
      <c r="BH108" s="43">
        <v>10.563648247664425</v>
      </c>
      <c r="BI108" s="43">
        <v>17.502350055493345</v>
      </c>
      <c r="BJ108" s="43">
        <v>2.017077944644341</v>
      </c>
      <c r="BK108" s="43">
        <v>12.333211070674865</v>
      </c>
      <c r="BL108" s="43">
        <v>10.699660723394588</v>
      </c>
      <c r="BM108" s="43">
        <v>-11.849163912865734</v>
      </c>
      <c r="BN108" s="43">
        <v>11.831059052393233</v>
      </c>
      <c r="BO108" s="43">
        <v>6.1877746158956581</v>
      </c>
      <c r="BP108" s="43">
        <v>14.392307290454621</v>
      </c>
      <c r="BQ108" s="43">
        <v>21.872114824920907</v>
      </c>
      <c r="BR108" s="43">
        <v>7.0884448003965872</v>
      </c>
      <c r="BS108" s="43">
        <v>16.783576133940016</v>
      </c>
      <c r="BT108" s="43">
        <v>12.195393283409262</v>
      </c>
      <c r="BU108" s="43">
        <v>-9.143319272017381</v>
      </c>
      <c r="BV108" s="43">
        <v>12.743746823260649</v>
      </c>
      <c r="BW108" s="43">
        <v>9.926108522090594</v>
      </c>
      <c r="BX108" s="43">
        <v>7.3510888819107327</v>
      </c>
      <c r="BY108" s="43">
        <v>0.26569737170292668</v>
      </c>
      <c r="BZ108" s="43">
        <v>0.27137466597008336</v>
      </c>
      <c r="CA108" s="43">
        <v>6.5046652850235169</v>
      </c>
      <c r="CB108" s="43">
        <v>-0.49006404114095026</v>
      </c>
      <c r="CC108" s="43">
        <v>0.13776900754966595</v>
      </c>
      <c r="CD108" s="43">
        <v>0.67148723620189388</v>
      </c>
      <c r="CE108" s="43">
        <v>-9.8406433964024678E-3</v>
      </c>
      <c r="CF108" s="43">
        <v>10.144751481248957</v>
      </c>
      <c r="CG108" s="43">
        <v>1.8805661811728489</v>
      </c>
      <c r="CH108" s="43">
        <v>1.2939479187354774E-2</v>
      </c>
      <c r="CI108" s="43">
        <v>6.6427597064533757</v>
      </c>
      <c r="CJ108" s="43">
        <v>1.2788682751157583</v>
      </c>
      <c r="CK108" s="43">
        <v>-0.31375093214107902</v>
      </c>
      <c r="CL108" s="43">
        <v>0.39608586918520849</v>
      </c>
      <c r="CM108" s="43">
        <v>0.24728290227548869</v>
      </c>
      <c r="CN108" s="43">
        <v>0</v>
      </c>
      <c r="CO108" s="43">
        <v>0</v>
      </c>
      <c r="CP108" s="43">
        <v>0</v>
      </c>
      <c r="CQ108" s="43">
        <v>0</v>
      </c>
      <c r="CR108" s="43">
        <v>0</v>
      </c>
      <c r="CS108" s="43">
        <v>0</v>
      </c>
      <c r="CT108" s="43">
        <v>0</v>
      </c>
      <c r="CU108" s="43">
        <v>0</v>
      </c>
      <c r="CV108" s="43">
        <v>0</v>
      </c>
      <c r="CW108" s="43">
        <v>0</v>
      </c>
      <c r="CX108" s="43">
        <v>0</v>
      </c>
      <c r="CY108" s="43">
        <v>0</v>
      </c>
      <c r="CZ108" s="43">
        <v>0</v>
      </c>
      <c r="DA108" s="43">
        <v>0</v>
      </c>
      <c r="DB108" s="43">
        <v>0</v>
      </c>
      <c r="DC108" s="43">
        <v>0</v>
      </c>
      <c r="DD108" s="44">
        <v>965</v>
      </c>
      <c r="DE108" s="44">
        <v>965</v>
      </c>
      <c r="DF108" s="43">
        <f>+((DD108/DD96)-1)*100</f>
        <v>24.838292367399738</v>
      </c>
      <c r="DG108" s="43">
        <f>+((DE108/DE96)-1)*100</f>
        <v>24.838292367399738</v>
      </c>
      <c r="DH108" s="44">
        <v>1232</v>
      </c>
      <c r="DI108" s="44">
        <v>1232</v>
      </c>
      <c r="DJ108" s="43">
        <f>+((DH108/DH96)-1)*100</f>
        <v>7.598253275109168</v>
      </c>
      <c r="DK108" s="43">
        <f>+((DI108/DI96)-1)*100</f>
        <v>7.598253275109168</v>
      </c>
    </row>
    <row r="109" spans="1:115" x14ac:dyDescent="0.25">
      <c r="A109" s="41">
        <v>2020</v>
      </c>
      <c r="B109" s="41" t="s">
        <v>162</v>
      </c>
      <c r="C109" s="41" t="s">
        <v>173</v>
      </c>
      <c r="D109" s="42">
        <v>103.07165192759966</v>
      </c>
      <c r="E109" s="42">
        <v>101.51672781032688</v>
      </c>
      <c r="F109" s="42">
        <v>98.293026607026803</v>
      </c>
      <c r="G109" s="42">
        <v>106.77793961343147</v>
      </c>
      <c r="H109" s="42">
        <v>99.198051237135971</v>
      </c>
      <c r="I109" s="42">
        <v>95.044001852709584</v>
      </c>
      <c r="J109" s="42">
        <v>100.3725004667734</v>
      </c>
      <c r="K109" s="42">
        <v>99.493858709092407</v>
      </c>
      <c r="L109" s="42">
        <v>99.377394258679175</v>
      </c>
      <c r="M109" s="42">
        <v>94.31364992272789</v>
      </c>
      <c r="N109" s="42">
        <v>104.80253122430238</v>
      </c>
      <c r="O109" s="42">
        <v>103.46368116450473</v>
      </c>
      <c r="P109" s="42">
        <v>95.26297217788121</v>
      </c>
      <c r="Q109" s="42">
        <v>122.68109316615086</v>
      </c>
      <c r="R109" s="42">
        <v>72.994944088207859</v>
      </c>
      <c r="S109" s="42">
        <v>92.486296578170965</v>
      </c>
      <c r="T109" s="42">
        <v>101.23610986524092</v>
      </c>
      <c r="U109" s="42">
        <v>96.076245538978995</v>
      </c>
      <c r="V109" s="42">
        <v>107.44430417434138</v>
      </c>
      <c r="W109" s="42">
        <v>105.58045702982746</v>
      </c>
      <c r="X109" s="42">
        <v>95.868024052180573</v>
      </c>
      <c r="Y109" s="42">
        <v>125.099291327407</v>
      </c>
      <c r="Z109" s="42">
        <v>73.541436057989571</v>
      </c>
      <c r="AA109" s="42">
        <v>94.999327483707958</v>
      </c>
      <c r="AB109" s="43">
        <v>5.8976067484585837</v>
      </c>
      <c r="AC109" s="43">
        <v>2.7944111776447178</v>
      </c>
      <c r="AD109" s="43">
        <v>-2.5075116093615568</v>
      </c>
      <c r="AE109" s="43">
        <v>12.424151994429522</v>
      </c>
      <c r="AF109" s="43">
        <v>-2.5254155236404841</v>
      </c>
      <c r="AG109" s="43">
        <v>-10.094637223974756</v>
      </c>
      <c r="AH109" s="43">
        <v>4.7626349754009478</v>
      </c>
      <c r="AI109" s="43">
        <v>0.6504553187231199</v>
      </c>
      <c r="AJ109" s="43">
        <v>15.389096816444114</v>
      </c>
      <c r="AK109" s="43">
        <v>11.17661370889973</v>
      </c>
      <c r="AL109" s="43">
        <v>13.867647457082843</v>
      </c>
      <c r="AM109" s="43">
        <v>20.428931850703403</v>
      </c>
      <c r="AN109" s="43">
        <v>8.3878625809526763</v>
      </c>
      <c r="AO109" s="43">
        <v>-1.4025058972372273</v>
      </c>
      <c r="AP109" s="43">
        <v>15.615968296567129</v>
      </c>
      <c r="AQ109" s="43">
        <v>6.314102084290929</v>
      </c>
      <c r="AR109" s="43">
        <v>19.275084985785806</v>
      </c>
      <c r="AS109" s="43">
        <v>15.084425332813932</v>
      </c>
      <c r="AT109" s="43">
        <v>19.353583483839266</v>
      </c>
      <c r="AU109" s="43">
        <v>24.998079669422026</v>
      </c>
      <c r="AV109" s="43">
        <v>9.7279960939828936</v>
      </c>
      <c r="AW109" s="43">
        <v>1.1895385703090122</v>
      </c>
      <c r="AX109" s="43">
        <v>16.915837556289738</v>
      </c>
      <c r="AY109" s="43">
        <v>10.559829611396898</v>
      </c>
      <c r="AZ109" s="43">
        <v>6.8031201876758374</v>
      </c>
      <c r="BA109" s="43">
        <v>3.082077051926313</v>
      </c>
      <c r="BB109" s="43">
        <v>-0.68421631161833529</v>
      </c>
      <c r="BC109" s="43">
        <v>12.730691207758138</v>
      </c>
      <c r="BD109" s="43">
        <v>-3.0817508850981667</v>
      </c>
      <c r="BE109" s="43">
        <v>-3.6069001568217463</v>
      </c>
      <c r="BF109" s="43">
        <v>7.8162256469904046</v>
      </c>
      <c r="BG109" s="43">
        <v>0.99764375595328136</v>
      </c>
      <c r="BH109" s="43">
        <v>12.928815786758818</v>
      </c>
      <c r="BI109" s="43">
        <v>14.261697411212793</v>
      </c>
      <c r="BJ109" s="43">
        <v>7.8137800416884895</v>
      </c>
      <c r="BK109" s="43">
        <v>16.289685637450326</v>
      </c>
      <c r="BL109" s="43">
        <v>9.5761541366370615</v>
      </c>
      <c r="BM109" s="43">
        <v>-6.8867333073519665</v>
      </c>
      <c r="BN109" s="43">
        <v>13.642869610270147</v>
      </c>
      <c r="BO109" s="43">
        <v>6.2490267701658775</v>
      </c>
      <c r="BP109" s="43">
        <v>16.791798923055357</v>
      </c>
      <c r="BQ109" s="43">
        <v>18.38841921611769</v>
      </c>
      <c r="BR109" s="43">
        <v>13.099247557825233</v>
      </c>
      <c r="BS109" s="43">
        <v>20.812432806827232</v>
      </c>
      <c r="BT109" s="43">
        <v>10.995303371772369</v>
      </c>
      <c r="BU109" s="43">
        <v>-4.2075705111443984</v>
      </c>
      <c r="BV109" s="43">
        <v>14.740350723053464</v>
      </c>
      <c r="BW109" s="43">
        <v>10.233510775806876</v>
      </c>
      <c r="BX109" s="43">
        <v>5.5398949921395184</v>
      </c>
      <c r="BY109" s="43">
        <v>0.21667507012109052</v>
      </c>
      <c r="BZ109" s="43">
        <v>-0.20834141357797167</v>
      </c>
      <c r="CA109" s="43">
        <v>6.2343326993931978</v>
      </c>
      <c r="CB109" s="43">
        <v>-0.47077583417219321</v>
      </c>
      <c r="CC109" s="43">
        <v>-0.47274560753692546</v>
      </c>
      <c r="CD109" s="43">
        <v>0.25552337814784942</v>
      </c>
      <c r="CE109" s="43">
        <v>-1.4773300235529226E-2</v>
      </c>
      <c r="CF109" s="43">
        <v>14.39994300062282</v>
      </c>
      <c r="CG109" s="43">
        <v>0.73883620349960766</v>
      </c>
      <c r="CH109" s="43">
        <v>0.83927212110206684</v>
      </c>
      <c r="CI109" s="43">
        <v>10.991994267176509</v>
      </c>
      <c r="CJ109" s="43">
        <v>0.71057950261294522</v>
      </c>
      <c r="CK109" s="43">
        <v>0.17821737866228332</v>
      </c>
      <c r="CL109" s="43">
        <v>0.67989347188085925</v>
      </c>
      <c r="CM109" s="43">
        <v>0.26115005568870325</v>
      </c>
      <c r="CN109" s="43">
        <v>6.3164107856027636</v>
      </c>
      <c r="CO109" s="43">
        <v>0.23594308221846447</v>
      </c>
      <c r="CP109" s="43">
        <v>-7.1652586667304702E-2</v>
      </c>
      <c r="CQ109" s="43">
        <v>6.3606322581394634</v>
      </c>
      <c r="CR109" s="43">
        <v>-0.47237771252488814</v>
      </c>
      <c r="CS109" s="43">
        <v>-0.17449957122407345</v>
      </c>
      <c r="CT109" s="43">
        <v>0.45065401785997833</v>
      </c>
      <c r="CU109" s="43">
        <v>-1.2288702198876376E-2</v>
      </c>
      <c r="CV109" s="43">
        <v>12.213567124718905</v>
      </c>
      <c r="CW109" s="43">
        <v>1.3211136387339135</v>
      </c>
      <c r="CX109" s="43">
        <v>0.41954683668886034</v>
      </c>
      <c r="CY109" s="43">
        <v>8.7699036828765973</v>
      </c>
      <c r="CZ109" s="43">
        <v>0.99859757203499788</v>
      </c>
      <c r="DA109" s="43">
        <v>-8.4488282178413421E-2</v>
      </c>
      <c r="DB109" s="43">
        <v>0.53490264822768863</v>
      </c>
      <c r="DC109" s="43">
        <v>0.25399102833526011</v>
      </c>
      <c r="DD109" s="44">
        <v>783</v>
      </c>
      <c r="DE109" s="44">
        <f t="shared" ref="DE109:DE119" si="25">+DD109+DE108</f>
        <v>1748</v>
      </c>
      <c r="DF109" s="43">
        <f t="shared" ref="DF109:DG124" si="26">+((DD109/DD97)-1)*100</f>
        <v>-3.0940594059405968</v>
      </c>
      <c r="DG109" s="43">
        <f t="shared" si="26"/>
        <v>10.562934851359906</v>
      </c>
      <c r="DH109" s="44">
        <v>1453</v>
      </c>
      <c r="DI109" s="44">
        <f t="shared" ref="DI109:DI119" si="27">+DH109+DI108</f>
        <v>2685</v>
      </c>
      <c r="DJ109" s="43">
        <f t="shared" ref="DJ109:DK124" si="28">+((DH109/DH97)-1)*100</f>
        <v>0.2760524499654915</v>
      </c>
      <c r="DK109" s="43">
        <f t="shared" si="28"/>
        <v>3.508095605242878</v>
      </c>
    </row>
    <row r="110" spans="1:115" x14ac:dyDescent="0.25">
      <c r="A110" s="41">
        <v>2020</v>
      </c>
      <c r="B110" s="41" t="s">
        <v>163</v>
      </c>
      <c r="C110" s="41" t="s">
        <v>173</v>
      </c>
      <c r="D110" s="42">
        <v>102.87349215325932</v>
      </c>
      <c r="E110" s="42">
        <v>98.757049772764603</v>
      </c>
      <c r="F110" s="42">
        <v>98.381152149219247</v>
      </c>
      <c r="G110" s="42">
        <v>108.46907845530053</v>
      </c>
      <c r="H110" s="42">
        <v>97.596890737902342</v>
      </c>
      <c r="I110" s="42">
        <v>83.260768874478913</v>
      </c>
      <c r="J110" s="42">
        <v>98.048734202399075</v>
      </c>
      <c r="K110" s="42">
        <v>100.4335998681065</v>
      </c>
      <c r="L110" s="42">
        <v>97.76241678936394</v>
      </c>
      <c r="M110" s="42">
        <v>74.195992679427675</v>
      </c>
      <c r="N110" s="42">
        <v>71.291392742224275</v>
      </c>
      <c r="O110" s="42">
        <v>120.11872958606071</v>
      </c>
      <c r="P110" s="42">
        <v>69.671220839258496</v>
      </c>
      <c r="Q110" s="42">
        <v>57.739169099183549</v>
      </c>
      <c r="R110" s="42">
        <v>43.331475944115702</v>
      </c>
      <c r="S110" s="42">
        <v>115.35494181225138</v>
      </c>
      <c r="T110" s="42">
        <v>100.52136839181958</v>
      </c>
      <c r="U110" s="42">
        <v>75.903737196372234</v>
      </c>
      <c r="V110" s="42">
        <v>74.142823402353059</v>
      </c>
      <c r="W110" s="42">
        <v>123.85722841445511</v>
      </c>
      <c r="X110" s="42">
        <v>70.300822227204691</v>
      </c>
      <c r="Y110" s="42">
        <v>59.192801686097184</v>
      </c>
      <c r="Z110" s="42">
        <v>43.677723264825914</v>
      </c>
      <c r="AA110" s="42">
        <v>119.11790533562355</v>
      </c>
      <c r="AB110" s="43">
        <v>6.0866498401729308</v>
      </c>
      <c r="AC110" s="43">
        <v>-1.5072083879423381</v>
      </c>
      <c r="AD110" s="43">
        <v>-2.8711256121953244</v>
      </c>
      <c r="AE110" s="43">
        <v>15.491399255608052</v>
      </c>
      <c r="AF110" s="43">
        <v>-4.3303283966516615</v>
      </c>
      <c r="AG110" s="43">
        <v>-15.937149270482609</v>
      </c>
      <c r="AH110" s="43">
        <v>0.48937184731598915</v>
      </c>
      <c r="AI110" s="43">
        <v>0.64432989690721421</v>
      </c>
      <c r="AJ110" s="43">
        <v>2.0351166136229448</v>
      </c>
      <c r="AK110" s="43">
        <v>-17.133503022702744</v>
      </c>
      <c r="AL110" s="43">
        <v>-26.187718354704881</v>
      </c>
      <c r="AM110" s="43">
        <v>19.495244596044927</v>
      </c>
      <c r="AN110" s="43">
        <v>-24.197862846402717</v>
      </c>
      <c r="AO110" s="43">
        <v>-34.992019958699871</v>
      </c>
      <c r="AP110" s="43">
        <v>-40.530608187681992</v>
      </c>
      <c r="AQ110" s="43">
        <v>10.695591432768815</v>
      </c>
      <c r="AR110" s="43">
        <v>6.074075214688146</v>
      </c>
      <c r="AS110" s="43">
        <v>-14.326737104245579</v>
      </c>
      <c r="AT110" s="43">
        <v>-21.937924448680988</v>
      </c>
      <c r="AU110" s="43">
        <v>24.775279828063269</v>
      </c>
      <c r="AV110" s="43">
        <v>-23.200674204426075</v>
      </c>
      <c r="AW110" s="43">
        <v>-33.054315069029371</v>
      </c>
      <c r="AX110" s="43">
        <v>-39.804103615055119</v>
      </c>
      <c r="AY110" s="43">
        <v>15.658600757969566</v>
      </c>
      <c r="AZ110" s="43">
        <v>6.5650172822384834</v>
      </c>
      <c r="BA110" s="43">
        <v>1.5295943249833854</v>
      </c>
      <c r="BB110" s="43">
        <v>-1.4183490931449549</v>
      </c>
      <c r="BC110" s="43">
        <v>13.640886176704669</v>
      </c>
      <c r="BD110" s="43">
        <v>-3.4978540772532374</v>
      </c>
      <c r="BE110" s="43">
        <v>-7.5249643366619097</v>
      </c>
      <c r="BF110" s="43">
        <v>5.3256785057731015</v>
      </c>
      <c r="BG110" s="43">
        <v>0.8789745297153484</v>
      </c>
      <c r="BH110" s="43">
        <v>9.0847535942237592</v>
      </c>
      <c r="BI110" s="43">
        <v>3.2436397082375334</v>
      </c>
      <c r="BJ110" s="43">
        <v>-3.7194052947832956</v>
      </c>
      <c r="BK110" s="43">
        <v>17.455845510401403</v>
      </c>
      <c r="BL110" s="43">
        <v>-1.8046094566093851</v>
      </c>
      <c r="BM110" s="43">
        <v>-14.003600998574029</v>
      </c>
      <c r="BN110" s="43">
        <v>-5.6351165113929902</v>
      </c>
      <c r="BO110" s="43">
        <v>7.8827730984156519</v>
      </c>
      <c r="BP110" s="43">
        <v>12.994648602345071</v>
      </c>
      <c r="BQ110" s="43">
        <v>6.8525907555947896</v>
      </c>
      <c r="BR110" s="43">
        <v>1.1575151023645258</v>
      </c>
      <c r="BS110" s="43">
        <v>22.26139802259155</v>
      </c>
      <c r="BT110" s="43">
        <v>-0.5481894082968175</v>
      </c>
      <c r="BU110" s="43">
        <v>-11.553094459128388</v>
      </c>
      <c r="BV110" s="43">
        <v>-4.6604433994462795</v>
      </c>
      <c r="BW110" s="43">
        <v>12.228067712162582</v>
      </c>
      <c r="BX110" s="43">
        <v>5.2045813175753732</v>
      </c>
      <c r="BY110" s="43">
        <v>-0.14342137805330121</v>
      </c>
      <c r="BZ110" s="43">
        <v>-0.21075714440723389</v>
      </c>
      <c r="CA110" s="43">
        <v>7.6557342491899201</v>
      </c>
      <c r="CB110" s="43">
        <v>-0.75370406949389424</v>
      </c>
      <c r="CC110" s="43">
        <v>-0.74183471406879198</v>
      </c>
      <c r="CD110" s="43">
        <v>-0.50911841672943181</v>
      </c>
      <c r="CE110" s="43">
        <v>-9.2317208861892777E-2</v>
      </c>
      <c r="CF110" s="43">
        <v>2.0249511020111628</v>
      </c>
      <c r="CG110" s="43">
        <v>-1.708970088975913</v>
      </c>
      <c r="CH110" s="43">
        <v>-1.819262651897863</v>
      </c>
      <c r="CI110" s="43">
        <v>10.931120376411757</v>
      </c>
      <c r="CJ110" s="43">
        <v>-2.8509030622470637</v>
      </c>
      <c r="CK110" s="43">
        <v>-0.91225953207785659</v>
      </c>
      <c r="CL110" s="43">
        <v>-2.2360124523776985</v>
      </c>
      <c r="CM110" s="43">
        <v>0.62123851317580181</v>
      </c>
      <c r="CN110" s="43">
        <v>5.9834340878228893</v>
      </c>
      <c r="CO110" s="43">
        <v>0.11000392675708648</v>
      </c>
      <c r="CP110" s="43">
        <v>-0.10798318872251264</v>
      </c>
      <c r="CQ110" s="43">
        <v>6.7906901651837579</v>
      </c>
      <c r="CR110" s="43">
        <v>-0.5575721421896539</v>
      </c>
      <c r="CS110" s="43">
        <v>-0.36284877333307802</v>
      </c>
      <c r="CT110" s="43">
        <v>0.13358271205286326</v>
      </c>
      <c r="CU110" s="43">
        <v>-2.2438611925573525E-2</v>
      </c>
      <c r="CV110" s="43">
        <v>8.5800933777381942</v>
      </c>
      <c r="CW110" s="43">
        <v>0.25084652430061494</v>
      </c>
      <c r="CX110" s="43">
        <v>-0.33541803275683646</v>
      </c>
      <c r="CY110" s="43">
        <v>9.5101991455603745</v>
      </c>
      <c r="CZ110" s="43">
        <v>-0.41408571268498934</v>
      </c>
      <c r="DA110" s="43">
        <v>-0.37757641598392411</v>
      </c>
      <c r="DB110" s="43">
        <v>-0.44335577408108001</v>
      </c>
      <c r="DC110" s="43">
        <v>0.38948364338403518</v>
      </c>
      <c r="DD110" s="44">
        <v>585</v>
      </c>
      <c r="DE110" s="44">
        <f t="shared" si="25"/>
        <v>2333</v>
      </c>
      <c r="DF110" s="43">
        <f t="shared" si="26"/>
        <v>-31.498829039812648</v>
      </c>
      <c r="DG110" s="43">
        <f t="shared" si="26"/>
        <v>-4.1889117043121153</v>
      </c>
      <c r="DH110" s="44">
        <v>1186</v>
      </c>
      <c r="DI110" s="44">
        <f t="shared" si="27"/>
        <v>3871</v>
      </c>
      <c r="DJ110" s="43">
        <f t="shared" si="28"/>
        <v>-12.536873156342187</v>
      </c>
      <c r="DK110" s="43">
        <f t="shared" si="28"/>
        <v>-2.0000000000000018</v>
      </c>
    </row>
    <row r="111" spans="1:115" x14ac:dyDescent="0.25">
      <c r="A111" s="41">
        <v>2020</v>
      </c>
      <c r="B111" s="41" t="s">
        <v>164</v>
      </c>
      <c r="C111" s="41" t="s">
        <v>173</v>
      </c>
      <c r="D111" s="42">
        <v>99.254019722588254</v>
      </c>
      <c r="E111" s="42">
        <v>96.720144554563873</v>
      </c>
      <c r="F111" s="42">
        <v>92.559358519057369</v>
      </c>
      <c r="G111" s="42">
        <v>107.18419084360113</v>
      </c>
      <c r="H111" s="42">
        <v>89.845631705714922</v>
      </c>
      <c r="I111" s="42">
        <v>78.925428439092173</v>
      </c>
      <c r="J111" s="42">
        <v>85.621849279638568</v>
      </c>
      <c r="K111" s="42">
        <v>100.38413980710577</v>
      </c>
      <c r="L111" s="42">
        <v>59.188424772982252</v>
      </c>
      <c r="M111" s="42">
        <v>6.8999027883238746</v>
      </c>
      <c r="N111" s="42">
        <v>22.271833846051091</v>
      </c>
      <c r="O111" s="42">
        <v>93.477465946151966</v>
      </c>
      <c r="P111" s="42">
        <v>17.910791587323782</v>
      </c>
      <c r="Q111" s="42">
        <v>16.29068978229234</v>
      </c>
      <c r="R111" s="42">
        <v>1.203886170756165</v>
      </c>
      <c r="S111" s="42">
        <v>77.245744662486686</v>
      </c>
      <c r="T111" s="42">
        <v>61.603825487352012</v>
      </c>
      <c r="U111" s="42">
        <v>7.0957254891824109</v>
      </c>
      <c r="V111" s="42">
        <v>23.288165597544726</v>
      </c>
      <c r="W111" s="42">
        <v>97.464405900474077</v>
      </c>
      <c r="X111" s="42">
        <v>18.04611443418116</v>
      </c>
      <c r="Y111" s="42">
        <v>16.697352584344397</v>
      </c>
      <c r="Z111" s="42">
        <v>1.2085978697945523</v>
      </c>
      <c r="AA111" s="42">
        <v>80.297027842074101</v>
      </c>
      <c r="AB111" s="43">
        <v>2.7961945839568125</v>
      </c>
      <c r="AC111" s="43">
        <v>-3.2215647600262964</v>
      </c>
      <c r="AD111" s="43">
        <v>-8.3496945902481698</v>
      </c>
      <c r="AE111" s="43">
        <v>14.088897827835867</v>
      </c>
      <c r="AF111" s="43">
        <v>-10.075608152531224</v>
      </c>
      <c r="AG111" s="43">
        <v>-19.501133786848069</v>
      </c>
      <c r="AH111" s="43">
        <v>-11.034500305312456</v>
      </c>
      <c r="AI111" s="43">
        <v>0.1480311852363636</v>
      </c>
      <c r="AJ111" s="43">
        <v>-32.644997553476848</v>
      </c>
      <c r="AK111" s="43">
        <v>-91.570712344855693</v>
      </c>
      <c r="AL111" s="43">
        <v>-77.606041348021137</v>
      </c>
      <c r="AM111" s="43">
        <v>5.0247501597008748</v>
      </c>
      <c r="AN111" s="43">
        <v>-80.790879337070436</v>
      </c>
      <c r="AO111" s="43">
        <v>-78.713938065669879</v>
      </c>
      <c r="AP111" s="43">
        <v>-98.385247695074753</v>
      </c>
      <c r="AQ111" s="43">
        <v>-13.575434670657794</v>
      </c>
      <c r="AR111" s="43">
        <v>-29.429441003737246</v>
      </c>
      <c r="AS111" s="43">
        <v>-91.253465847575683</v>
      </c>
      <c r="AT111" s="43">
        <v>-76.269582527638192</v>
      </c>
      <c r="AU111" s="43">
        <v>10.234846328551605</v>
      </c>
      <c r="AV111" s="43">
        <v>-80.621628379601489</v>
      </c>
      <c r="AW111" s="43">
        <v>-78.130657226292357</v>
      </c>
      <c r="AX111" s="43">
        <v>-98.373113969543382</v>
      </c>
      <c r="AY111" s="43">
        <v>-9.3614373288898882</v>
      </c>
      <c r="AZ111" s="43">
        <v>5.6279828162954626</v>
      </c>
      <c r="BA111" s="43">
        <v>0.33156498673743151</v>
      </c>
      <c r="BB111" s="43">
        <v>-3.1565414812678383</v>
      </c>
      <c r="BC111" s="43">
        <v>13.751995211492396</v>
      </c>
      <c r="BD111" s="43">
        <v>-5.1164860055007422</v>
      </c>
      <c r="BE111" s="43">
        <v>-10.390667390124797</v>
      </c>
      <c r="BF111" s="43">
        <v>1.2176696256592123</v>
      </c>
      <c r="BG111" s="43">
        <v>0.69458275243976519</v>
      </c>
      <c r="BH111" s="43">
        <v>-1.1184420189332522</v>
      </c>
      <c r="BI111" s="43">
        <v>-19.7874947812826</v>
      </c>
      <c r="BJ111" s="43">
        <v>-22.845802991100271</v>
      </c>
      <c r="BK111" s="43">
        <v>14.427189073907254</v>
      </c>
      <c r="BL111" s="43">
        <v>-21.926769222800612</v>
      </c>
      <c r="BM111" s="43">
        <v>-25.59400744887289</v>
      </c>
      <c r="BN111" s="43">
        <v>-30.392597029779612</v>
      </c>
      <c r="BO111" s="43">
        <v>2.7409653246056598</v>
      </c>
      <c r="BP111" s="43">
        <v>2.556031088876054</v>
      </c>
      <c r="BQ111" s="43">
        <v>-17.092568228291462</v>
      </c>
      <c r="BR111" s="43">
        <v>-19.007766297130523</v>
      </c>
      <c r="BS111" s="43">
        <v>19.306864624331865</v>
      </c>
      <c r="BT111" s="43">
        <v>-21.01745675864678</v>
      </c>
      <c r="BU111" s="43">
        <v>-23.553648079368493</v>
      </c>
      <c r="BV111" s="43">
        <v>-29.67721674404271</v>
      </c>
      <c r="BW111" s="43">
        <v>7.0408792371433604</v>
      </c>
      <c r="BX111" s="43">
        <v>1.6161846397026003</v>
      </c>
      <c r="BY111" s="43">
        <v>-0.48189497971712186</v>
      </c>
      <c r="BZ111" s="43">
        <v>-0.57017233127513489</v>
      </c>
      <c r="CA111" s="43">
        <v>6.6918818317418705</v>
      </c>
      <c r="CB111" s="43">
        <v>-1.6632828784463121</v>
      </c>
      <c r="CC111" s="43">
        <v>-0.90417408565480484</v>
      </c>
      <c r="CD111" s="43">
        <v>-1.434644962525544</v>
      </c>
      <c r="CE111" s="43">
        <v>-2.1527954420352647E-2</v>
      </c>
      <c r="CF111" s="43">
        <v>-32.595691936769128</v>
      </c>
      <c r="CG111" s="43">
        <v>-11.860563257015333</v>
      </c>
      <c r="CH111" s="43">
        <v>-5.4638682126874247</v>
      </c>
      <c r="CI111" s="43">
        <v>2.8690494116607699</v>
      </c>
      <c r="CJ111" s="43">
        <v>-9.8768039913682859</v>
      </c>
      <c r="CK111" s="43">
        <v>-1.9750190013451052</v>
      </c>
      <c r="CL111" s="43">
        <v>-5.6020305734966414</v>
      </c>
      <c r="CM111" s="43">
        <v>-0.68645631251710726</v>
      </c>
      <c r="CN111" s="43">
        <v>4.9362639715224219</v>
      </c>
      <c r="CO111" s="43">
        <v>-3.7024032721565951E-2</v>
      </c>
      <c r="CP111" s="43">
        <v>-0.22280873025003767</v>
      </c>
      <c r="CQ111" s="43">
        <v>6.7716955847743945</v>
      </c>
      <c r="CR111" s="43">
        <v>-0.80539612513646508</v>
      </c>
      <c r="CS111" s="43">
        <v>-0.4924196351968258</v>
      </c>
      <c r="CT111" s="43">
        <v>-0.26708725827195984</v>
      </c>
      <c r="CU111" s="43">
        <v>-1.0695831675118356E-2</v>
      </c>
      <c r="CV111" s="43">
        <v>-1.3321869705046274</v>
      </c>
      <c r="CW111" s="43">
        <v>-2.7690227343882281</v>
      </c>
      <c r="CX111" s="43">
        <v>-1.5623269440949168</v>
      </c>
      <c r="CY111" s="43">
        <v>7.9108650040011774</v>
      </c>
      <c r="CZ111" s="43">
        <v>-2.5977361247386637</v>
      </c>
      <c r="DA111" s="43">
        <v>-0.760743993516523</v>
      </c>
      <c r="DB111" s="43">
        <v>-1.7030128874234167</v>
      </c>
      <c r="DC111" s="43">
        <v>0.14979070965594224</v>
      </c>
      <c r="DD111" s="44">
        <v>0</v>
      </c>
      <c r="DE111" s="44">
        <f t="shared" si="25"/>
        <v>2333</v>
      </c>
      <c r="DF111" s="43">
        <f t="shared" si="26"/>
        <v>-100</v>
      </c>
      <c r="DG111" s="43">
        <f t="shared" si="26"/>
        <v>-30.976331360946741</v>
      </c>
      <c r="DH111" s="44">
        <v>0</v>
      </c>
      <c r="DI111" s="44">
        <f t="shared" si="27"/>
        <v>3871</v>
      </c>
      <c r="DJ111" s="43">
        <f t="shared" si="28"/>
        <v>-100</v>
      </c>
      <c r="DK111" s="43">
        <f t="shared" si="28"/>
        <v>-31.05966162065895</v>
      </c>
    </row>
    <row r="112" spans="1:115" x14ac:dyDescent="0.25">
      <c r="A112" s="41">
        <v>2020</v>
      </c>
      <c r="B112" s="41" t="s">
        <v>165</v>
      </c>
      <c r="C112" s="41" t="s">
        <v>173</v>
      </c>
      <c r="D112" s="42">
        <v>97.14461208756056</v>
      </c>
      <c r="E112" s="42">
        <v>96.391611454854072</v>
      </c>
      <c r="F112" s="42">
        <v>89.700786244659895</v>
      </c>
      <c r="G112" s="42">
        <v>105.91819863795615</v>
      </c>
      <c r="H112" s="42">
        <v>84.089664987957079</v>
      </c>
      <c r="I112" s="42">
        <v>79.92589161648911</v>
      </c>
      <c r="J112" s="42">
        <v>79.625112102133073</v>
      </c>
      <c r="K112" s="42">
        <v>100.532519990108</v>
      </c>
      <c r="L112" s="42">
        <v>74.129786733024261</v>
      </c>
      <c r="M112" s="42">
        <v>43.228522361621586</v>
      </c>
      <c r="N112" s="42">
        <v>55.39253585230086</v>
      </c>
      <c r="O112" s="42">
        <v>97.767617233736644</v>
      </c>
      <c r="P112" s="42">
        <v>51.963824722009491</v>
      </c>
      <c r="Q112" s="42">
        <v>28.413202473960418</v>
      </c>
      <c r="R112" s="42">
        <v>7.215632275776743</v>
      </c>
      <c r="S112" s="42">
        <v>94.345200750817227</v>
      </c>
      <c r="T112" s="42">
        <v>76.584749508715916</v>
      </c>
      <c r="U112" s="42">
        <v>44.480487789397685</v>
      </c>
      <c r="V112" s="42">
        <v>58.13427767945926</v>
      </c>
      <c r="W112" s="42">
        <v>101.14441596035755</v>
      </c>
      <c r="X112" s="42">
        <v>52.535832372727299</v>
      </c>
      <c r="Y112" s="42">
        <v>29.062049025031129</v>
      </c>
      <c r="Z112" s="42">
        <v>7.2261079773579127</v>
      </c>
      <c r="AA112" s="42">
        <v>98.370869798101538</v>
      </c>
      <c r="AB112" s="43">
        <v>-0.73836873747751275</v>
      </c>
      <c r="AC112" s="43">
        <v>-4.2428198433420388</v>
      </c>
      <c r="AD112" s="43">
        <v>-9.1993755579724663</v>
      </c>
      <c r="AE112" s="43">
        <v>9.2796568866361451</v>
      </c>
      <c r="AF112" s="43">
        <v>-13.955637707948265</v>
      </c>
      <c r="AG112" s="43">
        <v>-20.727673649393608</v>
      </c>
      <c r="AH112" s="43">
        <v>-18.004967409256523</v>
      </c>
      <c r="AI112" s="43">
        <v>0.74345757335450013</v>
      </c>
      <c r="AJ112" s="43">
        <v>-23.24324827761145</v>
      </c>
      <c r="AK112" s="43">
        <v>-57.166581164822801</v>
      </c>
      <c r="AL112" s="43">
        <v>-46.527307931030791</v>
      </c>
      <c r="AM112" s="43">
        <v>-3.9222878851818965E-2</v>
      </c>
      <c r="AN112" s="43">
        <v>-44.924618080962006</v>
      </c>
      <c r="AO112" s="43">
        <v>-64.423593353999237</v>
      </c>
      <c r="AP112" s="43">
        <v>-90.941262081949432</v>
      </c>
      <c r="AQ112" s="43">
        <v>-5.3068464593087006</v>
      </c>
      <c r="AR112" s="43">
        <v>-20.476336036468734</v>
      </c>
      <c r="AS112" s="43">
        <v>-55.673477776739013</v>
      </c>
      <c r="AT112" s="43">
        <v>-43.501968812806545</v>
      </c>
      <c r="AU112" s="43">
        <v>3.6562155085408943</v>
      </c>
      <c r="AV112" s="43">
        <v>-44.359957377007575</v>
      </c>
      <c r="AW112" s="43">
        <v>-63.556883334986125</v>
      </c>
      <c r="AX112" s="43">
        <v>-90.921982399488726</v>
      </c>
      <c r="AY112" s="43">
        <v>-0.75572171118720721</v>
      </c>
      <c r="AZ112" s="43">
        <v>4.3465399195209642</v>
      </c>
      <c r="BA112" s="43">
        <v>-0.59492332099417844</v>
      </c>
      <c r="BB112" s="43">
        <v>-4.346871087872362</v>
      </c>
      <c r="BC112" s="43">
        <v>12.840830106245637</v>
      </c>
      <c r="BD112" s="43">
        <v>-6.8312958435208015</v>
      </c>
      <c r="BE112" s="43">
        <v>-12.431961680818626</v>
      </c>
      <c r="BF112" s="43">
        <v>-2.6681176632498582</v>
      </c>
      <c r="BG112" s="43">
        <v>0.70439350525310918</v>
      </c>
      <c r="BH112" s="43">
        <v>-5.8045621405178327</v>
      </c>
      <c r="BI112" s="43">
        <v>-28.40206898939579</v>
      </c>
      <c r="BJ112" s="43">
        <v>-27.87495720494082</v>
      </c>
      <c r="BK112" s="43">
        <v>11.372084111767688</v>
      </c>
      <c r="BL112" s="43">
        <v>-26.640228421512148</v>
      </c>
      <c r="BM112" s="43">
        <v>-31.708816737018697</v>
      </c>
      <c r="BN112" s="43">
        <v>-43.828278677716661</v>
      </c>
      <c r="BO112" s="43">
        <v>1.0444781744620268</v>
      </c>
      <c r="BP112" s="43">
        <v>-2.3613177676760966</v>
      </c>
      <c r="BQ112" s="43">
        <v>-26.039227897176509</v>
      </c>
      <c r="BR112" s="43">
        <v>-24.261765745484031</v>
      </c>
      <c r="BS112" s="43">
        <v>15.968668853593492</v>
      </c>
      <c r="BT112" s="43">
        <v>-25.822222523005667</v>
      </c>
      <c r="BU112" s="43">
        <v>-29.891668237788373</v>
      </c>
      <c r="BV112" s="43">
        <v>-43.299105738225883</v>
      </c>
      <c r="BW112" s="43">
        <v>5.3890364520354561</v>
      </c>
      <c r="BX112" s="43">
        <v>-1.2169065391598572</v>
      </c>
      <c r="BY112" s="43">
        <v>-0.27059888832425988</v>
      </c>
      <c r="BZ112" s="43">
        <v>-0.61461901348055525</v>
      </c>
      <c r="CA112" s="43">
        <v>4.737940535568387</v>
      </c>
      <c r="CB112" s="43">
        <v>-1.3923542799230075</v>
      </c>
      <c r="CC112" s="43">
        <v>-1.2349149267161661</v>
      </c>
      <c r="CD112" s="43">
        <v>-2.5341995889882476</v>
      </c>
      <c r="CE112" s="43">
        <v>9.1839622703992083E-2</v>
      </c>
      <c r="CF112" s="43">
        <v>-23.40403218254562</v>
      </c>
      <c r="CG112" s="43">
        <v>-8.274801484892448</v>
      </c>
      <c r="CH112" s="43">
        <v>-3.0636966592470007</v>
      </c>
      <c r="CI112" s="43">
        <v>0.12844098816885652</v>
      </c>
      <c r="CJ112" s="43">
        <v>-5.0910879513951413</v>
      </c>
      <c r="CK112" s="43">
        <v>-1.6216841601922791</v>
      </c>
      <c r="CL112" s="43">
        <v>-5.154763704921379</v>
      </c>
      <c r="CM112" s="43">
        <v>-0.32643921006622534</v>
      </c>
      <c r="CN112" s="43">
        <v>3.6160036171318586</v>
      </c>
      <c r="CO112" s="43">
        <v>-0.10591989544566605</v>
      </c>
      <c r="CP112" s="43">
        <v>-0.33306514930218872</v>
      </c>
      <c r="CQ112" s="43">
        <v>6.3403451432662994</v>
      </c>
      <c r="CR112" s="43">
        <v>-0.81944382663479165</v>
      </c>
      <c r="CS112" s="43">
        <v>-0.6434386171933022</v>
      </c>
      <c r="CT112" s="43">
        <v>-0.83633271546727284</v>
      </c>
      <c r="CU112" s="43">
        <v>1.3858677908780207E-2</v>
      </c>
      <c r="CV112" s="43">
        <v>-5.9554291755299529</v>
      </c>
      <c r="CW112" s="43">
        <v>-3.8701533264815167</v>
      </c>
      <c r="CX112" s="43">
        <v>-1.8832708185866829</v>
      </c>
      <c r="CY112" s="43">
        <v>6.2433283329127303</v>
      </c>
      <c r="CZ112" s="43">
        <v>-3.1247146833893611</v>
      </c>
      <c r="DA112" s="43">
        <v>-0.94426585849931788</v>
      </c>
      <c r="DB112" s="43">
        <v>-2.433643158034775</v>
      </c>
      <c r="DC112" s="43">
        <v>5.7290336548970026E-2</v>
      </c>
      <c r="DD112" s="44">
        <v>376</v>
      </c>
      <c r="DE112" s="44">
        <f t="shared" si="25"/>
        <v>2709</v>
      </c>
      <c r="DF112" s="43">
        <f t="shared" si="26"/>
        <v>-64.494806421152035</v>
      </c>
      <c r="DG112" s="43">
        <f t="shared" si="26"/>
        <v>-38.972741608470372</v>
      </c>
      <c r="DH112" s="44">
        <v>291</v>
      </c>
      <c r="DI112" s="44">
        <f t="shared" si="27"/>
        <v>4162</v>
      </c>
      <c r="DJ112" s="43">
        <f t="shared" si="28"/>
        <v>-82.459312839059677</v>
      </c>
      <c r="DK112" s="43">
        <f t="shared" si="28"/>
        <v>-42.78251306021447</v>
      </c>
    </row>
    <row r="113" spans="1:115" x14ac:dyDescent="0.25">
      <c r="A113" s="41">
        <v>2020</v>
      </c>
      <c r="B113" s="41" t="s">
        <v>166</v>
      </c>
      <c r="C113" s="41" t="s">
        <v>173</v>
      </c>
      <c r="D113" s="42">
        <v>96.785945903286503</v>
      </c>
      <c r="E113" s="42">
        <v>94.748945956305093</v>
      </c>
      <c r="F113" s="42">
        <v>88.296285416115524</v>
      </c>
      <c r="G113" s="42">
        <v>106.01267566822816</v>
      </c>
      <c r="H113" s="42">
        <v>85.107838843880018</v>
      </c>
      <c r="I113" s="42">
        <v>78.369615562760529</v>
      </c>
      <c r="J113" s="42">
        <v>78.159596707793739</v>
      </c>
      <c r="K113" s="42">
        <v>99.642238892094639</v>
      </c>
      <c r="L113" s="42">
        <v>77.112960329993257</v>
      </c>
      <c r="M113" s="42">
        <v>47.635348005726755</v>
      </c>
      <c r="N113" s="42">
        <v>72.867563448391195</v>
      </c>
      <c r="O113" s="42">
        <v>94.568449046322428</v>
      </c>
      <c r="P113" s="42">
        <v>61.673730968796207</v>
      </c>
      <c r="Q113" s="42">
        <v>33.194050974165059</v>
      </c>
      <c r="R113" s="42">
        <v>19.251936825237088</v>
      </c>
      <c r="S113" s="42">
        <v>111.76899378633539</v>
      </c>
      <c r="T113" s="42">
        <v>79.370775660041275</v>
      </c>
      <c r="U113" s="42">
        <v>49.299856023091102</v>
      </c>
      <c r="V113" s="42">
        <v>76.438742763831087</v>
      </c>
      <c r="W113" s="42">
        <v>97.254744931275326</v>
      </c>
      <c r="X113" s="42">
        <v>62.324990647030134</v>
      </c>
      <c r="Y113" s="42">
        <v>34.054971741344104</v>
      </c>
      <c r="Z113" s="42">
        <v>19.082324969292213</v>
      </c>
      <c r="AA113" s="42">
        <v>116.90638661271396</v>
      </c>
      <c r="AB113" s="43">
        <v>-2.2505552631116088</v>
      </c>
      <c r="AC113" s="43">
        <v>-5.256241787122196</v>
      </c>
      <c r="AD113" s="43">
        <v>-11.63111184655089</v>
      </c>
      <c r="AE113" s="43">
        <v>6.8259710586443312</v>
      </c>
      <c r="AF113" s="43">
        <v>-13.459129999165064</v>
      </c>
      <c r="AG113" s="43">
        <v>-19.612314709236035</v>
      </c>
      <c r="AH113" s="43">
        <v>-19.689269090451631</v>
      </c>
      <c r="AI113" s="43">
        <v>-0.26732673267327867</v>
      </c>
      <c r="AJ113" s="43">
        <v>-20.320698381111434</v>
      </c>
      <c r="AK113" s="43">
        <v>-46.357942463756451</v>
      </c>
      <c r="AL113" s="43">
        <v>-21.514866006266697</v>
      </c>
      <c r="AM113" s="43">
        <v>-6.1564287830799369</v>
      </c>
      <c r="AN113" s="43">
        <v>-32.893173437572628</v>
      </c>
      <c r="AO113" s="43">
        <v>-56.255061837000966</v>
      </c>
      <c r="AP113" s="43">
        <v>-79.280488607761896</v>
      </c>
      <c r="AQ113" s="43">
        <v>2.5165391067389242</v>
      </c>
      <c r="AR113" s="43">
        <v>-18.101754130204604</v>
      </c>
      <c r="AS113" s="43">
        <v>-44.370821645518419</v>
      </c>
      <c r="AT113" s="43">
        <v>-17.541341661706113</v>
      </c>
      <c r="AU113" s="43">
        <v>-3.793976968685675</v>
      </c>
      <c r="AV113" s="43">
        <v>-32.269797546412867</v>
      </c>
      <c r="AW113" s="43">
        <v>-55.050933450790552</v>
      </c>
      <c r="AX113" s="43">
        <v>-79.465545387113963</v>
      </c>
      <c r="AY113" s="43">
        <v>7.4319440614299292</v>
      </c>
      <c r="AZ113" s="43">
        <v>3.2303851676080964</v>
      </c>
      <c r="BA113" s="43">
        <v>-1.3757429011666211</v>
      </c>
      <c r="BB113" s="43">
        <v>-5.5570309999848577</v>
      </c>
      <c r="BC113" s="43">
        <v>11.802691467161775</v>
      </c>
      <c r="BD113" s="43">
        <v>-7.9138652883658178</v>
      </c>
      <c r="BE113" s="43">
        <v>-13.583180987202926</v>
      </c>
      <c r="BF113" s="43">
        <v>-5.5354932777240906</v>
      </c>
      <c r="BG113" s="43">
        <v>0.54178540658760266</v>
      </c>
      <c r="BH113" s="43">
        <v>-8.3461193448003517</v>
      </c>
      <c r="BI113" s="43">
        <v>-31.42939360372171</v>
      </c>
      <c r="BJ113" s="43">
        <v>-26.857986842640681</v>
      </c>
      <c r="BK113" s="43">
        <v>8.2396268355352085</v>
      </c>
      <c r="BL113" s="43">
        <v>-27.680812040161516</v>
      </c>
      <c r="BM113" s="43">
        <v>-34.903476604104519</v>
      </c>
      <c r="BN113" s="43">
        <v>-51.118046084782407</v>
      </c>
      <c r="BO113" s="43">
        <v>1.3203971969653505</v>
      </c>
      <c r="BP113" s="43">
        <v>-5.1450480952270672</v>
      </c>
      <c r="BQ113" s="43">
        <v>-29.155329336597614</v>
      </c>
      <c r="BR113" s="43">
        <v>-23.173405664030344</v>
      </c>
      <c r="BS113" s="43">
        <v>12.391989154823824</v>
      </c>
      <c r="BT113" s="43">
        <v>-26.899515071915282</v>
      </c>
      <c r="BU113" s="43">
        <v>-33.183287934213098</v>
      </c>
      <c r="BV113" s="43">
        <v>-50.754247052641844</v>
      </c>
      <c r="BW113" s="43">
        <v>5.7745451799374292</v>
      </c>
      <c r="BX113" s="43">
        <v>-2.983049912321404</v>
      </c>
      <c r="BY113" s="43">
        <v>-0.31109616195081263</v>
      </c>
      <c r="BZ113" s="43">
        <v>-0.83270571233708923</v>
      </c>
      <c r="CA113" s="43">
        <v>3.2567879454225612</v>
      </c>
      <c r="CB113" s="43">
        <v>-1.650754009351499</v>
      </c>
      <c r="CC113" s="43">
        <v>-0.95273199597436242</v>
      </c>
      <c r="CD113" s="43">
        <v>-2.5168543657826081</v>
      </c>
      <c r="CE113" s="43">
        <v>2.4304387652406247E-2</v>
      </c>
      <c r="CF113" s="43">
        <v>-20.592596507991484</v>
      </c>
      <c r="CG113" s="43">
        <v>-6.0957424642968849</v>
      </c>
      <c r="CH113" s="43">
        <v>-1.2372562866323382</v>
      </c>
      <c r="CI113" s="43">
        <v>-3.4407684958794964</v>
      </c>
      <c r="CJ113" s="43">
        <v>-3.2572871960427459</v>
      </c>
      <c r="CK113" s="43">
        <v>-1.3535730126554455</v>
      </c>
      <c r="CL113" s="43">
        <v>-5.3995515658426108</v>
      </c>
      <c r="CM113" s="43">
        <v>0.19158251335803911</v>
      </c>
      <c r="CN113" s="43">
        <v>2.7618491508819791</v>
      </c>
      <c r="CO113" s="43">
        <v>-9.0466363275848782E-2</v>
      </c>
      <c r="CP113" s="43">
        <v>-0.41760032446425177</v>
      </c>
      <c r="CQ113" s="43">
        <v>5.8449494891042129</v>
      </c>
      <c r="CR113" s="43">
        <v>-1.0135522372832482</v>
      </c>
      <c r="CS113" s="43">
        <v>-0.6464232866801628</v>
      </c>
      <c r="CT113" s="43">
        <v>-0.93644108511119806</v>
      </c>
      <c r="CU113" s="43">
        <v>2.1382958592475618E-2</v>
      </c>
      <c r="CV113" s="43">
        <v>-8.5782459310226251</v>
      </c>
      <c r="CW113" s="43">
        <v>-4.2848564720668154</v>
      </c>
      <c r="CX113" s="43">
        <v>-1.7700830558657086</v>
      </c>
      <c r="CY113" s="43">
        <v>4.5310048594586041</v>
      </c>
      <c r="CZ113" s="43">
        <v>-3.1593886503009201</v>
      </c>
      <c r="DA113" s="43">
        <v>-1.0191112173165793</v>
      </c>
      <c r="DB113" s="43">
        <v>-2.9599539333572049</v>
      </c>
      <c r="DC113" s="43">
        <v>8.4142538425999044E-2</v>
      </c>
      <c r="DD113" s="44">
        <v>481</v>
      </c>
      <c r="DE113" s="44">
        <f t="shared" si="25"/>
        <v>3190</v>
      </c>
      <c r="DF113" s="43">
        <f t="shared" si="26"/>
        <v>-41.696969696969703</v>
      </c>
      <c r="DG113" s="43">
        <f t="shared" si="26"/>
        <v>-39.399696048632215</v>
      </c>
      <c r="DH113" s="44">
        <v>636</v>
      </c>
      <c r="DI113" s="44">
        <f t="shared" si="27"/>
        <v>4798</v>
      </c>
      <c r="DJ113" s="43">
        <f t="shared" si="28"/>
        <v>-49.03846153846154</v>
      </c>
      <c r="DK113" s="43">
        <f t="shared" si="28"/>
        <v>-43.698662285848386</v>
      </c>
    </row>
    <row r="114" spans="1:115" x14ac:dyDescent="0.25">
      <c r="A114" s="41">
        <v>2020</v>
      </c>
      <c r="B114" s="41" t="s">
        <v>167</v>
      </c>
      <c r="C114" s="41" t="s">
        <v>173</v>
      </c>
      <c r="D114" s="42">
        <v>96.953742402765059</v>
      </c>
      <c r="E114" s="42">
        <v>91.200788479439296</v>
      </c>
      <c r="F114" s="42">
        <v>87.299365220184356</v>
      </c>
      <c r="G114" s="42">
        <v>107.01413218911151</v>
      </c>
      <c r="H114" s="42">
        <v>85.428070943726752</v>
      </c>
      <c r="I114" s="42">
        <v>74.478925428439098</v>
      </c>
      <c r="J114" s="42">
        <v>76.174968091065182</v>
      </c>
      <c r="K114" s="42">
        <v>103.1539032231473</v>
      </c>
      <c r="L114" s="42">
        <v>83.361574877437832</v>
      </c>
      <c r="M114" s="42">
        <v>50.585936164517321</v>
      </c>
      <c r="N114" s="42">
        <v>82.226198494790069</v>
      </c>
      <c r="O114" s="42">
        <v>101.05448050351676</v>
      </c>
      <c r="P114" s="42">
        <v>67.40323422772164</v>
      </c>
      <c r="Q114" s="42">
        <v>40.880230345989332</v>
      </c>
      <c r="R114" s="42">
        <v>26.343508068950189</v>
      </c>
      <c r="S114" s="42">
        <v>119.53691396074097</v>
      </c>
      <c r="T114" s="42">
        <v>85.792667656042624</v>
      </c>
      <c r="U114" s="42">
        <v>52.635797725953623</v>
      </c>
      <c r="V114" s="42">
        <v>86.120090877509909</v>
      </c>
      <c r="W114" s="42">
        <v>103.76222405706753</v>
      </c>
      <c r="X114" s="42">
        <v>68.359212747459807</v>
      </c>
      <c r="Y114" s="42">
        <v>41.733443952754826</v>
      </c>
      <c r="Z114" s="42">
        <v>26.119797753727326</v>
      </c>
      <c r="AA114" s="42">
        <v>125.76269209075758</v>
      </c>
      <c r="AB114" s="43">
        <v>-2.1326450898117244</v>
      </c>
      <c r="AC114" s="43">
        <v>-9.2217135382603015</v>
      </c>
      <c r="AD114" s="43">
        <v>-11.407970488476716</v>
      </c>
      <c r="AE114" s="43">
        <v>7.4565980457261816</v>
      </c>
      <c r="AF114" s="43">
        <v>-13.931171409662458</v>
      </c>
      <c r="AG114" s="43">
        <v>-23.603192702394516</v>
      </c>
      <c r="AH114" s="43">
        <v>-20.278304546153471</v>
      </c>
      <c r="AI114" s="43">
        <v>2.9722523945887147</v>
      </c>
      <c r="AJ114" s="43">
        <v>-16.215808730351945</v>
      </c>
      <c r="AK114" s="43">
        <v>-49.009754923596979</v>
      </c>
      <c r="AL114" s="43">
        <v>-19.543833636636833</v>
      </c>
      <c r="AM114" s="43">
        <v>0.42808188705918404</v>
      </c>
      <c r="AN114" s="43">
        <v>-31.806300210142201</v>
      </c>
      <c r="AO114" s="43">
        <v>-54.955437640334793</v>
      </c>
      <c r="AP114" s="43">
        <v>-70.806925500359</v>
      </c>
      <c r="AQ114" s="43">
        <v>15.606290307641846</v>
      </c>
      <c r="AR114" s="43">
        <v>-14.098549256470916</v>
      </c>
      <c r="AS114" s="43">
        <v>-47.02454301845713</v>
      </c>
      <c r="AT114" s="43">
        <v>-16.007988999752154</v>
      </c>
      <c r="AU114" s="43">
        <v>2.4917336256716771</v>
      </c>
      <c r="AV114" s="43">
        <v>-30.981875287001181</v>
      </c>
      <c r="AW114" s="43">
        <v>-53.967149839784568</v>
      </c>
      <c r="AX114" s="43">
        <v>-70.987748783915265</v>
      </c>
      <c r="AY114" s="43">
        <v>21.649652995733781</v>
      </c>
      <c r="AZ114" s="43">
        <v>2.4539720272733323</v>
      </c>
      <c r="BA114" s="43">
        <v>-2.5058878944889229</v>
      </c>
      <c r="BB114" s="43">
        <v>-6.3807185689427897</v>
      </c>
      <c r="BC114" s="43">
        <v>11.161064425770274</v>
      </c>
      <c r="BD114" s="43">
        <v>-8.7654393256453744</v>
      </c>
      <c r="BE114" s="43">
        <v>-14.967701276193479</v>
      </c>
      <c r="BF114" s="43">
        <v>-7.6278213810310191</v>
      </c>
      <c r="BG114" s="43">
        <v>0.89099499170013363</v>
      </c>
      <c r="BH114" s="43">
        <v>-9.5465765026782385</v>
      </c>
      <c r="BI114" s="43">
        <v>-34.21585974537814</v>
      </c>
      <c r="BJ114" s="43">
        <v>-25.763273825331723</v>
      </c>
      <c r="BK114" s="43">
        <v>7.0567835177640204</v>
      </c>
      <c r="BL114" s="43">
        <v>-28.307087849776668</v>
      </c>
      <c r="BM114" s="43">
        <v>-37.604352953066311</v>
      </c>
      <c r="BN114" s="43">
        <v>-54.395367433855938</v>
      </c>
      <c r="BO114" s="43">
        <v>3.4766384948297091</v>
      </c>
      <c r="BP114" s="43">
        <v>-6.5252944565326825</v>
      </c>
      <c r="BQ114" s="43">
        <v>-32.015698644087706</v>
      </c>
      <c r="BR114" s="43">
        <v>-22.08486314871373</v>
      </c>
      <c r="BS114" s="43">
        <v>10.872905754707629</v>
      </c>
      <c r="BT114" s="43">
        <v>-27.521784901446644</v>
      </c>
      <c r="BU114" s="43">
        <v>-35.996665356655853</v>
      </c>
      <c r="BV114" s="43">
        <v>-54.12236063676994</v>
      </c>
      <c r="BW114" s="43">
        <v>8.1879097848603699</v>
      </c>
      <c r="BX114" s="43">
        <v>-2.744793799162061</v>
      </c>
      <c r="BY114" s="43">
        <v>-0.42717587890160952</v>
      </c>
      <c r="BZ114" s="43">
        <v>-0.78639195888705937</v>
      </c>
      <c r="CA114" s="43">
        <v>3.5533266290452383</v>
      </c>
      <c r="CB114" s="43">
        <v>-1.654335676473518</v>
      </c>
      <c r="CC114" s="43">
        <v>-1.0048341696890215</v>
      </c>
      <c r="CD114" s="43">
        <v>-2.7150209348749876</v>
      </c>
      <c r="CE114" s="43">
        <v>0.28963819061889695</v>
      </c>
      <c r="CF114" s="43">
        <v>-16.131351047088973</v>
      </c>
      <c r="CG114" s="43">
        <v>-6.1976202254753989</v>
      </c>
      <c r="CH114" s="43">
        <v>-1.2564803260075526</v>
      </c>
      <c r="CI114" s="43">
        <v>0.22527137763923691</v>
      </c>
      <c r="CJ114" s="43">
        <v>-3.6664567404896449</v>
      </c>
      <c r="CK114" s="43">
        <v>-1.4703750512169027</v>
      </c>
      <c r="CL114" s="43">
        <v>-4.6547727646095396</v>
      </c>
      <c r="CM114" s="43">
        <v>0.8890826830708275</v>
      </c>
      <c r="CN114" s="43">
        <v>2.0451122277728735</v>
      </c>
      <c r="CO114" s="43">
        <v>-0.132941712486808</v>
      </c>
      <c r="CP114" s="43">
        <v>-0.45915481162517552</v>
      </c>
      <c r="CQ114" s="43">
        <v>5.5265769048087678</v>
      </c>
      <c r="CR114" s="43">
        <v>-1.0992661813459497</v>
      </c>
      <c r="CS114" s="43">
        <v>-0.66541195773820572</v>
      </c>
      <c r="CT114" s="43">
        <v>-1.184947544896386</v>
      </c>
      <c r="CU114" s="43">
        <v>6.0257531056631085E-2</v>
      </c>
      <c r="CV114" s="43">
        <v>-9.7518350995271508</v>
      </c>
      <c r="CW114" s="43">
        <v>-4.5841932158329239</v>
      </c>
      <c r="CX114" s="43">
        <v>-1.7035415327530783</v>
      </c>
      <c r="CY114" s="43">
        <v>3.8726408206928777</v>
      </c>
      <c r="CZ114" s="43">
        <v>-3.2448064474098941</v>
      </c>
      <c r="DA114" s="43">
        <v>-1.0748964480277483</v>
      </c>
      <c r="DB114" s="43">
        <v>-3.2238651959639837</v>
      </c>
      <c r="DC114" s="43">
        <v>0.20682691976760165</v>
      </c>
      <c r="DD114" s="44">
        <v>489</v>
      </c>
      <c r="DE114" s="44">
        <f t="shared" si="25"/>
        <v>3679</v>
      </c>
      <c r="DF114" s="43">
        <f t="shared" si="26"/>
        <v>-56.992084432717682</v>
      </c>
      <c r="DG114" s="43">
        <f t="shared" si="26"/>
        <v>-42.52460553038587</v>
      </c>
      <c r="DH114" s="44">
        <v>835</v>
      </c>
      <c r="DI114" s="44">
        <f t="shared" si="27"/>
        <v>5633</v>
      </c>
      <c r="DJ114" s="43">
        <f t="shared" si="28"/>
        <v>-51.678240740740748</v>
      </c>
      <c r="DK114" s="43">
        <f t="shared" si="28"/>
        <v>-45.043902439024386</v>
      </c>
    </row>
    <row r="115" spans="1:115" x14ac:dyDescent="0.25">
      <c r="A115" s="41">
        <v>2020</v>
      </c>
      <c r="B115" s="41" t="s">
        <v>168</v>
      </c>
      <c r="C115" s="41" t="s">
        <v>173</v>
      </c>
      <c r="D115" s="42">
        <v>96.721081735169548</v>
      </c>
      <c r="E115" s="42">
        <v>89.623829600832281</v>
      </c>
      <c r="F115" s="42">
        <v>87.90522832267682</v>
      </c>
      <c r="G115" s="42">
        <v>105.49305200173207</v>
      </c>
      <c r="H115" s="42">
        <v>85.920735712721694</v>
      </c>
      <c r="I115" s="42">
        <v>76.035201482167665</v>
      </c>
      <c r="J115" s="42">
        <v>77.341748517803197</v>
      </c>
      <c r="K115" s="42">
        <v>106.81394773720221</v>
      </c>
      <c r="L115" s="42">
        <v>84.812601635926526</v>
      </c>
      <c r="M115" s="42">
        <v>57.247841256773079</v>
      </c>
      <c r="N115" s="42">
        <v>86.979286553982277</v>
      </c>
      <c r="O115" s="42">
        <v>94.874421336084509</v>
      </c>
      <c r="P115" s="42">
        <v>90.77914470808895</v>
      </c>
      <c r="Q115" s="42">
        <v>56.439417530364608</v>
      </c>
      <c r="R115" s="42">
        <v>43.699383091856696</v>
      </c>
      <c r="S115" s="42">
        <v>106.20206702145425</v>
      </c>
      <c r="T115" s="42">
        <v>87.290843283662795</v>
      </c>
      <c r="U115" s="42">
        <v>59.881525724947778</v>
      </c>
      <c r="V115" s="42">
        <v>91.395786255221452</v>
      </c>
      <c r="W115" s="42">
        <v>97.389765535956656</v>
      </c>
      <c r="X115" s="42">
        <v>92.003651396558411</v>
      </c>
      <c r="Y115" s="42">
        <v>58.471765297311627</v>
      </c>
      <c r="Z115" s="42">
        <v>42.86938602687556</v>
      </c>
      <c r="AA115" s="42">
        <v>112.61748498801647</v>
      </c>
      <c r="AB115" s="43">
        <v>-3.133752085075292</v>
      </c>
      <c r="AC115" s="43">
        <v>-11.024135681669922</v>
      </c>
      <c r="AD115" s="43">
        <v>-10.937500000516899</v>
      </c>
      <c r="AE115" s="43">
        <v>3.9568010427334599</v>
      </c>
      <c r="AF115" s="43">
        <v>-13.727430126143968</v>
      </c>
      <c r="AG115" s="43">
        <v>-20.372526193247964</v>
      </c>
      <c r="AH115" s="43">
        <v>-18.215714452169184</v>
      </c>
      <c r="AI115" s="43">
        <v>7.0168483647175428</v>
      </c>
      <c r="AJ115" s="43">
        <v>-15.274518115789915</v>
      </c>
      <c r="AK115" s="43">
        <v>-43.922784881250685</v>
      </c>
      <c r="AL115" s="43">
        <v>-11.327087398952763</v>
      </c>
      <c r="AM115" s="43">
        <v>-5.6497397282345041</v>
      </c>
      <c r="AN115" s="43">
        <v>-11.070968976706109</v>
      </c>
      <c r="AO115" s="43">
        <v>-45.752492753615748</v>
      </c>
      <c r="AP115" s="43">
        <v>-48.913395947596761</v>
      </c>
      <c r="AQ115" s="43">
        <v>1.6735732551313998</v>
      </c>
      <c r="AR115" s="43">
        <v>-13.21152584491867</v>
      </c>
      <c r="AS115" s="43">
        <v>-41.562225331940738</v>
      </c>
      <c r="AT115" s="43">
        <v>-7.6678807910865672</v>
      </c>
      <c r="AU115" s="43">
        <v>-3.7372062215112689</v>
      </c>
      <c r="AV115" s="43">
        <v>-9.9732693266584178</v>
      </c>
      <c r="AW115" s="43">
        <v>-43.919959853358179</v>
      </c>
      <c r="AX115" s="43">
        <v>-49.862481685700679</v>
      </c>
      <c r="AY115" s="43">
        <v>7.4623463804132983</v>
      </c>
      <c r="AZ115" s="43">
        <v>1.7424529786934873</v>
      </c>
      <c r="BA115" s="43">
        <v>-3.5808363516628083</v>
      </c>
      <c r="BB115" s="43">
        <v>-6.9438505997125644</v>
      </c>
      <c r="BC115" s="43">
        <v>10.219013647265051</v>
      </c>
      <c r="BD115" s="43">
        <v>-9.3824325432625209</v>
      </c>
      <c r="BE115" s="43">
        <v>-15.611990008326392</v>
      </c>
      <c r="BF115" s="43">
        <v>-8.9318487313222228</v>
      </c>
      <c r="BG115" s="43">
        <v>1.6581236890769846</v>
      </c>
      <c r="BH115" s="43">
        <v>-10.30869549688841</v>
      </c>
      <c r="BI115" s="43">
        <v>-35.577054611998093</v>
      </c>
      <c r="BJ115" s="43">
        <v>-23.949976627196456</v>
      </c>
      <c r="BK115" s="43">
        <v>5.3867443479430399</v>
      </c>
      <c r="BL115" s="43">
        <v>-25.971026333421598</v>
      </c>
      <c r="BM115" s="43">
        <v>-38.694229867690744</v>
      </c>
      <c r="BN115" s="43">
        <v>-53.648264481648233</v>
      </c>
      <c r="BO115" s="43">
        <v>3.2380910452699085</v>
      </c>
      <c r="BP115" s="43">
        <v>-7.4238140928890806</v>
      </c>
      <c r="BQ115" s="43">
        <v>-33.368384317503001</v>
      </c>
      <c r="BR115" s="43">
        <v>-20.24090682054829</v>
      </c>
      <c r="BS115" s="43">
        <v>8.9305090484973491</v>
      </c>
      <c r="BT115" s="43">
        <v>-25.136886318786779</v>
      </c>
      <c r="BU115" s="43">
        <v>-37.063980732481575</v>
      </c>
      <c r="BV115" s="43">
        <v>-53.540839273493532</v>
      </c>
      <c r="BW115" s="43">
        <v>8.0910273346842096</v>
      </c>
      <c r="BX115" s="43">
        <v>-4.0006333536713594</v>
      </c>
      <c r="BY115" s="43">
        <v>-0.56720814653213647</v>
      </c>
      <c r="BZ115" s="43">
        <v>-0.73064100231258411</v>
      </c>
      <c r="CA115" s="43">
        <v>1.7881477161860695</v>
      </c>
      <c r="CB115" s="43">
        <v>-1.5862600708102226</v>
      </c>
      <c r="CC115" s="43">
        <v>-0.80274373280396172</v>
      </c>
      <c r="CD115" s="43">
        <v>-2.7380344286224236</v>
      </c>
      <c r="CE115" s="43">
        <v>0.63610631122390004</v>
      </c>
      <c r="CF115" s="43">
        <v>-15.252839493841558</v>
      </c>
      <c r="CG115" s="43">
        <v>-5.7956698486564155</v>
      </c>
      <c r="CH115" s="43">
        <v>-0.66533307459700508</v>
      </c>
      <c r="CI115" s="43">
        <v>-3.0509370511013709</v>
      </c>
      <c r="CJ115" s="43">
        <v>-1.3288128719989707</v>
      </c>
      <c r="CK115" s="43">
        <v>-1.4018961004734052</v>
      </c>
      <c r="CL115" s="43">
        <v>-3.0640411924559494</v>
      </c>
      <c r="CM115" s="43">
        <v>5.3850645441558091E-2</v>
      </c>
      <c r="CN115" s="43">
        <v>1.2180554745715777</v>
      </c>
      <c r="CO115" s="43">
        <v>-0.18830980253311505</v>
      </c>
      <c r="CP115" s="43">
        <v>-0.4948617411594371</v>
      </c>
      <c r="CQ115" s="43">
        <v>5.0432677408054687</v>
      </c>
      <c r="CR115" s="43">
        <v>-1.1727959037241626</v>
      </c>
      <c r="CS115" s="43">
        <v>-0.67533906380769071</v>
      </c>
      <c r="CT115" s="43">
        <v>-1.4079957330914394</v>
      </c>
      <c r="CU115" s="43">
        <v>0.11408997808195433</v>
      </c>
      <c r="CV115" s="43">
        <v>-10.508532203046148</v>
      </c>
      <c r="CW115" s="43">
        <v>-4.7456267927182409</v>
      </c>
      <c r="CX115" s="43">
        <v>-1.5806489462841231</v>
      </c>
      <c r="CY115" s="43">
        <v>2.9446848295736228</v>
      </c>
      <c r="CZ115" s="43">
        <v>-2.9908852249245204</v>
      </c>
      <c r="DA115" s="43">
        <v>-1.1231719461039509</v>
      </c>
      <c r="DB115" s="43">
        <v>-3.2031846562429394</v>
      </c>
      <c r="DC115" s="43">
        <v>0.19030053365400337</v>
      </c>
      <c r="DD115" s="44">
        <v>476</v>
      </c>
      <c r="DE115" s="44">
        <f t="shared" si="25"/>
        <v>4155</v>
      </c>
      <c r="DF115" s="43">
        <f t="shared" si="26"/>
        <v>-57.537912578055305</v>
      </c>
      <c r="DG115" s="43">
        <f t="shared" si="26"/>
        <v>-44.762031374634404</v>
      </c>
      <c r="DH115" s="44">
        <v>1036</v>
      </c>
      <c r="DI115" s="44">
        <f t="shared" si="27"/>
        <v>6669</v>
      </c>
      <c r="DJ115" s="43">
        <f t="shared" si="28"/>
        <v>-35.128365685660611</v>
      </c>
      <c r="DK115" s="43">
        <f t="shared" si="28"/>
        <v>-43.707267662699422</v>
      </c>
    </row>
    <row r="116" spans="1:115" x14ac:dyDescent="0.25">
      <c r="A116" s="41">
        <v>2020</v>
      </c>
      <c r="B116" s="41" t="s">
        <v>169</v>
      </c>
      <c r="C116" s="41" t="s">
        <v>173</v>
      </c>
      <c r="D116" s="42">
        <v>96.213824237570336</v>
      </c>
      <c r="E116" s="42">
        <v>90.67513551990362</v>
      </c>
      <c r="F116" s="42">
        <v>87.525186922092757</v>
      </c>
      <c r="G116" s="42">
        <v>104.08534425067906</v>
      </c>
      <c r="H116" s="42">
        <v>87.398730019706576</v>
      </c>
      <c r="I116" s="42">
        <v>72.811486799444182</v>
      </c>
      <c r="J116" s="42">
        <v>78.704420726574867</v>
      </c>
      <c r="K116" s="42">
        <v>106.41826724919628</v>
      </c>
      <c r="L116" s="42">
        <v>96.509171760488428</v>
      </c>
      <c r="M116" s="42">
        <v>81.036925265333664</v>
      </c>
      <c r="N116" s="42">
        <v>98.796967891419058</v>
      </c>
      <c r="O116" s="42">
        <v>103.40278981015743</v>
      </c>
      <c r="P116" s="42">
        <v>101.53131222884122</v>
      </c>
      <c r="Q116" s="42">
        <v>70.261269802930073</v>
      </c>
      <c r="R116" s="42">
        <v>68.103747903459421</v>
      </c>
      <c r="S116" s="42">
        <v>103.59224648288429</v>
      </c>
      <c r="T116" s="42">
        <v>99.577073331442449</v>
      </c>
      <c r="U116" s="42">
        <v>85.105515435097971</v>
      </c>
      <c r="V116" s="42">
        <v>104.02277248916899</v>
      </c>
      <c r="W116" s="42">
        <v>106.38473959125217</v>
      </c>
      <c r="X116" s="42">
        <v>103.26192395560558</v>
      </c>
      <c r="Y116" s="42">
        <v>73.487381379906381</v>
      </c>
      <c r="Z116" s="42">
        <v>67.12691305967401</v>
      </c>
      <c r="AA116" s="42">
        <v>110.0983186463975</v>
      </c>
      <c r="AB116" s="43">
        <v>-4.5726476914689567</v>
      </c>
      <c r="AC116" s="43">
        <v>-10.389610389610393</v>
      </c>
      <c r="AD116" s="43">
        <v>-12.557090189181363</v>
      </c>
      <c r="AE116" s="43">
        <v>0.13633884748227576</v>
      </c>
      <c r="AF116" s="43">
        <v>-10.719677906391578</v>
      </c>
      <c r="AG116" s="43">
        <v>-23.748544819557626</v>
      </c>
      <c r="AH116" s="43">
        <v>-15.21386459858347</v>
      </c>
      <c r="AI116" s="43">
        <v>6.5676077265973243</v>
      </c>
      <c r="AJ116" s="43">
        <v>-0.44835734457844278</v>
      </c>
      <c r="AK116" s="43">
        <v>-23.436489859830147</v>
      </c>
      <c r="AL116" s="43">
        <v>-2.3641665606965678</v>
      </c>
      <c r="AM116" s="43">
        <v>7.3119151427705864</v>
      </c>
      <c r="AN116" s="43">
        <v>4.4348264471320897</v>
      </c>
      <c r="AO116" s="43">
        <v>-11.685669780661524</v>
      </c>
      <c r="AP116" s="43">
        <v>-22.063119689450104</v>
      </c>
      <c r="AQ116" s="43">
        <v>7.9762547181564614</v>
      </c>
      <c r="AR116" s="43">
        <v>1.9889239823915439</v>
      </c>
      <c r="AS116" s="43">
        <v>-20.004916408870866</v>
      </c>
      <c r="AT116" s="43">
        <v>1.6826643906000305</v>
      </c>
      <c r="AU116" s="43">
        <v>9.410461890753318</v>
      </c>
      <c r="AV116" s="43">
        <v>5.9809052938139429</v>
      </c>
      <c r="AW116" s="43">
        <v>-7.9384061805841792</v>
      </c>
      <c r="AX116" s="43">
        <v>-23.242350835460623</v>
      </c>
      <c r="AY116" s="43">
        <v>13.941940536084662</v>
      </c>
      <c r="AZ116" s="43">
        <v>1.0229773067817138</v>
      </c>
      <c r="BA116" s="43">
        <v>-4.3468731735826882</v>
      </c>
      <c r="BB116" s="43">
        <v>-7.5689886570569742</v>
      </c>
      <c r="BC116" s="43">
        <v>9.0280536379545353</v>
      </c>
      <c r="BD116" s="43">
        <v>-9.5280726435605594</v>
      </c>
      <c r="BE116" s="43">
        <v>-16.478611283322998</v>
      </c>
      <c r="BF116" s="43">
        <v>-9.6093990053601317</v>
      </c>
      <c r="BG116" s="43">
        <v>2.2047469890148719</v>
      </c>
      <c r="BH116" s="43">
        <v>-9.1831785393952323</v>
      </c>
      <c r="BI116" s="43">
        <v>-34.036016018927185</v>
      </c>
      <c r="BJ116" s="43">
        <v>-21.473816372817168</v>
      </c>
      <c r="BK116" s="43">
        <v>5.6020872637521313</v>
      </c>
      <c r="BL116" s="43">
        <v>-22.494947439474888</v>
      </c>
      <c r="BM116" s="43">
        <v>-36.18806519282991</v>
      </c>
      <c r="BN116" s="43">
        <v>-49.788343109346336</v>
      </c>
      <c r="BO116" s="43">
        <v>3.7514741823410747</v>
      </c>
      <c r="BP116" s="43">
        <v>-6.3376128618793821</v>
      </c>
      <c r="BQ116" s="43">
        <v>-31.65458387645419</v>
      </c>
      <c r="BR116" s="43">
        <v>-17.681271794965191</v>
      </c>
      <c r="BS116" s="43">
        <v>8.984887351571702</v>
      </c>
      <c r="BT116" s="43">
        <v>-21.567416747814672</v>
      </c>
      <c r="BU116" s="43">
        <v>-34.341083055589507</v>
      </c>
      <c r="BV116" s="43">
        <v>-49.828749212339382</v>
      </c>
      <c r="BW116" s="43">
        <v>8.7324082688426063</v>
      </c>
      <c r="BX116" s="43">
        <v>-5.3649839644941428</v>
      </c>
      <c r="BY116" s="43">
        <v>-0.56142010577315782</v>
      </c>
      <c r="BZ116" s="43">
        <v>-0.84579000289554496</v>
      </c>
      <c r="CA116" s="43">
        <v>-6.1851367585179659E-2</v>
      </c>
      <c r="CB116" s="43">
        <v>-1.1875462576354281</v>
      </c>
      <c r="CC116" s="43">
        <v>-0.94680170380388684</v>
      </c>
      <c r="CD116" s="43">
        <v>-2.3039634425478974</v>
      </c>
      <c r="CE116" s="43">
        <v>0.54238891574695214</v>
      </c>
      <c r="CF116" s="43">
        <v>-0.35571914983676589</v>
      </c>
      <c r="CG116" s="43">
        <v>-3.3598493960647722</v>
      </c>
      <c r="CH116" s="43">
        <v>0.10050576388189812</v>
      </c>
      <c r="CI116" s="43">
        <v>3.9249959019251417</v>
      </c>
      <c r="CJ116" s="43">
        <v>0.41822803303050293</v>
      </c>
      <c r="CK116" s="43">
        <v>-0.31182326842556846</v>
      </c>
      <c r="CL116" s="43">
        <v>-1.5624347813564117</v>
      </c>
      <c r="CM116" s="43">
        <v>0.4346585971724431</v>
      </c>
      <c r="CN116" s="43">
        <v>0.49531359792024626</v>
      </c>
      <c r="CO116" s="43">
        <v>-0.22602879410956736</v>
      </c>
      <c r="CP116" s="43">
        <v>-0.53493759907697969</v>
      </c>
      <c r="CQ116" s="43">
        <v>4.4586352991901137</v>
      </c>
      <c r="CR116" s="43">
        <v>-1.1733937109591768</v>
      </c>
      <c r="CS116" s="43">
        <v>-0.70633998159239031</v>
      </c>
      <c r="CT116" s="43">
        <v>-1.4856231497453836</v>
      </c>
      <c r="CU116" s="43">
        <v>0.16300153421363026</v>
      </c>
      <c r="CV116" s="43">
        <v>-9.2198895279717767</v>
      </c>
      <c r="CW116" s="43">
        <v>-4.4718518067623698</v>
      </c>
      <c r="CX116" s="43">
        <v>-1.3702326458570573</v>
      </c>
      <c r="CY116" s="43">
        <v>3.0572271240190938</v>
      </c>
      <c r="CZ116" s="43">
        <v>-2.6042922011206509</v>
      </c>
      <c r="DA116" s="43">
        <v>-1.0313601335120699</v>
      </c>
      <c r="DB116" s="43">
        <v>-3.0175850575528158</v>
      </c>
      <c r="DC116" s="43">
        <v>0.21820519281409692</v>
      </c>
      <c r="DD116" s="44">
        <v>782</v>
      </c>
      <c r="DE116" s="44">
        <f t="shared" si="25"/>
        <v>4937</v>
      </c>
      <c r="DF116" s="43">
        <f t="shared" si="26"/>
        <v>-35.157545605306794</v>
      </c>
      <c r="DG116" s="43">
        <f t="shared" si="26"/>
        <v>-43.434922089825847</v>
      </c>
      <c r="DH116" s="44">
        <v>1264</v>
      </c>
      <c r="DI116" s="44">
        <f t="shared" si="27"/>
        <v>7933</v>
      </c>
      <c r="DJ116" s="43">
        <f t="shared" si="28"/>
        <v>-20.802005012531332</v>
      </c>
      <c r="DK116" s="43">
        <f t="shared" si="28"/>
        <v>-40.987874730342931</v>
      </c>
    </row>
    <row r="117" spans="1:115" x14ac:dyDescent="0.25">
      <c r="A117" s="41">
        <v>2020</v>
      </c>
      <c r="B117" s="41" t="s">
        <v>170</v>
      </c>
      <c r="C117" s="41" t="s">
        <v>173</v>
      </c>
      <c r="D117" s="42">
        <v>97.129575629730709</v>
      </c>
      <c r="E117" s="42">
        <v>90.215189180309906</v>
      </c>
      <c r="F117" s="42">
        <v>89.15550945254553</v>
      </c>
      <c r="G117" s="42">
        <v>103.61295909931899</v>
      </c>
      <c r="H117" s="42">
        <v>89.377600175169704</v>
      </c>
      <c r="I117" s="42">
        <v>75.590551181102356</v>
      </c>
      <c r="J117" s="42">
        <v>80.886165448974793</v>
      </c>
      <c r="K117" s="42">
        <v>111.57200560547361</v>
      </c>
      <c r="L117" s="42">
        <v>102.39388361711958</v>
      </c>
      <c r="M117" s="42">
        <v>92.620435308332404</v>
      </c>
      <c r="N117" s="42">
        <v>104.46780741661961</v>
      </c>
      <c r="O117" s="42">
        <v>107.12707462001691</v>
      </c>
      <c r="P117" s="42">
        <v>111.17250037282571</v>
      </c>
      <c r="Q117" s="42">
        <v>70.806742381577408</v>
      </c>
      <c r="R117" s="42">
        <v>75.317951620975563</v>
      </c>
      <c r="S117" s="42">
        <v>110.30973367592405</v>
      </c>
      <c r="T117" s="42">
        <v>105.86824221373496</v>
      </c>
      <c r="U117" s="42">
        <v>97.669946038758624</v>
      </c>
      <c r="V117" s="42">
        <v>110.57385581435217</v>
      </c>
      <c r="W117" s="42">
        <v>110.28439933052225</v>
      </c>
      <c r="X117" s="42">
        <v>113.55325829037164</v>
      </c>
      <c r="Y117" s="42">
        <v>75.02826344025857</v>
      </c>
      <c r="Z117" s="42">
        <v>74.338181368015128</v>
      </c>
      <c r="AA117" s="42">
        <v>117.13563593730396</v>
      </c>
      <c r="AB117" s="43">
        <v>-4.291814707377883</v>
      </c>
      <c r="AC117" s="43">
        <v>-9.3729372937293665</v>
      </c>
      <c r="AD117" s="43">
        <v>-11.560946293227826</v>
      </c>
      <c r="AE117" s="43">
        <v>-0.68821878112831358</v>
      </c>
      <c r="AF117" s="43">
        <v>-8.9273761713520638</v>
      </c>
      <c r="AG117" s="43">
        <v>-21.839080459770109</v>
      </c>
      <c r="AH117" s="43">
        <v>-15.480957437281727</v>
      </c>
      <c r="AI117" s="43">
        <v>10.09272816007809</v>
      </c>
      <c r="AJ117" s="43">
        <v>3.479465697856865</v>
      </c>
      <c r="AK117" s="43">
        <v>-12.568055564483704</v>
      </c>
      <c r="AL117" s="43">
        <v>-4.9141901415655109</v>
      </c>
      <c r="AM117" s="43">
        <v>11.86449221001098</v>
      </c>
      <c r="AN117" s="43">
        <v>4.539862860236088</v>
      </c>
      <c r="AO117" s="43">
        <v>-12.312314087125277</v>
      </c>
      <c r="AP117" s="43">
        <v>-17.109886132734829</v>
      </c>
      <c r="AQ117" s="43">
        <v>5.5803253170500611</v>
      </c>
      <c r="AR117" s="43">
        <v>6.0473191924696579</v>
      </c>
      <c r="AS117" s="43">
        <v>-8.637452683006142</v>
      </c>
      <c r="AT117" s="43">
        <v>-0.97401269400202439</v>
      </c>
      <c r="AU117" s="43">
        <v>14.01312052729109</v>
      </c>
      <c r="AV117" s="43">
        <v>6.4980358693917495</v>
      </c>
      <c r="AW117" s="43">
        <v>-7.6767112632339263</v>
      </c>
      <c r="AX117" s="43">
        <v>-18.28544640008397</v>
      </c>
      <c r="AY117" s="43">
        <v>10.931787370978308</v>
      </c>
      <c r="AZ117" s="43">
        <v>0.47619915634702359</v>
      </c>
      <c r="BA117" s="43">
        <v>-4.8477274222192834</v>
      </c>
      <c r="BB117" s="43">
        <v>-7.971589469340346</v>
      </c>
      <c r="BC117" s="43">
        <v>7.9981955349087031</v>
      </c>
      <c r="BD117" s="43">
        <v>-9.4689420020095731</v>
      </c>
      <c r="BE117" s="43">
        <v>-17.000559597090092</v>
      </c>
      <c r="BF117" s="43">
        <v>-10.196956992069229</v>
      </c>
      <c r="BG117" s="43">
        <v>3.0055592441013523</v>
      </c>
      <c r="BH117" s="43">
        <v>-7.8618158347539602</v>
      </c>
      <c r="BI117" s="43">
        <v>-31.61609857166151</v>
      </c>
      <c r="BJ117" s="43">
        <v>-19.639751668210394</v>
      </c>
      <c r="BK117" s="43">
        <v>6.228621782979249</v>
      </c>
      <c r="BL117" s="43">
        <v>-19.48995297519356</v>
      </c>
      <c r="BM117" s="43">
        <v>-34.132990668158016</v>
      </c>
      <c r="BN117" s="43">
        <v>-46.103901188705663</v>
      </c>
      <c r="BO117" s="43">
        <v>3.9444940025369801</v>
      </c>
      <c r="BP117" s="43">
        <v>-5.030513026358518</v>
      </c>
      <c r="BQ117" s="43">
        <v>-29.027051403440218</v>
      </c>
      <c r="BR117" s="43">
        <v>-15.792835974338415</v>
      </c>
      <c r="BS117" s="43">
        <v>9.4942169595677584</v>
      </c>
      <c r="BT117" s="43">
        <v>-18.437331910866995</v>
      </c>
      <c r="BU117" s="43">
        <v>-32.023779936886733</v>
      </c>
      <c r="BV117" s="43">
        <v>-46.263043749602105</v>
      </c>
      <c r="BW117" s="43">
        <v>8.9676915248747324</v>
      </c>
      <c r="BX117" s="43">
        <v>-4.5469898276952652</v>
      </c>
      <c r="BY117" s="43">
        <v>-0.50118754209902838</v>
      </c>
      <c r="BZ117" s="43">
        <v>-0.75178131314853547</v>
      </c>
      <c r="CA117" s="43">
        <v>-0.37352656439456267</v>
      </c>
      <c r="CB117" s="43">
        <v>-0.9238872238315996</v>
      </c>
      <c r="CC117" s="43">
        <v>-0.8983550282907069</v>
      </c>
      <c r="CD117" s="43">
        <v>-1.9650859551587092</v>
      </c>
      <c r="CE117" s="43">
        <v>0.86683379922787662</v>
      </c>
      <c r="CF117" s="43">
        <v>3.1863531842965682</v>
      </c>
      <c r="CG117" s="43">
        <v>-1.8379719089960187</v>
      </c>
      <c r="CH117" s="43">
        <v>-0.21890862072975195</v>
      </c>
      <c r="CI117" s="43">
        <v>6.1986290021773653</v>
      </c>
      <c r="CJ117" s="43">
        <v>0.40715029824982618</v>
      </c>
      <c r="CK117" s="43">
        <v>-0.31011633091720653</v>
      </c>
      <c r="CL117" s="43">
        <v>-1.2749501380850004</v>
      </c>
      <c r="CM117" s="43">
        <v>0.22252088259735456</v>
      </c>
      <c r="CN117" s="43">
        <v>-4.154427329727145E-2</v>
      </c>
      <c r="CO117" s="43">
        <v>-0.25387993477405446</v>
      </c>
      <c r="CP117" s="43">
        <v>-0.55675161246109139</v>
      </c>
      <c r="CQ117" s="43">
        <v>3.9602346063506975</v>
      </c>
      <c r="CR117" s="43">
        <v>-1.1430931880863182</v>
      </c>
      <c r="CS117" s="43">
        <v>-0.73435136603550144</v>
      </c>
      <c r="CT117" s="43">
        <v>-1.550689870316176</v>
      </c>
      <c r="CU117" s="43">
        <v>0.23698709202517293</v>
      </c>
      <c r="CV117" s="43">
        <v>-7.9961137917724798</v>
      </c>
      <c r="CW117" s="43">
        <v>-4.1751735773805851</v>
      </c>
      <c r="CX117" s="43">
        <v>-1.2633327820212183</v>
      </c>
      <c r="CY117" s="43">
        <v>3.3815855582091525</v>
      </c>
      <c r="CZ117" s="43">
        <v>-2.2965015705258529</v>
      </c>
      <c r="DA117" s="43">
        <v>-1.0333436244259786</v>
      </c>
      <c r="DB117" s="43">
        <v>-2.827838116751392</v>
      </c>
      <c r="DC117" s="43">
        <v>0.21849032112339439</v>
      </c>
      <c r="DD117" s="44">
        <v>927</v>
      </c>
      <c r="DE117" s="44">
        <f t="shared" si="25"/>
        <v>5864</v>
      </c>
      <c r="DF117" s="43">
        <f t="shared" si="26"/>
        <v>-19.180470793374017</v>
      </c>
      <c r="DG117" s="43">
        <f t="shared" si="26"/>
        <v>-40.617721518987338</v>
      </c>
      <c r="DH117" s="44">
        <v>1258</v>
      </c>
      <c r="DI117" s="44">
        <f t="shared" si="27"/>
        <v>9191</v>
      </c>
      <c r="DJ117" s="43">
        <f t="shared" si="28"/>
        <v>-16.633532140490392</v>
      </c>
      <c r="DK117" s="43">
        <f t="shared" si="28"/>
        <v>-38.529962546816478</v>
      </c>
    </row>
    <row r="118" spans="1:115" x14ac:dyDescent="0.25">
      <c r="A118" s="41">
        <v>2020</v>
      </c>
      <c r="B118" s="41" t="s">
        <v>171</v>
      </c>
      <c r="C118" s="41" t="s">
        <v>173</v>
      </c>
      <c r="D118" s="42">
        <v>98.844354021331441</v>
      </c>
      <c r="E118" s="42">
        <v>90.018069320484031</v>
      </c>
      <c r="F118" s="42">
        <v>88.797499437455869</v>
      </c>
      <c r="G118" s="42">
        <v>104.15147817186946</v>
      </c>
      <c r="H118" s="42">
        <v>92.99047514779943</v>
      </c>
      <c r="I118" s="42">
        <v>76.368689207966639</v>
      </c>
      <c r="J118" s="42">
        <v>91.660213460826228</v>
      </c>
      <c r="K118" s="42">
        <v>109.98928365344985</v>
      </c>
      <c r="L118" s="42">
        <v>113.28510832406383</v>
      </c>
      <c r="M118" s="42">
        <v>84.15449243588732</v>
      </c>
      <c r="N118" s="42">
        <v>99.989883271045414</v>
      </c>
      <c r="O118" s="42">
        <v>118.91041795061408</v>
      </c>
      <c r="P118" s="42">
        <v>133.73806073772522</v>
      </c>
      <c r="Q118" s="42">
        <v>83.249576860798044</v>
      </c>
      <c r="R118" s="42">
        <v>121.84508322585714</v>
      </c>
      <c r="S118" s="42">
        <v>111.22622968247617</v>
      </c>
      <c r="T118" s="42">
        <v>115.79991913082128</v>
      </c>
      <c r="U118" s="42">
        <v>89.062389241470569</v>
      </c>
      <c r="V118" s="42">
        <v>105.90604893309812</v>
      </c>
      <c r="W118" s="42">
        <v>121.11746125037936</v>
      </c>
      <c r="X118" s="42">
        <v>135.16068525798443</v>
      </c>
      <c r="Y118" s="42">
        <v>88.176381044554262</v>
      </c>
      <c r="Z118" s="42">
        <v>115.71655064642586</v>
      </c>
      <c r="AA118" s="42">
        <v>118.2015191438027</v>
      </c>
      <c r="AB118" s="43">
        <v>-4.9196312531221249</v>
      </c>
      <c r="AC118" s="43">
        <v>-10.163934426229515</v>
      </c>
      <c r="AD118" s="43">
        <v>-11.334763240653878</v>
      </c>
      <c r="AE118" s="43">
        <v>-1.0768126346015872</v>
      </c>
      <c r="AF118" s="43">
        <v>-8.8604538870111114</v>
      </c>
      <c r="AG118" s="43">
        <v>-23.068309070548722</v>
      </c>
      <c r="AH118" s="43">
        <v>-15.554502797329006</v>
      </c>
      <c r="AI118" s="43">
        <v>8.2667964946445913</v>
      </c>
      <c r="AJ118" s="43">
        <v>2.1503434019850109</v>
      </c>
      <c r="AK118" s="43">
        <v>-36.96775120702457</v>
      </c>
      <c r="AL118" s="43">
        <v>2.4876404921067463</v>
      </c>
      <c r="AM118" s="43">
        <v>12.451917517563249</v>
      </c>
      <c r="AN118" s="43">
        <v>11.087706875538995</v>
      </c>
      <c r="AO118" s="43">
        <v>-11.839508850719739</v>
      </c>
      <c r="AP118" s="43">
        <v>1.1512679958408878</v>
      </c>
      <c r="AQ118" s="43">
        <v>12.870133150185437</v>
      </c>
      <c r="AR118" s="43">
        <v>3.5053318503064812</v>
      </c>
      <c r="AS118" s="43">
        <v>-33.985041129869145</v>
      </c>
      <c r="AT118" s="43">
        <v>6.6034718200028042</v>
      </c>
      <c r="AU118" s="43">
        <v>13.523842949669728</v>
      </c>
      <c r="AV118" s="43">
        <v>11.850287213324396</v>
      </c>
      <c r="AW118" s="43">
        <v>-7.4070263970638877</v>
      </c>
      <c r="AX118" s="43">
        <v>-4.1665414533328278</v>
      </c>
      <c r="AY118" s="43">
        <v>18.440232116688748</v>
      </c>
      <c r="AZ118" s="43">
        <v>-3.8232584196407071E-2</v>
      </c>
      <c r="BA118" s="43">
        <v>-5.3323768531802873</v>
      </c>
      <c r="BB118" s="43">
        <v>-8.2778654249849541</v>
      </c>
      <c r="BC118" s="43">
        <v>7.1213040839330333</v>
      </c>
      <c r="BD118" s="43">
        <v>-9.4124503152924319</v>
      </c>
      <c r="BE118" s="43">
        <v>-17.551892551892546</v>
      </c>
      <c r="BF118" s="43">
        <v>-10.743040569516127</v>
      </c>
      <c r="BG118" s="43">
        <v>3.4915409729904701</v>
      </c>
      <c r="BH118" s="43">
        <v>-6.8134720999565968</v>
      </c>
      <c r="BI118" s="43">
        <v>-32.281807865050126</v>
      </c>
      <c r="BJ118" s="43">
        <v>-17.658358223910795</v>
      </c>
      <c r="BK118" s="43">
        <v>6.8477248614882136</v>
      </c>
      <c r="BL118" s="43">
        <v>-16.0723291157855</v>
      </c>
      <c r="BM118" s="43">
        <v>-32.094218981401234</v>
      </c>
      <c r="BN118" s="43">
        <v>-39.959166282464118</v>
      </c>
      <c r="BO118" s="43">
        <v>4.7525604522707932</v>
      </c>
      <c r="BP118" s="43">
        <v>-4.1277113105999463</v>
      </c>
      <c r="BQ118" s="43">
        <v>-29.651377306688776</v>
      </c>
      <c r="BR118" s="43">
        <v>-13.74637138908521</v>
      </c>
      <c r="BS118" s="43">
        <v>9.8991767951895238</v>
      </c>
      <c r="BT118" s="43">
        <v>-15.038632948247077</v>
      </c>
      <c r="BU118" s="43">
        <v>-29.748551929863353</v>
      </c>
      <c r="BV118" s="43">
        <v>-40.770954935029202</v>
      </c>
      <c r="BW118" s="43">
        <v>9.837489943616994</v>
      </c>
      <c r="BX118" s="43">
        <v>-4.450732589235475</v>
      </c>
      <c r="BY118" s="43">
        <v>-0.56390244511403087</v>
      </c>
      <c r="BZ118" s="43">
        <v>-0.69687817933385499</v>
      </c>
      <c r="CA118" s="43">
        <v>-9.244302378918938E-2</v>
      </c>
      <c r="CB118" s="43">
        <v>-1.0362862966767681</v>
      </c>
      <c r="CC118" s="43">
        <v>-0.94754099383914603</v>
      </c>
      <c r="CD118" s="43">
        <v>-2.0720076637637028</v>
      </c>
      <c r="CE118" s="43">
        <v>0.95832601328121791</v>
      </c>
      <c r="CF118" s="43">
        <v>2.0886587790560802</v>
      </c>
      <c r="CG118" s="43">
        <v>-5.8566936083405619</v>
      </c>
      <c r="CH118" s="43">
        <v>0.40427604539610967</v>
      </c>
      <c r="CI118" s="43">
        <v>6.4071419972546426</v>
      </c>
      <c r="CJ118" s="43">
        <v>1.1504744267996652</v>
      </c>
      <c r="CK118" s="43">
        <v>-0.31285434062609641</v>
      </c>
      <c r="CL118" s="43">
        <v>-0.26159515585628657</v>
      </c>
      <c r="CM118" s="43">
        <v>0.55790941442860742</v>
      </c>
      <c r="CN118" s="43">
        <v>-0.46496297611933951</v>
      </c>
      <c r="CO118" s="43">
        <v>-0.28344713332028354</v>
      </c>
      <c r="CP118" s="43">
        <v>-0.57011564212392141</v>
      </c>
      <c r="CQ118" s="43">
        <v>3.5737261428110476</v>
      </c>
      <c r="CR118" s="43">
        <v>-1.1353754845718746</v>
      </c>
      <c r="CS118" s="43">
        <v>-0.75512432251577188</v>
      </c>
      <c r="CT118" s="43">
        <v>-1.6004085397367984</v>
      </c>
      <c r="CU118" s="43">
        <v>0.30578200333826272</v>
      </c>
      <c r="CV118" s="43">
        <v>-6.9417330503133803</v>
      </c>
      <c r="CW118" s="43">
        <v>-4.3512001093341715</v>
      </c>
      <c r="CX118" s="43">
        <v>-1.0887625655031037</v>
      </c>
      <c r="CY118" s="43">
        <v>3.6983097923561776</v>
      </c>
      <c r="CZ118" s="43">
        <v>-1.9371034843885788</v>
      </c>
      <c r="DA118" s="43">
        <v>-0.95779789076960276</v>
      </c>
      <c r="DB118" s="43">
        <v>-2.5591997752268916</v>
      </c>
      <c r="DC118" s="43">
        <v>0.25402098255279076</v>
      </c>
      <c r="DD118" s="44">
        <v>1115</v>
      </c>
      <c r="DE118" s="44">
        <f t="shared" si="25"/>
        <v>6979</v>
      </c>
      <c r="DF118" s="43">
        <f t="shared" si="26"/>
        <v>-5.2676295666949873</v>
      </c>
      <c r="DG118" s="43">
        <f t="shared" si="26"/>
        <v>-36.853058269996389</v>
      </c>
      <c r="DH118" s="44">
        <v>1124</v>
      </c>
      <c r="DI118" s="44">
        <f t="shared" si="27"/>
        <v>10315</v>
      </c>
      <c r="DJ118" s="43">
        <f t="shared" si="28"/>
        <v>-16.863905325443785</v>
      </c>
      <c r="DK118" s="43">
        <f t="shared" si="28"/>
        <v>-36.733316977428856</v>
      </c>
    </row>
    <row r="119" spans="1:115" x14ac:dyDescent="0.25">
      <c r="A119" s="41">
        <v>2020</v>
      </c>
      <c r="B119" s="41" t="s">
        <v>172</v>
      </c>
      <c r="C119" s="41" t="s">
        <v>173</v>
      </c>
      <c r="D119" s="42">
        <v>102.60723277987447</v>
      </c>
      <c r="E119" s="42">
        <v>90.412309040135781</v>
      </c>
      <c r="F119" s="42">
        <v>90.989622299197521</v>
      </c>
      <c r="G119" s="42">
        <v>106.56064244380585</v>
      </c>
      <c r="H119" s="42">
        <v>95.240310926209759</v>
      </c>
      <c r="I119" s="42">
        <v>75.92403890690133</v>
      </c>
      <c r="J119" s="42">
        <v>111.60689416640395</v>
      </c>
      <c r="K119" s="42">
        <v>109.47489901904213</v>
      </c>
      <c r="L119" s="42">
        <v>139.21296371991343</v>
      </c>
      <c r="M119" s="42">
        <v>113.48847951946669</v>
      </c>
      <c r="N119" s="42">
        <v>121.14108354189339</v>
      </c>
      <c r="O119" s="42">
        <v>141.47748672369738</v>
      </c>
      <c r="P119" s="42">
        <v>129.63767615976494</v>
      </c>
      <c r="Q119" s="42">
        <v>121.28567638390781</v>
      </c>
      <c r="R119" s="42">
        <v>226.29781797191075</v>
      </c>
      <c r="S119" s="42">
        <v>127.74426034159532</v>
      </c>
      <c r="T119" s="42">
        <v>143.55559508864047</v>
      </c>
      <c r="U119" s="42">
        <v>120.477052536537</v>
      </c>
      <c r="V119" s="42">
        <v>128.7701191158246</v>
      </c>
      <c r="W119" s="42">
        <v>145.81581135654065</v>
      </c>
      <c r="X119" s="42">
        <v>131.22661544637799</v>
      </c>
      <c r="Y119" s="42">
        <v>129.53960458151641</v>
      </c>
      <c r="Z119" s="42">
        <v>221.88787321899562</v>
      </c>
      <c r="AA119" s="42">
        <v>135.69476619077523</v>
      </c>
      <c r="AB119" s="43">
        <v>-6.3680317892657374</v>
      </c>
      <c r="AC119" s="43">
        <v>-10.358306188925093</v>
      </c>
      <c r="AD119" s="43">
        <v>-9.2606832914197348</v>
      </c>
      <c r="AE119" s="43">
        <v>-3.4745400085579803</v>
      </c>
      <c r="AF119" s="43">
        <v>-5.6991869918699205</v>
      </c>
      <c r="AG119" s="43">
        <v>-29.369183040330928</v>
      </c>
      <c r="AH119" s="43">
        <v>-17.38594551485383</v>
      </c>
      <c r="AI119" s="43">
        <v>9.2821171126691091</v>
      </c>
      <c r="AJ119" s="43">
        <v>-1.1629963380312303</v>
      </c>
      <c r="AK119" s="43">
        <v>-10.433220232292195</v>
      </c>
      <c r="AL119" s="43">
        <v>9.6718778666334835</v>
      </c>
      <c r="AM119" s="43">
        <v>3.2262858165224229</v>
      </c>
      <c r="AN119" s="43">
        <v>5.5098709802720913</v>
      </c>
      <c r="AO119" s="43">
        <v>-27.562590265781317</v>
      </c>
      <c r="AP119" s="43">
        <v>-17.298930633188469</v>
      </c>
      <c r="AQ119" s="43">
        <v>14.54823010282913</v>
      </c>
      <c r="AR119" s="43">
        <v>0.94657490048966064</v>
      </c>
      <c r="AS119" s="43">
        <v>-6.3261284802953455</v>
      </c>
      <c r="AT119" s="43">
        <v>14.188741933485272</v>
      </c>
      <c r="AU119" s="43">
        <v>5.3797469306979373</v>
      </c>
      <c r="AV119" s="43">
        <v>6.5808998561525556</v>
      </c>
      <c r="AW119" s="43">
        <v>-23.648028420298019</v>
      </c>
      <c r="AX119" s="43">
        <v>-19.160031536013211</v>
      </c>
      <c r="AY119" s="43">
        <v>19.930135637543845</v>
      </c>
      <c r="AZ119" s="43">
        <v>-0.61627873027214619</v>
      </c>
      <c r="BA119" s="43">
        <v>-5.7548047965832456</v>
      </c>
      <c r="BB119" s="43">
        <v>-8.3599928401815742</v>
      </c>
      <c r="BC119" s="43">
        <v>6.1465181277801539</v>
      </c>
      <c r="BD119" s="43">
        <v>-9.0999288373111558</v>
      </c>
      <c r="BE119" s="43">
        <v>-18.610467809170917</v>
      </c>
      <c r="BF119" s="43">
        <v>-11.490889501730884</v>
      </c>
      <c r="BG119" s="43">
        <v>3.9749402357596164</v>
      </c>
      <c r="BH119" s="43">
        <v>-6.1502425333465389</v>
      </c>
      <c r="BI119" s="43">
        <v>-29.974811345693009</v>
      </c>
      <c r="BJ119" s="43">
        <v>-15.142661342550435</v>
      </c>
      <c r="BK119" s="43">
        <v>6.4341092060440364</v>
      </c>
      <c r="BL119" s="43">
        <v>-13.862530922755866</v>
      </c>
      <c r="BM119" s="43">
        <v>-31.461924084892967</v>
      </c>
      <c r="BN119" s="43">
        <v>-34.792000245573817</v>
      </c>
      <c r="BO119" s="43">
        <v>5.6629052134089974</v>
      </c>
      <c r="BP119" s="43">
        <v>-3.5263683251303801</v>
      </c>
      <c r="BQ119" s="43">
        <v>-27.151429720189093</v>
      </c>
      <c r="BR119" s="43">
        <v>-11.121179820902993</v>
      </c>
      <c r="BS119" s="43">
        <v>9.378042238381056</v>
      </c>
      <c r="BT119" s="43">
        <v>-12.820397691208886</v>
      </c>
      <c r="BU119" s="43">
        <v>-28.886033924085773</v>
      </c>
      <c r="BV119" s="43">
        <v>-35.827853642419541</v>
      </c>
      <c r="BW119" s="43">
        <v>10.789098971658916</v>
      </c>
      <c r="BX119" s="43">
        <v>-6.5169768223446152</v>
      </c>
      <c r="BY119" s="43">
        <v>-0.59651258320276523</v>
      </c>
      <c r="BZ119" s="43">
        <v>-0.57863070146648166</v>
      </c>
      <c r="CA119" s="43">
        <v>-1.8904185541205232</v>
      </c>
      <c r="CB119" s="43">
        <v>-0.62809266113703077</v>
      </c>
      <c r="CC119" s="43">
        <v>-1.2456586296293035</v>
      </c>
      <c r="CD119" s="43">
        <v>-2.3569313566293815</v>
      </c>
      <c r="CE119" s="43">
        <v>0.77926766384087121</v>
      </c>
      <c r="CF119" s="43">
        <v>-2.1570488974876998</v>
      </c>
      <c r="CG119" s="43">
        <v>-1.2237921445337256</v>
      </c>
      <c r="CH119" s="43">
        <v>0.29295439117878613</v>
      </c>
      <c r="CI119" s="43">
        <v>1.6898256478526872</v>
      </c>
      <c r="CJ119" s="43">
        <v>0.52905113503411494</v>
      </c>
      <c r="CK119" s="43">
        <v>-1.0066892266124488</v>
      </c>
      <c r="CL119" s="43">
        <v>-3.0000762132180192</v>
      </c>
      <c r="CM119" s="43">
        <v>0.56167751281090483</v>
      </c>
      <c r="CN119" s="43">
        <v>-1.0933128055185182</v>
      </c>
      <c r="CO119" s="43">
        <v>-0.33799173704534591</v>
      </c>
      <c r="CP119" s="43">
        <v>-0.57075381917390688</v>
      </c>
      <c r="CQ119" s="43">
        <v>3.0459302748422852</v>
      </c>
      <c r="CR119" s="43">
        <v>-1.0871800565529639</v>
      </c>
      <c r="CS119" s="43">
        <v>-0.80012735855047179</v>
      </c>
      <c r="CT119" s="43">
        <v>-1.6709032664023815</v>
      </c>
      <c r="CU119" s="43">
        <v>0.32771315736426648</v>
      </c>
      <c r="CV119" s="43">
        <v>-6.3802833283399139</v>
      </c>
      <c r="CW119" s="43">
        <v>-3.9839553554650471</v>
      </c>
      <c r="CX119" s="43">
        <v>-0.93127113659288629</v>
      </c>
      <c r="CY119" s="43">
        <v>3.4595541658204816</v>
      </c>
      <c r="CZ119" s="43">
        <v>-1.6429991011165117</v>
      </c>
      <c r="DA119" s="43">
        <v>-0.96356336355647743</v>
      </c>
      <c r="DB119" s="43">
        <v>-2.6112027119107899</v>
      </c>
      <c r="DC119" s="43">
        <v>0.29315417448131731</v>
      </c>
      <c r="DD119" s="44">
        <v>1259</v>
      </c>
      <c r="DE119" s="44">
        <f t="shared" si="25"/>
        <v>8238</v>
      </c>
      <c r="DF119" s="43">
        <f t="shared" si="26"/>
        <v>-16.732804232804234</v>
      </c>
      <c r="DG119" s="43">
        <f t="shared" si="26"/>
        <v>-34.431709646609363</v>
      </c>
      <c r="DH119" s="44">
        <v>1339</v>
      </c>
      <c r="DI119" s="44">
        <f t="shared" si="27"/>
        <v>11654</v>
      </c>
      <c r="DJ119" s="43">
        <f t="shared" si="28"/>
        <v>-5.1027639971651269</v>
      </c>
      <c r="DK119" s="43">
        <f t="shared" si="28"/>
        <v>-34.213942986169911</v>
      </c>
    </row>
    <row r="120" spans="1:115" x14ac:dyDescent="0.25">
      <c r="A120" s="41">
        <v>2021</v>
      </c>
      <c r="B120" s="41" t="s">
        <v>160</v>
      </c>
      <c r="C120" s="41" t="s">
        <v>173</v>
      </c>
      <c r="D120" s="42">
        <v>98.898340089955965</v>
      </c>
      <c r="E120" s="42">
        <v>91.26649509938126</v>
      </c>
      <c r="F120" s="42">
        <v>90.75829275096919</v>
      </c>
      <c r="G120" s="42">
        <v>105.115143880644</v>
      </c>
      <c r="H120" s="42">
        <v>93.146485657981174</v>
      </c>
      <c r="I120" s="42">
        <v>75.034738304770727</v>
      </c>
      <c r="J120" s="42">
        <v>87.557504950858728</v>
      </c>
      <c r="K120" s="42">
        <v>108.35710164042538</v>
      </c>
      <c r="L120" s="42">
        <v>99.752590704355271</v>
      </c>
      <c r="M120" s="42">
        <v>71.617197406589725</v>
      </c>
      <c r="N120" s="42">
        <v>99.314935758520875</v>
      </c>
      <c r="O120" s="42">
        <v>107.74375763125612</v>
      </c>
      <c r="P120" s="42">
        <v>114.32749245818971</v>
      </c>
      <c r="Q120" s="42">
        <v>70.493571824738183</v>
      </c>
      <c r="R120" s="42">
        <v>69.744503156380858</v>
      </c>
      <c r="S120" s="42">
        <v>115.21326610946063</v>
      </c>
      <c r="T120" s="42">
        <v>103.72674103271558</v>
      </c>
      <c r="U120" s="42">
        <v>76.386481100604826</v>
      </c>
      <c r="V120" s="42">
        <v>105.70030161551472</v>
      </c>
      <c r="W120" s="42">
        <v>111.81603470859575</v>
      </c>
      <c r="X120" s="42">
        <v>116.54628776199394</v>
      </c>
      <c r="Y120" s="42">
        <v>74.96830514121369</v>
      </c>
      <c r="Z120" s="42">
        <v>68.51202377755024</v>
      </c>
      <c r="AA120" s="42">
        <v>123.15127547741407</v>
      </c>
      <c r="AB120" s="43">
        <v>-5.8156996465891559</v>
      </c>
      <c r="AC120" s="43">
        <v>-9.3342036553524803</v>
      </c>
      <c r="AD120" s="43">
        <v>-9.9415204680282301</v>
      </c>
      <c r="AE120" s="43">
        <v>-3.1005051384776272</v>
      </c>
      <c r="AF120" s="43">
        <v>-5.5375135315180346</v>
      </c>
      <c r="AG120" s="43">
        <v>-31.749241658240646</v>
      </c>
      <c r="AH120" s="43">
        <v>-15.734838398001628</v>
      </c>
      <c r="AI120" s="43">
        <v>8.584456780333106</v>
      </c>
      <c r="AJ120" s="43">
        <v>0.70851311024622277</v>
      </c>
      <c r="AK120" s="43">
        <v>-24.529854017558193</v>
      </c>
      <c r="AL120" s="43">
        <v>1.27875140262661</v>
      </c>
      <c r="AM120" s="43">
        <v>6.7121747180505675</v>
      </c>
      <c r="AN120" s="43">
        <v>11.099863446754576</v>
      </c>
      <c r="AO120" s="43">
        <v>-41.844564510143357</v>
      </c>
      <c r="AP120" s="43">
        <v>-9.2938849923363662</v>
      </c>
      <c r="AQ120" s="43">
        <v>17.394175414301529</v>
      </c>
      <c r="AR120" s="43">
        <v>3.2287547007150197</v>
      </c>
      <c r="AS120" s="43">
        <v>-20.83856598239834</v>
      </c>
      <c r="AT120" s="43">
        <v>5.3748460856806179</v>
      </c>
      <c r="AU120" s="43">
        <v>9.1091954126898855</v>
      </c>
      <c r="AV120" s="43">
        <v>12.589774028135681</v>
      </c>
      <c r="AW120" s="43">
        <v>-38.962963218750325</v>
      </c>
      <c r="AX120" s="43">
        <v>-11.335243115180905</v>
      </c>
      <c r="AY120" s="43">
        <v>22.823026528892008</v>
      </c>
      <c r="AZ120" s="43">
        <v>-5.8156996465891559</v>
      </c>
      <c r="BA120" s="43">
        <v>-9.3342036553524803</v>
      </c>
      <c r="BB120" s="43">
        <v>-9.9415204680282301</v>
      </c>
      <c r="BC120" s="43">
        <v>-3.1005051384776272</v>
      </c>
      <c r="BD120" s="43">
        <v>-5.5375135315180346</v>
      </c>
      <c r="BE120" s="43">
        <v>-31.749241658240646</v>
      </c>
      <c r="BF120" s="43">
        <v>-15.734838398001628</v>
      </c>
      <c r="BG120" s="43">
        <v>8.584456780333106</v>
      </c>
      <c r="BH120" s="43">
        <v>0.70851311024622277</v>
      </c>
      <c r="BI120" s="43">
        <v>-24.529854017558193</v>
      </c>
      <c r="BJ120" s="43">
        <v>1.27875140262661</v>
      </c>
      <c r="BK120" s="43">
        <v>6.7121747180505675</v>
      </c>
      <c r="BL120" s="43">
        <v>11.099863446754576</v>
      </c>
      <c r="BM120" s="43">
        <v>-41.844564510143357</v>
      </c>
      <c r="BN120" s="43">
        <v>-9.2938849923363662</v>
      </c>
      <c r="BO120" s="43">
        <v>17.394175414301529</v>
      </c>
      <c r="BP120" s="43">
        <v>3.2287547007150197</v>
      </c>
      <c r="BQ120" s="43">
        <v>-20.83856598239834</v>
      </c>
      <c r="BR120" s="43">
        <v>5.3748460856806179</v>
      </c>
      <c r="BS120" s="43">
        <v>9.1091954126898855</v>
      </c>
      <c r="BT120" s="43">
        <v>12.589774028135681</v>
      </c>
      <c r="BU120" s="43">
        <v>-38.962963218750325</v>
      </c>
      <c r="BV120" s="43">
        <v>-11.335243115180905</v>
      </c>
      <c r="BW120" s="43">
        <v>22.823026528892008</v>
      </c>
      <c r="BX120" s="43">
        <v>-5.8458109709545552</v>
      </c>
      <c r="BY120" s="43">
        <v>-0.63735608564838275</v>
      </c>
      <c r="BZ120" s="43">
        <v>-0.70225565386050515</v>
      </c>
      <c r="CA120" s="43">
        <v>-1.0271062099657358</v>
      </c>
      <c r="CB120" s="43">
        <v>-0.64194138122858935</v>
      </c>
      <c r="CC120" s="43">
        <v>-1.4260269254435061</v>
      </c>
      <c r="CD120" s="43">
        <v>-2.0668219827770415</v>
      </c>
      <c r="CE120" s="43">
        <v>0.65569726796920502</v>
      </c>
      <c r="CF120" s="43">
        <v>0.51678760656775946</v>
      </c>
      <c r="CG120" s="43">
        <v>-3.3300950371511648</v>
      </c>
      <c r="CH120" s="43">
        <v>-3.1726569509076159E-2</v>
      </c>
      <c r="CI120" s="43">
        <v>3.6297076809502782</v>
      </c>
      <c r="CJ120" s="43">
        <v>1.584568860165785</v>
      </c>
      <c r="CK120" s="43">
        <v>-1.5654767754875567</v>
      </c>
      <c r="CL120" s="43">
        <v>-0.57635867926896811</v>
      </c>
      <c r="CM120" s="43">
        <v>0.80616812686846229</v>
      </c>
      <c r="CN120" s="43">
        <v>0</v>
      </c>
      <c r="CO120" s="43">
        <v>0</v>
      </c>
      <c r="CP120" s="43">
        <v>0</v>
      </c>
      <c r="CQ120" s="43">
        <v>0</v>
      </c>
      <c r="CR120" s="43">
        <v>0</v>
      </c>
      <c r="CS120" s="43">
        <v>0</v>
      </c>
      <c r="CT120" s="43">
        <v>0</v>
      </c>
      <c r="CU120" s="43">
        <v>0</v>
      </c>
      <c r="CV120" s="43">
        <v>0</v>
      </c>
      <c r="CW120" s="43">
        <v>0</v>
      </c>
      <c r="CX120" s="43">
        <v>0</v>
      </c>
      <c r="CY120" s="43">
        <v>0</v>
      </c>
      <c r="CZ120" s="43">
        <v>0</v>
      </c>
      <c r="DA120" s="43">
        <v>0</v>
      </c>
      <c r="DB120" s="43">
        <v>0</v>
      </c>
      <c r="DC120" s="43">
        <v>0</v>
      </c>
      <c r="DD120" s="44">
        <v>708</v>
      </c>
      <c r="DE120" s="44">
        <v>708</v>
      </c>
      <c r="DF120" s="43">
        <f t="shared" si="26"/>
        <v>-26.632124352331608</v>
      </c>
      <c r="DG120" s="43">
        <f t="shared" si="26"/>
        <v>-26.632124352331608</v>
      </c>
      <c r="DH120" s="44">
        <v>1096</v>
      </c>
      <c r="DI120" s="44">
        <v>1096</v>
      </c>
      <c r="DJ120" s="43">
        <f t="shared" si="28"/>
        <v>-11.038961038961038</v>
      </c>
      <c r="DK120" s="43">
        <f t="shared" si="28"/>
        <v>-11.038961038961038</v>
      </c>
    </row>
    <row r="121" spans="1:115" x14ac:dyDescent="0.25">
      <c r="A121" s="41">
        <v>2021</v>
      </c>
      <c r="B121" s="41" t="s">
        <v>162</v>
      </c>
      <c r="C121" s="41" t="s">
        <v>173</v>
      </c>
      <c r="D121" s="42">
        <v>99.154478371720245</v>
      </c>
      <c r="E121" s="42">
        <v>91.923561298800848</v>
      </c>
      <c r="F121" s="42">
        <v>92.261934814345807</v>
      </c>
      <c r="G121" s="42">
        <v>106.00322796520096</v>
      </c>
      <c r="H121" s="42">
        <v>92.029778848259255</v>
      </c>
      <c r="I121" s="42">
        <v>75.479388605836021</v>
      </c>
      <c r="J121" s="42">
        <v>84.184493328966596</v>
      </c>
      <c r="K121" s="42">
        <v>109.90025554364851</v>
      </c>
      <c r="L121" s="42">
        <v>99.213036608697621</v>
      </c>
      <c r="M121" s="42">
        <v>101.77542286568151</v>
      </c>
      <c r="N121" s="42">
        <v>91.679716719527079</v>
      </c>
      <c r="O121" s="42">
        <v>101.40237922782408</v>
      </c>
      <c r="P121" s="42">
        <v>112.43354300430424</v>
      </c>
      <c r="Q121" s="42">
        <v>95.850434421568195</v>
      </c>
      <c r="R121" s="42">
        <v>63.600642132625509</v>
      </c>
      <c r="S121" s="42">
        <v>97.708397189849009</v>
      </c>
      <c r="T121" s="42">
        <v>103.9455643306224</v>
      </c>
      <c r="U121" s="42">
        <v>108.60881705411384</v>
      </c>
      <c r="V121" s="42">
        <v>97.239974575630143</v>
      </c>
      <c r="W121" s="42">
        <v>105.96506284401408</v>
      </c>
      <c r="X121" s="42">
        <v>116.16789323787886</v>
      </c>
      <c r="Y121" s="42">
        <v>101.47637822020829</v>
      </c>
      <c r="Z121" s="42">
        <v>63.656874682265077</v>
      </c>
      <c r="AA121" s="42">
        <v>105.13666133378949</v>
      </c>
      <c r="AB121" s="43">
        <v>-3.8004373487978471</v>
      </c>
      <c r="AC121" s="43">
        <v>-9.4498381877022641</v>
      </c>
      <c r="AD121" s="43">
        <v>-6.1358287570014047</v>
      </c>
      <c r="AE121" s="43">
        <v>-0.72553530348609119</v>
      </c>
      <c r="AF121" s="43">
        <v>-7.2262229947851919</v>
      </c>
      <c r="AG121" s="43">
        <v>-20.58479532163744</v>
      </c>
      <c r="AH121" s="43">
        <v>-16.127930521333944</v>
      </c>
      <c r="AI121" s="43">
        <v>10.459335852058071</v>
      </c>
      <c r="AJ121" s="43">
        <v>-0.1653873611877299</v>
      </c>
      <c r="AK121" s="43">
        <v>7.9116574844331877</v>
      </c>
      <c r="AL121" s="43">
        <v>-12.521467135836017</v>
      </c>
      <c r="AM121" s="43">
        <v>-1.9922951836627845</v>
      </c>
      <c r="AN121" s="43">
        <v>18.024391254936933</v>
      </c>
      <c r="AO121" s="43">
        <v>-21.870247527257568</v>
      </c>
      <c r="AP121" s="43">
        <v>-12.869798138663102</v>
      </c>
      <c r="AQ121" s="43">
        <v>5.6463506539741637</v>
      </c>
      <c r="AR121" s="43">
        <v>2.6763715723452153</v>
      </c>
      <c r="AS121" s="43">
        <v>13.044401813193529</v>
      </c>
      <c r="AT121" s="43">
        <v>-9.4973201949853809</v>
      </c>
      <c r="AU121" s="43">
        <v>0.36427746668872274</v>
      </c>
      <c r="AV121" s="43">
        <v>21.174807123018557</v>
      </c>
      <c r="AW121" s="43">
        <v>-18.883330877849147</v>
      </c>
      <c r="AX121" s="43">
        <v>-13.440805490839514</v>
      </c>
      <c r="AY121" s="43">
        <v>10.670953277874574</v>
      </c>
      <c r="AZ121" s="43">
        <v>-4.8174315095690261</v>
      </c>
      <c r="BA121" s="43">
        <v>-9.3922651933701751</v>
      </c>
      <c r="BB121" s="43">
        <v>-8.062418725648147</v>
      </c>
      <c r="BC121" s="43">
        <v>-1.9224016853932602</v>
      </c>
      <c r="BD121" s="43">
        <v>-6.3843918638439074</v>
      </c>
      <c r="BE121" s="43">
        <v>-26.572668112798258</v>
      </c>
      <c r="BF121" s="43">
        <v>-15.927983650082989</v>
      </c>
      <c r="BG121" s="43">
        <v>9.520500347463523</v>
      </c>
      <c r="BH121" s="43">
        <v>0.27084370142103076</v>
      </c>
      <c r="BI121" s="43">
        <v>-8.3589147160127446</v>
      </c>
      <c r="BJ121" s="43">
        <v>-5.850662006207652</v>
      </c>
      <c r="BK121" s="43">
        <v>2.3067800370933034</v>
      </c>
      <c r="BL121" s="43">
        <v>14.428608043736402</v>
      </c>
      <c r="BM121" s="43">
        <v>-31.797404460394631</v>
      </c>
      <c r="BN121" s="43">
        <v>-11.035370669004186</v>
      </c>
      <c r="BO121" s="43">
        <v>11.694541667224478</v>
      </c>
      <c r="BP121" s="43">
        <v>2.9515311766906249</v>
      </c>
      <c r="BQ121" s="43">
        <v>-3.9338838508442775</v>
      </c>
      <c r="BR121" s="43">
        <v>-2.3166353030234621</v>
      </c>
      <c r="BS121" s="43">
        <v>4.6715975187563652</v>
      </c>
      <c r="BT121" s="43">
        <v>16.717677550227215</v>
      </c>
      <c r="BU121" s="43">
        <v>-28.831019357567278</v>
      </c>
      <c r="BV121" s="43">
        <v>-12.361990142286706</v>
      </c>
      <c r="BW121" s="43">
        <v>16.910909975061927</v>
      </c>
      <c r="BX121" s="43">
        <v>-3.8815281649235489</v>
      </c>
      <c r="BY121" s="43">
        <v>-0.625542282277332</v>
      </c>
      <c r="BZ121" s="43">
        <v>-0.55300523232324306</v>
      </c>
      <c r="CA121" s="43">
        <v>6.0686937832876625E-2</v>
      </c>
      <c r="CB121" s="43">
        <v>-0.85708629123968605</v>
      </c>
      <c r="CC121" s="43">
        <v>-0.81227132176310179</v>
      </c>
      <c r="CD121" s="43">
        <v>-1.9485953308004669</v>
      </c>
      <c r="CE121" s="43">
        <v>0.85428535564740427</v>
      </c>
      <c r="CF121" s="43">
        <v>-0.7523299659385998</v>
      </c>
      <c r="CG121" s="43">
        <v>0.92484790389601856</v>
      </c>
      <c r="CH121" s="43">
        <v>-1.0346980919913489</v>
      </c>
      <c r="CI121" s="43">
        <v>-1.1129684546234275</v>
      </c>
      <c r="CJ121" s="43">
        <v>1.8648267238921552</v>
      </c>
      <c r="CK121" s="43">
        <v>-0.83326222669059036</v>
      </c>
      <c r="CL121" s="43">
        <v>-0.78843281717943348</v>
      </c>
      <c r="CM121" s="43">
        <v>0.22735699675802612</v>
      </c>
      <c r="CN121" s="43">
        <v>-4.7911884684679613</v>
      </c>
      <c r="CO121" s="43">
        <v>-0.63150212183704546</v>
      </c>
      <c r="CP121" s="43">
        <v>-0.62829923702637702</v>
      </c>
      <c r="CQ121" s="43">
        <v>-0.48808405753705386</v>
      </c>
      <c r="CR121" s="43">
        <v>-0.73467060034961762</v>
      </c>
      <c r="CS121" s="43">
        <v>-1.1218993739595875</v>
      </c>
      <c r="CT121" s="43">
        <v>-1.9616532638953177</v>
      </c>
      <c r="CU121" s="43">
        <v>0.77492018613703839</v>
      </c>
      <c r="CV121" s="43">
        <v>0</v>
      </c>
      <c r="CW121" s="43">
        <v>0</v>
      </c>
      <c r="CX121" s="43">
        <v>0</v>
      </c>
      <c r="CY121" s="43">
        <v>0</v>
      </c>
      <c r="CZ121" s="43">
        <v>0</v>
      </c>
      <c r="DA121" s="43">
        <v>0</v>
      </c>
      <c r="DB121" s="43">
        <v>0</v>
      </c>
      <c r="DC121" s="43">
        <v>0</v>
      </c>
      <c r="DD121" s="44">
        <v>869</v>
      </c>
      <c r="DE121" s="44">
        <f t="shared" ref="DE121:DE126" si="29">+DD121+DE120</f>
        <v>1577</v>
      </c>
      <c r="DF121" s="43">
        <f t="shared" si="26"/>
        <v>10.983397190293731</v>
      </c>
      <c r="DG121" s="43">
        <f t="shared" si="26"/>
        <v>-9.7826086956521721</v>
      </c>
      <c r="DH121" s="44">
        <v>1313</v>
      </c>
      <c r="DI121" s="44">
        <f t="shared" ref="DI121:DI126" si="30">+DH121+DI120</f>
        <v>2409</v>
      </c>
      <c r="DJ121" s="43">
        <f t="shared" si="28"/>
        <v>-9.6352374397797647</v>
      </c>
      <c r="DK121" s="43">
        <f t="shared" si="28"/>
        <v>-10.279329608938548</v>
      </c>
    </row>
    <row r="122" spans="1:115" x14ac:dyDescent="0.25">
      <c r="A122" s="41">
        <v>2021</v>
      </c>
      <c r="B122" s="41" t="s">
        <v>163</v>
      </c>
      <c r="C122" s="41" t="s">
        <v>173</v>
      </c>
      <c r="D122" s="42">
        <v>98.882152565346232</v>
      </c>
      <c r="E122" s="42">
        <v>92.383507638394562</v>
      </c>
      <c r="F122" s="42">
        <v>91.887401260081646</v>
      </c>
      <c r="G122" s="42">
        <v>105.45526118962327</v>
      </c>
      <c r="H122" s="42">
        <v>91.208670899934319</v>
      </c>
      <c r="I122" s="42">
        <v>75.701713756368676</v>
      </c>
      <c r="J122" s="42">
        <v>85.286384602905954</v>
      </c>
      <c r="K122" s="42">
        <v>109.44522298244168</v>
      </c>
      <c r="L122" s="42">
        <v>106.07129094916149</v>
      </c>
      <c r="M122" s="42">
        <v>104.20002431168393</v>
      </c>
      <c r="N122" s="42">
        <v>100.18569362149744</v>
      </c>
      <c r="O122" s="42">
        <v>108.16816940813393</v>
      </c>
      <c r="P122" s="42">
        <v>118.04667569974106</v>
      </c>
      <c r="Q122" s="42">
        <v>70.61787595652811</v>
      </c>
      <c r="R122" s="42">
        <v>76.854827810473395</v>
      </c>
      <c r="S122" s="42">
        <v>128.11165696955462</v>
      </c>
      <c r="T122" s="42">
        <v>112.00078512285117</v>
      </c>
      <c r="U122" s="42">
        <v>111.43467162985417</v>
      </c>
      <c r="V122" s="42">
        <v>106.4885418814376</v>
      </c>
      <c r="W122" s="42">
        <v>114.29520347913868</v>
      </c>
      <c r="X122" s="42">
        <v>122.86714657834759</v>
      </c>
      <c r="Y122" s="42">
        <v>75.452579573371963</v>
      </c>
      <c r="Z122" s="42">
        <v>77.15915936800512</v>
      </c>
      <c r="AA122" s="42">
        <v>138.20581442568047</v>
      </c>
      <c r="AB122" s="43">
        <v>-3.8798523354946046</v>
      </c>
      <c r="AC122" s="43">
        <v>-6.4537591483699313</v>
      </c>
      <c r="AD122" s="43">
        <v>-6.6006046354165733</v>
      </c>
      <c r="AE122" s="43">
        <v>-2.7785036146676934</v>
      </c>
      <c r="AF122" s="43">
        <v>-6.545515732794871</v>
      </c>
      <c r="AG122" s="43">
        <v>-9.0787716955941242</v>
      </c>
      <c r="AH122" s="43">
        <v>-13.01633285050695</v>
      </c>
      <c r="AI122" s="43">
        <v>8.9727174234216491</v>
      </c>
      <c r="AJ122" s="43">
        <v>8.4990474178841211</v>
      </c>
      <c r="AK122" s="43">
        <v>40.438884296476928</v>
      </c>
      <c r="AL122" s="43">
        <v>40.529858890187896</v>
      </c>
      <c r="AM122" s="43">
        <v>-9.9489565191951392</v>
      </c>
      <c r="AN122" s="43">
        <v>69.433912995570552</v>
      </c>
      <c r="AO122" s="43">
        <v>22.304974349772323</v>
      </c>
      <c r="AP122" s="43">
        <v>77.36489730835045</v>
      </c>
      <c r="AQ122" s="43">
        <v>11.058663770179633</v>
      </c>
      <c r="AR122" s="43">
        <v>11.419877101440035</v>
      </c>
      <c r="AS122" s="43">
        <v>46.810520464307402</v>
      </c>
      <c r="AT122" s="43">
        <v>43.626229747892211</v>
      </c>
      <c r="AU122" s="43">
        <v>-7.7201993438119505</v>
      </c>
      <c r="AV122" s="43">
        <v>74.773413291318548</v>
      </c>
      <c r="AW122" s="43">
        <v>27.469181089790794</v>
      </c>
      <c r="AX122" s="43">
        <v>76.655634956463331</v>
      </c>
      <c r="AY122" s="43">
        <v>16.02438276283933</v>
      </c>
      <c r="AZ122" s="43">
        <v>-4.5072467175584219</v>
      </c>
      <c r="BA122" s="43">
        <v>-8.427947598253283</v>
      </c>
      <c r="BB122" s="43">
        <v>-7.5789278770288959</v>
      </c>
      <c r="BC122" s="43">
        <v>-2.2092514227345594</v>
      </c>
      <c r="BD122" s="43">
        <v>-6.4376250833889204</v>
      </c>
      <c r="BE122" s="43">
        <v>-21.519475510991125</v>
      </c>
      <c r="BF122" s="43">
        <v>-14.983700164010759</v>
      </c>
      <c r="BG122" s="43">
        <v>9.3369418132611681</v>
      </c>
      <c r="BH122" s="43">
        <v>2.9866930349227383</v>
      </c>
      <c r="BI122" s="43">
        <v>5.3864950150361635</v>
      </c>
      <c r="BJ122" s="43">
        <v>6.2101542977204049</v>
      </c>
      <c r="BK122" s="43">
        <v>-2.2291853134812412</v>
      </c>
      <c r="BL122" s="43">
        <v>28.736762176599928</v>
      </c>
      <c r="BM122" s="43">
        <v>-21.441127905415314</v>
      </c>
      <c r="BN122" s="43">
        <v>8.7895572414966594</v>
      </c>
      <c r="BO122" s="43">
        <v>11.454817419091645</v>
      </c>
      <c r="BP122" s="43">
        <v>5.7680016429998204</v>
      </c>
      <c r="BQ122" s="43">
        <v>10.412690032210525</v>
      </c>
      <c r="BR122" s="43">
        <v>9.7670194492397666</v>
      </c>
      <c r="BS122" s="43">
        <v>4.7530362571079898E-2</v>
      </c>
      <c r="BT122" s="43">
        <v>31.851619318376123</v>
      </c>
      <c r="BU122" s="43">
        <v>-17.979867095860193</v>
      </c>
      <c r="BV122" s="43">
        <v>7.6292008029815284</v>
      </c>
      <c r="BW122" s="43">
        <v>16.575011515984393</v>
      </c>
      <c r="BX122" s="43">
        <v>-3.8804022948536696</v>
      </c>
      <c r="BY122" s="43">
        <v>-0.3802062240645509</v>
      </c>
      <c r="BZ122" s="43">
        <v>-0.54413179455392136</v>
      </c>
      <c r="CA122" s="43">
        <v>-1.3002114082207457</v>
      </c>
      <c r="CB122" s="43">
        <v>-0.7350653665247977</v>
      </c>
      <c r="CC122" s="43">
        <v>-0.32387937605498701</v>
      </c>
      <c r="CD122" s="43">
        <v>-1.3823547282346893</v>
      </c>
      <c r="CE122" s="43">
        <v>0.78544660280002176</v>
      </c>
      <c r="CF122" s="43">
        <v>7.6887534576886756</v>
      </c>
      <c r="CG122" s="43">
        <v>4.1756973874187091</v>
      </c>
      <c r="CH122" s="43">
        <v>1.697913815853058</v>
      </c>
      <c r="CI122" s="43">
        <v>-6.5712175513165878</v>
      </c>
      <c r="CJ122" s="43">
        <v>5.3840396801203561</v>
      </c>
      <c r="CK122" s="43">
        <v>0.38816876369296616</v>
      </c>
      <c r="CL122" s="43">
        <v>2.1977936816556878</v>
      </c>
      <c r="CM122" s="43">
        <v>0.41635768026448594</v>
      </c>
      <c r="CN122" s="43">
        <v>-4.589330634797264</v>
      </c>
      <c r="CO122" s="43">
        <v>-0.54862444421524437</v>
      </c>
      <c r="CP122" s="43">
        <v>-0.60060190133776714</v>
      </c>
      <c r="CQ122" s="43">
        <v>-0.87252983642141135</v>
      </c>
      <c r="CR122" s="43">
        <v>-0.73180921626677375</v>
      </c>
      <c r="CS122" s="43">
        <v>-0.85858175733120101</v>
      </c>
      <c r="CT122" s="43">
        <v>-1.7711907963235825</v>
      </c>
      <c r="CU122" s="43">
        <v>0.79400731709871597</v>
      </c>
      <c r="CV122" s="43">
        <v>0</v>
      </c>
      <c r="CW122" s="43">
        <v>0</v>
      </c>
      <c r="CX122" s="43">
        <v>0</v>
      </c>
      <c r="CY122" s="43">
        <v>0</v>
      </c>
      <c r="CZ122" s="43">
        <v>0</v>
      </c>
      <c r="DA122" s="43">
        <v>0</v>
      </c>
      <c r="DB122" s="43">
        <v>0</v>
      </c>
      <c r="DC122" s="43">
        <v>0</v>
      </c>
      <c r="DD122" s="44">
        <v>1085</v>
      </c>
      <c r="DE122" s="44">
        <f t="shared" si="29"/>
        <v>2662</v>
      </c>
      <c r="DF122" s="43">
        <f t="shared" si="26"/>
        <v>85.470085470085479</v>
      </c>
      <c r="DG122" s="43">
        <f t="shared" si="26"/>
        <v>14.102014573510502</v>
      </c>
      <c r="DH122" s="44">
        <v>1517</v>
      </c>
      <c r="DI122" s="44">
        <f t="shared" si="30"/>
        <v>3926</v>
      </c>
      <c r="DJ122" s="43">
        <f t="shared" si="28"/>
        <v>27.9089376053963</v>
      </c>
      <c r="DK122" s="43">
        <f t="shared" si="28"/>
        <v>1.420821493154234</v>
      </c>
    </row>
    <row r="123" spans="1:115" x14ac:dyDescent="0.25">
      <c r="A123" s="41">
        <v>2021</v>
      </c>
      <c r="B123" s="41" t="s">
        <v>164</v>
      </c>
      <c r="C123" s="41" t="s">
        <v>173</v>
      </c>
      <c r="D123" s="42">
        <v>98.109703801366038</v>
      </c>
      <c r="E123" s="42">
        <v>92.514920878278488</v>
      </c>
      <c r="F123" s="42">
        <v>91.187904769076795</v>
      </c>
      <c r="G123" s="42">
        <v>104.4632523717671</v>
      </c>
      <c r="H123" s="42">
        <v>90.937705276987089</v>
      </c>
      <c r="I123" s="42">
        <v>76.368689207966639</v>
      </c>
      <c r="J123" s="42">
        <v>83.343382989859563</v>
      </c>
      <c r="K123" s="42">
        <v>109.19792267743797</v>
      </c>
      <c r="L123" s="42">
        <v>85.372626754300214</v>
      </c>
      <c r="M123" s="42">
        <v>89.548237317863382</v>
      </c>
      <c r="N123" s="42">
        <v>93.567965807117261</v>
      </c>
      <c r="O123" s="42">
        <v>87.117687320208489</v>
      </c>
      <c r="P123" s="42">
        <v>82.432095395532357</v>
      </c>
      <c r="Q123" s="42">
        <v>49.552048539973889</v>
      </c>
      <c r="R123" s="42">
        <v>38.838183260706934</v>
      </c>
      <c r="S123" s="42">
        <v>131.38535608560778</v>
      </c>
      <c r="T123" s="42">
        <v>91.312630137377198</v>
      </c>
      <c r="U123" s="42">
        <v>95.850168404404627</v>
      </c>
      <c r="V123" s="42">
        <v>99.761344752536004</v>
      </c>
      <c r="W123" s="42">
        <v>93.679159609984367</v>
      </c>
      <c r="X123" s="42">
        <v>86.412011892963406</v>
      </c>
      <c r="Y123" s="42">
        <v>52.660956342765786</v>
      </c>
      <c r="Z123" s="42">
        <v>39.072054768874622</v>
      </c>
      <c r="AA123" s="42">
        <v>142.68057660719631</v>
      </c>
      <c r="AB123" s="43">
        <v>-1.1529164505584166</v>
      </c>
      <c r="AC123" s="43">
        <v>-4.3478260869565188</v>
      </c>
      <c r="AD123" s="43">
        <v>-1.4817018742607213</v>
      </c>
      <c r="AE123" s="43">
        <v>-2.5385632437196937</v>
      </c>
      <c r="AF123" s="43">
        <v>1.2154999086090301</v>
      </c>
      <c r="AG123" s="43">
        <v>-3.2394366197183277</v>
      </c>
      <c r="AH123" s="43">
        <v>-2.6610804472788185</v>
      </c>
      <c r="AI123" s="43">
        <v>8.7800551832873488</v>
      </c>
      <c r="AJ123" s="43">
        <v>44.238720800135688</v>
      </c>
      <c r="AK123" s="43">
        <v>1197.8188253521243</v>
      </c>
      <c r="AL123" s="43">
        <v>320.11792317545212</v>
      </c>
      <c r="AM123" s="43">
        <v>-6.8035419676513831</v>
      </c>
      <c r="AN123" s="43">
        <v>360.23703080701921</v>
      </c>
      <c r="AO123" s="43">
        <v>204.17403561288111</v>
      </c>
      <c r="AP123" s="43">
        <v>3126.0677300007969</v>
      </c>
      <c r="AQ123" s="43">
        <v>70.0875001719198</v>
      </c>
      <c r="AR123" s="43">
        <v>48.225584068841229</v>
      </c>
      <c r="AS123" s="43">
        <v>1250.815622032311</v>
      </c>
      <c r="AT123" s="43">
        <v>328.37785713381334</v>
      </c>
      <c r="AU123" s="43">
        <v>-3.8837217089847331</v>
      </c>
      <c r="AV123" s="43">
        <v>378.83998634792181</v>
      </c>
      <c r="AW123" s="43">
        <v>215.3850652476562</v>
      </c>
      <c r="AX123" s="43">
        <v>3132.8416047528217</v>
      </c>
      <c r="AY123" s="43">
        <v>77.690981150406202</v>
      </c>
      <c r="AZ123" s="43">
        <v>-3.6956248660007129</v>
      </c>
      <c r="BA123" s="43">
        <v>-7.4355584930601566</v>
      </c>
      <c r="BB123" s="43">
        <v>-6.1319022736337931</v>
      </c>
      <c r="BC123" s="43">
        <v>-2.291164218373154</v>
      </c>
      <c r="BD123" s="43">
        <v>-4.6527984995097915</v>
      </c>
      <c r="BE123" s="43">
        <v>-17.590069633666371</v>
      </c>
      <c r="BF123" s="43">
        <v>-12.264058648842258</v>
      </c>
      <c r="BG123" s="43">
        <v>9.1972210547135891</v>
      </c>
      <c r="BH123" s="43">
        <v>9.8572235865279865</v>
      </c>
      <c r="BI123" s="43">
        <v>35.825032848805783</v>
      </c>
      <c r="BJ123" s="43">
        <v>29.795414292497256</v>
      </c>
      <c r="BK123" s="43">
        <v>-3.2520850421826175</v>
      </c>
      <c r="BL123" s="43">
        <v>49.515167124436246</v>
      </c>
      <c r="BM123" s="43">
        <v>-9.880519350802409</v>
      </c>
      <c r="BN123" s="43">
        <v>28.092252509105762</v>
      </c>
      <c r="BO123" s="43">
        <v>23.273136695285345</v>
      </c>
      <c r="BP123" s="43">
        <v>12.956663686935933</v>
      </c>
      <c r="BQ123" s="43">
        <v>42.35212461150175</v>
      </c>
      <c r="BR123" s="43">
        <v>34.079756504655293</v>
      </c>
      <c r="BS123" s="43">
        <v>-0.84481329522261284</v>
      </c>
      <c r="BT123" s="43">
        <v>53.61442572786148</v>
      </c>
      <c r="BU123" s="43">
        <v>-5.9464782500564635</v>
      </c>
      <c r="BV123" s="43">
        <v>26.929924689260144</v>
      </c>
      <c r="BW123" s="43">
        <v>29.008912112090602</v>
      </c>
      <c r="BX123" s="43">
        <v>-0.28116438573586477</v>
      </c>
      <c r="BY123" s="43">
        <v>-0.22968305325839841</v>
      </c>
      <c r="BZ123" s="43">
        <v>-0.16314639134884928</v>
      </c>
      <c r="CA123" s="43">
        <v>-0.70859665366952884</v>
      </c>
      <c r="CB123" s="43">
        <v>0.17885956913313752</v>
      </c>
      <c r="CC123" s="43">
        <v>-0.15637995115465503</v>
      </c>
      <c r="CD123" s="43">
        <v>-6.8823468086288697E-2</v>
      </c>
      <c r="CE123" s="43">
        <v>0.86660556264871791</v>
      </c>
      <c r="CF123" s="43">
        <v>43.207375063316135</v>
      </c>
      <c r="CG123" s="43">
        <v>18.977568475069312</v>
      </c>
      <c r="CH123" s="43">
        <v>7.5772349456504591</v>
      </c>
      <c r="CI123" s="43">
        <v>-5.7920152893310544</v>
      </c>
      <c r="CJ123" s="43">
        <v>12.190486504365699</v>
      </c>
      <c r="CK123" s="43">
        <v>1.6605962404198715</v>
      </c>
      <c r="CL123" s="43">
        <v>3.950425092025184</v>
      </c>
      <c r="CM123" s="43">
        <v>4.6430790951166596</v>
      </c>
      <c r="CN123" s="43">
        <v>-3.4204975435444056</v>
      </c>
      <c r="CO123" s="43">
        <v>-0.46238560573225618</v>
      </c>
      <c r="CP123" s="43">
        <v>-0.45758888678455795</v>
      </c>
      <c r="CQ123" s="43">
        <v>-0.74946470954567024</v>
      </c>
      <c r="CR123" s="43">
        <v>-0.51250679352918871</v>
      </c>
      <c r="CS123" s="43">
        <v>-0.68946047063385041</v>
      </c>
      <c r="CT123" s="43">
        <v>-1.3558147338000186</v>
      </c>
      <c r="CU123" s="43">
        <v>0.80672365648113653</v>
      </c>
      <c r="CV123" s="43">
        <v>0</v>
      </c>
      <c r="CW123" s="43">
        <v>0</v>
      </c>
      <c r="CX123" s="43">
        <v>0</v>
      </c>
      <c r="CY123" s="43">
        <v>0</v>
      </c>
      <c r="CZ123" s="43">
        <v>0</v>
      </c>
      <c r="DA123" s="43">
        <v>0</v>
      </c>
      <c r="DB123" s="43">
        <v>0</v>
      </c>
      <c r="DC123" s="43">
        <v>0</v>
      </c>
      <c r="DD123" s="44">
        <v>866</v>
      </c>
      <c r="DE123" s="44">
        <f t="shared" si="29"/>
        <v>3528</v>
      </c>
      <c r="DF123" s="43"/>
      <c r="DG123" s="43">
        <f t="shared" si="26"/>
        <v>51.221603086155156</v>
      </c>
      <c r="DH123" s="44">
        <v>1332</v>
      </c>
      <c r="DI123" s="44">
        <f t="shared" si="30"/>
        <v>5258</v>
      </c>
      <c r="DJ123" s="43"/>
      <c r="DK123" s="43">
        <f t="shared" si="28"/>
        <v>35.830534745543787</v>
      </c>
    </row>
    <row r="124" spans="1:115" x14ac:dyDescent="0.25">
      <c r="A124" s="41">
        <v>2021</v>
      </c>
      <c r="B124" s="41" t="s">
        <v>165</v>
      </c>
      <c r="C124" s="41" t="s">
        <v>173</v>
      </c>
      <c r="D124" s="42">
        <v>97.747895515912546</v>
      </c>
      <c r="E124" s="42">
        <v>92.777747358046312</v>
      </c>
      <c r="F124" s="42">
        <v>93.011001922874186</v>
      </c>
      <c r="G124" s="42">
        <v>104.30264142030468</v>
      </c>
      <c r="H124" s="42">
        <v>90.223341361944392</v>
      </c>
      <c r="I124" s="42">
        <v>73.923112552107455</v>
      </c>
      <c r="J124" s="42">
        <v>79.257815010819968</v>
      </c>
      <c r="K124" s="42">
        <v>111.45330145907182</v>
      </c>
      <c r="L124" s="42">
        <v>94.282448831183643</v>
      </c>
      <c r="M124" s="42">
        <v>84.396756446252979</v>
      </c>
      <c r="N124" s="42">
        <v>84.431720475932906</v>
      </c>
      <c r="O124" s="42">
        <v>99.875545393292256</v>
      </c>
      <c r="P124" s="42">
        <v>100.7408171247407</v>
      </c>
      <c r="Q124" s="42">
        <v>56.137950115402312</v>
      </c>
      <c r="R124" s="42">
        <v>69.659677331462987</v>
      </c>
      <c r="S124" s="42">
        <v>114.1326023453984</v>
      </c>
      <c r="T124" s="42">
        <v>102.13747413512561</v>
      </c>
      <c r="U124" s="42">
        <v>90.514044595580017</v>
      </c>
      <c r="V124" s="42">
        <v>90.736550919089424</v>
      </c>
      <c r="W124" s="42">
        <v>109.91003746635315</v>
      </c>
      <c r="X124" s="42">
        <v>105.6815934481788</v>
      </c>
      <c r="Y124" s="42">
        <v>59.886073059056841</v>
      </c>
      <c r="Z124" s="42">
        <v>70.165289652378675</v>
      </c>
      <c r="AA124" s="42">
        <v>124.05791851199291</v>
      </c>
      <c r="AB124" s="43">
        <v>0.62101583956939432</v>
      </c>
      <c r="AC124" s="43">
        <v>-3.7491479209270651</v>
      </c>
      <c r="AD124" s="43">
        <v>3.6902861354923155</v>
      </c>
      <c r="AE124" s="43">
        <v>-1.5252876639015422</v>
      </c>
      <c r="AF124" s="43">
        <v>7.2942095498486736</v>
      </c>
      <c r="AG124" s="43">
        <v>-7.5104311543810809</v>
      </c>
      <c r="AH124" s="43">
        <v>-0.46128298173317983</v>
      </c>
      <c r="AI124" s="43">
        <v>10.862934172980431</v>
      </c>
      <c r="AJ124" s="43">
        <v>27.185646939385457</v>
      </c>
      <c r="AK124" s="43">
        <v>95.233960902583803</v>
      </c>
      <c r="AL124" s="43">
        <v>52.424363999262248</v>
      </c>
      <c r="AM124" s="43">
        <v>2.1560596639234042</v>
      </c>
      <c r="AN124" s="43">
        <v>93.867209859307209</v>
      </c>
      <c r="AO124" s="43">
        <v>97.576989664753683</v>
      </c>
      <c r="AP124" s="43">
        <v>865.39949195185829</v>
      </c>
      <c r="AQ124" s="43">
        <v>20.973405575598147</v>
      </c>
      <c r="AR124" s="43">
        <v>33.365291119091033</v>
      </c>
      <c r="AS124" s="43">
        <v>103.49157370786486</v>
      </c>
      <c r="AT124" s="43">
        <v>56.080981033930712</v>
      </c>
      <c r="AU124" s="43">
        <v>8.666441367787602</v>
      </c>
      <c r="AV124" s="43">
        <v>101.16097656623566</v>
      </c>
      <c r="AW124" s="43">
        <v>106.06280378743081</v>
      </c>
      <c r="AX124" s="43">
        <v>870.99697198315698</v>
      </c>
      <c r="AY124" s="43">
        <v>26.11245459820779</v>
      </c>
      <c r="AZ124" s="43">
        <v>-2.8690962422440625</v>
      </c>
      <c r="BA124" s="43">
        <v>-6.7163186593962028</v>
      </c>
      <c r="BB124" s="43">
        <v>-4.2952604022401752</v>
      </c>
      <c r="BC124" s="43">
        <v>-2.1400538533288715</v>
      </c>
      <c r="BD124" s="43">
        <v>-2.5122902779964651</v>
      </c>
      <c r="BE124" s="43">
        <v>-15.788165091994044</v>
      </c>
      <c r="BF124" s="43">
        <v>-10.254120789201494</v>
      </c>
      <c r="BG124" s="43">
        <v>9.531713100177841</v>
      </c>
      <c r="BH124" s="43">
        <v>12.847970811722442</v>
      </c>
      <c r="BI124" s="43">
        <v>44.016074189811349</v>
      </c>
      <c r="BJ124" s="43">
        <v>33.358251814947181</v>
      </c>
      <c r="BK124" s="43">
        <v>-2.2269834971709979</v>
      </c>
      <c r="BL124" s="43">
        <v>56.339586552486608</v>
      </c>
      <c r="BM124" s="43">
        <v>-1.0648687448460814</v>
      </c>
      <c r="BN124" s="43">
        <v>58.055573107437276</v>
      </c>
      <c r="BO124" s="43">
        <v>22.818823008958034</v>
      </c>
      <c r="BP124" s="43">
        <v>16.50545707430453</v>
      </c>
      <c r="BQ124" s="43">
        <v>50.849253359492131</v>
      </c>
      <c r="BR124" s="43">
        <v>37.600154053731181</v>
      </c>
      <c r="BS124" s="43">
        <v>0.96849619455752212</v>
      </c>
      <c r="BT124" s="43">
        <v>60.955464131822822</v>
      </c>
      <c r="BU124" s="43">
        <v>3.2783521767890011</v>
      </c>
      <c r="BV124" s="43">
        <v>56.986979078242129</v>
      </c>
      <c r="BW124" s="43">
        <v>28.431028191048814</v>
      </c>
      <c r="BX124" s="43">
        <v>1.528465405604295</v>
      </c>
      <c r="BY124" s="43">
        <v>-0.27361373135294143</v>
      </c>
      <c r="BZ124" s="43">
        <v>0.1105935221832179</v>
      </c>
      <c r="CA124" s="43">
        <v>4.9747951155079219E-2</v>
      </c>
      <c r="CB124" s="43">
        <v>0.74820918537240955</v>
      </c>
      <c r="CC124" s="43">
        <v>-0.28853811669946522</v>
      </c>
      <c r="CD124" s="43">
        <v>0.23353899292245853</v>
      </c>
      <c r="CE124" s="43">
        <v>0.94852760202353636</v>
      </c>
      <c r="CF124" s="43">
        <v>28.024288251134177</v>
      </c>
      <c r="CG124" s="43">
        <v>7.501574836758178</v>
      </c>
      <c r="CH124" s="43">
        <v>2.5600195791424518</v>
      </c>
      <c r="CI124" s="43">
        <v>1.6937717483739834</v>
      </c>
      <c r="CJ124" s="43">
        <v>7.6956964840219806</v>
      </c>
      <c r="CK124" s="43">
        <v>1.147824216077961</v>
      </c>
      <c r="CL124" s="43">
        <v>5.8013032347663875</v>
      </c>
      <c r="CM124" s="43">
        <v>1.6240981519932365</v>
      </c>
      <c r="CN124" s="43">
        <v>-2.3604732117396932</v>
      </c>
      <c r="CO124" s="43">
        <v>-0.42723118013226263</v>
      </c>
      <c r="CP124" s="43">
        <v>-0.34042354270946701</v>
      </c>
      <c r="CQ124" s="43">
        <v>-0.53284957878412531</v>
      </c>
      <c r="CR124" s="43">
        <v>-0.27137267833790907</v>
      </c>
      <c r="CS124" s="43">
        <v>-0.60801943007687476</v>
      </c>
      <c r="CT124" s="43">
        <v>-1.0258411632821949</v>
      </c>
      <c r="CU124" s="43">
        <v>0.84526436158314067</v>
      </c>
      <c r="CV124" s="43">
        <v>0</v>
      </c>
      <c r="CW124" s="43">
        <v>0</v>
      </c>
      <c r="CX124" s="43">
        <v>0</v>
      </c>
      <c r="CY124" s="43">
        <v>0</v>
      </c>
      <c r="CZ124" s="43">
        <v>0</v>
      </c>
      <c r="DA124" s="43">
        <v>0</v>
      </c>
      <c r="DB124" s="43">
        <v>0</v>
      </c>
      <c r="DC124" s="43">
        <v>0</v>
      </c>
      <c r="DD124" s="44">
        <v>783</v>
      </c>
      <c r="DE124" s="44">
        <f t="shared" si="29"/>
        <v>4311</v>
      </c>
      <c r="DF124" s="43">
        <f t="shared" ref="DF124:DG126" si="31">+((DD124/DD112)-1)*100</f>
        <v>108.24468085106385</v>
      </c>
      <c r="DG124" s="43">
        <f t="shared" si="26"/>
        <v>59.136212624584729</v>
      </c>
      <c r="DH124" s="44">
        <v>1518</v>
      </c>
      <c r="DI124" s="44">
        <f t="shared" si="30"/>
        <v>6776</v>
      </c>
      <c r="DJ124" s="43">
        <f t="shared" ref="DJ124:DK126" si="32">+((DH124/DH112)-1)*100</f>
        <v>421.64948453608247</v>
      </c>
      <c r="DK124" s="43">
        <f t="shared" si="28"/>
        <v>62.806343104276799</v>
      </c>
    </row>
    <row r="125" spans="1:115" x14ac:dyDescent="0.25">
      <c r="A125" s="41">
        <v>2021</v>
      </c>
      <c r="B125" s="41" t="s">
        <v>166</v>
      </c>
      <c r="C125" s="41" t="s">
        <v>173</v>
      </c>
      <c r="D125" s="42">
        <v>97.280375746881788</v>
      </c>
      <c r="E125" s="42">
        <v>93.434813557465915</v>
      </c>
      <c r="F125" s="42">
        <v>93.297409934945918</v>
      </c>
      <c r="G125" s="42">
        <v>103.11223083887728</v>
      </c>
      <c r="H125" s="42">
        <v>90.059119772279388</v>
      </c>
      <c r="I125" s="42">
        <v>71.922186197313565</v>
      </c>
      <c r="J125" s="42">
        <v>80.368276550223314</v>
      </c>
      <c r="K125" s="42">
        <v>111.89844200807848</v>
      </c>
      <c r="L125" s="42">
        <v>104.16459182458362</v>
      </c>
      <c r="M125" s="42">
        <v>100.24855683114819</v>
      </c>
      <c r="N125" s="42">
        <v>102.74528325467034</v>
      </c>
      <c r="O125" s="42">
        <v>104.55032948139274</v>
      </c>
      <c r="P125" s="42">
        <v>114.12767529261581</v>
      </c>
      <c r="Q125" s="42">
        <v>67.776125992274942</v>
      </c>
      <c r="R125" s="42">
        <v>99.286929255901796</v>
      </c>
      <c r="S125" s="42">
        <v>117.94384343597024</v>
      </c>
      <c r="T125" s="42">
        <v>112.88242522603016</v>
      </c>
      <c r="U125" s="42">
        <v>108.22286890317243</v>
      </c>
      <c r="V125" s="42">
        <v>111.26847894306752</v>
      </c>
      <c r="W125" s="42">
        <v>114.87478076552533</v>
      </c>
      <c r="X125" s="42">
        <v>120.7034702729658</v>
      </c>
      <c r="Y125" s="42">
        <v>73.236976368975675</v>
      </c>
      <c r="Z125" s="42">
        <v>100.28966600784841</v>
      </c>
      <c r="AA125" s="42">
        <v>128.59360456109044</v>
      </c>
      <c r="AB125" s="43">
        <v>0.51084880039231617</v>
      </c>
      <c r="AC125" s="43">
        <v>-1.3869625520110951</v>
      </c>
      <c r="AD125" s="43">
        <v>5.6640259499723067</v>
      </c>
      <c r="AE125" s="43">
        <v>-2.7359415381873364</v>
      </c>
      <c r="AF125" s="43">
        <v>5.817655571635294</v>
      </c>
      <c r="AG125" s="43">
        <v>-8.2269503546099294</v>
      </c>
      <c r="AH125" s="43">
        <v>2.8258588010464214</v>
      </c>
      <c r="AI125" s="43">
        <v>12.300208478109798</v>
      </c>
      <c r="AJ125" s="43">
        <v>35.080525217586001</v>
      </c>
      <c r="AK125" s="43">
        <v>110.44993062524964</v>
      </c>
      <c r="AL125" s="43">
        <v>41.002770495324967</v>
      </c>
      <c r="AM125" s="43">
        <v>10.555191013210852</v>
      </c>
      <c r="AN125" s="43">
        <v>85.050707164706225</v>
      </c>
      <c r="AO125" s="43">
        <v>104.18154459371385</v>
      </c>
      <c r="AP125" s="43">
        <v>415.7243666296888</v>
      </c>
      <c r="AQ125" s="43">
        <v>5.5246535201337599</v>
      </c>
      <c r="AR125" s="43">
        <v>42.221648065435403</v>
      </c>
      <c r="AS125" s="43">
        <v>119.51964495085528</v>
      </c>
      <c r="AT125" s="43">
        <v>45.565553435184178</v>
      </c>
      <c r="AU125" s="43">
        <v>18.117404808064762</v>
      </c>
      <c r="AV125" s="43">
        <v>93.667851402585782</v>
      </c>
      <c r="AW125" s="43">
        <v>115.05516705527916</v>
      </c>
      <c r="AX125" s="43">
        <v>425.56313850244783</v>
      </c>
      <c r="AY125" s="43">
        <v>9.997073972608316</v>
      </c>
      <c r="AZ125" s="43">
        <v>-2.3276092198208254</v>
      </c>
      <c r="BA125" s="43">
        <v>-5.8587211248744664</v>
      </c>
      <c r="BB125" s="43">
        <v>-2.7470982379952269</v>
      </c>
      <c r="BC125" s="43">
        <v>-2.2383233884953335</v>
      </c>
      <c r="BD125" s="43">
        <v>-1.2336354481369716</v>
      </c>
      <c r="BE125" s="43">
        <v>-14.66046118045271</v>
      </c>
      <c r="BF125" s="43">
        <v>-8.3808194838292707</v>
      </c>
      <c r="BG125" s="43">
        <v>9.991266087701689</v>
      </c>
      <c r="BH125" s="43">
        <v>16.231990477761428</v>
      </c>
      <c r="BI125" s="43">
        <v>52.778197418230775</v>
      </c>
      <c r="BJ125" s="43">
        <v>34.669894658124264</v>
      </c>
      <c r="BK125" s="43">
        <v>-0.24653721720185873</v>
      </c>
      <c r="BL125" s="43">
        <v>60.773178088404038</v>
      </c>
      <c r="BM125" s="43">
        <v>8.1399846559108582</v>
      </c>
      <c r="BN125" s="43">
        <v>89.228843133174649</v>
      </c>
      <c r="BO125" s="43">
        <v>19.538983301310964</v>
      </c>
      <c r="BP125" s="43">
        <v>20.432192381510951</v>
      </c>
      <c r="BQ125" s="43">
        <v>60.015179354590863</v>
      </c>
      <c r="BR125" s="43">
        <v>38.98470252210484</v>
      </c>
      <c r="BS125" s="43">
        <v>3.6251707283011969</v>
      </c>
      <c r="BT125" s="43">
        <v>66.019672967865617</v>
      </c>
      <c r="BU125" s="43">
        <v>13.116175199123337</v>
      </c>
      <c r="BV125" s="43">
        <v>88.667459119131735</v>
      </c>
      <c r="BW125" s="43">
        <v>24.897925492451446</v>
      </c>
      <c r="BX125" s="43">
        <v>1.7041729073724246</v>
      </c>
      <c r="BY125" s="43">
        <v>-8.0052085170802534E-2</v>
      </c>
      <c r="BZ125" s="43">
        <v>0.17934746004611921</v>
      </c>
      <c r="CA125" s="43">
        <v>-0.2901888087441537</v>
      </c>
      <c r="CB125" s="43">
        <v>0.61339910262125741</v>
      </c>
      <c r="CC125" s="43">
        <v>-0.30019531939049926</v>
      </c>
      <c r="CD125" s="43">
        <v>0.51783692594861652</v>
      </c>
      <c r="CE125" s="43">
        <v>1.0640256320618868</v>
      </c>
      <c r="CF125" s="43">
        <v>34.263439579599542</v>
      </c>
      <c r="CG125" s="43">
        <v>9.1941908673298585</v>
      </c>
      <c r="CH125" s="43">
        <v>2.1943013406063105</v>
      </c>
      <c r="CI125" s="43">
        <v>6.9583984277660029</v>
      </c>
      <c r="CJ125" s="43">
        <v>7.1971230408447653</v>
      </c>
      <c r="CK125" s="43">
        <v>1.3837507470567048</v>
      </c>
      <c r="CL125" s="43">
        <v>7.097261408676161</v>
      </c>
      <c r="CM125" s="43">
        <v>0.23841374731973575</v>
      </c>
      <c r="CN125" s="43">
        <v>-1.7318638979881378</v>
      </c>
      <c r="CO125" s="43">
        <v>-0.36617937598704958</v>
      </c>
      <c r="CP125" s="43">
        <v>-0.25978194225214724</v>
      </c>
      <c r="CQ125" s="43">
        <v>-0.49410230209606726</v>
      </c>
      <c r="CR125" s="43">
        <v>-0.13000167365828155</v>
      </c>
      <c r="CS125" s="43">
        <v>-0.55886328343874492</v>
      </c>
      <c r="CT125" s="43">
        <v>-0.80800206557257725</v>
      </c>
      <c r="CU125" s="43">
        <v>0.88506674501673022</v>
      </c>
      <c r="CV125" s="43">
        <v>0</v>
      </c>
      <c r="CW125" s="43">
        <v>0</v>
      </c>
      <c r="CX125" s="43">
        <v>0</v>
      </c>
      <c r="CY125" s="43">
        <v>0</v>
      </c>
      <c r="CZ125" s="43">
        <v>0</v>
      </c>
      <c r="DA125" s="43">
        <v>0</v>
      </c>
      <c r="DB125" s="43">
        <v>0</v>
      </c>
      <c r="DC125" s="43">
        <v>0</v>
      </c>
      <c r="DD125" s="44">
        <v>971</v>
      </c>
      <c r="DE125" s="44">
        <f t="shared" si="29"/>
        <v>5282</v>
      </c>
      <c r="DF125" s="43">
        <f t="shared" si="31"/>
        <v>101.87110187110187</v>
      </c>
      <c r="DG125" s="43">
        <f t="shared" si="31"/>
        <v>65.57993730407523</v>
      </c>
      <c r="DH125" s="44">
        <v>1760</v>
      </c>
      <c r="DI125" s="44">
        <f t="shared" si="30"/>
        <v>8536</v>
      </c>
      <c r="DJ125" s="43">
        <f t="shared" si="32"/>
        <v>176.72955974842765</v>
      </c>
      <c r="DK125" s="43">
        <f t="shared" si="32"/>
        <v>77.907461442267618</v>
      </c>
    </row>
    <row r="126" spans="1:115" x14ac:dyDescent="0.25">
      <c r="A126" s="41">
        <v>2021</v>
      </c>
      <c r="B126" s="41" t="s">
        <v>167</v>
      </c>
      <c r="C126" s="41" t="s">
        <v>173</v>
      </c>
      <c r="D126" s="42">
        <v>97.673584304284887</v>
      </c>
      <c r="E126" s="42">
        <v>93.697640037233739</v>
      </c>
      <c r="F126" s="42">
        <v>94.894685386834894</v>
      </c>
      <c r="G126" s="42">
        <v>103.1216785419045</v>
      </c>
      <c r="H126" s="42">
        <v>90.592839938690602</v>
      </c>
      <c r="I126" s="42">
        <v>71.811023622047244</v>
      </c>
      <c r="J126" s="42">
        <v>81.82644600273639</v>
      </c>
      <c r="K126" s="42">
        <v>112.39304261808591</v>
      </c>
      <c r="L126" s="42">
        <v>114.12687442351771</v>
      </c>
      <c r="M126" s="42">
        <v>111.28189001424084</v>
      </c>
      <c r="N126" s="42">
        <v>122.15082404259772</v>
      </c>
      <c r="O126" s="42">
        <v>114.07849716547599</v>
      </c>
      <c r="P126" s="42">
        <v>121.49231451200293</v>
      </c>
      <c r="Q126" s="42">
        <v>71.943686985637783</v>
      </c>
      <c r="R126" s="42">
        <v>111.2851756616748</v>
      </c>
      <c r="S126" s="42">
        <v>124.2410990215246</v>
      </c>
      <c r="T126" s="42">
        <v>123.96851532560402</v>
      </c>
      <c r="U126" s="42">
        <v>120.57422780972766</v>
      </c>
      <c r="V126" s="42">
        <v>132.59702932463154</v>
      </c>
      <c r="W126" s="42">
        <v>125.58354054854041</v>
      </c>
      <c r="X126" s="42">
        <v>129.04975616372846</v>
      </c>
      <c r="Y126" s="42">
        <v>77.635033475492193</v>
      </c>
      <c r="Z126" s="42">
        <v>112.64889510952176</v>
      </c>
      <c r="AA126" s="42">
        <v>135.71083174916697</v>
      </c>
      <c r="AB126" s="43">
        <v>0.74245911883366045</v>
      </c>
      <c r="AC126" s="43">
        <v>2.7377521613832778</v>
      </c>
      <c r="AD126" s="43">
        <v>8.7003154576139394</v>
      </c>
      <c r="AE126" s="43">
        <v>-3.637326741414304</v>
      </c>
      <c r="AF126" s="43">
        <v>6.0457516339869066</v>
      </c>
      <c r="AG126" s="43">
        <v>-3.5820895522388096</v>
      </c>
      <c r="AH126" s="43">
        <v>7.4190748657945171</v>
      </c>
      <c r="AI126" s="43">
        <v>8.9566551591868446</v>
      </c>
      <c r="AJ126" s="43">
        <v>36.905852116292778</v>
      </c>
      <c r="AK126" s="43">
        <v>119.98582699413936</v>
      </c>
      <c r="AL126" s="43">
        <v>48.554628912264874</v>
      </c>
      <c r="AM126" s="43">
        <v>12.888114012427177</v>
      </c>
      <c r="AN126" s="43">
        <v>80.247010257017465</v>
      </c>
      <c r="AO126" s="43">
        <v>75.986500997531721</v>
      </c>
      <c r="AP126" s="43">
        <v>322.43871002450584</v>
      </c>
      <c r="AQ126" s="43">
        <v>3.9353408958914704</v>
      </c>
      <c r="AR126" s="43">
        <v>44.497797670326378</v>
      </c>
      <c r="AS126" s="43">
        <v>129.07267110777539</v>
      </c>
      <c r="AT126" s="43">
        <v>53.967591038920972</v>
      </c>
      <c r="AU126" s="43">
        <v>21.030116393295039</v>
      </c>
      <c r="AV126" s="43">
        <v>88.781805666016652</v>
      </c>
      <c r="AW126" s="43">
        <v>86.025944955274895</v>
      </c>
      <c r="AX126" s="43">
        <v>331.2778229435051</v>
      </c>
      <c r="AY126" s="43">
        <v>7.910247063755782</v>
      </c>
      <c r="AZ126" s="43">
        <v>-1.903048585893885</v>
      </c>
      <c r="BA126" s="43">
        <v>-4.7057686733017796</v>
      </c>
      <c r="BB126" s="43">
        <v>-1.2220849406763712</v>
      </c>
      <c r="BC126" s="43">
        <v>-2.4379795638095336</v>
      </c>
      <c r="BD126" s="43">
        <v>-0.26178010471205049</v>
      </c>
      <c r="BE126" s="43">
        <v>-13.285158421345189</v>
      </c>
      <c r="BF126" s="43">
        <v>-6.4455608884128823</v>
      </c>
      <c r="BG126" s="43">
        <v>9.8395466242916285</v>
      </c>
      <c r="BH126" s="43">
        <v>19.153099411074415</v>
      </c>
      <c r="BI126" s="43">
        <v>61.034972375709387</v>
      </c>
      <c r="BJ126" s="43">
        <v>36.922132883455006</v>
      </c>
      <c r="BK126" s="43">
        <v>1.6191971308068265</v>
      </c>
      <c r="BL126" s="43">
        <v>63.585142017739173</v>
      </c>
      <c r="BM126" s="43">
        <v>14.737242863059819</v>
      </c>
      <c r="BN126" s="43">
        <v>114.07823836206119</v>
      </c>
      <c r="BO126" s="43">
        <v>16.907775757565702</v>
      </c>
      <c r="BP126" s="43">
        <v>23.841505571546584</v>
      </c>
      <c r="BQ126" s="43">
        <v>68.628954688365411</v>
      </c>
      <c r="BR126" s="43">
        <v>41.438369603660739</v>
      </c>
      <c r="BS126" s="43">
        <v>6.0938876579997636</v>
      </c>
      <c r="BT126" s="43">
        <v>69.323642534092215</v>
      </c>
      <c r="BU126" s="43">
        <v>20.214448882423717</v>
      </c>
      <c r="BV126" s="43">
        <v>114.20654763661311</v>
      </c>
      <c r="BW126" s="43">
        <v>21.994087179010368</v>
      </c>
      <c r="BX126" s="43">
        <v>1.9982803086631773</v>
      </c>
      <c r="BY126" s="43">
        <v>0.15985610559486244</v>
      </c>
      <c r="BZ126" s="43">
        <v>0.25015943447657718</v>
      </c>
      <c r="CA126" s="43">
        <v>-0.65441093227897573</v>
      </c>
      <c r="CB126" s="43">
        <v>0.62843431511980519</v>
      </c>
      <c r="CC126" s="43">
        <v>-0.13987409239550411</v>
      </c>
      <c r="CD126" s="43">
        <v>0.98147763443790481</v>
      </c>
      <c r="CE126" s="43">
        <v>0.77263784370850763</v>
      </c>
      <c r="CF126" s="43">
        <v>36.41233843502873</v>
      </c>
      <c r="CG126" s="43">
        <v>9.7685127065563684</v>
      </c>
      <c r="CH126" s="43">
        <v>2.2580426363614277</v>
      </c>
      <c r="CI126" s="43">
        <v>8.4392903029085797</v>
      </c>
      <c r="CJ126" s="43">
        <v>7.3014674216427027</v>
      </c>
      <c r="CK126" s="43">
        <v>1.1718321531730973</v>
      </c>
      <c r="CL126" s="43">
        <v>7.5005396058618796</v>
      </c>
      <c r="CM126" s="43">
        <v>-2.7346391475327435E-2</v>
      </c>
      <c r="CN126" s="43">
        <v>-1.2502067634030949</v>
      </c>
      <c r="CO126" s="43">
        <v>-0.34467500823856445</v>
      </c>
      <c r="CP126" s="43">
        <v>-0.18908702662926316</v>
      </c>
      <c r="CQ126" s="43">
        <v>-0.51666852532367946</v>
      </c>
      <c r="CR126" s="43">
        <v>-2.1877575373225985E-2</v>
      </c>
      <c r="CS126" s="43">
        <v>-0.50015714768350239</v>
      </c>
      <c r="CT126" s="43">
        <v>-0.54986327412110025</v>
      </c>
      <c r="CU126" s="43">
        <v>0.87212179396624079</v>
      </c>
      <c r="CV126" s="43">
        <v>0</v>
      </c>
      <c r="CW126" s="43">
        <v>0</v>
      </c>
      <c r="CX126" s="43">
        <v>0</v>
      </c>
      <c r="CY126" s="43">
        <v>0</v>
      </c>
      <c r="CZ126" s="43">
        <v>0</v>
      </c>
      <c r="DA126" s="43">
        <v>0</v>
      </c>
      <c r="DB126" s="43">
        <v>0</v>
      </c>
      <c r="DC126" s="43">
        <v>0</v>
      </c>
      <c r="DD126" s="44">
        <v>1009</v>
      </c>
      <c r="DE126" s="44">
        <f t="shared" si="29"/>
        <v>6291</v>
      </c>
      <c r="DF126" s="43">
        <f t="shared" si="31"/>
        <v>106.33946830265847</v>
      </c>
      <c r="DG126" s="43">
        <f t="shared" si="31"/>
        <v>70.997553683066059</v>
      </c>
      <c r="DH126" s="44">
        <v>2006</v>
      </c>
      <c r="DI126" s="44">
        <f t="shared" si="30"/>
        <v>10542</v>
      </c>
      <c r="DJ126" s="43">
        <f t="shared" si="32"/>
        <v>140.23952095808383</v>
      </c>
      <c r="DK126" s="43">
        <f t="shared" si="32"/>
        <v>87.147168471507186</v>
      </c>
    </row>
    <row r="127" spans="1:115" x14ac:dyDescent="0.25">
      <c r="A127" s="41">
        <v>2021</v>
      </c>
      <c r="B127" s="41" t="s">
        <v>168</v>
      </c>
      <c r="C127" s="41" t="s">
        <v>173</v>
      </c>
      <c r="D127" s="42">
        <v>98.403412487775029</v>
      </c>
      <c r="E127" s="42">
        <v>94.486119476537255</v>
      </c>
      <c r="F127" s="42">
        <v>94.200696742149944</v>
      </c>
      <c r="G127" s="42">
        <v>104.59552021414792</v>
      </c>
      <c r="H127" s="42">
        <v>91.684913509962797</v>
      </c>
      <c r="I127" s="42">
        <v>63.140342751273735</v>
      </c>
      <c r="J127" s="42">
        <v>82.125180970337723</v>
      </c>
      <c r="K127" s="42">
        <v>114.41101310691617</v>
      </c>
      <c r="L127" s="42">
        <v>111.06041310358516</v>
      </c>
      <c r="M127" s="42">
        <v>116.2349111573195</v>
      </c>
      <c r="N127" s="42">
        <v>116.39816873154372</v>
      </c>
      <c r="O127" s="42">
        <v>110.16155182054442</v>
      </c>
      <c r="P127" s="42">
        <v>120.70393687745573</v>
      </c>
      <c r="Q127" s="42">
        <v>77.126171597753597</v>
      </c>
      <c r="R127" s="42">
        <v>99.765102633155294</v>
      </c>
      <c r="S127" s="42">
        <v>113.25789362769056</v>
      </c>
      <c r="T127" s="42">
        <v>121.47792039261212</v>
      </c>
      <c r="U127" s="42">
        <v>126.87161446947104</v>
      </c>
      <c r="V127" s="42">
        <v>127.09604305282723</v>
      </c>
      <c r="W127" s="42">
        <v>122.29960881981316</v>
      </c>
      <c r="X127" s="42">
        <v>128.79328991520913</v>
      </c>
      <c r="Y127" s="42">
        <v>82.746117997242024</v>
      </c>
      <c r="Z127" s="42">
        <v>101.25047624755</v>
      </c>
      <c r="AA127" s="42">
        <v>124.15708666351264</v>
      </c>
      <c r="AB127" s="43">
        <v>1.7393630451857822</v>
      </c>
      <c r="AC127" s="43">
        <v>5.4252199413489688</v>
      </c>
      <c r="AD127" s="43">
        <v>7.1616541354788676</v>
      </c>
      <c r="AE127" s="43">
        <v>-0.85079706251119935</v>
      </c>
      <c r="AF127" s="43">
        <v>6.7087155963303058</v>
      </c>
      <c r="AG127" s="43">
        <v>-16.959064327485372</v>
      </c>
      <c r="AH127" s="43">
        <v>6.1847999873359871</v>
      </c>
      <c r="AI127" s="43">
        <v>7.1124282274495298</v>
      </c>
      <c r="AJ127" s="43">
        <v>30.948008858792143</v>
      </c>
      <c r="AK127" s="43">
        <v>103.03806852030002</v>
      </c>
      <c r="AL127" s="43">
        <v>33.822859836063479</v>
      </c>
      <c r="AM127" s="43">
        <v>16.113015783576223</v>
      </c>
      <c r="AN127" s="43">
        <v>32.964390957409307</v>
      </c>
      <c r="AO127" s="43">
        <v>36.653025443183296</v>
      </c>
      <c r="AP127" s="43">
        <v>128.29865223371164</v>
      </c>
      <c r="AQ127" s="43">
        <v>6.6437752146678353</v>
      </c>
      <c r="AR127" s="43">
        <v>39.164562768461323</v>
      </c>
      <c r="AS127" s="43">
        <v>111.87104525730867</v>
      </c>
      <c r="AT127" s="43">
        <v>39.061162730099298</v>
      </c>
      <c r="AU127" s="43">
        <v>25.57747536075512</v>
      </c>
      <c r="AV127" s="43">
        <v>39.987150466537798</v>
      </c>
      <c r="AW127" s="43">
        <v>41.51465682026614</v>
      </c>
      <c r="AX127" s="43">
        <v>136.18363972853336</v>
      </c>
      <c r="AY127" s="43">
        <v>10.246722946018627</v>
      </c>
      <c r="AZ127" s="43">
        <v>-1.4614670822314269</v>
      </c>
      <c r="BA127" s="43">
        <v>-3.5259967557414895</v>
      </c>
      <c r="BB127" s="43">
        <v>-0.23047792662340694</v>
      </c>
      <c r="BC127" s="43">
        <v>-2.2422267631302728</v>
      </c>
      <c r="BD127" s="43">
        <v>0.56339940266088018</v>
      </c>
      <c r="BE127" s="43">
        <v>-13.698404867620461</v>
      </c>
      <c r="BF127" s="43">
        <v>-5.0485613683677659</v>
      </c>
      <c r="BG127" s="43">
        <v>9.4800327192372293</v>
      </c>
      <c r="BH127" s="43">
        <v>20.635557831678987</v>
      </c>
      <c r="BI127" s="43">
        <v>66.162001540807196</v>
      </c>
      <c r="BJ127" s="43">
        <v>36.468224744526047</v>
      </c>
      <c r="BK127" s="43">
        <v>3.3246505395062576</v>
      </c>
      <c r="BL127" s="43">
        <v>58.599713828283839</v>
      </c>
      <c r="BM127" s="43">
        <v>17.331149851255855</v>
      </c>
      <c r="BN127" s="43">
        <v>116.21421722628523</v>
      </c>
      <c r="BO127" s="43">
        <v>15.570416389042485</v>
      </c>
      <c r="BP127" s="43">
        <v>25.771936923399565</v>
      </c>
      <c r="BQ127" s="43">
        <v>74.002631049228526</v>
      </c>
      <c r="BR127" s="43">
        <v>41.086391345773208</v>
      </c>
      <c r="BS127" s="43">
        <v>8.3829743886051808</v>
      </c>
      <c r="BT127" s="43">
        <v>64.529164818995397</v>
      </c>
      <c r="BU127" s="43">
        <v>22.771149383499157</v>
      </c>
      <c r="BV127" s="43">
        <v>117.44419926784713</v>
      </c>
      <c r="BW127" s="43">
        <v>20.434617796307176</v>
      </c>
      <c r="BX127" s="43">
        <v>2.5411666883769772</v>
      </c>
      <c r="BY127" s="43">
        <v>0.34501450830239982</v>
      </c>
      <c r="BZ127" s="43">
        <v>0.24962588170374361</v>
      </c>
      <c r="CA127" s="43">
        <v>0.46501955466845102</v>
      </c>
      <c r="CB127" s="43">
        <v>0.64702720832363314</v>
      </c>
      <c r="CC127" s="43">
        <v>-0.57002397023874918</v>
      </c>
      <c r="CD127" s="43">
        <v>0.85781384994992815</v>
      </c>
      <c r="CE127" s="43">
        <v>0.546689655667571</v>
      </c>
      <c r="CF127" s="43">
        <v>29.780016786216429</v>
      </c>
      <c r="CG127" s="43">
        <v>9.3651133706172587</v>
      </c>
      <c r="CH127" s="43">
        <v>1.6021599654067558</v>
      </c>
      <c r="CI127" s="43">
        <v>9.7392912556785358</v>
      </c>
      <c r="CJ127" s="43">
        <v>3.2659853863182833</v>
      </c>
      <c r="CK127" s="43">
        <v>0.69674451056865738</v>
      </c>
      <c r="CL127" s="43">
        <v>4.8814385665847713</v>
      </c>
      <c r="CM127" s="43">
        <v>0.22928373104216729</v>
      </c>
      <c r="CN127" s="43">
        <v>-0.7825434240193323</v>
      </c>
      <c r="CO127" s="43">
        <v>-0.26124743567543868</v>
      </c>
      <c r="CP127" s="43">
        <v>-0.13601985432959118</v>
      </c>
      <c r="CQ127" s="43">
        <v>-0.39852328729192993</v>
      </c>
      <c r="CR127" s="43">
        <v>5.9022568800746342E-2</v>
      </c>
      <c r="CS127" s="43">
        <v>-0.50374794888342322</v>
      </c>
      <c r="CT127" s="43">
        <v>-0.37959158333062082</v>
      </c>
      <c r="CU127" s="43">
        <v>0.83756411669092512</v>
      </c>
      <c r="CV127" s="43">
        <v>0</v>
      </c>
      <c r="CW127" s="43">
        <v>0</v>
      </c>
      <c r="CX127" s="43">
        <v>0</v>
      </c>
      <c r="CY127" s="43">
        <v>0</v>
      </c>
      <c r="CZ127" s="43">
        <v>0</v>
      </c>
      <c r="DA127" s="43">
        <v>0</v>
      </c>
      <c r="DB127" s="43">
        <v>0</v>
      </c>
      <c r="DC127" s="43">
        <v>0</v>
      </c>
      <c r="DD127" s="44">
        <v>897</v>
      </c>
      <c r="DE127" s="44">
        <f>+DD127+DE126</f>
        <v>7188</v>
      </c>
      <c r="DF127" s="43">
        <f>+((DD127/DD115)-1)*100</f>
        <v>88.445378151260499</v>
      </c>
      <c r="DG127" s="43">
        <f>+((DE127/DE115)-1)*100</f>
        <v>72.996389891696751</v>
      </c>
      <c r="DH127" s="44">
        <v>1921</v>
      </c>
      <c r="DI127" s="44">
        <f>+DH127+DI126</f>
        <v>12463</v>
      </c>
      <c r="DJ127" s="43">
        <f>+((DH127/DH115)-1)*100</f>
        <v>85.424710424710426</v>
      </c>
      <c r="DK127" s="43">
        <f>+((DI127/DI115)-1)*100</f>
        <v>86.879592142750028</v>
      </c>
    </row>
    <row r="128" spans="1:115" x14ac:dyDescent="0.25">
      <c r="A128" s="41">
        <v>2021</v>
      </c>
      <c r="B128" s="41" t="s">
        <v>169</v>
      </c>
      <c r="C128" s="41" t="s">
        <v>173</v>
      </c>
      <c r="D128" s="42">
        <v>99.755470036484411</v>
      </c>
      <c r="E128" s="42">
        <v>94.354706236653342</v>
      </c>
      <c r="F128" s="42">
        <v>95.715354498381188</v>
      </c>
      <c r="G128" s="42">
        <v>106.46616541353382</v>
      </c>
      <c r="H128" s="42">
        <v>91.923034814977015</v>
      </c>
      <c r="I128" s="42">
        <v>63.918480778138019</v>
      </c>
      <c r="J128" s="42">
        <v>82.6993887564239</v>
      </c>
      <c r="K128" s="42">
        <v>116.54768774214823</v>
      </c>
      <c r="L128" s="42">
        <v>109.51419563539069</v>
      </c>
      <c r="M128" s="42">
        <v>118.14910165448724</v>
      </c>
      <c r="N128" s="42">
        <v>107.64986265836247</v>
      </c>
      <c r="O128" s="42">
        <v>108.52069462734721</v>
      </c>
      <c r="P128" s="42">
        <v>115.36828806105575</v>
      </c>
      <c r="Q128" s="42">
        <v>72.663575465142543</v>
      </c>
      <c r="R128" s="42">
        <v>104.8882904669521</v>
      </c>
      <c r="S128" s="42">
        <v>114.06188352139041</v>
      </c>
      <c r="T128" s="42">
        <v>120.88554072019539</v>
      </c>
      <c r="U128" s="42">
        <v>130.13544929626283</v>
      </c>
      <c r="V128" s="42">
        <v>118.71314361644967</v>
      </c>
      <c r="W128" s="42">
        <v>121.7908370103217</v>
      </c>
      <c r="X128" s="42">
        <v>123.82756199477886</v>
      </c>
      <c r="Y128" s="42">
        <v>79.1215978662879</v>
      </c>
      <c r="Z128" s="42">
        <v>106.81993936276884</v>
      </c>
      <c r="AA128" s="42">
        <v>125.7378428712733</v>
      </c>
      <c r="AB128" s="43">
        <v>3.6810155161997038</v>
      </c>
      <c r="AC128" s="43">
        <v>4.0579710144927672</v>
      </c>
      <c r="AD128" s="43">
        <v>9.3574979549356563</v>
      </c>
      <c r="AE128" s="43">
        <v>2.2873740582735502</v>
      </c>
      <c r="AF128" s="43">
        <v>5.1766253288237696</v>
      </c>
      <c r="AG128" s="43">
        <v>-12.213740458015277</v>
      </c>
      <c r="AH128" s="43">
        <v>5.0759131354614295</v>
      </c>
      <c r="AI128" s="43">
        <v>9.5184978620561633</v>
      </c>
      <c r="AJ128" s="43">
        <v>13.475427918060955</v>
      </c>
      <c r="AK128" s="43">
        <v>45.796624523499261</v>
      </c>
      <c r="AL128" s="43">
        <v>8.9606948025702682</v>
      </c>
      <c r="AM128" s="43">
        <v>4.9494842707687114</v>
      </c>
      <c r="AN128" s="43">
        <v>13.628284248929434</v>
      </c>
      <c r="AO128" s="43">
        <v>3.4191036810898634</v>
      </c>
      <c r="AP128" s="43">
        <v>54.012508409429486</v>
      </c>
      <c r="AQ128" s="43">
        <v>10.106583643048928</v>
      </c>
      <c r="AR128" s="43">
        <v>21.398969336875041</v>
      </c>
      <c r="AS128" s="43">
        <v>52.910711639488262</v>
      </c>
      <c r="AT128" s="43">
        <v>14.122264553956466</v>
      </c>
      <c r="AU128" s="43">
        <v>14.481491873987107</v>
      </c>
      <c r="AV128" s="43">
        <v>19.915993476951744</v>
      </c>
      <c r="AW128" s="43">
        <v>7.6669169326559761</v>
      </c>
      <c r="AX128" s="43">
        <v>59.131314839114978</v>
      </c>
      <c r="AY128" s="43">
        <v>14.205052735732714</v>
      </c>
      <c r="AZ128" s="43">
        <v>-0.90803876535642258</v>
      </c>
      <c r="BA128" s="43">
        <v>-2.726647827083184</v>
      </c>
      <c r="BB128" s="43">
        <v>0.77969607776420258</v>
      </c>
      <c r="BC128" s="43">
        <v>-1.7508271624389504</v>
      </c>
      <c r="BD128" s="43">
        <v>1.0592107920352145</v>
      </c>
      <c r="BE128" s="43">
        <v>-13.554038004750591</v>
      </c>
      <c r="BF128" s="43">
        <v>-4.0242864134890759</v>
      </c>
      <c r="BG128" s="43">
        <v>9.4844982572005243</v>
      </c>
      <c r="BH128" s="43">
        <v>19.739650132825702</v>
      </c>
      <c r="BI128" s="43">
        <v>63.161581633040377</v>
      </c>
      <c r="BJ128" s="43">
        <v>32.544877591602358</v>
      </c>
      <c r="BK128" s="43">
        <v>3.5093415230947667</v>
      </c>
      <c r="BL128" s="43">
        <v>51.672087341981985</v>
      </c>
      <c r="BM128" s="43">
        <v>15.544545242170038</v>
      </c>
      <c r="BN128" s="43">
        <v>104.41545723174204</v>
      </c>
      <c r="BO128" s="43">
        <v>14.954299774278823</v>
      </c>
      <c r="BP128" s="43">
        <v>25.222448733543622</v>
      </c>
      <c r="BQ128" s="43">
        <v>70.836629792311157</v>
      </c>
      <c r="BR128" s="43">
        <v>37.197718826778313</v>
      </c>
      <c r="BS128" s="43">
        <v>9.0766300387967735</v>
      </c>
      <c r="BT128" s="43">
        <v>57.61421364348984</v>
      </c>
      <c r="BU128" s="43">
        <v>20.791263060974806</v>
      </c>
      <c r="BV128" s="43">
        <v>106.51398179447993</v>
      </c>
      <c r="BW128" s="43">
        <v>19.719010564492901</v>
      </c>
      <c r="BX128" s="43">
        <v>4.4893677754680565</v>
      </c>
      <c r="BY128" s="43">
        <v>0.29635142582471496</v>
      </c>
      <c r="BZ128" s="43">
        <v>0.3836727064458183</v>
      </c>
      <c r="CA128" s="43">
        <v>2.1447806580873441</v>
      </c>
      <c r="CB128" s="43">
        <v>0.49324932230486879</v>
      </c>
      <c r="CC128" s="43">
        <v>-0.39178663075131881</v>
      </c>
      <c r="CD128" s="43">
        <v>0.839801898323426</v>
      </c>
      <c r="CE128" s="43">
        <v>0.72329839523320405</v>
      </c>
      <c r="CF128" s="43">
        <v>12.115948980147826</v>
      </c>
      <c r="CG128" s="43">
        <v>5.4140040416833957</v>
      </c>
      <c r="CH128" s="43">
        <v>0.4571510082574381</v>
      </c>
      <c r="CI128" s="43">
        <v>2.2699738731361436</v>
      </c>
      <c r="CJ128" s="43">
        <v>0.92239299680068498</v>
      </c>
      <c r="CK128" s="43">
        <v>-3.9129853758451431E-3</v>
      </c>
      <c r="CL128" s="43">
        <v>2.7274416559660137</v>
      </c>
      <c r="CM128" s="43">
        <v>0.32889838967999319</v>
      </c>
      <c r="CN128" s="43">
        <v>-0.14575790295932844</v>
      </c>
      <c r="CO128" s="43">
        <v>-0.16828272875893632</v>
      </c>
      <c r="CP128" s="43">
        <v>-7.1486967862832887E-2</v>
      </c>
      <c r="CQ128" s="43">
        <v>-0.1283695174507346</v>
      </c>
      <c r="CR128" s="43">
        <v>0.10668693509140505</v>
      </c>
      <c r="CS128" s="43">
        <v>-0.49082462554689937</v>
      </c>
      <c r="CT128" s="43">
        <v>-0.23381590678525388</v>
      </c>
      <c r="CU128" s="43">
        <v>0.84033490835392366</v>
      </c>
      <c r="CV128" s="43">
        <v>0</v>
      </c>
      <c r="CW128" s="43">
        <v>0</v>
      </c>
      <c r="CX128" s="43">
        <v>0</v>
      </c>
      <c r="CY128" s="43">
        <v>0</v>
      </c>
      <c r="CZ128" s="43">
        <v>0</v>
      </c>
      <c r="DA128" s="43">
        <v>0</v>
      </c>
      <c r="DB128" s="43">
        <v>0</v>
      </c>
      <c r="DC128" s="43">
        <v>0</v>
      </c>
      <c r="DD128" s="44">
        <v>921</v>
      </c>
      <c r="DE128" s="44">
        <f t="shared" ref="DE128:DE129" si="33">+DD128+DE127</f>
        <v>8109</v>
      </c>
      <c r="DF128" s="43">
        <f t="shared" ref="DF128:DG129" si="34">+((DD128/DD116)-1)*100</f>
        <v>17.774936061381077</v>
      </c>
      <c r="DG128" s="43">
        <f t="shared" si="34"/>
        <v>64.249544257646349</v>
      </c>
      <c r="DH128" s="44">
        <v>1726</v>
      </c>
      <c r="DI128" s="44">
        <f t="shared" ref="DI128:DI129" si="35">+DH128+DI127</f>
        <v>14189</v>
      </c>
      <c r="DJ128" s="43">
        <f t="shared" ref="DJ128:DK129" si="36">+((DH128/DH116)-1)*100</f>
        <v>36.550632911392398</v>
      </c>
      <c r="DK128" s="43">
        <f t="shared" si="36"/>
        <v>78.860456321694187</v>
      </c>
    </row>
    <row r="129" spans="1:115" x14ac:dyDescent="0.25">
      <c r="A129" s="41">
        <v>2021</v>
      </c>
      <c r="B129" s="41" t="s">
        <v>170</v>
      </c>
      <c r="C129" s="41" t="s">
        <v>173</v>
      </c>
      <c r="D129" s="42">
        <v>100.95636451906485</v>
      </c>
      <c r="E129" s="42">
        <v>94.420412856595291</v>
      </c>
      <c r="F129" s="42">
        <v>96.734306079806771</v>
      </c>
      <c r="G129" s="42">
        <v>107.71326221312442</v>
      </c>
      <c r="H129" s="42">
        <v>93.171118896430926</v>
      </c>
      <c r="I129" s="42">
        <v>64.474293654469662</v>
      </c>
      <c r="J129" s="42">
        <v>84.631371456730875</v>
      </c>
      <c r="K129" s="42">
        <v>117.8732173769681</v>
      </c>
      <c r="L129" s="42">
        <v>120.83793537795407</v>
      </c>
      <c r="M129" s="42">
        <v>120.94966336734696</v>
      </c>
      <c r="N129" s="42">
        <v>107.73065524875032</v>
      </c>
      <c r="O129" s="42">
        <v>122.39135071492373</v>
      </c>
      <c r="P129" s="42">
        <v>132.85382474869826</v>
      </c>
      <c r="Q129" s="42">
        <v>73.993996275547119</v>
      </c>
      <c r="R129" s="42">
        <v>125.68949372229277</v>
      </c>
      <c r="S129" s="42">
        <v>116.4010919618311</v>
      </c>
      <c r="T129" s="42">
        <v>132.91137708631581</v>
      </c>
      <c r="U129" s="42">
        <v>134.88853982675622</v>
      </c>
      <c r="V129" s="42">
        <v>119.85626784226957</v>
      </c>
      <c r="W129" s="42">
        <v>136.78166720226355</v>
      </c>
      <c r="X129" s="42">
        <v>141.47957824076286</v>
      </c>
      <c r="Y129" s="42">
        <v>80.332102563464218</v>
      </c>
      <c r="Z129" s="42">
        <v>123.2197122102457</v>
      </c>
      <c r="AA129" s="42">
        <v>128.83263438555673</v>
      </c>
      <c r="AB129" s="43">
        <v>3.9398801698900643</v>
      </c>
      <c r="AC129" s="43">
        <v>4.661325564457397</v>
      </c>
      <c r="AD129" s="43">
        <v>8.5006486685998759</v>
      </c>
      <c r="AE129" s="43">
        <v>3.9573265250296252</v>
      </c>
      <c r="AF129" s="43">
        <v>4.2443729903536953</v>
      </c>
      <c r="AG129" s="43">
        <v>-14.705882352941169</v>
      </c>
      <c r="AH129" s="43">
        <v>4.6302182665818981</v>
      </c>
      <c r="AI129" s="43">
        <v>5.6476637999822499</v>
      </c>
      <c r="AJ129" s="43">
        <v>18.012845210366415</v>
      </c>
      <c r="AK129" s="43">
        <v>30.58636894191531</v>
      </c>
      <c r="AL129" s="43">
        <v>3.123304597672294</v>
      </c>
      <c r="AM129" s="43">
        <v>14.248756580957412</v>
      </c>
      <c r="AN129" s="43">
        <v>19.502416787571143</v>
      </c>
      <c r="AO129" s="43">
        <v>4.5013423676429021</v>
      </c>
      <c r="AP129" s="43">
        <v>66.878534289943502</v>
      </c>
      <c r="AQ129" s="43">
        <v>5.5220496713396905</v>
      </c>
      <c r="AR129" s="43">
        <v>25.544142707105767</v>
      </c>
      <c r="AS129" s="43">
        <v>38.106495700558732</v>
      </c>
      <c r="AT129" s="43">
        <v>8.3947619982630339</v>
      </c>
      <c r="AU129" s="43">
        <v>24.026306560666868</v>
      </c>
      <c r="AV129" s="43">
        <v>24.593147189999343</v>
      </c>
      <c r="AW129" s="43">
        <v>7.0691215283542386</v>
      </c>
      <c r="AX129" s="43">
        <v>65.755618368224475</v>
      </c>
      <c r="AY129" s="43">
        <v>9.9858581503868837</v>
      </c>
      <c r="AZ129" s="43">
        <v>-0.43295946240771155</v>
      </c>
      <c r="BA129" s="43">
        <v>-2.025438960320769</v>
      </c>
      <c r="BB129" s="43">
        <v>1.5280064665795345</v>
      </c>
      <c r="BC129" s="43">
        <v>-1.1944649348110237</v>
      </c>
      <c r="BD129" s="43">
        <v>1.374623593307911</v>
      </c>
      <c r="BE129" s="43">
        <v>-13.659654800431497</v>
      </c>
      <c r="BF129" s="43">
        <v>-3.2092010782869718</v>
      </c>
      <c r="BG129" s="43">
        <v>9.0681700113520503</v>
      </c>
      <c r="BH129" s="43">
        <v>19.537275792570185</v>
      </c>
      <c r="BI129" s="43">
        <v>58.46682281175157</v>
      </c>
      <c r="BJ129" s="43">
        <v>28.689166800471909</v>
      </c>
      <c r="BK129" s="43">
        <v>4.6407910694148624</v>
      </c>
      <c r="BL129" s="43">
        <v>47.029086003482476</v>
      </c>
      <c r="BM129" s="43">
        <v>14.279120715914839</v>
      </c>
      <c r="BN129" s="43">
        <v>97.906457588115202</v>
      </c>
      <c r="BO129" s="43">
        <v>13.943138648231024</v>
      </c>
      <c r="BP129" s="43">
        <v>25.260360468471376</v>
      </c>
      <c r="BQ129" s="43">
        <v>66.026907130527746</v>
      </c>
      <c r="BR129" s="43">
        <v>33.36916960261285</v>
      </c>
      <c r="BS129" s="43">
        <v>10.653438565576923</v>
      </c>
      <c r="BT129" s="43">
        <v>52.805539731448725</v>
      </c>
      <c r="BU129" s="43">
        <v>19.171588953217022</v>
      </c>
      <c r="BV129" s="43">
        <v>99.507800234499413</v>
      </c>
      <c r="BW129" s="43">
        <v>18.65901826156653</v>
      </c>
      <c r="BX129" s="43">
        <v>3.5156495659424465</v>
      </c>
      <c r="BY129" s="43">
        <v>0.32658198457553517</v>
      </c>
      <c r="BZ129" s="43">
        <v>0.20287668738783488</v>
      </c>
      <c r="CA129" s="43">
        <v>2.2811256801412516</v>
      </c>
      <c r="CB129" s="43">
        <v>0.19100097885781425</v>
      </c>
      <c r="CC129" s="43">
        <v>-0.48987297686330367</v>
      </c>
      <c r="CD129" s="43">
        <v>0.4893231755424699</v>
      </c>
      <c r="CE129" s="43">
        <v>0.51461403630084446</v>
      </c>
      <c r="CF129" s="43">
        <v>16.537072446262275</v>
      </c>
      <c r="CG129" s="43">
        <v>3.4911027754759125</v>
      </c>
      <c r="CH129" s="43">
        <v>0.18268066487834017</v>
      </c>
      <c r="CI129" s="43">
        <v>7.5887225037717823</v>
      </c>
      <c r="CJ129" s="43">
        <v>1.6341530427219035</v>
      </c>
      <c r="CK129" s="43">
        <v>1.18412038393543E-3</v>
      </c>
      <c r="CL129" s="43">
        <v>3.5116693062853597</v>
      </c>
      <c r="CM129" s="43">
        <v>0.12756003274504024</v>
      </c>
      <c r="CN129" s="43">
        <v>0.21411751407318561</v>
      </c>
      <c r="CO129" s="43">
        <v>-0.11964306038044388</v>
      </c>
      <c r="CP129" s="43">
        <v>-4.4520088134062261E-2</v>
      </c>
      <c r="CQ129" s="43">
        <v>0.10845692058877553</v>
      </c>
      <c r="CR129" s="43">
        <v>0.11497406290218376</v>
      </c>
      <c r="CS129" s="43">
        <v>-0.49073108912141605</v>
      </c>
      <c r="CT129" s="43">
        <v>-0.16273942020583015</v>
      </c>
      <c r="CU129" s="43">
        <v>0.80832018842397868</v>
      </c>
      <c r="CV129" s="43">
        <v>0</v>
      </c>
      <c r="CW129" s="43">
        <v>0</v>
      </c>
      <c r="CX129" s="43">
        <v>0</v>
      </c>
      <c r="CY129" s="43">
        <v>0</v>
      </c>
      <c r="CZ129" s="43">
        <v>0</v>
      </c>
      <c r="DA129" s="43">
        <v>0</v>
      </c>
      <c r="DB129" s="43">
        <v>0</v>
      </c>
      <c r="DC129" s="43">
        <v>0</v>
      </c>
      <c r="DD129" s="44">
        <v>1015</v>
      </c>
      <c r="DE129" s="44">
        <f t="shared" si="33"/>
        <v>9124</v>
      </c>
      <c r="DF129" s="43">
        <f t="shared" si="34"/>
        <v>9.4929881337648236</v>
      </c>
      <c r="DG129" s="43">
        <f t="shared" si="34"/>
        <v>55.593451568894949</v>
      </c>
      <c r="DH129" s="44">
        <v>1495</v>
      </c>
      <c r="DI129" s="44">
        <f t="shared" si="35"/>
        <v>15684</v>
      </c>
      <c r="DJ129" s="43">
        <f t="shared" si="36"/>
        <v>18.839427662957075</v>
      </c>
      <c r="DK129" s="43">
        <f t="shared" si="36"/>
        <v>70.645196387770653</v>
      </c>
    </row>
    <row r="130" spans="1:115" x14ac:dyDescent="0.25">
      <c r="A130" s="41">
        <v>2021</v>
      </c>
      <c r="B130" s="41" t="s">
        <v>171</v>
      </c>
      <c r="C130" s="41" t="s">
        <v>173</v>
      </c>
      <c r="D130" s="42">
        <v>103.21780629777133</v>
      </c>
      <c r="E130" s="42">
        <v>96.194491595028197</v>
      </c>
      <c r="F130" s="42">
        <v>97.395247646142678</v>
      </c>
      <c r="G130" s="42">
        <v>108.94146360666062</v>
      </c>
      <c r="H130" s="42">
        <v>94.780490475147801</v>
      </c>
      <c r="I130" s="42">
        <v>67.142195460861515</v>
      </c>
      <c r="J130" s="42">
        <v>94.438203794791107</v>
      </c>
      <c r="K130" s="42">
        <v>118.91187865798368</v>
      </c>
      <c r="L130" s="42">
        <v>123.29676054219767</v>
      </c>
      <c r="M130" s="42">
        <v>122.89839419205339</v>
      </c>
      <c r="N130" s="42">
        <v>131.20419519235344</v>
      </c>
      <c r="O130" s="42">
        <v>116.6785724954174</v>
      </c>
      <c r="P130" s="42">
        <v>143.83878607363587</v>
      </c>
      <c r="Q130" s="42">
        <v>94.733042970437552</v>
      </c>
      <c r="R130" s="42">
        <v>155.79262088083308</v>
      </c>
      <c r="S130" s="42">
        <v>114.03186467244358</v>
      </c>
      <c r="T130" s="42">
        <v>136.26972338354386</v>
      </c>
      <c r="U130" s="42">
        <v>138.25963073643604</v>
      </c>
      <c r="V130" s="42">
        <v>146.91368681575275</v>
      </c>
      <c r="W130" s="42">
        <v>131.50661201159804</v>
      </c>
      <c r="X130" s="42">
        <v>154.7363374780534</v>
      </c>
      <c r="Y130" s="42">
        <v>103.09753568008462</v>
      </c>
      <c r="Z130" s="42">
        <v>151.80824379629269</v>
      </c>
      <c r="AA130" s="42">
        <v>126.8029812119568</v>
      </c>
      <c r="AB130" s="43">
        <v>4.4245848129029763</v>
      </c>
      <c r="AC130" s="43">
        <v>6.8613138686131503</v>
      </c>
      <c r="AD130" s="43">
        <v>9.682421535690434</v>
      </c>
      <c r="AE130" s="43">
        <v>4.5990566037735769</v>
      </c>
      <c r="AF130" s="43">
        <v>1.9249448123620283</v>
      </c>
      <c r="AG130" s="43">
        <v>-12.081513828238698</v>
      </c>
      <c r="AH130" s="43">
        <v>3.0307482702428334</v>
      </c>
      <c r="AI130" s="43">
        <v>8.1122403093803364</v>
      </c>
      <c r="AJ130" s="43">
        <v>8.8375712979807286</v>
      </c>
      <c r="AK130" s="43">
        <v>46.039017804881802</v>
      </c>
      <c r="AL130" s="43">
        <v>31.217470108145349</v>
      </c>
      <c r="AM130" s="43">
        <v>-1.8769133047060738</v>
      </c>
      <c r="AN130" s="43">
        <v>7.5526183647296019</v>
      </c>
      <c r="AO130" s="43">
        <v>13.794023396468491</v>
      </c>
      <c r="AP130" s="43">
        <v>27.861228993581435</v>
      </c>
      <c r="AQ130" s="43">
        <v>2.5224580550620157</v>
      </c>
      <c r="AR130" s="43">
        <v>17.676872666549514</v>
      </c>
      <c r="AS130" s="43">
        <v>55.239076689913816</v>
      </c>
      <c r="AT130" s="43">
        <v>38.720770244728463</v>
      </c>
      <c r="AU130" s="43">
        <v>8.5777481248073393</v>
      </c>
      <c r="AV130" s="43">
        <v>14.483244282688013</v>
      </c>
      <c r="AW130" s="43">
        <v>16.921940386724323</v>
      </c>
      <c r="AX130" s="43">
        <v>31.189741612801527</v>
      </c>
      <c r="AY130" s="43">
        <v>7.2769471411697095</v>
      </c>
      <c r="AZ130" s="43">
        <v>7.5377499075823806E-3</v>
      </c>
      <c r="BA130" s="43">
        <v>-1.256630462237962</v>
      </c>
      <c r="BB130" s="43">
        <v>2.2458596570563483</v>
      </c>
      <c r="BC130" s="43">
        <v>-0.67749690391201156</v>
      </c>
      <c r="BD130" s="43">
        <v>1.4260264256140243</v>
      </c>
      <c r="BE130" s="43">
        <v>-13.525854621745026</v>
      </c>
      <c r="BF130" s="43">
        <v>-2.6074613350438813</v>
      </c>
      <c r="BG130" s="43">
        <v>8.9757962890540277</v>
      </c>
      <c r="BH130" s="43">
        <v>18.309173788777187</v>
      </c>
      <c r="BI130" s="43">
        <v>57.027863280451243</v>
      </c>
      <c r="BJ130" s="43">
        <v>28.970954242380429</v>
      </c>
      <c r="BK130" s="43">
        <v>3.9583914615153093</v>
      </c>
      <c r="BL130" s="43">
        <v>41.189001466301448</v>
      </c>
      <c r="BM130" s="43">
        <v>14.221525445904359</v>
      </c>
      <c r="BN130" s="43">
        <v>82.561807014512524</v>
      </c>
      <c r="BO130" s="43">
        <v>12.829064423422443</v>
      </c>
      <c r="BP130" s="43">
        <v>24.39442708809667</v>
      </c>
      <c r="BQ130" s="43">
        <v>64.752152490887639</v>
      </c>
      <c r="BR130" s="43">
        <v>33.973543191684911</v>
      </c>
      <c r="BS130" s="43">
        <v>10.437960810278257</v>
      </c>
      <c r="BT130" s="43">
        <v>47.144259010624026</v>
      </c>
      <c r="BU130" s="43">
        <v>18.897537835529231</v>
      </c>
      <c r="BV130" s="43">
        <v>85.086331702677455</v>
      </c>
      <c r="BW130" s="43">
        <v>17.532023015866759</v>
      </c>
      <c r="BX130" s="43">
        <v>4.3276734647099522</v>
      </c>
      <c r="BY130" s="43">
        <v>0.48583157340499911</v>
      </c>
      <c r="BZ130" s="43">
        <v>0.33335520267481472</v>
      </c>
      <c r="CA130" s="43">
        <v>2.4048662883547518</v>
      </c>
      <c r="CB130" s="43">
        <v>0.14477780887469435</v>
      </c>
      <c r="CC130" s="43">
        <v>-0.36923199578779969</v>
      </c>
      <c r="CD130" s="43">
        <v>0.46653326368362935</v>
      </c>
      <c r="CE130" s="43">
        <v>0.86154132350486212</v>
      </c>
      <c r="CF130" s="43">
        <v>7.4438011100685406</v>
      </c>
      <c r="CG130" s="43">
        <v>4.5788678243819403</v>
      </c>
      <c r="CH130" s="43">
        <v>1.633493370761286</v>
      </c>
      <c r="CI130" s="43">
        <v>-1.621919624738043</v>
      </c>
      <c r="CJ130" s="43">
        <v>0.90386315178039889</v>
      </c>
      <c r="CK130" s="43">
        <v>-6.0452940301412211E-2</v>
      </c>
      <c r="CL130" s="43">
        <v>1.950375623210435</v>
      </c>
      <c r="CM130" s="43">
        <v>5.9573704973935389E-2</v>
      </c>
      <c r="CN130" s="43">
        <v>0.62412302963286403</v>
      </c>
      <c r="CO130" s="43">
        <v>-6.4104021892946547E-2</v>
      </c>
      <c r="CP130" s="43">
        <v>-1.8023942495102321E-3</v>
      </c>
      <c r="CQ130" s="43">
        <v>0.3214043028701552</v>
      </c>
      <c r="CR130" s="43">
        <v>0.13050694663998574</v>
      </c>
      <c r="CS130" s="43">
        <v>-0.47923282573761106</v>
      </c>
      <c r="CT130" s="43">
        <v>-9.4633255307861985E-2</v>
      </c>
      <c r="CU130" s="43">
        <v>0.81198427731065292</v>
      </c>
      <c r="CV130" s="43">
        <v>0</v>
      </c>
      <c r="CW130" s="43">
        <v>0</v>
      </c>
      <c r="CX130" s="43">
        <v>0</v>
      </c>
      <c r="CY130" s="43">
        <v>0</v>
      </c>
      <c r="CZ130" s="43">
        <v>0</v>
      </c>
      <c r="DA130" s="43">
        <v>0</v>
      </c>
      <c r="DB130" s="43">
        <v>0</v>
      </c>
      <c r="DC130" s="43">
        <v>0</v>
      </c>
      <c r="DD130" s="44">
        <v>1062</v>
      </c>
      <c r="DE130" s="44">
        <f>+DD130+DE129</f>
        <v>10186</v>
      </c>
      <c r="DF130" s="43">
        <f>+((DD130/DD118)-1)*100</f>
        <v>-4.7533632286995475</v>
      </c>
      <c r="DG130" s="43">
        <f>+((DE130/DE118)-1)*100</f>
        <v>45.952142140707842</v>
      </c>
      <c r="DH130" s="44">
        <v>1642</v>
      </c>
      <c r="DI130" s="44">
        <f>+DH130+DI129</f>
        <v>17326</v>
      </c>
      <c r="DJ130" s="43">
        <f>+((DH130/DH118)-1)*100</f>
        <v>46.085409252669038</v>
      </c>
      <c r="DK130" s="43">
        <f>+((DI130/DI118)-1)*100</f>
        <v>67.968977217644209</v>
      </c>
    </row>
    <row r="131" spans="1:115" x14ac:dyDescent="0.25">
      <c r="A131" s="41">
        <v>2021</v>
      </c>
      <c r="B131" s="41" t="s">
        <v>172</v>
      </c>
      <c r="C131" s="41" t="s">
        <v>173</v>
      </c>
      <c r="D131" s="42">
        <v>108.66021591674591</v>
      </c>
      <c r="E131" s="42">
        <v>97.574330613809337</v>
      </c>
      <c r="F131" s="42">
        <v>98.700607239640021</v>
      </c>
      <c r="G131" s="42">
        <v>111.36952328465142</v>
      </c>
      <c r="H131" s="42">
        <v>99.953470549594925</v>
      </c>
      <c r="I131" s="42">
        <v>67.698008337193144</v>
      </c>
      <c r="J131" s="42">
        <v>122.72130414953888</v>
      </c>
      <c r="K131" s="42">
        <v>122.18613469623281</v>
      </c>
      <c r="L131" s="42">
        <v>160.90993312981328</v>
      </c>
      <c r="M131" s="42">
        <v>119.15281848653621</v>
      </c>
      <c r="N131" s="42">
        <v>130.11744810675322</v>
      </c>
      <c r="O131" s="42">
        <v>160.18068013692073</v>
      </c>
      <c r="P131" s="42">
        <v>159.45484757203403</v>
      </c>
      <c r="Q131" s="42">
        <v>134.30884446071161</v>
      </c>
      <c r="R131" s="42">
        <v>313.04483171584349</v>
      </c>
      <c r="S131" s="42">
        <v>143.89579452814706</v>
      </c>
      <c r="T131" s="42">
        <v>176.8198818894526</v>
      </c>
      <c r="U131" s="42">
        <v>135.78042028371326</v>
      </c>
      <c r="V131" s="42">
        <v>147.16152029012304</v>
      </c>
      <c r="W131" s="42">
        <v>180.12146953505243</v>
      </c>
      <c r="X131" s="42">
        <v>169.76047620439786</v>
      </c>
      <c r="Y131" s="42">
        <v>148.30702388729361</v>
      </c>
      <c r="Z131" s="42">
        <v>303.7958002086221</v>
      </c>
      <c r="AA131" s="42">
        <v>160.0071245535664</v>
      </c>
      <c r="AB131" s="43">
        <v>5.899177838522407</v>
      </c>
      <c r="AC131" s="43">
        <v>7.9215116279069964</v>
      </c>
      <c r="AD131" s="43">
        <v>8.4745762710024088</v>
      </c>
      <c r="AE131" s="43">
        <v>4.5128114194520785</v>
      </c>
      <c r="AF131" s="43">
        <v>4.9487024743512409</v>
      </c>
      <c r="AG131" s="43">
        <v>-10.834553440702766</v>
      </c>
      <c r="AH131" s="43">
        <v>9.9585335351806581</v>
      </c>
      <c r="AI131" s="43">
        <v>11.611096051323777</v>
      </c>
      <c r="AJ131" s="43">
        <v>15.585451835902742</v>
      </c>
      <c r="AK131" s="43">
        <v>4.9911136276153067</v>
      </c>
      <c r="AL131" s="43">
        <v>7.4098433845984024</v>
      </c>
      <c r="AM131" s="43">
        <v>13.219907878170245</v>
      </c>
      <c r="AN131" s="43">
        <v>23.000390238037394</v>
      </c>
      <c r="AO131" s="43">
        <v>10.737597765115581</v>
      </c>
      <c r="AP131" s="43">
        <v>38.333119833572681</v>
      </c>
      <c r="AQ131" s="43">
        <v>12.64364766241679</v>
      </c>
      <c r="AR131" s="43">
        <v>23.171710430563586</v>
      </c>
      <c r="AS131" s="43">
        <v>12.702309215719909</v>
      </c>
      <c r="AT131" s="43">
        <v>14.282351604999267</v>
      </c>
      <c r="AU131" s="43">
        <v>23.526706644061733</v>
      </c>
      <c r="AV131" s="43">
        <v>29.364363796889691</v>
      </c>
      <c r="AW131" s="43">
        <v>14.487784926012548</v>
      </c>
      <c r="AX131" s="43">
        <v>36.914107022327535</v>
      </c>
      <c r="AY131" s="43">
        <v>17.916946279718758</v>
      </c>
      <c r="AZ131" s="43">
        <v>0.51443237200492486</v>
      </c>
      <c r="BA131" s="43">
        <v>-0.52289100627472829</v>
      </c>
      <c r="BB131" s="43">
        <v>2.7612355189722715</v>
      </c>
      <c r="BC131" s="43">
        <v>-0.24328373707556139</v>
      </c>
      <c r="BD131" s="43">
        <v>1.7335993074635736</v>
      </c>
      <c r="BE131" s="43">
        <v>-13.316640109264721</v>
      </c>
      <c r="BF131" s="43">
        <v>-1.2870213151017662</v>
      </c>
      <c r="BG131" s="43">
        <v>9.2070212158690943</v>
      </c>
      <c r="BH131" s="43">
        <v>17.972485469378839</v>
      </c>
      <c r="BI131" s="43">
        <v>49.999949812544855</v>
      </c>
      <c r="BJ131" s="43">
        <v>26.405927287530151</v>
      </c>
      <c r="BK131" s="43">
        <v>4.9842969690423677</v>
      </c>
      <c r="BL131" s="43">
        <v>38.907832658014428</v>
      </c>
      <c r="BM131" s="43">
        <v>13.707759290382704</v>
      </c>
      <c r="BN131" s="43">
        <v>69.770872059570493</v>
      </c>
      <c r="BO131" s="43">
        <v>12.8103840053027</v>
      </c>
      <c r="BP131" s="43">
        <v>24.242807232365404</v>
      </c>
      <c r="BQ131" s="43">
        <v>57.578811409638831</v>
      </c>
      <c r="BR131" s="43">
        <v>31.596114124931862</v>
      </c>
      <c r="BS131" s="43">
        <v>11.892050722000169</v>
      </c>
      <c r="BT131" s="43">
        <v>44.914001578362338</v>
      </c>
      <c r="BU131" s="43">
        <v>18.228145591265044</v>
      </c>
      <c r="BV131" s="43">
        <v>71.205916432644642</v>
      </c>
      <c r="BW131" s="43">
        <v>17.57131093075386</v>
      </c>
      <c r="BX131" s="43">
        <v>6.1430553656356564</v>
      </c>
      <c r="BY131" s="43">
        <v>0.57155359753690615</v>
      </c>
      <c r="BZ131" s="43">
        <v>0.28667040977148089</v>
      </c>
      <c r="CA131" s="43">
        <v>2.5650210230924779</v>
      </c>
      <c r="CB131" s="43">
        <v>0.54460228968557911</v>
      </c>
      <c r="CC131" s="43">
        <v>-0.34386151396529441</v>
      </c>
      <c r="CD131" s="43">
        <v>1.4363704682454093</v>
      </c>
      <c r="CE131" s="43">
        <v>1.082699091269097</v>
      </c>
      <c r="CF131" s="43">
        <v>15.735107041221079</v>
      </c>
      <c r="CG131" s="43">
        <v>0.98725882803491771</v>
      </c>
      <c r="CH131" s="43">
        <v>0.31548241995138943</v>
      </c>
      <c r="CI131" s="43">
        <v>7.1888245189075315</v>
      </c>
      <c r="CJ131" s="43">
        <v>2.1562492774056707</v>
      </c>
      <c r="CK131" s="43">
        <v>0.27193494323735129</v>
      </c>
      <c r="CL131" s="43">
        <v>4.3554497926393596</v>
      </c>
      <c r="CM131" s="43">
        <v>0.45990726104486163</v>
      </c>
      <c r="CN131" s="43">
        <v>1.1132696709841881</v>
      </c>
      <c r="CO131" s="43">
        <v>-8.8811686437922557E-3</v>
      </c>
      <c r="CP131" s="43">
        <v>2.6891930229102048E-2</v>
      </c>
      <c r="CQ131" s="43">
        <v>0.52439263946753689</v>
      </c>
      <c r="CR131" s="43">
        <v>0.16648154312272129</v>
      </c>
      <c r="CS131" s="43">
        <v>-0.46949086966954923</v>
      </c>
      <c r="CT131" s="43">
        <v>3.8372928155372896E-2</v>
      </c>
      <c r="CU131" s="43">
        <v>0.83550266832279618</v>
      </c>
      <c r="CV131" s="43">
        <v>0</v>
      </c>
      <c r="CW131" s="43">
        <v>0</v>
      </c>
      <c r="CX131" s="43">
        <v>0</v>
      </c>
      <c r="CY131" s="43">
        <v>0</v>
      </c>
      <c r="CZ131" s="43">
        <v>0</v>
      </c>
      <c r="DA131" s="43">
        <v>0</v>
      </c>
      <c r="DB131" s="43">
        <v>0</v>
      </c>
      <c r="DC131" s="43">
        <v>0</v>
      </c>
      <c r="DD131" s="44">
        <v>1189</v>
      </c>
      <c r="DE131" s="44">
        <f>+DD131+DE128</f>
        <v>9298</v>
      </c>
      <c r="DF131" s="43">
        <f>+((DD131/DD119)-1)*100</f>
        <v>-5.5599682287529761</v>
      </c>
      <c r="DG131" s="43">
        <f>+((DE131/DE119)-1)*100</f>
        <v>12.867200776887589</v>
      </c>
      <c r="DH131" s="44">
        <v>1987</v>
      </c>
      <c r="DI131" s="44">
        <f>+DH131+DI128</f>
        <v>16176</v>
      </c>
      <c r="DJ131" s="43">
        <f>+((DH131/DH119)-1)*100</f>
        <v>48.39432412247946</v>
      </c>
      <c r="DK131" s="43">
        <f>+((DI131/DI119)-1)*100</f>
        <v>38.802128024712545</v>
      </c>
    </row>
    <row r="132" spans="1:115" x14ac:dyDescent="0.25">
      <c r="A132" s="41">
        <v>2022</v>
      </c>
      <c r="B132" s="41" t="s">
        <v>160</v>
      </c>
      <c r="C132" s="41" t="s">
        <v>173</v>
      </c>
      <c r="D132" s="42">
        <v>103.14299732754377</v>
      </c>
      <c r="E132" s="42">
        <v>97.771450473635213</v>
      </c>
      <c r="F132" s="42">
        <v>98.557403233604148</v>
      </c>
      <c r="G132" s="42">
        <v>108.02503641302208</v>
      </c>
      <c r="H132" s="42">
        <v>96.677249835778412</v>
      </c>
      <c r="I132" s="42">
        <v>69.254284390921711</v>
      </c>
      <c r="J132" s="42">
        <v>90.655043754265989</v>
      </c>
      <c r="K132" s="42">
        <v>122.07732256203117</v>
      </c>
      <c r="L132" s="42">
        <v>112.23146186659396</v>
      </c>
      <c r="M132" s="42">
        <v>99.781681998621352</v>
      </c>
      <c r="N132" s="42">
        <v>118.48869462462719</v>
      </c>
      <c r="O132" s="42">
        <v>112.66892145509182</v>
      </c>
      <c r="P132" s="42">
        <v>125.05746068167116</v>
      </c>
      <c r="Q132" s="42">
        <v>98.440380409389789</v>
      </c>
      <c r="R132" s="42">
        <v>95.735280677093371</v>
      </c>
      <c r="S132" s="42">
        <v>133.3801338692019</v>
      </c>
      <c r="T132" s="42">
        <v>128.70566222689979</v>
      </c>
      <c r="U132" s="42">
        <v>115.05811867643123</v>
      </c>
      <c r="V132" s="42">
        <v>135.3311115130347</v>
      </c>
      <c r="W132" s="42">
        <v>132.55258561472957</v>
      </c>
      <c r="X132" s="42">
        <v>137.08771085946452</v>
      </c>
      <c r="Y132" s="42">
        <v>107.57825639582958</v>
      </c>
      <c r="Z132" s="42">
        <v>96.997358844456627</v>
      </c>
      <c r="AA132" s="42">
        <v>150.59453824092938</v>
      </c>
      <c r="AB132" s="43">
        <v>4.2919398179251056</v>
      </c>
      <c r="AC132" s="43">
        <v>7.1274298056155372</v>
      </c>
      <c r="AD132" s="43">
        <v>8.5932758828274345</v>
      </c>
      <c r="AE132" s="43">
        <v>2.7682904907424088</v>
      </c>
      <c r="AF132" s="43">
        <v>3.7905500705218476</v>
      </c>
      <c r="AG132" s="43">
        <v>-7.7037037037037237</v>
      </c>
      <c r="AH132" s="43">
        <v>3.5377193595748757</v>
      </c>
      <c r="AI132" s="43">
        <v>12.662041263465373</v>
      </c>
      <c r="AJ132" s="43">
        <v>12.509821623804562</v>
      </c>
      <c r="AK132" s="43">
        <v>39.326426629255565</v>
      </c>
      <c r="AL132" s="43">
        <v>19.306017488372863</v>
      </c>
      <c r="AM132" s="43">
        <v>4.5711825279861396</v>
      </c>
      <c r="AN132" s="43">
        <v>9.3852913177514772</v>
      </c>
      <c r="AO132" s="43">
        <v>39.644478015858283</v>
      </c>
      <c r="AP132" s="43">
        <v>37.265700298181329</v>
      </c>
      <c r="AQ132" s="43">
        <v>15.768034683160081</v>
      </c>
      <c r="AR132" s="43">
        <v>24.081467272075784</v>
      </c>
      <c r="AS132" s="43">
        <v>50.626284937636967</v>
      </c>
      <c r="AT132" s="43">
        <v>28.032852739911917</v>
      </c>
      <c r="AU132" s="43">
        <v>18.545239026026472</v>
      </c>
      <c r="AV132" s="43">
        <v>17.62512002048442</v>
      </c>
      <c r="AW132" s="43">
        <v>43.498317313150281</v>
      </c>
      <c r="AX132" s="43">
        <v>41.577132737159573</v>
      </c>
      <c r="AY132" s="43">
        <v>22.284188821534691</v>
      </c>
      <c r="AZ132" s="43">
        <v>4.2919398179251056</v>
      </c>
      <c r="BA132" s="43">
        <v>7.1274298056155372</v>
      </c>
      <c r="BB132" s="43">
        <v>8.5932758828274345</v>
      </c>
      <c r="BC132" s="43">
        <v>2.7682904907424088</v>
      </c>
      <c r="BD132" s="43">
        <v>3.7905500705218476</v>
      </c>
      <c r="BE132" s="43">
        <v>-7.7037037037037237</v>
      </c>
      <c r="BF132" s="43">
        <v>3.5377193595748757</v>
      </c>
      <c r="BG132" s="43">
        <v>12.662041263465373</v>
      </c>
      <c r="BH132" s="43">
        <v>12.509821623804562</v>
      </c>
      <c r="BI132" s="43">
        <v>39.326426629255565</v>
      </c>
      <c r="BJ132" s="43">
        <v>19.306017488372863</v>
      </c>
      <c r="BK132" s="43">
        <v>4.5711825279861396</v>
      </c>
      <c r="BL132" s="43">
        <v>9.3852913177514772</v>
      </c>
      <c r="BM132" s="43">
        <v>39.644478015858283</v>
      </c>
      <c r="BN132" s="43">
        <v>37.265700298181329</v>
      </c>
      <c r="BO132" s="43">
        <v>15.768034683160081</v>
      </c>
      <c r="BP132" s="43">
        <v>24.081467272075784</v>
      </c>
      <c r="BQ132" s="43">
        <v>50.626284937636967</v>
      </c>
      <c r="BR132" s="43">
        <v>28.032852739911917</v>
      </c>
      <c r="BS132" s="43">
        <v>18.545239026026472</v>
      </c>
      <c r="BT132" s="43">
        <v>17.62512002048442</v>
      </c>
      <c r="BU132" s="43">
        <v>43.498317313150281</v>
      </c>
      <c r="BV132" s="43">
        <v>41.577132737159573</v>
      </c>
      <c r="BW132" s="43">
        <v>22.284188821534691</v>
      </c>
      <c r="BX132" s="43">
        <v>4.6448603983040133</v>
      </c>
      <c r="BY132" s="43">
        <v>0.3686222765215536</v>
      </c>
      <c r="BZ132" s="43">
        <v>0.1839380387906131</v>
      </c>
      <c r="CA132" s="43">
        <v>1.7897581583743949</v>
      </c>
      <c r="CB132" s="43">
        <v>0.53353224233382912</v>
      </c>
      <c r="CC132" s="43">
        <v>-0.27646670739116641</v>
      </c>
      <c r="CD132" s="43">
        <v>0.77954988740998177</v>
      </c>
      <c r="CE132" s="43">
        <v>1.2659265022648076</v>
      </c>
      <c r="CF132" s="43">
        <v>12.781016082983925</v>
      </c>
      <c r="CG132" s="43">
        <v>3.9611712442879758</v>
      </c>
      <c r="CH132" s="43">
        <v>1.141419087330886</v>
      </c>
      <c r="CI132" s="43">
        <v>2.6623426373717205</v>
      </c>
      <c r="CJ132" s="43">
        <v>1.4063863321701977</v>
      </c>
      <c r="CK132" s="43">
        <v>0.87619977598358956</v>
      </c>
      <c r="CL132" s="43">
        <v>1.898022710537332</v>
      </c>
      <c r="CM132" s="43">
        <v>0.83547429530222372</v>
      </c>
      <c r="CN132" s="43">
        <v>4.6448603983040151</v>
      </c>
      <c r="CO132" s="43">
        <v>0.36862227652155366</v>
      </c>
      <c r="CP132" s="43">
        <v>0.18393803879061285</v>
      </c>
      <c r="CQ132" s="43">
        <v>1.7897581583743944</v>
      </c>
      <c r="CR132" s="43">
        <v>0.53353224233383012</v>
      </c>
      <c r="CS132" s="43">
        <v>-0.27646670739116619</v>
      </c>
      <c r="CT132" s="43">
        <v>0.77954988740998332</v>
      </c>
      <c r="CU132" s="43">
        <v>1.2659265022648072</v>
      </c>
      <c r="CV132" s="43">
        <v>12.78101608298393</v>
      </c>
      <c r="CW132" s="43">
        <v>3.9611712442879758</v>
      </c>
      <c r="CX132" s="43">
        <v>1.1414190873308865</v>
      </c>
      <c r="CY132" s="43">
        <v>2.6623426373717236</v>
      </c>
      <c r="CZ132" s="43">
        <v>1.4063863321701959</v>
      </c>
      <c r="DA132" s="43">
        <v>0.87619977598358956</v>
      </c>
      <c r="DB132" s="43">
        <v>1.8980227105373328</v>
      </c>
      <c r="DC132" s="43">
        <v>0.83547429530222417</v>
      </c>
      <c r="DD132" s="44">
        <v>814</v>
      </c>
      <c r="DE132" s="44">
        <f>+DD132</f>
        <v>814</v>
      </c>
      <c r="DF132" s="43">
        <f>+((DD132/DD120)-1)*100</f>
        <v>14.971751412429368</v>
      </c>
      <c r="DG132" s="43">
        <f t="shared" ref="DF132:DG147" si="37">+((DE132/DE120)-1)*100</f>
        <v>14.971751412429368</v>
      </c>
      <c r="DH132" s="44">
        <v>1804</v>
      </c>
      <c r="DI132" s="44">
        <f>+DH132</f>
        <v>1804</v>
      </c>
      <c r="DJ132" s="43">
        <f t="shared" ref="DJ132:DK147" si="38">+((DH132/DH120)-1)*100</f>
        <v>64.59854014598541</v>
      </c>
      <c r="DK132" s="43">
        <f t="shared" si="38"/>
        <v>64.59854014598541</v>
      </c>
    </row>
    <row r="133" spans="1:115" x14ac:dyDescent="0.25">
      <c r="A133" s="41">
        <v>2022</v>
      </c>
      <c r="B133" s="41" t="s">
        <v>162</v>
      </c>
      <c r="C133" s="41" t="s">
        <v>173</v>
      </c>
      <c r="D133" s="42">
        <v>103.22363422143255</v>
      </c>
      <c r="E133" s="42">
        <v>99.67694245195203</v>
      </c>
      <c r="F133" s="42">
        <v>98.590450311953134</v>
      </c>
      <c r="G133" s="42">
        <v>108.28012439475651</v>
      </c>
      <c r="H133" s="42">
        <v>96.480183928180452</v>
      </c>
      <c r="I133" s="42">
        <v>70.365910143584983</v>
      </c>
      <c r="J133" s="42">
        <v>88.40228826087889</v>
      </c>
      <c r="K133" s="42">
        <v>122.47300305003709</v>
      </c>
      <c r="L133" s="42">
        <v>106.47689149216227</v>
      </c>
      <c r="M133" s="42">
        <v>95.444916292477586</v>
      </c>
      <c r="N133" s="42">
        <v>121.45011523134768</v>
      </c>
      <c r="O133" s="42">
        <v>105.29448760892535</v>
      </c>
      <c r="P133" s="42">
        <v>123.32849271577324</v>
      </c>
      <c r="Q133" s="42">
        <v>106.81656412213691</v>
      </c>
      <c r="R133" s="42">
        <v>92.392741778451438</v>
      </c>
      <c r="S133" s="42">
        <v>109.9406621609005</v>
      </c>
      <c r="T133" s="42">
        <v>124.30493252254304</v>
      </c>
      <c r="U133" s="42">
        <v>111.41091021264766</v>
      </c>
      <c r="V133" s="42">
        <v>140.41804433751889</v>
      </c>
      <c r="W133" s="42">
        <v>126.91096771257722</v>
      </c>
      <c r="X133" s="42">
        <v>136.68696289988722</v>
      </c>
      <c r="Y133" s="42">
        <v>117.52568622161598</v>
      </c>
      <c r="Z133" s="42">
        <v>94.887318094424288</v>
      </c>
      <c r="AA133" s="42">
        <v>125.52032724071336</v>
      </c>
      <c r="AB133" s="43">
        <v>4.1038548298922395</v>
      </c>
      <c r="AC133" s="43">
        <v>8.4345961401000693</v>
      </c>
      <c r="AD133" s="43">
        <v>6.8592919824864929</v>
      </c>
      <c r="AE133" s="43">
        <v>2.147950089126538</v>
      </c>
      <c r="AF133" s="43">
        <v>4.8358315488936654</v>
      </c>
      <c r="AG133" s="43">
        <v>-6.7746686303387316</v>
      </c>
      <c r="AH133" s="43">
        <v>5.0101803374054565</v>
      </c>
      <c r="AI133" s="43">
        <v>11.440144014401433</v>
      </c>
      <c r="AJ133" s="43">
        <v>7.3214721892988166</v>
      </c>
      <c r="AK133" s="43">
        <v>-6.2200739578931792</v>
      </c>
      <c r="AL133" s="43">
        <v>32.472175500821265</v>
      </c>
      <c r="AM133" s="43">
        <v>3.8382811239140002</v>
      </c>
      <c r="AN133" s="43">
        <v>9.6901239793287566</v>
      </c>
      <c r="AO133" s="43">
        <v>11.440876368215115</v>
      </c>
      <c r="AP133" s="43">
        <v>45.270139860830618</v>
      </c>
      <c r="AQ133" s="43">
        <v>12.519154261924893</v>
      </c>
      <c r="AR133" s="43">
        <v>19.586567568350532</v>
      </c>
      <c r="AS133" s="43">
        <v>2.5799868137203807</v>
      </c>
      <c r="AT133" s="43">
        <v>44.403620990569294</v>
      </c>
      <c r="AU133" s="43">
        <v>19.766802667211714</v>
      </c>
      <c r="AV133" s="43">
        <v>17.663288099742957</v>
      </c>
      <c r="AW133" s="43">
        <v>15.815806873378913</v>
      </c>
      <c r="AX133" s="43">
        <v>49.060598039162095</v>
      </c>
      <c r="AY133" s="43">
        <v>19.387781244269764</v>
      </c>
      <c r="AZ133" s="43">
        <v>4.1977757003790694</v>
      </c>
      <c r="BA133" s="43">
        <v>7.7833572453371858</v>
      </c>
      <c r="BB133" s="43">
        <v>7.7191609737238043</v>
      </c>
      <c r="BC133" s="43">
        <v>2.4568155374563583</v>
      </c>
      <c r="BD133" s="43">
        <v>4.3100390209294126</v>
      </c>
      <c r="BE133" s="43">
        <v>-7.237813884785826</v>
      </c>
      <c r="BF133" s="43">
        <v>4.2594902869363516</v>
      </c>
      <c r="BG133" s="43">
        <v>12.046773023930379</v>
      </c>
      <c r="BH133" s="43">
        <v>9.9226817779133789</v>
      </c>
      <c r="BI133" s="43">
        <v>12.592218737188876</v>
      </c>
      <c r="BJ133" s="43">
        <v>25.625930748795334</v>
      </c>
      <c r="BK133" s="43">
        <v>4.2158427295637457</v>
      </c>
      <c r="BL133" s="43">
        <v>9.5364346395953703</v>
      </c>
      <c r="BM133" s="43">
        <v>23.393051041227018</v>
      </c>
      <c r="BN133" s="43">
        <v>41.083518299675937</v>
      </c>
      <c r="BO133" s="43">
        <v>14.277144119459507</v>
      </c>
      <c r="BP133" s="43">
        <v>21.831649293237334</v>
      </c>
      <c r="BQ133" s="43">
        <v>22.418802611769163</v>
      </c>
      <c r="BR133" s="43">
        <v>35.876998408552339</v>
      </c>
      <c r="BS133" s="43">
        <v>19.139611400216982</v>
      </c>
      <c r="BT133" s="43">
        <v>17.644173029361454</v>
      </c>
      <c r="BU133" s="43">
        <v>27.577628483342821</v>
      </c>
      <c r="BV133" s="43">
        <v>45.18141497352466</v>
      </c>
      <c r="BW133" s="43">
        <v>20.95026541415217</v>
      </c>
      <c r="BX133" s="43">
        <v>3.414321868378432</v>
      </c>
      <c r="BY133" s="43">
        <v>0.35362116602987653</v>
      </c>
      <c r="BZ133" s="43">
        <v>0.13861651608336523</v>
      </c>
      <c r="CA133" s="43">
        <v>1.1916548882650937</v>
      </c>
      <c r="CB133" s="43">
        <v>0.51057083424040473</v>
      </c>
      <c r="CC133" s="43">
        <v>-0.22282977585444544</v>
      </c>
      <c r="CD133" s="43">
        <v>0.31110050831852787</v>
      </c>
      <c r="CE133" s="43">
        <v>1.1315877312956095</v>
      </c>
      <c r="CF133" s="43">
        <v>7.1076616116803004</v>
      </c>
      <c r="CG133" s="43">
        <v>-0.46913637438445793</v>
      </c>
      <c r="CH133" s="43">
        <v>1.5766876750664394</v>
      </c>
      <c r="CI133" s="43">
        <v>1.9409810650921684</v>
      </c>
      <c r="CJ133" s="43">
        <v>1.1463245313510584</v>
      </c>
      <c r="CK133" s="43">
        <v>0.3353574123952856</v>
      </c>
      <c r="CL133" s="43">
        <v>2.0190204356462185</v>
      </c>
      <c r="CM133" s="43">
        <v>0.55842686651358753</v>
      </c>
      <c r="CN133" s="43">
        <v>3.7693893862046783</v>
      </c>
      <c r="CO133" s="43">
        <v>0.3611169494527085</v>
      </c>
      <c r="CP133" s="43">
        <v>0.16126286075198387</v>
      </c>
      <c r="CQ133" s="43">
        <v>1.4905162678753019</v>
      </c>
      <c r="CR133" s="43">
        <v>0.4735721605574526</v>
      </c>
      <c r="CS133" s="43">
        <v>-0.24963117982301647</v>
      </c>
      <c r="CT133" s="43">
        <v>0.31978104211416641</v>
      </c>
      <c r="CU133" s="43">
        <v>1.2127712852760817</v>
      </c>
      <c r="CV133" s="43">
        <v>9.8158566137662415</v>
      </c>
      <c r="CW133" s="43">
        <v>1.7544738758990783</v>
      </c>
      <c r="CX133" s="43">
        <v>1.3582417695376483</v>
      </c>
      <c r="CY133" s="43">
        <v>2.3030594595036948</v>
      </c>
      <c r="CZ133" s="43">
        <v>1.1592638160367377</v>
      </c>
      <c r="DA133" s="43">
        <v>0.60681584557596391</v>
      </c>
      <c r="DB133" s="43">
        <v>1.9027234391615493</v>
      </c>
      <c r="DC133" s="43">
        <v>0.73127840805156863</v>
      </c>
      <c r="DD133" s="44">
        <v>884</v>
      </c>
      <c r="DE133" s="44">
        <v>1698</v>
      </c>
      <c r="DF133" s="43">
        <f>+((DD133/DD121)-1)*100</f>
        <v>1.7261219792865434</v>
      </c>
      <c r="DG133" s="43">
        <f t="shared" si="37"/>
        <v>7.6727964489537115</v>
      </c>
      <c r="DH133" s="44">
        <v>2340</v>
      </c>
      <c r="DI133" s="44">
        <v>4144</v>
      </c>
      <c r="DJ133" s="43">
        <f t="shared" si="38"/>
        <v>78.21782178217822</v>
      </c>
      <c r="DK133" s="43">
        <f t="shared" si="38"/>
        <v>72.021585720215867</v>
      </c>
    </row>
    <row r="134" spans="1:115" x14ac:dyDescent="0.25">
      <c r="A134" s="41">
        <v>2022</v>
      </c>
      <c r="B134" s="41" t="s">
        <v>163</v>
      </c>
      <c r="C134" s="41" t="s">
        <v>173</v>
      </c>
      <c r="D134" s="42">
        <v>103.34335553572384</v>
      </c>
      <c r="E134" s="42">
        <v>99.67694245195203</v>
      </c>
      <c r="F134" s="42">
        <v>99.68100389639666</v>
      </c>
      <c r="G134" s="42">
        <v>108.7525095461166</v>
      </c>
      <c r="H134" s="42">
        <v>96.447339610247454</v>
      </c>
      <c r="I134" s="42">
        <v>66.475220009263552</v>
      </c>
      <c r="J134" s="42">
        <v>88.528393595563045</v>
      </c>
      <c r="K134" s="42">
        <v>122.12678262303189</v>
      </c>
      <c r="L134" s="42">
        <v>123.45214845475461</v>
      </c>
      <c r="M134" s="42">
        <v>109.87544209662144</v>
      </c>
      <c r="N134" s="42">
        <v>120.95448169754491</v>
      </c>
      <c r="O134" s="42">
        <v>127.77842766597524</v>
      </c>
      <c r="P134" s="42">
        <v>136.93248123665714</v>
      </c>
      <c r="Q134" s="42">
        <v>81.343742109271773</v>
      </c>
      <c r="R134" s="42">
        <v>114.32198791792487</v>
      </c>
      <c r="S134" s="42">
        <v>124.75942146326067</v>
      </c>
      <c r="T134" s="42">
        <v>145.25055843286819</v>
      </c>
      <c r="U134" s="42">
        <v>129.63392922920812</v>
      </c>
      <c r="V134" s="42">
        <v>141.63652305545568</v>
      </c>
      <c r="W134" s="42">
        <v>155.11696247272192</v>
      </c>
      <c r="X134" s="42">
        <v>152.50443805318781</v>
      </c>
      <c r="Y134" s="42">
        <v>90.493411775615527</v>
      </c>
      <c r="Z134" s="42">
        <v>114.98000387741661</v>
      </c>
      <c r="AA134" s="42">
        <v>143.95201090727431</v>
      </c>
      <c r="AB134" s="43">
        <v>4.5116361796730065</v>
      </c>
      <c r="AC134" s="43">
        <v>7.8947368421052655</v>
      </c>
      <c r="AD134" s="43">
        <v>8.4816879457235927</v>
      </c>
      <c r="AE134" s="43">
        <v>3.1266798064862877</v>
      </c>
      <c r="AF134" s="43">
        <v>5.7436082102989117</v>
      </c>
      <c r="AG134" s="43">
        <v>-12.18795888399411</v>
      </c>
      <c r="AH134" s="43">
        <v>3.801320700545463</v>
      </c>
      <c r="AI134" s="43">
        <v>11.587129428777999</v>
      </c>
      <c r="AJ134" s="43">
        <v>16.386014867984898</v>
      </c>
      <c r="AK134" s="43">
        <v>5.4466568721338815</v>
      </c>
      <c r="AL134" s="43">
        <v>20.730293243776067</v>
      </c>
      <c r="AM134" s="43">
        <v>18.129416782352116</v>
      </c>
      <c r="AN134" s="43">
        <v>15.998591595203649</v>
      </c>
      <c r="AO134" s="43">
        <v>15.188599214378007</v>
      </c>
      <c r="AP134" s="43">
        <v>48.750561512995326</v>
      </c>
      <c r="AQ134" s="43">
        <v>-2.6166514317199074</v>
      </c>
      <c r="AR134" s="43">
        <v>29.687089490976405</v>
      </c>
      <c r="AS134" s="43">
        <v>16.331772986961667</v>
      </c>
      <c r="AT134" s="43">
        <v>33.006350310581965</v>
      </c>
      <c r="AU134" s="43">
        <v>35.716073597991446</v>
      </c>
      <c r="AV134" s="43">
        <v>24.121412680436659</v>
      </c>
      <c r="AW134" s="43">
        <v>19.93415240047225</v>
      </c>
      <c r="AX134" s="43">
        <v>49.016662207305359</v>
      </c>
      <c r="AY134" s="43">
        <v>4.1577096488106369</v>
      </c>
      <c r="AZ134" s="43">
        <v>4.3022942072104886</v>
      </c>
      <c r="BA134" s="43">
        <v>7.8206962327133978</v>
      </c>
      <c r="BB134" s="43">
        <v>7.9740343002558944</v>
      </c>
      <c r="BC134" s="43">
        <v>2.6799570251880178</v>
      </c>
      <c r="BD134" s="43">
        <v>4.7831253713606747</v>
      </c>
      <c r="BE134" s="43">
        <v>-8.8943488943488909</v>
      </c>
      <c r="BF134" s="43">
        <v>4.107461833424586</v>
      </c>
      <c r="BG134" s="43">
        <v>11.893262496981393</v>
      </c>
      <c r="BH134" s="43">
        <v>12.170193615509994</v>
      </c>
      <c r="BI134" s="43">
        <v>9.9099872927091326</v>
      </c>
      <c r="BJ134" s="43">
        <v>23.941500993388388</v>
      </c>
      <c r="BK134" s="43">
        <v>8.9587925603452412</v>
      </c>
      <c r="BL134" s="43">
        <v>11.74878697907249</v>
      </c>
      <c r="BM134" s="43">
        <v>20.948012387694568</v>
      </c>
      <c r="BN134" s="43">
        <v>43.886797849556046</v>
      </c>
      <c r="BO134" s="43">
        <v>7.9308664628944703</v>
      </c>
      <c r="BP134" s="43">
        <v>24.583884297736059</v>
      </c>
      <c r="BQ134" s="43">
        <v>20.13055170402669</v>
      </c>
      <c r="BR134" s="43">
        <v>34.889077722587402</v>
      </c>
      <c r="BS134" s="43">
        <v>24.844957171572556</v>
      </c>
      <c r="BT134" s="43">
        <v>19.882310670198855</v>
      </c>
      <c r="BU134" s="43">
        <v>25.288123704129539</v>
      </c>
      <c r="BV134" s="43">
        <v>46.59510244379392</v>
      </c>
      <c r="BW134" s="43">
        <v>14.617745860939912</v>
      </c>
      <c r="BX134" s="43">
        <v>3.5473756854800502</v>
      </c>
      <c r="BY134" s="43">
        <v>0.31510369708412328</v>
      </c>
      <c r="BZ134" s="43">
        <v>0.20770740742704977</v>
      </c>
      <c r="CA134" s="43">
        <v>1.5561274886770071</v>
      </c>
      <c r="CB134" s="43">
        <v>0.56136935572833613</v>
      </c>
      <c r="CC134" s="43">
        <v>-0.39751543324458943</v>
      </c>
      <c r="CD134" s="43">
        <v>0.29786725553422427</v>
      </c>
      <c r="CE134" s="43">
        <v>1.0067159142738993</v>
      </c>
      <c r="CF134" s="43">
        <v>15.61901769168586</v>
      </c>
      <c r="CG134" s="43">
        <v>0.48981801202649072</v>
      </c>
      <c r="CH134" s="43">
        <v>0.95477382314797055</v>
      </c>
      <c r="CI134" s="43">
        <v>9.9592384861869565</v>
      </c>
      <c r="CJ134" s="43">
        <v>1.8989705356750033</v>
      </c>
      <c r="CK134" s="43">
        <v>0.31434579558719805</v>
      </c>
      <c r="CL134" s="43">
        <v>2.427621900707404</v>
      </c>
      <c r="CM134" s="43">
        <v>-0.42575086164516501</v>
      </c>
      <c r="CN134" s="43">
        <v>3.6729722222366297</v>
      </c>
      <c r="CO134" s="43">
        <v>0.34579822118594017</v>
      </c>
      <c r="CP134" s="43">
        <v>0.17314770744501007</v>
      </c>
      <c r="CQ134" s="43">
        <v>1.5286220431864692</v>
      </c>
      <c r="CR134" s="43">
        <v>0.47700763969201337</v>
      </c>
      <c r="CS134" s="43">
        <v>-0.2892424373471213</v>
      </c>
      <c r="CT134" s="43">
        <v>0.30059847965761338</v>
      </c>
      <c r="CU134" s="43">
        <v>1.1370405684167049</v>
      </c>
      <c r="CV134" s="43">
        <v>11.854990002249036</v>
      </c>
      <c r="CW134" s="43">
        <v>1.3153861342714064</v>
      </c>
      <c r="CX134" s="43">
        <v>1.2250721994146081</v>
      </c>
      <c r="CY134" s="43">
        <v>5.019333315532049</v>
      </c>
      <c r="CZ134" s="43">
        <v>1.3868917721025005</v>
      </c>
      <c r="DA134" s="43">
        <v>0.50099719847858548</v>
      </c>
      <c r="DB134" s="43">
        <v>2.0802431097976939</v>
      </c>
      <c r="DC134" s="43">
        <v>0.32706627265219373</v>
      </c>
      <c r="DD134" s="44">
        <v>831</v>
      </c>
      <c r="DE134" s="44">
        <f t="shared" ref="DE134:DE142" si="39">+DD134+DE133</f>
        <v>2529</v>
      </c>
      <c r="DF134" s="43">
        <f t="shared" si="37"/>
        <v>-23.410138248847922</v>
      </c>
      <c r="DG134" s="43">
        <f t="shared" si="37"/>
        <v>-4.9962434259954946</v>
      </c>
      <c r="DH134" s="44">
        <v>2402</v>
      </c>
      <c r="DI134" s="44">
        <f t="shared" ref="DI134:DI143" si="40">+DI133+DH134</f>
        <v>6546</v>
      </c>
      <c r="DJ134" s="43">
        <f t="shared" si="38"/>
        <v>58.338826631509555</v>
      </c>
      <c r="DK134" s="43">
        <f t="shared" si="38"/>
        <v>66.734589913397869</v>
      </c>
    </row>
    <row r="135" spans="1:115" x14ac:dyDescent="0.25">
      <c r="A135" s="41">
        <v>2022</v>
      </c>
      <c r="B135" s="41" t="s">
        <v>164</v>
      </c>
      <c r="C135" s="41" t="s">
        <v>173</v>
      </c>
      <c r="D135" s="42">
        <v>104.10153521971803</v>
      </c>
      <c r="E135" s="42">
        <v>101.25390133055905</v>
      </c>
      <c r="F135" s="42">
        <v>99.625925432553245</v>
      </c>
      <c r="G135" s="42">
        <v>109.56501200645592</v>
      </c>
      <c r="H135" s="42">
        <v>96.036785636084971</v>
      </c>
      <c r="I135" s="42">
        <v>65.919407132931909</v>
      </c>
      <c r="J135" s="42">
        <v>89.833522593362332</v>
      </c>
      <c r="K135" s="42">
        <v>123.90734481905861</v>
      </c>
      <c r="L135" s="42">
        <v>114.12983192696984</v>
      </c>
      <c r="M135" s="42">
        <v>121.65214675339206</v>
      </c>
      <c r="N135" s="42">
        <v>124.45176561447857</v>
      </c>
      <c r="O135" s="42">
        <v>111.11258333687073</v>
      </c>
      <c r="P135" s="42">
        <v>121.83562305746555</v>
      </c>
      <c r="Q135" s="42">
        <v>76.305384450211704</v>
      </c>
      <c r="R135" s="42">
        <v>113.650093064514</v>
      </c>
      <c r="S135" s="42">
        <v>118.5010040404499</v>
      </c>
      <c r="T135" s="42">
        <v>137.40078188114029</v>
      </c>
      <c r="U135" s="42">
        <v>145.12265826419875</v>
      </c>
      <c r="V135" s="42">
        <v>147.14340451943761</v>
      </c>
      <c r="W135" s="42">
        <v>139.20912409895229</v>
      </c>
      <c r="X135" s="42">
        <v>138.47644547959138</v>
      </c>
      <c r="Y135" s="42">
        <v>86.619550816708056</v>
      </c>
      <c r="Z135" s="42">
        <v>118.03206027875139</v>
      </c>
      <c r="AA135" s="42">
        <v>138.13766139543196</v>
      </c>
      <c r="AB135" s="43">
        <v>6.107277044157744</v>
      </c>
      <c r="AC135" s="43">
        <v>9.4460227272727071</v>
      </c>
      <c r="AD135" s="43">
        <v>9.2534428604811083</v>
      </c>
      <c r="AE135" s="43">
        <v>4.8837840282174305</v>
      </c>
      <c r="AF135" s="43">
        <v>5.6072234762979845</v>
      </c>
      <c r="AG135" s="43">
        <v>-13.682678311499263</v>
      </c>
      <c r="AH135" s="43">
        <v>7.7872284165527939</v>
      </c>
      <c r="AI135" s="43">
        <v>13.470423045565717</v>
      </c>
      <c r="AJ135" s="43">
        <v>33.684339191567794</v>
      </c>
      <c r="AK135" s="43">
        <v>35.850967475296677</v>
      </c>
      <c r="AL135" s="43">
        <v>33.006809051535591</v>
      </c>
      <c r="AM135" s="43">
        <v>27.543081955868452</v>
      </c>
      <c r="AN135" s="43">
        <v>47.801196212305406</v>
      </c>
      <c r="AO135" s="43">
        <v>53.990373150074248</v>
      </c>
      <c r="AP135" s="43">
        <v>192.62463772216449</v>
      </c>
      <c r="AQ135" s="43">
        <v>-9.8065358492180223</v>
      </c>
      <c r="AR135" s="43">
        <v>50.472921078305163</v>
      </c>
      <c r="AS135" s="43">
        <v>51.405741565217625</v>
      </c>
      <c r="AT135" s="43">
        <v>47.495410055303132</v>
      </c>
      <c r="AU135" s="43">
        <v>48.60202063994106</v>
      </c>
      <c r="AV135" s="43">
        <v>60.251384554174024</v>
      </c>
      <c r="AW135" s="43">
        <v>64.485335687617606</v>
      </c>
      <c r="AX135" s="43">
        <v>202.08818291475544</v>
      </c>
      <c r="AY135" s="43">
        <v>-3.1839759270605783</v>
      </c>
      <c r="AZ135" s="43">
        <v>4.7505633341804243</v>
      </c>
      <c r="BA135" s="43">
        <v>8.2292038557657996</v>
      </c>
      <c r="BB135" s="43">
        <v>8.2927122824893331</v>
      </c>
      <c r="BC135" s="43">
        <v>3.2267474475485169</v>
      </c>
      <c r="BD135" s="43">
        <v>4.9871465295630024</v>
      </c>
      <c r="BE135" s="43">
        <v>-10.102865540044071</v>
      </c>
      <c r="BF135" s="43">
        <v>5.0084889643463137</v>
      </c>
      <c r="BG135" s="43">
        <v>12.287454434306145</v>
      </c>
      <c r="BH135" s="43">
        <v>16.874789452491324</v>
      </c>
      <c r="BI135" s="43">
        <v>16.237174386707444</v>
      </c>
      <c r="BJ135" s="43">
        <v>26.146117383288157</v>
      </c>
      <c r="BK135" s="43">
        <v>12.961988000612724</v>
      </c>
      <c r="BL135" s="43">
        <v>18.704776546376056</v>
      </c>
      <c r="BM135" s="43">
        <v>26.662626892224605</v>
      </c>
      <c r="BN135" s="43">
        <v>67.082871765310287</v>
      </c>
      <c r="BO135" s="43">
        <v>2.9978800348516188</v>
      </c>
      <c r="BP135" s="43">
        <v>30.335899322906013</v>
      </c>
      <c r="BQ135" s="43">
        <v>27.772366629743761</v>
      </c>
      <c r="BR135" s="43">
        <v>37.962525669689164</v>
      </c>
      <c r="BS135" s="43">
        <v>30.072234203235993</v>
      </c>
      <c r="BT135" s="43">
        <v>27.774675964082206</v>
      </c>
      <c r="BU135" s="43">
        <v>32.06568719894176</v>
      </c>
      <c r="BV135" s="43">
        <v>71.053360907656099</v>
      </c>
      <c r="BW135" s="43">
        <v>9.6293562458009028</v>
      </c>
      <c r="BX135" s="43">
        <v>4.8939440414163267</v>
      </c>
      <c r="BY135" s="43">
        <v>6.3259880197181317E-2</v>
      </c>
      <c r="BZ135" s="43">
        <v>0.1890310029560785</v>
      </c>
      <c r="CA135" s="43">
        <v>2.4865999062123674</v>
      </c>
      <c r="CB135" s="43">
        <v>0.55571371680909998</v>
      </c>
      <c r="CC135" s="43">
        <v>-0.44768530601083384</v>
      </c>
      <c r="CD135" s="43">
        <v>0.70072482679956538</v>
      </c>
      <c r="CE135" s="43">
        <v>1.3463000144528685</v>
      </c>
      <c r="CF135" s="43">
        <v>32.248894280755536</v>
      </c>
      <c r="CG135" s="43">
        <v>4.281191419709061</v>
      </c>
      <c r="CH135" s="43">
        <v>1.7779617939876451</v>
      </c>
      <c r="CI135" s="43">
        <v>15.227938373283829</v>
      </c>
      <c r="CJ135" s="43">
        <v>5.0175883120799112</v>
      </c>
      <c r="CK135" s="43">
        <v>0.9493686498253604</v>
      </c>
      <c r="CL135" s="43">
        <v>6.0828108322384455</v>
      </c>
      <c r="CM135" s="43">
        <v>-1.0879651003687134</v>
      </c>
      <c r="CN135" s="43">
        <v>4.0222270462499967</v>
      </c>
      <c r="CO135" s="43">
        <v>0.27536529590118103</v>
      </c>
      <c r="CP135" s="43">
        <v>0.17710719472058403</v>
      </c>
      <c r="CQ135" s="43">
        <v>1.7674327582732448</v>
      </c>
      <c r="CR135" s="43">
        <v>0.52210230553246617</v>
      </c>
      <c r="CS135" s="43">
        <v>-0.32874006691286667</v>
      </c>
      <c r="CT135" s="43">
        <v>0.40034447878144375</v>
      </c>
      <c r="CU135" s="43">
        <v>1.208615079953943</v>
      </c>
      <c r="CV135" s="43">
        <v>16.360310433540803</v>
      </c>
      <c r="CW135" s="43">
        <v>1.9619473126981275</v>
      </c>
      <c r="CX135" s="43">
        <v>1.3456164377278359</v>
      </c>
      <c r="CY135" s="43">
        <v>7.2448687218271086</v>
      </c>
      <c r="CZ135" s="43">
        <v>2.2128929583058268</v>
      </c>
      <c r="DA135" s="43">
        <v>0.5987480504522622</v>
      </c>
      <c r="DB135" s="43">
        <v>2.9510642642621265</v>
      </c>
      <c r="DC135" s="43">
        <v>4.5172688267515859E-2</v>
      </c>
      <c r="DD135" s="44">
        <v>1058</v>
      </c>
      <c r="DE135" s="44">
        <f t="shared" si="39"/>
        <v>3587</v>
      </c>
      <c r="DF135" s="43">
        <f t="shared" si="37"/>
        <v>22.170900692840647</v>
      </c>
      <c r="DG135" s="43">
        <f t="shared" si="37"/>
        <v>1.6723356009070267</v>
      </c>
      <c r="DH135" s="44">
        <v>2422</v>
      </c>
      <c r="DI135" s="44">
        <f t="shared" si="40"/>
        <v>8968</v>
      </c>
      <c r="DJ135" s="43">
        <f t="shared" si="38"/>
        <v>81.831831831831821</v>
      </c>
      <c r="DK135" s="43">
        <f t="shared" si="38"/>
        <v>70.559147965005707</v>
      </c>
    </row>
    <row r="136" spans="1:115" x14ac:dyDescent="0.25">
      <c r="A136" s="41">
        <v>2022</v>
      </c>
      <c r="B136" s="41" t="s">
        <v>165</v>
      </c>
      <c r="C136" s="41" t="s">
        <v>173</v>
      </c>
      <c r="D136" s="42">
        <v>105.06299744368791</v>
      </c>
      <c r="E136" s="42">
        <v>101.51672781032688</v>
      </c>
      <c r="F136" s="42">
        <v>99.625925432553245</v>
      </c>
      <c r="G136" s="42">
        <v>110.73652718182892</v>
      </c>
      <c r="H136" s="42">
        <v>95.905408364352994</v>
      </c>
      <c r="I136" s="42">
        <v>67.698008337193144</v>
      </c>
      <c r="J136" s="42">
        <v>91.803459326438357</v>
      </c>
      <c r="K136" s="42">
        <v>124.74816585607122</v>
      </c>
      <c r="L136" s="42">
        <v>118.1425448104753</v>
      </c>
      <c r="M136" s="42">
        <v>119.81883355153636</v>
      </c>
      <c r="N136" s="42">
        <v>118.65215788433621</v>
      </c>
      <c r="O136" s="42">
        <v>117.42623573525231</v>
      </c>
      <c r="P136" s="42">
        <v>121.41526407183436</v>
      </c>
      <c r="Q136" s="42">
        <v>80.035720910449086</v>
      </c>
      <c r="R136" s="42">
        <v>123.64117671121207</v>
      </c>
      <c r="S136" s="42">
        <v>128.59623981617528</v>
      </c>
      <c r="T136" s="42">
        <v>143.65420581608223</v>
      </c>
      <c r="U136" s="42">
        <v>144.52848877272956</v>
      </c>
      <c r="V136" s="42">
        <v>142.09554001397936</v>
      </c>
      <c r="W136" s="42">
        <v>148.6877591052893</v>
      </c>
      <c r="X136" s="42">
        <v>138.69992526076544</v>
      </c>
      <c r="Y136" s="42">
        <v>91.449532759659817</v>
      </c>
      <c r="Z136" s="42">
        <v>129.13924593548717</v>
      </c>
      <c r="AA136" s="42">
        <v>150.99717367676516</v>
      </c>
      <c r="AB136" s="43">
        <v>7.4836413501961463</v>
      </c>
      <c r="AC136" s="43">
        <v>9.4192634560906541</v>
      </c>
      <c r="AD136" s="43">
        <v>7.11197962921013</v>
      </c>
      <c r="AE136" s="43">
        <v>6.1684782608695699</v>
      </c>
      <c r="AF136" s="43">
        <v>6.297779395704417</v>
      </c>
      <c r="AG136" s="43">
        <v>-8.4210526315789398</v>
      </c>
      <c r="AH136" s="43">
        <v>15.828905091448341</v>
      </c>
      <c r="AI136" s="43">
        <v>11.928641164462572</v>
      </c>
      <c r="AJ136" s="43">
        <v>25.307038876359766</v>
      </c>
      <c r="AK136" s="43">
        <v>41.970898642107748</v>
      </c>
      <c r="AL136" s="43">
        <v>40.530309243381765</v>
      </c>
      <c r="AM136" s="43">
        <v>17.572560202648745</v>
      </c>
      <c r="AN136" s="43">
        <v>20.522413394258908</v>
      </c>
      <c r="AO136" s="43">
        <v>42.569724662051847</v>
      </c>
      <c r="AP136" s="43">
        <v>77.493180341459038</v>
      </c>
      <c r="AQ136" s="43">
        <v>12.672660724063501</v>
      </c>
      <c r="AR136" s="43">
        <v>40.647893471529258</v>
      </c>
      <c r="AS136" s="43">
        <v>59.675207774095185</v>
      </c>
      <c r="AT136" s="43">
        <v>56.60231579739812</v>
      </c>
      <c r="AU136" s="43">
        <v>35.281328741978825</v>
      </c>
      <c r="AV136" s="43">
        <v>31.24321912195358</v>
      </c>
      <c r="AW136" s="43">
        <v>52.705843092227077</v>
      </c>
      <c r="AX136" s="43">
        <v>84.050043226906595</v>
      </c>
      <c r="AY136" s="43">
        <v>21.715063002744152</v>
      </c>
      <c r="AZ136" s="43">
        <v>5.2926831639491301</v>
      </c>
      <c r="BA136" s="43">
        <v>8.4687767322497933</v>
      </c>
      <c r="BB136" s="43">
        <v>8.0535060883087048</v>
      </c>
      <c r="BC136" s="43">
        <v>3.8108083805413084</v>
      </c>
      <c r="BD136" s="43">
        <v>5.2455897923658235</v>
      </c>
      <c r="BE136" s="43">
        <v>-9.7726601712429755</v>
      </c>
      <c r="BF136" s="43">
        <v>7.0522022267347939</v>
      </c>
      <c r="BG136" s="43">
        <v>12.214525381534758</v>
      </c>
      <c r="BH136" s="43">
        <v>18.515033432026652</v>
      </c>
      <c r="BI136" s="43">
        <v>21.047056606899829</v>
      </c>
      <c r="BJ136" s="43">
        <v>28.734637743449753</v>
      </c>
      <c r="BK136" s="43">
        <v>13.875088396026602</v>
      </c>
      <c r="BL136" s="43">
        <v>19.051588935085739</v>
      </c>
      <c r="BM136" s="43">
        <v>29.268746721033899</v>
      </c>
      <c r="BN136" s="43">
        <v>69.35831470740797</v>
      </c>
      <c r="BO136" s="43">
        <v>4.8804228529805149</v>
      </c>
      <c r="BP136" s="43">
        <v>32.388507831729882</v>
      </c>
      <c r="BQ136" s="43">
        <v>33.753497490539822</v>
      </c>
      <c r="BR136" s="43">
        <v>41.345642073645465</v>
      </c>
      <c r="BS136" s="43">
        <v>31.141057522903061</v>
      </c>
      <c r="BT136" s="43">
        <v>28.443980228043486</v>
      </c>
      <c r="BU136" s="43">
        <v>35.457310856567673</v>
      </c>
      <c r="BV136" s="43">
        <v>73.915931585488721</v>
      </c>
      <c r="BW136" s="43">
        <v>11.997093569098261</v>
      </c>
      <c r="BX136" s="43">
        <v>6.4755164775236818</v>
      </c>
      <c r="BY136" s="43">
        <v>0.5648238117600235</v>
      </c>
      <c r="BZ136" s="43">
        <v>0.2161162728020764</v>
      </c>
      <c r="CA136" s="43">
        <v>2.5806605192483918</v>
      </c>
      <c r="CB136" s="43">
        <v>0.66902406668816528</v>
      </c>
      <c r="CC136" s="43">
        <v>-0.25319688113380306</v>
      </c>
      <c r="CD136" s="43">
        <v>1.3775695696302259</v>
      </c>
      <c r="CE136" s="43">
        <v>1.3205191185286025</v>
      </c>
      <c r="CF136" s="43">
        <v>24.899796742454125</v>
      </c>
      <c r="CG136" s="43">
        <v>5.3482265152841295</v>
      </c>
      <c r="CH136" s="43">
        <v>1.9057257123006692</v>
      </c>
      <c r="CI136" s="43">
        <v>10.075469423579898</v>
      </c>
      <c r="CJ136" s="43">
        <v>2.4051526644991283</v>
      </c>
      <c r="CK136" s="43">
        <v>0.78135625409992315</v>
      </c>
      <c r="CL136" s="43">
        <v>3.8512277068298073</v>
      </c>
      <c r="CM136" s="43">
        <v>0.53263846586057328</v>
      </c>
      <c r="CN136" s="43">
        <v>4.70338011764568</v>
      </c>
      <c r="CO136" s="43">
        <v>0.49236085226321696</v>
      </c>
      <c r="CP136" s="43">
        <v>0.19770330730895569</v>
      </c>
      <c r="CQ136" s="43">
        <v>1.8572354348632321</v>
      </c>
      <c r="CR136" s="43">
        <v>0.55407523806752879</v>
      </c>
      <c r="CS136" s="43">
        <v>-0.31244116951084427</v>
      </c>
      <c r="CT136" s="43">
        <v>0.59097274528908439</v>
      </c>
      <c r="CU136" s="43">
        <v>1.3234737093645059</v>
      </c>
      <c r="CV136" s="43">
        <v>18.3048752216026</v>
      </c>
      <c r="CW136" s="43">
        <v>2.8185616237281179</v>
      </c>
      <c r="CX136" s="43">
        <v>1.4666947893105078</v>
      </c>
      <c r="CY136" s="43">
        <v>7.7745431434064285</v>
      </c>
      <c r="CZ136" s="43">
        <v>2.2434125338888804</v>
      </c>
      <c r="DA136" s="43">
        <v>0.63322734816994253</v>
      </c>
      <c r="DB136" s="43">
        <v>3.1262976368104729</v>
      </c>
      <c r="DC136" s="43">
        <v>0.24213814628824681</v>
      </c>
      <c r="DD136" s="44">
        <v>1096</v>
      </c>
      <c r="DE136" s="44">
        <f t="shared" si="39"/>
        <v>4683</v>
      </c>
      <c r="DF136" s="43">
        <f t="shared" si="37"/>
        <v>39.974457215836523</v>
      </c>
      <c r="DG136" s="43">
        <f t="shared" si="37"/>
        <v>8.6290883785664629</v>
      </c>
      <c r="DH136" s="44">
        <v>2358</v>
      </c>
      <c r="DI136" s="44">
        <f t="shared" si="40"/>
        <v>11326</v>
      </c>
      <c r="DJ136" s="43">
        <f t="shared" si="38"/>
        <v>55.335968379446633</v>
      </c>
      <c r="DK136" s="43">
        <f t="shared" si="38"/>
        <v>67.148760330578511</v>
      </c>
    </row>
    <row r="137" spans="1:115" x14ac:dyDescent="0.25">
      <c r="A137" s="41">
        <v>2022</v>
      </c>
      <c r="B137" s="41" t="s">
        <v>166</v>
      </c>
      <c r="C137" s="41" t="s">
        <v>173</v>
      </c>
      <c r="D137" s="42">
        <v>105.87763124937619</v>
      </c>
      <c r="E137" s="42">
        <v>102.83086020916608</v>
      </c>
      <c r="F137" s="42">
        <v>100.09409237532978</v>
      </c>
      <c r="G137" s="42">
        <v>111.2183600362162</v>
      </c>
      <c r="H137" s="42">
        <v>95.872564046419981</v>
      </c>
      <c r="I137" s="42">
        <v>66.252894858730897</v>
      </c>
      <c r="J137" s="42">
        <v>96.213473069471206</v>
      </c>
      <c r="K137" s="42">
        <v>125.04492622207566</v>
      </c>
      <c r="L137" s="42">
        <v>125.90503901173588</v>
      </c>
      <c r="M137" s="42">
        <v>107.21520462536756</v>
      </c>
      <c r="N137" s="42">
        <v>127.5313225162819</v>
      </c>
      <c r="O137" s="42">
        <v>125.56868927707157</v>
      </c>
      <c r="P137" s="42">
        <v>147.38588436691629</v>
      </c>
      <c r="Q137" s="42">
        <v>76.519059086096291</v>
      </c>
      <c r="R137" s="42">
        <v>145.00580680157202</v>
      </c>
      <c r="S137" s="42">
        <v>134.68359900359502</v>
      </c>
      <c r="T137" s="42">
        <v>151.49241504183695</v>
      </c>
      <c r="U137" s="42">
        <v>130.73609156288961</v>
      </c>
      <c r="V137" s="42">
        <v>154.32908466773441</v>
      </c>
      <c r="W137" s="42">
        <v>157.02020262572091</v>
      </c>
      <c r="X137" s="42">
        <v>164.92746534081689</v>
      </c>
      <c r="Y137" s="42">
        <v>88.832501237875334</v>
      </c>
      <c r="Z137" s="42">
        <v>146.87703116725581</v>
      </c>
      <c r="AA137" s="42">
        <v>159.02022369117861</v>
      </c>
      <c r="AB137" s="43">
        <v>8.8376051557037538</v>
      </c>
      <c r="AC137" s="43">
        <v>10.056258790436011</v>
      </c>
      <c r="AD137" s="43">
        <v>7.2849636931218376</v>
      </c>
      <c r="AE137" s="43">
        <v>7.8614623419461349</v>
      </c>
      <c r="AF137" s="43">
        <v>6.4551422319474971</v>
      </c>
      <c r="AG137" s="43">
        <v>-7.8825347758887059</v>
      </c>
      <c r="AH137" s="43">
        <v>19.715735112654809</v>
      </c>
      <c r="AI137" s="43">
        <v>11.748585572842995</v>
      </c>
      <c r="AJ137" s="43">
        <v>20.871245023226169</v>
      </c>
      <c r="AK137" s="43">
        <v>6.9493746488076713</v>
      </c>
      <c r="AL137" s="43">
        <v>24.123773351400924</v>
      </c>
      <c r="AM137" s="43">
        <v>20.103580639044804</v>
      </c>
      <c r="AN137" s="43">
        <v>29.141230634049652</v>
      </c>
      <c r="AO137" s="43">
        <v>12.899723856772006</v>
      </c>
      <c r="AP137" s="43">
        <v>46.047226848797543</v>
      </c>
      <c r="AQ137" s="43">
        <v>14.192988018668839</v>
      </c>
      <c r="AR137" s="43">
        <v>34.203721029643063</v>
      </c>
      <c r="AS137" s="43">
        <v>20.802648172134376</v>
      </c>
      <c r="AT137" s="43">
        <v>38.699734312625587</v>
      </c>
      <c r="AU137" s="43">
        <v>36.688141278127851</v>
      </c>
      <c r="AV137" s="43">
        <v>36.638544830434782</v>
      </c>
      <c r="AW137" s="43">
        <v>21.29460505077072</v>
      </c>
      <c r="AX137" s="43">
        <v>46.452807167352205</v>
      </c>
      <c r="AY137" s="43">
        <v>23.661067153330716</v>
      </c>
      <c r="AZ137" s="43">
        <v>5.877104709854053</v>
      </c>
      <c r="BA137" s="43">
        <v>8.7363679468942745</v>
      </c>
      <c r="BB137" s="43">
        <v>7.9237043092185377</v>
      </c>
      <c r="BC137" s="43">
        <v>4.4754130398833469</v>
      </c>
      <c r="BD137" s="43">
        <v>5.4445127528452097</v>
      </c>
      <c r="BE137" s="43">
        <v>-9.4695091720376823</v>
      </c>
      <c r="BF137" s="43">
        <v>9.0877035752851896</v>
      </c>
      <c r="BG137" s="43">
        <v>12.135558685164627</v>
      </c>
      <c r="BH137" s="43">
        <v>18.931830704268137</v>
      </c>
      <c r="BI137" s="43">
        <v>18.485788704022688</v>
      </c>
      <c r="BJ137" s="43">
        <v>27.906304821200866</v>
      </c>
      <c r="BK137" s="43">
        <v>14.944617016597238</v>
      </c>
      <c r="BL137" s="43">
        <v>20.844911577817694</v>
      </c>
      <c r="BM137" s="43">
        <v>26.565644258479981</v>
      </c>
      <c r="BN137" s="43">
        <v>63.821064223025161</v>
      </c>
      <c r="BO137" s="43">
        <v>6.4394964269170796</v>
      </c>
      <c r="BP137" s="43">
        <v>32.715830241531464</v>
      </c>
      <c r="BQ137" s="43">
        <v>31.382029418733538</v>
      </c>
      <c r="BR137" s="43">
        <v>40.863952859602534</v>
      </c>
      <c r="BS137" s="43">
        <v>32.120581852084925</v>
      </c>
      <c r="BT137" s="43">
        <v>29.92384908700183</v>
      </c>
      <c r="BU137" s="43">
        <v>33.087472747005783</v>
      </c>
      <c r="BV137" s="43">
        <v>67.340226086952313</v>
      </c>
      <c r="BW137" s="43">
        <v>13.965932516865731</v>
      </c>
      <c r="BX137" s="43">
        <v>7.3144185853541215</v>
      </c>
      <c r="BY137" s="43">
        <v>0.57079280844426672</v>
      </c>
      <c r="BZ137" s="43">
        <v>0.24843184693629364</v>
      </c>
      <c r="CA137" s="43">
        <v>3.0051997436040123</v>
      </c>
      <c r="CB137" s="43">
        <v>0.63714137421214823</v>
      </c>
      <c r="CC137" s="43">
        <v>-0.2292928375801748</v>
      </c>
      <c r="CD137" s="43">
        <v>1.7707857616194709</v>
      </c>
      <c r="CE137" s="43">
        <v>1.3113598881181046</v>
      </c>
      <c r="CF137" s="43">
        <v>20.140080377835588</v>
      </c>
      <c r="CG137" s="43">
        <v>0.87225860449565118</v>
      </c>
      <c r="CH137" s="43">
        <v>1.3519688145279545</v>
      </c>
      <c r="CI137" s="43">
        <v>10.835235446669907</v>
      </c>
      <c r="CJ137" s="43">
        <v>3.1486237435628279</v>
      </c>
      <c r="CK137" s="43">
        <v>0.22104292198446732</v>
      </c>
      <c r="CL137" s="43">
        <v>2.886912727103534</v>
      </c>
      <c r="CM137" s="43">
        <v>0.8240381194912455</v>
      </c>
      <c r="CN137" s="43">
        <v>5.1174249250465387</v>
      </c>
      <c r="CO137" s="43">
        <v>0.50538375986183104</v>
      </c>
      <c r="CP137" s="43">
        <v>0.1875471804844856</v>
      </c>
      <c r="CQ137" s="43">
        <v>2.0288009401482325</v>
      </c>
      <c r="CR137" s="43">
        <v>0.56706318358937957</v>
      </c>
      <c r="CS137" s="43">
        <v>-0.29467263953605199</v>
      </c>
      <c r="CT137" s="43">
        <v>0.81624769663875374</v>
      </c>
      <c r="CU137" s="43">
        <v>1.3070548038599079</v>
      </c>
      <c r="CV137" s="43">
        <v>18.646560685195769</v>
      </c>
      <c r="CW137" s="43">
        <v>2.473519957013965</v>
      </c>
      <c r="CX137" s="43">
        <v>1.4327040489497842</v>
      </c>
      <c r="CY137" s="43">
        <v>8.3170479656833614</v>
      </c>
      <c r="CZ137" s="43">
        <v>2.4027348119999612</v>
      </c>
      <c r="DA137" s="43">
        <v>0.5645230716198677</v>
      </c>
      <c r="DB137" s="43">
        <v>3.0710879043399797</v>
      </c>
      <c r="DC137" s="43">
        <v>0.38494292558884424</v>
      </c>
      <c r="DD137" s="44">
        <v>1040</v>
      </c>
      <c r="DE137" s="44">
        <f t="shared" si="39"/>
        <v>5723</v>
      </c>
      <c r="DF137" s="43">
        <f t="shared" si="37"/>
        <v>7.1060762100926933</v>
      </c>
      <c r="DG137" s="43">
        <f t="shared" si="37"/>
        <v>8.3491101855357908</v>
      </c>
      <c r="DH137" s="44">
        <v>2190</v>
      </c>
      <c r="DI137" s="44">
        <f t="shared" si="40"/>
        <v>13516</v>
      </c>
      <c r="DJ137" s="43">
        <f t="shared" si="38"/>
        <v>24.431818181818187</v>
      </c>
      <c r="DK137" s="43">
        <f t="shared" si="38"/>
        <v>58.341143392689787</v>
      </c>
    </row>
    <row r="138" spans="1:115" x14ac:dyDescent="0.25">
      <c r="A138" s="41">
        <v>2022</v>
      </c>
      <c r="B138" s="41" t="s">
        <v>167</v>
      </c>
      <c r="C138" s="41" t="s">
        <v>173</v>
      </c>
      <c r="D138" s="42">
        <v>105.85391512587951</v>
      </c>
      <c r="E138" s="42">
        <v>104.539232327657</v>
      </c>
      <c r="F138" s="42">
        <v>100.03901391148635</v>
      </c>
      <c r="G138" s="42">
        <v>111.50179112703222</v>
      </c>
      <c r="H138" s="42">
        <v>95.018611780162047</v>
      </c>
      <c r="I138" s="42">
        <v>65.585919407132934</v>
      </c>
      <c r="J138" s="42">
        <v>95.851073272708916</v>
      </c>
      <c r="K138" s="42">
        <v>123.80842469705713</v>
      </c>
      <c r="L138" s="42">
        <v>127.81621465947592</v>
      </c>
      <c r="M138" s="42">
        <v>131.98153224178813</v>
      </c>
      <c r="N138" s="42">
        <v>152.65287740064707</v>
      </c>
      <c r="O138" s="42">
        <v>123.5526063629887</v>
      </c>
      <c r="P138" s="42">
        <v>130.85024468280224</v>
      </c>
      <c r="Q138" s="42">
        <v>88.424359718513571</v>
      </c>
      <c r="R138" s="42">
        <v>139.05126420693776</v>
      </c>
      <c r="S138" s="42">
        <v>131.90603030859026</v>
      </c>
      <c r="T138" s="42">
        <v>158.02640811663693</v>
      </c>
      <c r="U138" s="42">
        <v>163.89409565601457</v>
      </c>
      <c r="V138" s="42">
        <v>187.15773207723421</v>
      </c>
      <c r="W138" s="42">
        <v>159.07339763375393</v>
      </c>
      <c r="X138" s="42">
        <v>151.1376035596771</v>
      </c>
      <c r="Y138" s="42">
        <v>102.31156430409627</v>
      </c>
      <c r="Z138" s="42">
        <v>146.61418482184541</v>
      </c>
      <c r="AA138" s="42">
        <v>157.2825374673223</v>
      </c>
      <c r="AB138" s="43">
        <v>8.3751721408218636</v>
      </c>
      <c r="AC138" s="43">
        <v>11.570827489481061</v>
      </c>
      <c r="AD138" s="43">
        <v>5.4210923442980841</v>
      </c>
      <c r="AE138" s="43">
        <v>8.1264315162620004</v>
      </c>
      <c r="AF138" s="43">
        <v>4.8853439680957234</v>
      </c>
      <c r="AG138" s="43">
        <v>-8.6687306501547994</v>
      </c>
      <c r="AH138" s="43">
        <v>17.139479905437316</v>
      </c>
      <c r="AI138" s="43">
        <v>10.156662559408547</v>
      </c>
      <c r="AJ138" s="43">
        <v>11.994843725552261</v>
      </c>
      <c r="AK138" s="43">
        <v>18.601087944227345</v>
      </c>
      <c r="AL138" s="43">
        <v>24.970812597557558</v>
      </c>
      <c r="AM138" s="43">
        <v>8.304903582109846</v>
      </c>
      <c r="AN138" s="43">
        <v>7.7024873617621115</v>
      </c>
      <c r="AO138" s="43">
        <v>22.907739960791631</v>
      </c>
      <c r="AP138" s="43">
        <v>24.950392880428595</v>
      </c>
      <c r="AQ138" s="43">
        <v>6.1694007437407716</v>
      </c>
      <c r="AR138" s="43">
        <v>27.473018210776878</v>
      </c>
      <c r="AS138" s="43">
        <v>35.927966227283584</v>
      </c>
      <c r="AT138" s="43">
        <v>41.147756499901746</v>
      </c>
      <c r="AU138" s="43">
        <v>26.66739362414221</v>
      </c>
      <c r="AV138" s="43">
        <v>17.115760658954883</v>
      </c>
      <c r="AW138" s="43">
        <v>31.785303263112464</v>
      </c>
      <c r="AX138" s="43">
        <v>30.15146280778098</v>
      </c>
      <c r="AY138" s="43">
        <v>15.895345596308852</v>
      </c>
      <c r="AZ138" s="43">
        <v>6.2318796000685017</v>
      </c>
      <c r="BA138" s="43">
        <v>9.1462178057189369</v>
      </c>
      <c r="BB138" s="43">
        <v>7.5568186651865155</v>
      </c>
      <c r="BC138" s="43">
        <v>4.9900560477309508</v>
      </c>
      <c r="BD138" s="43">
        <v>5.3651381812567456</v>
      </c>
      <c r="BE138" s="43">
        <v>-9.3589743589743595</v>
      </c>
      <c r="BF138" s="43">
        <v>10.220087075276529</v>
      </c>
      <c r="BG138" s="43">
        <v>11.847698059097622</v>
      </c>
      <c r="BH138" s="43">
        <v>17.805635442590706</v>
      </c>
      <c r="BI138" s="43">
        <v>18.505139231749325</v>
      </c>
      <c r="BJ138" s="43">
        <v>27.389686004345904</v>
      </c>
      <c r="BK138" s="43">
        <v>13.896878147411718</v>
      </c>
      <c r="BL138" s="43">
        <v>18.753892387804804</v>
      </c>
      <c r="BM138" s="43">
        <v>26.020083386689443</v>
      </c>
      <c r="BN138" s="43">
        <v>55.648052357256049</v>
      </c>
      <c r="BO138" s="43">
        <v>6.3990046713233273</v>
      </c>
      <c r="BP138" s="43">
        <v>31.849208856895416</v>
      </c>
      <c r="BQ138" s="43">
        <v>32.152307015094529</v>
      </c>
      <c r="BR138" s="43">
        <v>40.914546988583076</v>
      </c>
      <c r="BS138" s="43">
        <v>31.238208875241426</v>
      </c>
      <c r="BT138" s="43">
        <v>27.851084701683824</v>
      </c>
      <c r="BU138" s="43">
        <v>32.891294261976412</v>
      </c>
      <c r="BV138" s="43">
        <v>59.458303500045993</v>
      </c>
      <c r="BW138" s="43">
        <v>14.257666836872662</v>
      </c>
      <c r="BX138" s="43">
        <v>6.3502966137941659</v>
      </c>
      <c r="BY138" s="43">
        <v>0.7190486433334381</v>
      </c>
      <c r="BZ138" s="43">
        <v>0.3307474268971371</v>
      </c>
      <c r="CA138" s="43">
        <v>2.230022481689522</v>
      </c>
      <c r="CB138" s="43">
        <v>0.47515511701358465</v>
      </c>
      <c r="CC138" s="43">
        <v>-0.17490372405407872</v>
      </c>
      <c r="CD138" s="43">
        <v>1.4934294833197863</v>
      </c>
      <c r="CE138" s="43">
        <v>1.2767971855947762</v>
      </c>
      <c r="CF138" s="43">
        <v>11.959433926840893</v>
      </c>
      <c r="CG138" s="43">
        <v>2.1410494378203349</v>
      </c>
      <c r="CH138" s="43">
        <v>1.8792403201961656</v>
      </c>
      <c r="CI138" s="43">
        <v>4.5029598286655128</v>
      </c>
      <c r="CJ138" s="43">
        <v>0.94650241301963212</v>
      </c>
      <c r="CK138" s="43">
        <v>0.44664697541193038</v>
      </c>
      <c r="CL138" s="43">
        <v>1.6954150394587273</v>
      </c>
      <c r="CM138" s="43">
        <v>0.3476199122685894</v>
      </c>
      <c r="CN138" s="43">
        <v>5.4411093120819922</v>
      </c>
      <c r="CO138" s="43">
        <v>0.54067518204586151</v>
      </c>
      <c r="CP138" s="43">
        <v>0.36302400433434862</v>
      </c>
      <c r="CQ138" s="43">
        <v>2.0574732919850409</v>
      </c>
      <c r="CR138" s="43">
        <v>0.55452089733513243</v>
      </c>
      <c r="CS138" s="43">
        <v>-0.2762220200208691</v>
      </c>
      <c r="CT138" s="43">
        <v>0.89958689059985009</v>
      </c>
      <c r="CU138" s="43">
        <v>1.3020510658026276</v>
      </c>
      <c r="CV138" s="43">
        <v>17.885754102242224</v>
      </c>
      <c r="CW138" s="43">
        <v>2.4464918724825098</v>
      </c>
      <c r="CX138" s="43">
        <v>1.7903461765881508</v>
      </c>
      <c r="CY138" s="43">
        <v>7.6960726040201584</v>
      </c>
      <c r="CZ138" s="43">
        <v>2.1741572477577846</v>
      </c>
      <c r="DA138" s="43">
        <v>0.55097207332556519</v>
      </c>
      <c r="DB138" s="43">
        <v>2.8494093271968315</v>
      </c>
      <c r="DC138" s="43">
        <v>0.37830480087122298</v>
      </c>
      <c r="DD138" s="44">
        <v>1144</v>
      </c>
      <c r="DE138" s="44">
        <f t="shared" si="39"/>
        <v>6867</v>
      </c>
      <c r="DF138" s="43">
        <f t="shared" si="37"/>
        <v>13.379583746283451</v>
      </c>
      <c r="DG138" s="43">
        <f t="shared" si="37"/>
        <v>9.1559370529327602</v>
      </c>
      <c r="DH138" s="44">
        <v>2274</v>
      </c>
      <c r="DI138" s="44">
        <f t="shared" si="40"/>
        <v>15790</v>
      </c>
      <c r="DJ138" s="43">
        <f t="shared" si="38"/>
        <v>13.359920239282165</v>
      </c>
      <c r="DK138" s="43">
        <f t="shared" si="38"/>
        <v>49.781825080629872</v>
      </c>
    </row>
    <row r="139" spans="1:115" x14ac:dyDescent="0.25">
      <c r="A139" s="41">
        <v>2022</v>
      </c>
      <c r="B139" s="41" t="s">
        <v>168</v>
      </c>
      <c r="C139" s="41" t="s">
        <v>173</v>
      </c>
      <c r="D139" s="42">
        <v>105.70374757696447</v>
      </c>
      <c r="E139" s="42">
        <v>104.34211246783114</v>
      </c>
      <c r="F139" s="42">
        <v>101.55917951403745</v>
      </c>
      <c r="G139" s="42">
        <v>111.2939416604338</v>
      </c>
      <c r="H139" s="42">
        <v>92.432121742938492</v>
      </c>
      <c r="I139" s="42">
        <v>65.585919407132934</v>
      </c>
      <c r="J139" s="42">
        <v>96.748502499150646</v>
      </c>
      <c r="K139" s="42">
        <v>124.50086555106752</v>
      </c>
      <c r="L139" s="42">
        <v>122.47598824839268</v>
      </c>
      <c r="M139" s="42">
        <v>141.052637810307</v>
      </c>
      <c r="N139" s="42">
        <v>139.15204794198374</v>
      </c>
      <c r="O139" s="42">
        <v>117.3318746023984</v>
      </c>
      <c r="P139" s="42">
        <v>121.6243410826447</v>
      </c>
      <c r="Q139" s="42">
        <v>95.839758978645293</v>
      </c>
      <c r="R139" s="42">
        <v>119.12644909699799</v>
      </c>
      <c r="S139" s="42">
        <v>127.28192497978593</v>
      </c>
      <c r="T139" s="42">
        <v>153.61558421959234</v>
      </c>
      <c r="U139" s="42">
        <v>178.01763810209019</v>
      </c>
      <c r="V139" s="42">
        <v>173.03805503242572</v>
      </c>
      <c r="W139" s="42">
        <v>153.3240410201204</v>
      </c>
      <c r="X139" s="42">
        <v>141.32929650533933</v>
      </c>
      <c r="Y139" s="42">
        <v>112.08691025109732</v>
      </c>
      <c r="Z139" s="42">
        <v>126.19588121833971</v>
      </c>
      <c r="AA139" s="42">
        <v>153.5947596621981</v>
      </c>
      <c r="AB139" s="43">
        <v>7.418782443237304</v>
      </c>
      <c r="AC139" s="43">
        <v>10.431154381084863</v>
      </c>
      <c r="AD139" s="43">
        <v>7.8114950593512589</v>
      </c>
      <c r="AE139" s="43">
        <v>6.4041188691175144</v>
      </c>
      <c r="AF139" s="43">
        <v>0.81497402830019716</v>
      </c>
      <c r="AG139" s="43">
        <v>3.8732394366197243</v>
      </c>
      <c r="AH139" s="43">
        <v>17.806136140016093</v>
      </c>
      <c r="AI139" s="43">
        <v>8.8189521009856442</v>
      </c>
      <c r="AJ139" s="43">
        <v>10.278707620293392</v>
      </c>
      <c r="AK139" s="43">
        <v>21.351353397945694</v>
      </c>
      <c r="AL139" s="43">
        <v>19.548313739298329</v>
      </c>
      <c r="AM139" s="43">
        <v>6.5089159179008371</v>
      </c>
      <c r="AN139" s="43">
        <v>0.76253039378775256</v>
      </c>
      <c r="AO139" s="43">
        <v>24.263602086320525</v>
      </c>
      <c r="AP139" s="43">
        <v>19.406932838064627</v>
      </c>
      <c r="AQ139" s="43">
        <v>12.382387578384746</v>
      </c>
      <c r="AR139" s="43">
        <v>26.455559761899504</v>
      </c>
      <c r="AS139" s="43">
        <v>40.313212570433834</v>
      </c>
      <c r="AT139" s="43">
        <v>36.147476251878885</v>
      </c>
      <c r="AU139" s="43">
        <v>25.367564540632557</v>
      </c>
      <c r="AV139" s="43">
        <v>9.7334314531318142</v>
      </c>
      <c r="AW139" s="43">
        <v>35.458814218732584</v>
      </c>
      <c r="AX139" s="43">
        <v>24.637321122124909</v>
      </c>
      <c r="AY139" s="43">
        <v>23.710022351335191</v>
      </c>
      <c r="AZ139" s="43">
        <v>6.3804457751557964</v>
      </c>
      <c r="BA139" s="43">
        <v>9.3097345132743481</v>
      </c>
      <c r="BB139" s="43">
        <v>7.5891729679912867</v>
      </c>
      <c r="BC139" s="43">
        <v>5.1669397209197276</v>
      </c>
      <c r="BD139" s="43">
        <v>4.7935650804364904</v>
      </c>
      <c r="BE139" s="43">
        <v>-7.9268292682926784</v>
      </c>
      <c r="BF139" s="43">
        <v>11.15841998602245</v>
      </c>
      <c r="BG139" s="43">
        <v>11.457055556794593</v>
      </c>
      <c r="BH139" s="43">
        <v>16.778732912067706</v>
      </c>
      <c r="BI139" s="43">
        <v>18.929658901623171</v>
      </c>
      <c r="BJ139" s="43">
        <v>26.263528934934467</v>
      </c>
      <c r="BK139" s="43">
        <v>12.919958907849271</v>
      </c>
      <c r="BL139" s="43">
        <v>16.298145415147069</v>
      </c>
      <c r="BM139" s="43">
        <v>25.77795435179948</v>
      </c>
      <c r="BN139" s="43">
        <v>49.900202442199571</v>
      </c>
      <c r="BO139" s="43">
        <v>7.1183991284493597</v>
      </c>
      <c r="BP139" s="43">
        <v>31.0973496225293</v>
      </c>
      <c r="BQ139" s="43">
        <v>33.387170562174283</v>
      </c>
      <c r="BR139" s="43">
        <v>40.218848295774315</v>
      </c>
      <c r="BS139" s="43">
        <v>30.439056178335623</v>
      </c>
      <c r="BT139" s="43">
        <v>25.331782034638174</v>
      </c>
      <c r="BU139" s="43">
        <v>33.246528602296067</v>
      </c>
      <c r="BV139" s="43">
        <v>53.886408893786353</v>
      </c>
      <c r="BW139" s="43">
        <v>15.406325033695412</v>
      </c>
      <c r="BX139" s="43">
        <v>7.1805066105616877</v>
      </c>
      <c r="BY139" s="43">
        <v>0.73535681055605873</v>
      </c>
      <c r="BZ139" s="43">
        <v>0.41121926906095491</v>
      </c>
      <c r="CA139" s="43">
        <v>2.9946438535144932</v>
      </c>
      <c r="CB139" s="43">
        <v>0.421862591319003</v>
      </c>
      <c r="CC139" s="43">
        <v>0.14029833885609078</v>
      </c>
      <c r="CD139" s="43">
        <v>1.3353875413917311</v>
      </c>
      <c r="CE139" s="43">
        <v>1.1417382058633565</v>
      </c>
      <c r="CF139" s="43">
        <v>9.9846641100842302</v>
      </c>
      <c r="CG139" s="43">
        <v>2.6128203272253945</v>
      </c>
      <c r="CH139" s="43">
        <v>1.6348291106465618</v>
      </c>
      <c r="CI139" s="43">
        <v>3.416447229360136</v>
      </c>
      <c r="CJ139" s="43">
        <v>0.25685382706236148</v>
      </c>
      <c r="CK139" s="43">
        <v>0.54439686038436941</v>
      </c>
      <c r="CL139" s="43">
        <v>0.8794059920814693</v>
      </c>
      <c r="CM139" s="43">
        <v>0.63991076332393848</v>
      </c>
      <c r="CN139" s="43">
        <v>5.6570366124032034</v>
      </c>
      <c r="CO139" s="43">
        <v>0.5656517691944718</v>
      </c>
      <c r="CP139" s="43">
        <v>0.37147975684044754</v>
      </c>
      <c r="CQ139" s="43">
        <v>2.1747917592905357</v>
      </c>
      <c r="CR139" s="43">
        <v>0.53791424132605004</v>
      </c>
      <c r="CS139" s="43">
        <v>-0.22408046531258499</v>
      </c>
      <c r="CT139" s="43">
        <v>0.95293077759995037</v>
      </c>
      <c r="CU139" s="43">
        <v>1.2783487734643342</v>
      </c>
      <c r="CV139" s="43">
        <v>16.905896186827871</v>
      </c>
      <c r="CW139" s="43">
        <v>2.5503655297435381</v>
      </c>
      <c r="CX139" s="43">
        <v>1.7845356738110945</v>
      </c>
      <c r="CY139" s="43">
        <v>7.1127474495920149</v>
      </c>
      <c r="CZ139" s="43">
        <v>1.9128233187216239</v>
      </c>
      <c r="DA139" s="43">
        <v>0.5500758530332398</v>
      </c>
      <c r="DB139" s="43">
        <v>2.5808922493973734</v>
      </c>
      <c r="DC139" s="43">
        <v>0.4144561125289834</v>
      </c>
      <c r="DD139" s="44">
        <v>939</v>
      </c>
      <c r="DE139" s="44">
        <f t="shared" si="39"/>
        <v>7806</v>
      </c>
      <c r="DF139" s="43">
        <f t="shared" si="37"/>
        <v>4.6822742474916357</v>
      </c>
      <c r="DG139" s="43">
        <f t="shared" si="37"/>
        <v>8.597662771285485</v>
      </c>
      <c r="DH139" s="44">
        <v>2817</v>
      </c>
      <c r="DI139" s="44">
        <f t="shared" si="40"/>
        <v>18607</v>
      </c>
      <c r="DJ139" s="43">
        <f t="shared" si="38"/>
        <v>46.642373763664757</v>
      </c>
      <c r="DK139" s="43">
        <f t="shared" si="38"/>
        <v>49.297921848672075</v>
      </c>
    </row>
    <row r="140" spans="1:115" x14ac:dyDescent="0.25">
      <c r="A140" s="41">
        <v>2022</v>
      </c>
      <c r="B140" s="41" t="s">
        <v>169</v>
      </c>
      <c r="C140" s="41" t="s">
        <v>173</v>
      </c>
      <c r="D140" s="42">
        <v>105.39083370440213</v>
      </c>
      <c r="E140" s="42">
        <v>104.93347204730877</v>
      </c>
      <c r="F140" s="42">
        <v>102.95817249604713</v>
      </c>
      <c r="G140" s="42">
        <v>111.44510490886903</v>
      </c>
      <c r="H140" s="42">
        <v>92.522443617254226</v>
      </c>
      <c r="I140" s="42">
        <v>68.364983788791108</v>
      </c>
      <c r="J140" s="42">
        <v>96.831756506514949</v>
      </c>
      <c r="K140" s="42">
        <v>117.57645701096364</v>
      </c>
      <c r="L140" s="42">
        <v>117.57321829863329</v>
      </c>
      <c r="M140" s="42">
        <v>132.56988530678601</v>
      </c>
      <c r="N140" s="42">
        <v>138.74107179173737</v>
      </c>
      <c r="O140" s="42">
        <v>112.66401933454064</v>
      </c>
      <c r="P140" s="42">
        <v>114.5653683819277</v>
      </c>
      <c r="Q140" s="42">
        <v>74.516362919529769</v>
      </c>
      <c r="R140" s="42">
        <v>128.08868950793237</v>
      </c>
      <c r="S140" s="42">
        <v>120.57507287353305</v>
      </c>
      <c r="T140" s="42">
        <v>149.63377180162317</v>
      </c>
      <c r="U140" s="42">
        <v>169.74798088912846</v>
      </c>
      <c r="V140" s="42">
        <v>174.71964014969873</v>
      </c>
      <c r="W140" s="42">
        <v>149.65847116169908</v>
      </c>
      <c r="X140" s="42">
        <v>135.48045814572242</v>
      </c>
      <c r="Y140" s="42">
        <v>88.396718106728287</v>
      </c>
      <c r="Z140" s="42">
        <v>137.44958228195358</v>
      </c>
      <c r="AA140" s="42">
        <v>146.95345649058794</v>
      </c>
      <c r="AB140" s="43">
        <v>5.6491775998415372</v>
      </c>
      <c r="AC140" s="43">
        <v>11.211699164345411</v>
      </c>
      <c r="AD140" s="43">
        <v>7.5670387845540921</v>
      </c>
      <c r="AE140" s="43">
        <v>4.6765462773981969</v>
      </c>
      <c r="AF140" s="43">
        <v>0.65207682000893996</v>
      </c>
      <c r="AG140" s="43">
        <v>6.956521739130439</v>
      </c>
      <c r="AH140" s="43">
        <v>17.088841843457136</v>
      </c>
      <c r="AI140" s="43">
        <v>0.88270242743164751</v>
      </c>
      <c r="AJ140" s="43">
        <v>7.3588840391740407</v>
      </c>
      <c r="AK140" s="43">
        <v>12.205580449075782</v>
      </c>
      <c r="AL140" s="43">
        <v>28.881791732559805</v>
      </c>
      <c r="AM140" s="43">
        <v>3.8180042262181635</v>
      </c>
      <c r="AN140" s="43">
        <v>-0.69596220297828415</v>
      </c>
      <c r="AO140" s="43">
        <v>2.5498159738589043</v>
      </c>
      <c r="AP140" s="43">
        <v>22.119150705664502</v>
      </c>
      <c r="AQ140" s="43">
        <v>5.7102242669184067</v>
      </c>
      <c r="AR140" s="43">
        <v>23.781364512377156</v>
      </c>
      <c r="AS140" s="43">
        <v>30.439462734465849</v>
      </c>
      <c r="AT140" s="43">
        <v>47.17800811862962</v>
      </c>
      <c r="AU140" s="43">
        <v>22.881552369178326</v>
      </c>
      <c r="AV140" s="43">
        <v>9.4105835269815863</v>
      </c>
      <c r="AW140" s="43">
        <v>11.722614925086505</v>
      </c>
      <c r="AX140" s="43">
        <v>28.674087536376614</v>
      </c>
      <c r="AY140" s="43">
        <v>16.872894535843553</v>
      </c>
      <c r="AZ140" s="43">
        <v>6.2981028980412024</v>
      </c>
      <c r="BA140" s="43">
        <v>9.52418341708543</v>
      </c>
      <c r="BB140" s="43">
        <v>7.5866424566904511</v>
      </c>
      <c r="BC140" s="43">
        <v>5.1115521077635506</v>
      </c>
      <c r="BD140" s="43">
        <v>4.3303192286556547</v>
      </c>
      <c r="BE140" s="43">
        <v>-6.4571526704447884</v>
      </c>
      <c r="BF140" s="43">
        <v>11.815277955418235</v>
      </c>
      <c r="BG140" s="43">
        <v>10.229064816275013</v>
      </c>
      <c r="BH140" s="43">
        <v>15.661740697789895</v>
      </c>
      <c r="BI140" s="43">
        <v>18.044437472659382</v>
      </c>
      <c r="BJ140" s="43">
        <v>26.570519687873094</v>
      </c>
      <c r="BK140" s="43">
        <v>11.870966851139508</v>
      </c>
      <c r="BL140" s="43">
        <v>14.336922675399389</v>
      </c>
      <c r="BM140" s="43">
        <v>23.108004119561464</v>
      </c>
      <c r="BN140" s="43">
        <v>45.929887154317207</v>
      </c>
      <c r="BO140" s="43">
        <v>6.966305795054839</v>
      </c>
      <c r="BP140" s="43">
        <v>30.206123875233782</v>
      </c>
      <c r="BQ140" s="43">
        <v>32.991133045466789</v>
      </c>
      <c r="BR140" s="43">
        <v>41.053673036577209</v>
      </c>
      <c r="BS140" s="43">
        <v>29.536858722394001</v>
      </c>
      <c r="BT140" s="43">
        <v>23.454266629084852</v>
      </c>
      <c r="BU140" s="43">
        <v>30.731693052286559</v>
      </c>
      <c r="BV140" s="43">
        <v>50.244883828627529</v>
      </c>
      <c r="BW140" s="43">
        <v>15.567034642581955</v>
      </c>
      <c r="BX140" s="43">
        <v>6.475912832891404</v>
      </c>
      <c r="BY140" s="43">
        <v>0.67774041086180714</v>
      </c>
      <c r="BZ140" s="43">
        <v>0.41119678232686074</v>
      </c>
      <c r="CA140" s="43">
        <v>2.3004991410943139</v>
      </c>
      <c r="CB140" s="43">
        <v>0.34173389730778403</v>
      </c>
      <c r="CC140" s="43">
        <v>0.21477689076606576</v>
      </c>
      <c r="CD140" s="43">
        <v>1.4618086404580046</v>
      </c>
      <c r="CE140" s="43">
        <v>1.0681570700765679</v>
      </c>
      <c r="CF140" s="43">
        <v>8.9061792192700082</v>
      </c>
      <c r="CG140" s="43">
        <v>3.1272640567344028</v>
      </c>
      <c r="CH140" s="43">
        <v>1.639387349228417</v>
      </c>
      <c r="CI140" s="43">
        <v>2.0207975370844009</v>
      </c>
      <c r="CJ140" s="43">
        <v>0.27964482889558845</v>
      </c>
      <c r="CK140" s="43">
        <v>5.4341486462581239E-2</v>
      </c>
      <c r="CL140" s="43">
        <v>1.1743253021027307</v>
      </c>
      <c r="CM140" s="43">
        <v>0.61041865876188728</v>
      </c>
      <c r="CN140" s="43">
        <v>5.9193604522771395</v>
      </c>
      <c r="CO140" s="43">
        <v>0.56859944889933023</v>
      </c>
      <c r="CP140" s="43">
        <v>0.37301678257399185</v>
      </c>
      <c r="CQ140" s="43">
        <v>2.3808086565444753</v>
      </c>
      <c r="CR140" s="43">
        <v>0.51474910411699459</v>
      </c>
      <c r="CS140" s="43">
        <v>-0.18272572081831004</v>
      </c>
      <c r="CT140" s="43">
        <v>1.0102313932476421</v>
      </c>
      <c r="CU140" s="43">
        <v>1.2546807877130155</v>
      </c>
      <c r="CV140" s="43">
        <v>16.068363389807907</v>
      </c>
      <c r="CW140" s="43">
        <v>2.6966404659127985</v>
      </c>
      <c r="CX140" s="43">
        <v>1.7631629508096835</v>
      </c>
      <c r="CY140" s="43">
        <v>6.5080618808958093</v>
      </c>
      <c r="CZ140" s="43">
        <v>1.7448803767461245</v>
      </c>
      <c r="DA140" s="43">
        <v>0.49121775792562361</v>
      </c>
      <c r="DB140" s="43">
        <v>2.4267697371154706</v>
      </c>
      <c r="DC140" s="43">
        <v>0.43763022040239447</v>
      </c>
      <c r="DD140" s="44">
        <v>923</v>
      </c>
      <c r="DE140" s="44">
        <f t="shared" si="39"/>
        <v>8729</v>
      </c>
      <c r="DF140" s="43">
        <f t="shared" si="37"/>
        <v>0.21715526601520097</v>
      </c>
      <c r="DG140" s="43">
        <f t="shared" si="37"/>
        <v>7.645825625847813</v>
      </c>
      <c r="DH140" s="44">
        <v>2349</v>
      </c>
      <c r="DI140" s="44">
        <f t="shared" si="40"/>
        <v>20956</v>
      </c>
      <c r="DJ140" s="43">
        <f t="shared" si="38"/>
        <v>36.095017381228267</v>
      </c>
      <c r="DK140" s="43">
        <f t="shared" si="38"/>
        <v>47.691873986891252</v>
      </c>
    </row>
    <row r="141" spans="1:115" x14ac:dyDescent="0.25">
      <c r="A141" s="41">
        <v>2022</v>
      </c>
      <c r="B141" s="41" t="s">
        <v>170</v>
      </c>
      <c r="C141" s="41" t="s">
        <v>173</v>
      </c>
      <c r="D141" s="42">
        <v>106.12879194509917</v>
      </c>
      <c r="E141" s="42">
        <v>105.59053824672834</v>
      </c>
      <c r="F141" s="42">
        <v>103.3327060503113</v>
      </c>
      <c r="G141" s="42">
        <v>112.14423493288194</v>
      </c>
      <c r="H141" s="42">
        <v>95.076089336544783</v>
      </c>
      <c r="I141" s="42">
        <v>66.808707735062526</v>
      </c>
      <c r="J141" s="42">
        <v>97.044788819476551</v>
      </c>
      <c r="K141" s="42">
        <v>118.26889786497404</v>
      </c>
      <c r="L141" s="42">
        <v>124.15612145821268</v>
      </c>
      <c r="M141" s="42">
        <v>144.66425331671095</v>
      </c>
      <c r="N141" s="42">
        <v>142.6978867099854</v>
      </c>
      <c r="O141" s="42">
        <v>120.51214336765928</v>
      </c>
      <c r="P141" s="42">
        <v>117.71104267179243</v>
      </c>
      <c r="Q141" s="42">
        <v>84.995683900616797</v>
      </c>
      <c r="R141" s="42">
        <v>125.57751116416445</v>
      </c>
      <c r="S141" s="42">
        <v>119.69792824612391</v>
      </c>
      <c r="T141" s="42">
        <v>159.47893638125672</v>
      </c>
      <c r="U141" s="42">
        <v>188.08246894127842</v>
      </c>
      <c r="V141" s="42">
        <v>181.00548634543938</v>
      </c>
      <c r="W141" s="42">
        <v>161.28956136318271</v>
      </c>
      <c r="X141" s="42">
        <v>139.24839147895048</v>
      </c>
      <c r="Y141" s="42">
        <v>101.99318377012385</v>
      </c>
      <c r="Z141" s="42">
        <v>135.00866527024226</v>
      </c>
      <c r="AA141" s="42">
        <v>147.16273450129842</v>
      </c>
      <c r="AB141" s="43">
        <v>5.1234287711078741</v>
      </c>
      <c r="AC141" s="43">
        <v>11.830201809324969</v>
      </c>
      <c r="AD141" s="43">
        <v>6.821158116398518</v>
      </c>
      <c r="AE141" s="43">
        <v>4.1136742391018499</v>
      </c>
      <c r="AF141" s="43">
        <v>2.0445932845686077</v>
      </c>
      <c r="AG141" s="43">
        <v>3.6206896551724155</v>
      </c>
      <c r="AH141" s="43">
        <v>14.667631103074141</v>
      </c>
      <c r="AI141" s="43">
        <v>0.33568311513931803</v>
      </c>
      <c r="AJ141" s="43">
        <v>2.7459804488384032</v>
      </c>
      <c r="AK141" s="43">
        <v>19.606991279784136</v>
      </c>
      <c r="AL141" s="43">
        <v>32.458014276897941</v>
      </c>
      <c r="AM141" s="43">
        <v>-1.5354086185726756</v>
      </c>
      <c r="AN141" s="43">
        <v>-11.398077628212356</v>
      </c>
      <c r="AO141" s="43">
        <v>14.868351729646223</v>
      </c>
      <c r="AP141" s="43">
        <v>-8.9094605135209282E-2</v>
      </c>
      <c r="AQ141" s="43">
        <v>2.8323070073722922</v>
      </c>
      <c r="AR141" s="43">
        <v>19.988927868595695</v>
      </c>
      <c r="AS141" s="43">
        <v>39.435469597967113</v>
      </c>
      <c r="AT141" s="43">
        <v>51.018790759980924</v>
      </c>
      <c r="AU141" s="43">
        <v>17.917528468693501</v>
      </c>
      <c r="AV141" s="43">
        <v>-1.5770380358467451</v>
      </c>
      <c r="AW141" s="43">
        <v>26.964414618112208</v>
      </c>
      <c r="AX141" s="43">
        <v>9.5674246015779119</v>
      </c>
      <c r="AY141" s="43">
        <v>14.227839245206543</v>
      </c>
      <c r="AZ141" s="43">
        <v>6.1779332531517461</v>
      </c>
      <c r="BA141" s="43">
        <v>9.7579905454032492</v>
      </c>
      <c r="BB141" s="43">
        <v>7.5073569738515866</v>
      </c>
      <c r="BC141" s="43">
        <v>5.0092196986732729</v>
      </c>
      <c r="BD141" s="43">
        <v>4.0975662287314307</v>
      </c>
      <c r="BE141" s="43">
        <v>-5.5442761205684921</v>
      </c>
      <c r="BF141" s="43">
        <v>12.105671670807716</v>
      </c>
      <c r="BG141" s="43">
        <v>9.1892177962812571</v>
      </c>
      <c r="BH141" s="43">
        <v>14.167370941467027</v>
      </c>
      <c r="BI141" s="43">
        <v>18.230012914624826</v>
      </c>
      <c r="BJ141" s="43">
        <v>27.188797862890613</v>
      </c>
      <c r="BK141" s="43">
        <v>10.328853093457791</v>
      </c>
      <c r="BL141" s="43">
        <v>11.31801519055422</v>
      </c>
      <c r="BM141" s="43">
        <v>22.244617992152115</v>
      </c>
      <c r="BN141" s="43">
        <v>39.201157256579002</v>
      </c>
      <c r="BO141" s="43">
        <v>6.5558839748882436</v>
      </c>
      <c r="BP141" s="43">
        <v>28.99929621027022</v>
      </c>
      <c r="BQ141" s="43">
        <v>33.778878836594693</v>
      </c>
      <c r="BR141" s="43">
        <v>42.130218671629002</v>
      </c>
      <c r="BS141" s="43">
        <v>28.163205350507738</v>
      </c>
      <c r="BT141" s="43">
        <v>20.482102588710106</v>
      </c>
      <c r="BU141" s="43">
        <v>30.332185517956756</v>
      </c>
      <c r="BV141" s="43">
        <v>44.435543140508862</v>
      </c>
      <c r="BW141" s="43">
        <v>15.431849416276112</v>
      </c>
      <c r="BX141" s="43">
        <v>5.446255550384592</v>
      </c>
      <c r="BY141" s="43">
        <v>0.7322663166991723</v>
      </c>
      <c r="BZ141" s="43">
        <v>0.27066786931377101</v>
      </c>
      <c r="CA141" s="43">
        <v>2.2300837826747619</v>
      </c>
      <c r="CB141" s="43">
        <v>0.14455127290684844</v>
      </c>
      <c r="CC141" s="43">
        <v>0.12362937814401596</v>
      </c>
      <c r="CD141" s="43">
        <v>0.97028683374127755</v>
      </c>
      <c r="CE141" s="43">
        <v>0.97477009690474548</v>
      </c>
      <c r="CF141" s="43">
        <v>2.3504321126235213</v>
      </c>
      <c r="CG141" s="43">
        <v>2.1465531569090892</v>
      </c>
      <c r="CH141" s="43">
        <v>1.8374020381990599</v>
      </c>
      <c r="CI141" s="43">
        <v>-0.83447265093149003</v>
      </c>
      <c r="CJ141" s="43">
        <v>-1.27248967327935</v>
      </c>
      <c r="CK141" s="43">
        <v>0.28192869428114631</v>
      </c>
      <c r="CL141" s="43">
        <v>-0.20800773904379291</v>
      </c>
      <c r="CM141" s="43">
        <v>0.39951828648885845</v>
      </c>
      <c r="CN141" s="43">
        <v>5.7907437542553595</v>
      </c>
      <c r="CO141" s="43">
        <v>0.591127487109813</v>
      </c>
      <c r="CP141" s="43">
        <v>0.36021831246483321</v>
      </c>
      <c r="CQ141" s="43">
        <v>2.381524308676803</v>
      </c>
      <c r="CR141" s="43">
        <v>0.41670598844616358</v>
      </c>
      <c r="CS141" s="43">
        <v>-0.15361536671603704</v>
      </c>
      <c r="CT141" s="43">
        <v>0.96022104543819675</v>
      </c>
      <c r="CU141" s="43">
        <v>1.2345619788355875</v>
      </c>
      <c r="CV141" s="43">
        <v>14.096815959463212</v>
      </c>
      <c r="CW141" s="43">
        <v>2.4442157010783077</v>
      </c>
      <c r="CX141" s="43">
        <v>1.7807096318464319</v>
      </c>
      <c r="CY141" s="43">
        <v>5.6703804508959896</v>
      </c>
      <c r="CZ141" s="43">
        <v>1.3194542194021823</v>
      </c>
      <c r="DA141" s="43">
        <v>0.46522645329169754</v>
      </c>
      <c r="DB141" s="43">
        <v>1.9827364976741308</v>
      </c>
      <c r="DC141" s="43">
        <v>0.4340930052744742</v>
      </c>
      <c r="DD141" s="44">
        <v>827</v>
      </c>
      <c r="DE141" s="44">
        <f t="shared" si="39"/>
        <v>9556</v>
      </c>
      <c r="DF141" s="43">
        <f t="shared" si="37"/>
        <v>-18.522167487684726</v>
      </c>
      <c r="DG141" s="43">
        <f t="shared" si="37"/>
        <v>4.7347654537483574</v>
      </c>
      <c r="DH141" s="44">
        <v>1737</v>
      </c>
      <c r="DI141" s="44">
        <f t="shared" si="40"/>
        <v>22693</v>
      </c>
      <c r="DJ141" s="43">
        <f t="shared" si="38"/>
        <v>16.18729096989966</v>
      </c>
      <c r="DK141" s="43">
        <f t="shared" si="38"/>
        <v>44.688854883958172</v>
      </c>
    </row>
    <row r="142" spans="1:115" x14ac:dyDescent="0.25">
      <c r="A142" s="41">
        <v>2022</v>
      </c>
      <c r="B142" s="41" t="s">
        <v>171</v>
      </c>
      <c r="C142" s="41" t="s">
        <v>173</v>
      </c>
      <c r="D142" s="42">
        <v>107.60885641485862</v>
      </c>
      <c r="E142" s="42">
        <v>107.10179050539341</v>
      </c>
      <c r="F142" s="42">
        <v>103.60259052320853</v>
      </c>
      <c r="G142" s="42">
        <v>112.56938156910601</v>
      </c>
      <c r="H142" s="42">
        <v>94.353514342018855</v>
      </c>
      <c r="I142" s="42">
        <v>67.920333487725799</v>
      </c>
      <c r="J142" s="42">
        <v>107.25687228161893</v>
      </c>
      <c r="K142" s="42">
        <v>118.82285054818236</v>
      </c>
      <c r="L142" s="42">
        <v>122.90925464615212</v>
      </c>
      <c r="M142" s="42">
        <v>128.3007069534261</v>
      </c>
      <c r="N142" s="42">
        <v>131.18279979272637</v>
      </c>
      <c r="O142" s="42">
        <v>118.75281745239982</v>
      </c>
      <c r="P142" s="42">
        <v>124.45504927870401</v>
      </c>
      <c r="Q142" s="42">
        <v>92.425596747968413</v>
      </c>
      <c r="R142" s="42">
        <v>150.77411979953158</v>
      </c>
      <c r="S142" s="42">
        <v>120.56133532749644</v>
      </c>
      <c r="T142" s="42">
        <v>157.88082193286508</v>
      </c>
      <c r="U142" s="42">
        <v>169.88044980589638</v>
      </c>
      <c r="V142" s="42">
        <v>168.27310150647153</v>
      </c>
      <c r="W142" s="42">
        <v>158.3340223409476</v>
      </c>
      <c r="X142" s="42">
        <v>148.62424186725073</v>
      </c>
      <c r="Y142" s="42">
        <v>112.17306794797733</v>
      </c>
      <c r="Z142" s="42">
        <v>162.69214765248</v>
      </c>
      <c r="AA142" s="42">
        <v>149.51319400511943</v>
      </c>
      <c r="AB142" s="43">
        <v>4.2541595046300618</v>
      </c>
      <c r="AC142" s="43">
        <v>11.338797814207634</v>
      </c>
      <c r="AD142" s="43">
        <v>6.3733529377310472</v>
      </c>
      <c r="AE142" s="43">
        <v>3.3301534992628667</v>
      </c>
      <c r="AF142" s="43">
        <v>-0.45048947414014773</v>
      </c>
      <c r="AG142" s="43">
        <v>1.1589403973509826</v>
      </c>
      <c r="AH142" s="43">
        <v>13.573604718999178</v>
      </c>
      <c r="AI142" s="43">
        <v>-7.4868979286235593E-2</v>
      </c>
      <c r="AJ142" s="43">
        <v>-0.31428716727146533</v>
      </c>
      <c r="AK142" s="43">
        <v>4.3957553692121509</v>
      </c>
      <c r="AL142" s="43">
        <v>-1.6306947804300975E-2</v>
      </c>
      <c r="AM142" s="43">
        <v>1.7777428302560905</v>
      </c>
      <c r="AN142" s="43">
        <v>-13.476015283533249</v>
      </c>
      <c r="AO142" s="43">
        <v>-2.4357353570804263</v>
      </c>
      <c r="AP142" s="43">
        <v>-3.2212700787286996</v>
      </c>
      <c r="AQ142" s="43">
        <v>5.7260053352707674</v>
      </c>
      <c r="AR142" s="43">
        <v>15.859060995152063</v>
      </c>
      <c r="AS142" s="43">
        <v>22.870608652021506</v>
      </c>
      <c r="AT142" s="43">
        <v>14.538750713884152</v>
      </c>
      <c r="AU142" s="43">
        <v>20.400046749728105</v>
      </c>
      <c r="AV142" s="43">
        <v>-3.9500066438302284</v>
      </c>
      <c r="AW142" s="43">
        <v>8.8028605223450018</v>
      </c>
      <c r="AX142" s="43">
        <v>7.169507784301965</v>
      </c>
      <c r="AY142" s="43">
        <v>17.909841374471714</v>
      </c>
      <c r="AZ142" s="43">
        <v>5.9957743455837154</v>
      </c>
      <c r="BA142" s="43">
        <v>9.905992197991953</v>
      </c>
      <c r="BB142" s="43">
        <v>7.4002670226061662</v>
      </c>
      <c r="BC142" s="43">
        <v>4.8514335077339377</v>
      </c>
      <c r="BD142" s="43">
        <v>3.6706647692620553</v>
      </c>
      <c r="BE142" s="43">
        <v>-4.96646210931927</v>
      </c>
      <c r="BF142" s="43">
        <v>12.255424503971657</v>
      </c>
      <c r="BG142" s="43">
        <v>8.3011013373952114</v>
      </c>
      <c r="BH142" s="43">
        <v>12.638251650861609</v>
      </c>
      <c r="BI142" s="43">
        <v>16.740301352875917</v>
      </c>
      <c r="BJ142" s="43">
        <v>24.103887054149055</v>
      </c>
      <c r="BK142" s="43">
        <v>9.4838111463707122</v>
      </c>
      <c r="BL142" s="43">
        <v>8.5238755909851971</v>
      </c>
      <c r="BM142" s="43">
        <v>19.325303964891894</v>
      </c>
      <c r="BN142" s="43">
        <v>32.692327544570013</v>
      </c>
      <c r="BO142" s="43">
        <v>6.4823251554642747</v>
      </c>
      <c r="BP142" s="43">
        <v>27.579883067707222</v>
      </c>
      <c r="BQ142" s="43">
        <v>32.564320639008137</v>
      </c>
      <c r="BR142" s="43">
        <v>38.903812530408644</v>
      </c>
      <c r="BS142" s="43">
        <v>27.370885078823527</v>
      </c>
      <c r="BT142" s="43">
        <v>17.673936808164935</v>
      </c>
      <c r="BU142" s="43">
        <v>27.753071956737575</v>
      </c>
      <c r="BV142" s="43">
        <v>38.859672490881934</v>
      </c>
      <c r="BW142" s="43">
        <v>15.655799317957886</v>
      </c>
      <c r="BX142" s="43">
        <v>4.4451056123406332</v>
      </c>
      <c r="BY142" s="43">
        <v>0.67640415247957508</v>
      </c>
      <c r="BZ142" s="43">
        <v>0.36242344509838442</v>
      </c>
      <c r="CA142" s="43">
        <v>2.2811146935345743</v>
      </c>
      <c r="CB142" s="43">
        <v>2.6123194854384951E-2</v>
      </c>
      <c r="CC142" s="43">
        <v>5.5978274687964423E-2</v>
      </c>
      <c r="CD142" s="43">
        <v>0.91151290616903102</v>
      </c>
      <c r="CE142" s="43">
        <v>0.1315489455167192</v>
      </c>
      <c r="CF142" s="43">
        <v>0.13842187870203265</v>
      </c>
      <c r="CG142" s="43">
        <v>0.96872808531795906</v>
      </c>
      <c r="CH142" s="43">
        <v>2.0915470519266292E-2</v>
      </c>
      <c r="CI142" s="43">
        <v>0.9201862610796232</v>
      </c>
      <c r="CJ142" s="43">
        <v>-1.4228638525736199</v>
      </c>
      <c r="CK142" s="43">
        <v>-0.16118008165165246</v>
      </c>
      <c r="CL142" s="43">
        <v>-0.50679051021822807</v>
      </c>
      <c r="CM142" s="43">
        <v>0.31942650622868446</v>
      </c>
      <c r="CN142" s="43">
        <v>5.4535123838073982</v>
      </c>
      <c r="CO142" s="43">
        <v>0.59961573156803949</v>
      </c>
      <c r="CP142" s="43">
        <v>0.36923135216359537</v>
      </c>
      <c r="CQ142" s="43">
        <v>2.3055709149940125</v>
      </c>
      <c r="CR142" s="43">
        <v>0.37984467929288462</v>
      </c>
      <c r="CS142" s="43">
        <v>-0.13383493568038476</v>
      </c>
      <c r="CT142" s="43">
        <v>0.95274373761043285</v>
      </c>
      <c r="CU142" s="43">
        <v>0.98034090385881756</v>
      </c>
      <c r="CV142" s="43">
        <v>12.610522057507549</v>
      </c>
      <c r="CW142" s="43">
        <v>2.3544294286131513</v>
      </c>
      <c r="CX142" s="43">
        <v>1.5828518574328776</v>
      </c>
      <c r="CY142" s="43">
        <v>5.1667365065338302</v>
      </c>
      <c r="CZ142" s="43">
        <v>1.0280458804278207</v>
      </c>
      <c r="DA142" s="43">
        <v>0.39907107774057432</v>
      </c>
      <c r="DB142" s="43">
        <v>1.708166134008793</v>
      </c>
      <c r="DC142" s="43">
        <v>0.37122117275050087</v>
      </c>
      <c r="DD142" s="44">
        <v>828</v>
      </c>
      <c r="DE142" s="44">
        <f t="shared" si="39"/>
        <v>10384</v>
      </c>
      <c r="DF142" s="43">
        <f t="shared" si="37"/>
        <v>-22.033898305084744</v>
      </c>
      <c r="DG142" s="43">
        <f t="shared" si="37"/>
        <v>1.9438444924406051</v>
      </c>
      <c r="DH142" s="44">
        <v>2224</v>
      </c>
      <c r="DI142" s="44">
        <f t="shared" si="40"/>
        <v>24917</v>
      </c>
      <c r="DJ142" s="43">
        <f t="shared" si="38"/>
        <v>35.44457978075517</v>
      </c>
      <c r="DK142" s="43">
        <f t="shared" si="38"/>
        <v>43.812766939859159</v>
      </c>
    </row>
    <row r="143" spans="1:115" x14ac:dyDescent="0.25">
      <c r="A143" s="41">
        <v>2022</v>
      </c>
      <c r="B143" s="41" t="s">
        <v>172</v>
      </c>
      <c r="C143" s="41" t="s">
        <v>173</v>
      </c>
      <c r="D143" s="42">
        <v>114.74607186143673</v>
      </c>
      <c r="E143" s="42">
        <v>107.03608388545145</v>
      </c>
      <c r="F143" s="42">
        <v>103.65766898705195</v>
      </c>
      <c r="G143" s="42">
        <v>119.87245600913276</v>
      </c>
      <c r="H143" s="42">
        <v>95.264944164659525</v>
      </c>
      <c r="I143" s="42">
        <v>76.146364057433985</v>
      </c>
      <c r="J143" s="42">
        <v>132.53425810578767</v>
      </c>
      <c r="K143" s="42">
        <v>121.48380183002226</v>
      </c>
      <c r="L143" s="42">
        <v>163.22937176089411</v>
      </c>
      <c r="M143" s="42">
        <v>139.65078331178341</v>
      </c>
      <c r="N143" s="42">
        <v>126.55798606953066</v>
      </c>
      <c r="O143" s="42">
        <v>160.8216909126788</v>
      </c>
      <c r="P143" s="42">
        <v>138.6043862372122</v>
      </c>
      <c r="Q143" s="42">
        <v>152.03981969075926</v>
      </c>
      <c r="R143" s="42">
        <v>335.51726717385452</v>
      </c>
      <c r="S143" s="42">
        <v>138.8649450819116</v>
      </c>
      <c r="T143" s="42">
        <v>208.90644899219942</v>
      </c>
      <c r="U143" s="42">
        <v>187.34525384714635</v>
      </c>
      <c r="V143" s="42">
        <v>165.31669729189986</v>
      </c>
      <c r="W143" s="42">
        <v>214.97529229001958</v>
      </c>
      <c r="X143" s="42">
        <v>163.0062973488713</v>
      </c>
      <c r="Y143" s="42">
        <v>188.43327831165814</v>
      </c>
      <c r="Z143" s="42">
        <v>364.13398336409568</v>
      </c>
      <c r="AA143" s="42">
        <v>173.76749454991145</v>
      </c>
      <c r="AB143" s="43">
        <v>5.6008134102675911</v>
      </c>
      <c r="AC143" s="43">
        <v>9.6969696969696919</v>
      </c>
      <c r="AD143" s="43">
        <v>5.0223214284552897</v>
      </c>
      <c r="AE143" s="43">
        <v>7.6348829317950173</v>
      </c>
      <c r="AF143" s="43">
        <v>-4.6907089460280886</v>
      </c>
      <c r="AG143" s="43">
        <v>12.47947454844005</v>
      </c>
      <c r="AH143" s="43">
        <v>7.996129135240837</v>
      </c>
      <c r="AI143" s="43">
        <v>-0.57480569948188398</v>
      </c>
      <c r="AJ143" s="43">
        <v>1.4414514915058962</v>
      </c>
      <c r="AK143" s="43">
        <v>17.203088509033805</v>
      </c>
      <c r="AL143" s="43">
        <v>-2.7355762728317856</v>
      </c>
      <c r="AM143" s="43">
        <v>0.40017983143170177</v>
      </c>
      <c r="AN143" s="43">
        <v>-13.076091227268961</v>
      </c>
      <c r="AO143" s="43">
        <v>13.201643794377492</v>
      </c>
      <c r="AP143" s="43">
        <v>7.1786636229821843</v>
      </c>
      <c r="AQ143" s="43">
        <v>-3.4961754530299261</v>
      </c>
      <c r="AR143" s="43">
        <v>18.14647015928179</v>
      </c>
      <c r="AS143" s="43">
        <v>37.976634227297538</v>
      </c>
      <c r="AT143" s="43">
        <v>12.336905031957146</v>
      </c>
      <c r="AU143" s="43">
        <v>19.350176769562964</v>
      </c>
      <c r="AV143" s="43">
        <v>-3.9786521612924064</v>
      </c>
      <c r="AW143" s="43">
        <v>27.056206356658198</v>
      </c>
      <c r="AX143" s="43">
        <v>19.861427680711262</v>
      </c>
      <c r="AY143" s="43">
        <v>8.5998483097159841</v>
      </c>
      <c r="AZ143" s="43">
        <v>5.9599729643977861</v>
      </c>
      <c r="BA143" s="43">
        <v>9.8878635673402826</v>
      </c>
      <c r="BB143" s="43">
        <v>7.1925720133594107</v>
      </c>
      <c r="BC143" s="43">
        <v>5.0953945900932496</v>
      </c>
      <c r="BD143" s="43">
        <v>2.9175422499778003</v>
      </c>
      <c r="BE143" s="43">
        <v>-3.571428571428592</v>
      </c>
      <c r="BF143" s="43">
        <v>11.756868167157508</v>
      </c>
      <c r="BG143" s="43">
        <v>7.5051726015463061</v>
      </c>
      <c r="BH143" s="43">
        <v>11.282183077631824</v>
      </c>
      <c r="BI143" s="43">
        <v>16.784049430075765</v>
      </c>
      <c r="BJ143" s="43">
        <v>21.390752873177753</v>
      </c>
      <c r="BK143" s="43">
        <v>8.3986775439252028</v>
      </c>
      <c r="BL143" s="43">
        <v>6.1250939160124807</v>
      </c>
      <c r="BM143" s="43">
        <v>18.445851361968082</v>
      </c>
      <c r="BN143" s="43">
        <v>26.680118611434533</v>
      </c>
      <c r="BO143" s="43">
        <v>5.4784943513452866</v>
      </c>
      <c r="BP143" s="43">
        <v>26.420201348195672</v>
      </c>
      <c r="BQ143" s="43">
        <v>33.097802922024201</v>
      </c>
      <c r="BR143" s="43">
        <v>36.118251506167098</v>
      </c>
      <c r="BS143" s="43">
        <v>26.38717396311052</v>
      </c>
      <c r="BT143" s="43">
        <v>15.249337717159928</v>
      </c>
      <c r="BU143" s="43">
        <v>27.650635694672609</v>
      </c>
      <c r="BV143" s="43">
        <v>34.481945588359508</v>
      </c>
      <c r="BW143" s="43">
        <v>14.933503267152215</v>
      </c>
      <c r="BX143" s="43">
        <v>4.4365662964333028</v>
      </c>
      <c r="BY143" s="43">
        <v>0.52530868251876839</v>
      </c>
      <c r="BZ143" s="43">
        <v>0.25705150140160316</v>
      </c>
      <c r="CA143" s="43">
        <v>4.2024694601501658</v>
      </c>
      <c r="CB143" s="43">
        <v>-0.35403156586558998</v>
      </c>
      <c r="CC143" s="43">
        <v>0.33549125942375141</v>
      </c>
      <c r="CD143" s="43">
        <v>-0.59505554960949514</v>
      </c>
      <c r="CE143" s="43">
        <v>6.5332508414099835E-2</v>
      </c>
      <c r="CF143" s="43">
        <v>-1.1521529813824745</v>
      </c>
      <c r="CG143" s="43">
        <v>1.0151410698799392</v>
      </c>
      <c r="CH143" s="43">
        <v>-0.41877070944037237</v>
      </c>
      <c r="CI143" s="43">
        <v>0.22292061318364154</v>
      </c>
      <c r="CJ143" s="43">
        <v>-1.2059503669376661</v>
      </c>
      <c r="CK143" s="43">
        <v>0.36263350257705212</v>
      </c>
      <c r="CL143" s="43">
        <v>-0.96802696497483853</v>
      </c>
      <c r="CM143" s="43">
        <v>-0.1601001256702303</v>
      </c>
      <c r="CN143" s="43">
        <v>5.3624902057420263</v>
      </c>
      <c r="CO143" s="43">
        <v>0.59287709536427313</v>
      </c>
      <c r="CP143" s="43">
        <v>0.35865784707995496</v>
      </c>
      <c r="CQ143" s="43">
        <v>2.4775937496350475</v>
      </c>
      <c r="CR143" s="43">
        <v>0.31329210994738821</v>
      </c>
      <c r="CS143" s="43">
        <v>-9.1273448847436406E-2</v>
      </c>
      <c r="CT143" s="43">
        <v>0.81438105656469972</v>
      </c>
      <c r="CU143" s="43">
        <v>0.89696179599809833</v>
      </c>
      <c r="CV143" s="43">
        <v>10.943007543093151</v>
      </c>
      <c r="CW143" s="43">
        <v>2.1917463858716144</v>
      </c>
      <c r="CX143" s="43">
        <v>1.3397152338105642</v>
      </c>
      <c r="CY143" s="43">
        <v>4.5662123497757587</v>
      </c>
      <c r="CZ143" s="43">
        <v>0.75668288035041331</v>
      </c>
      <c r="DA143" s="43">
        <v>0.39464501403362767</v>
      </c>
      <c r="DB143" s="43">
        <v>1.3873239799731578</v>
      </c>
      <c r="DC143" s="43">
        <v>0.30668169927801681</v>
      </c>
      <c r="DD143" s="44">
        <v>906</v>
      </c>
      <c r="DE143" s="44">
        <f>+DD143+DE142</f>
        <v>11290</v>
      </c>
      <c r="DF143" s="43">
        <f t="shared" si="37"/>
        <v>-23.801513877207736</v>
      </c>
      <c r="DG143" s="43">
        <f t="shared" si="37"/>
        <v>21.423962142396213</v>
      </c>
      <c r="DH143" s="44">
        <v>1999</v>
      </c>
      <c r="DI143" s="44">
        <f t="shared" si="40"/>
        <v>26916</v>
      </c>
      <c r="DJ143" s="43">
        <f t="shared" si="38"/>
        <v>0.60392551585304322</v>
      </c>
      <c r="DK143" s="43">
        <f t="shared" si="38"/>
        <v>66.394658753709194</v>
      </c>
    </row>
    <row r="144" spans="1:115" x14ac:dyDescent="0.25">
      <c r="A144" s="41">
        <v>2023</v>
      </c>
      <c r="B144" s="41" t="s">
        <v>160</v>
      </c>
      <c r="C144" s="41" t="s">
        <v>173</v>
      </c>
      <c r="D144" s="42">
        <v>109.68240469043933</v>
      </c>
      <c r="E144" s="42">
        <v>107.69315008487104</v>
      </c>
      <c r="F144" s="42">
        <v>106.03155077949842</v>
      </c>
      <c r="G144" s="42">
        <v>116.66023697988426</v>
      </c>
      <c r="H144" s="42">
        <v>92.949419750383186</v>
      </c>
      <c r="I144" s="42">
        <v>73.58962482630848</v>
      </c>
      <c r="J144" s="42">
        <v>103.90344983793017</v>
      </c>
      <c r="K144" s="42">
        <v>120.05935207320091</v>
      </c>
      <c r="L144" s="42">
        <v>116.8778880603699</v>
      </c>
      <c r="M144" s="42">
        <v>102.19241452272256</v>
      </c>
      <c r="N144" s="42">
        <v>164.14821954798074</v>
      </c>
      <c r="O144" s="42">
        <v>115.196639605356</v>
      </c>
      <c r="P144" s="42">
        <v>115.83006314179379</v>
      </c>
      <c r="Q144" s="42">
        <v>119.29145455389187</v>
      </c>
      <c r="R144" s="42">
        <v>109.501073734085</v>
      </c>
      <c r="S144" s="42">
        <v>123.59900662767318</v>
      </c>
      <c r="T144" s="42">
        <v>156.16677619811256</v>
      </c>
      <c r="U144" s="42">
        <v>140.16675763325208</v>
      </c>
      <c r="V144" s="42">
        <v>214.87948303814659</v>
      </c>
      <c r="W144" s="42">
        <v>161.53225676051642</v>
      </c>
      <c r="X144" s="42">
        <v>140.17048683088674</v>
      </c>
      <c r="Y144" s="42">
        <v>143.85430725706379</v>
      </c>
      <c r="Z144" s="42">
        <v>119.31863187187113</v>
      </c>
      <c r="AA144" s="42">
        <v>157.74810119700254</v>
      </c>
      <c r="AB144" s="43">
        <v>6.3401370256177758</v>
      </c>
      <c r="AC144" s="43">
        <v>10.147849462365578</v>
      </c>
      <c r="AD144" s="43">
        <v>7.5835475577403333</v>
      </c>
      <c r="AE144" s="43">
        <v>7.9937029910792434</v>
      </c>
      <c r="AF144" s="43">
        <v>-3.8559537965007662</v>
      </c>
      <c r="AG144" s="43">
        <v>6.2600321027287631</v>
      </c>
      <c r="AH144" s="43">
        <v>14.614086028766327</v>
      </c>
      <c r="AI144" s="43">
        <v>-1.6530264970423647</v>
      </c>
      <c r="AJ144" s="43">
        <v>4.1400389128843473</v>
      </c>
      <c r="AK144" s="43">
        <v>2.4160071025205898</v>
      </c>
      <c r="AL144" s="43">
        <v>38.534921047111851</v>
      </c>
      <c r="AM144" s="43">
        <v>2.2434919209479487</v>
      </c>
      <c r="AN144" s="43">
        <v>-7.3785262307263348</v>
      </c>
      <c r="AO144" s="43">
        <v>21.181423779334764</v>
      </c>
      <c r="AP144" s="43">
        <v>14.37901780788884</v>
      </c>
      <c r="AQ144" s="43">
        <v>-7.3332714234044083</v>
      </c>
      <c r="AR144" s="43">
        <v>21.336368187749642</v>
      </c>
      <c r="AS144" s="43">
        <v>21.822570406727969</v>
      </c>
      <c r="AT144" s="43">
        <v>58.780549894064848</v>
      </c>
      <c r="AU144" s="43">
        <v>21.862773186497964</v>
      </c>
      <c r="AV144" s="43">
        <v>2.2487617249532521</v>
      </c>
      <c r="AW144" s="43">
        <v>33.720616113871607</v>
      </c>
      <c r="AX144" s="43">
        <v>23.012248264623913</v>
      </c>
      <c r="AY144" s="43">
        <v>4.7502140779026814</v>
      </c>
      <c r="AZ144" s="43">
        <v>6.3401370256177758</v>
      </c>
      <c r="BA144" s="43">
        <v>10.147849462365578</v>
      </c>
      <c r="BB144" s="43">
        <v>7.5835475577403333</v>
      </c>
      <c r="BC144" s="43">
        <v>7.9937029910792434</v>
      </c>
      <c r="BD144" s="43">
        <v>-3.8559537965007662</v>
      </c>
      <c r="BE144" s="43">
        <v>6.2600321027287631</v>
      </c>
      <c r="BF144" s="43">
        <v>14.614086028766327</v>
      </c>
      <c r="BG144" s="43">
        <v>-1.6530264970423647</v>
      </c>
      <c r="BH144" s="43">
        <v>4.1400389128843473</v>
      </c>
      <c r="BI144" s="43">
        <v>2.4160071025205898</v>
      </c>
      <c r="BJ144" s="43">
        <v>38.534921047111851</v>
      </c>
      <c r="BK144" s="43">
        <v>2.2434919209479487</v>
      </c>
      <c r="BL144" s="43">
        <v>-7.3785262307263348</v>
      </c>
      <c r="BM144" s="43">
        <v>21.181423779334764</v>
      </c>
      <c r="BN144" s="43">
        <v>14.37901780788884</v>
      </c>
      <c r="BO144" s="43">
        <v>-7.3332714234044083</v>
      </c>
      <c r="BP144" s="43">
        <v>21.336368187749642</v>
      </c>
      <c r="BQ144" s="43">
        <v>21.822570406727969</v>
      </c>
      <c r="BR144" s="43">
        <v>58.780549894064848</v>
      </c>
      <c r="BS144" s="43">
        <v>21.862773186497964</v>
      </c>
      <c r="BT144" s="43">
        <v>2.2487617249532521</v>
      </c>
      <c r="BU144" s="43">
        <v>33.720616113871607</v>
      </c>
      <c r="BV144" s="43">
        <v>23.012248264623913</v>
      </c>
      <c r="BW144" s="43">
        <v>4.7502140779026814</v>
      </c>
      <c r="BX144" s="43">
        <v>6.4759982390147819</v>
      </c>
      <c r="BY144" s="43">
        <v>0.76433444620243984</v>
      </c>
      <c r="BZ144" s="43">
        <v>0.36997802462227125</v>
      </c>
      <c r="CA144" s="43">
        <v>4.4368682486873503</v>
      </c>
      <c r="CB144" s="43">
        <v>-0.31132646955075005</v>
      </c>
      <c r="CC144" s="43">
        <v>0.18176245976765326</v>
      </c>
      <c r="CD144" s="43">
        <v>1.0893763248052601</v>
      </c>
      <c r="CE144" s="43">
        <v>-5.4994795519442918E-2</v>
      </c>
      <c r="CF144" s="43">
        <v>3.4242078510527434</v>
      </c>
      <c r="CG144" s="43">
        <v>6.7569983410613738E-2</v>
      </c>
      <c r="CH144" s="43">
        <v>2.7271242723256468</v>
      </c>
      <c r="CI144" s="43">
        <v>1.2268025593371963</v>
      </c>
      <c r="CJ144" s="43">
        <v>-0.93621056028198479</v>
      </c>
      <c r="CK144" s="43">
        <v>0.43160316005440158</v>
      </c>
      <c r="CL144" s="43">
        <v>0.35657357462963546</v>
      </c>
      <c r="CM144" s="43">
        <v>-0.44925513842276571</v>
      </c>
      <c r="CN144" s="43">
        <v>6.4759982390147854</v>
      </c>
      <c r="CO144" s="43">
        <v>0.76433444620243962</v>
      </c>
      <c r="CP144" s="43">
        <v>0.3699780246222717</v>
      </c>
      <c r="CQ144" s="43">
        <v>4.4368682486873547</v>
      </c>
      <c r="CR144" s="43">
        <v>-0.31132646955075033</v>
      </c>
      <c r="CS144" s="43">
        <v>0.18176245976765287</v>
      </c>
      <c r="CT144" s="43">
        <v>1.0893763248052601</v>
      </c>
      <c r="CU144" s="43">
        <v>-5.4994795519443002E-2</v>
      </c>
      <c r="CV144" s="43">
        <v>3.4242078510527501</v>
      </c>
      <c r="CW144" s="43">
        <v>6.7569983410614889E-2</v>
      </c>
      <c r="CX144" s="43">
        <v>2.7271242723256468</v>
      </c>
      <c r="CY144" s="43">
        <v>1.2268025593372025</v>
      </c>
      <c r="CZ144" s="43">
        <v>-0.93621056028198513</v>
      </c>
      <c r="DA144" s="43">
        <v>0.43160316005440202</v>
      </c>
      <c r="DB144" s="43">
        <v>0.35657357462963524</v>
      </c>
      <c r="DC144" s="43">
        <v>-0.4492551384227656</v>
      </c>
      <c r="DD144" s="44">
        <v>519</v>
      </c>
      <c r="DE144" s="44">
        <f>+DD144</f>
        <v>519</v>
      </c>
      <c r="DF144" s="43">
        <f t="shared" si="37"/>
        <v>-36.240786240786235</v>
      </c>
      <c r="DG144" s="43">
        <f t="shared" si="37"/>
        <v>-36.240786240786235</v>
      </c>
      <c r="DH144" s="44">
        <v>2143</v>
      </c>
      <c r="DI144" s="44">
        <f>DH144</f>
        <v>2143</v>
      </c>
      <c r="DJ144" s="43">
        <f t="shared" si="38"/>
        <v>18.791574279379162</v>
      </c>
      <c r="DK144" s="43">
        <f t="shared" si="38"/>
        <v>18.791574279379162</v>
      </c>
    </row>
    <row r="145" spans="1:115" x14ac:dyDescent="0.25">
      <c r="A145" s="41">
        <v>2023</v>
      </c>
      <c r="B145" s="41" t="s">
        <v>162</v>
      </c>
      <c r="C145" s="41" t="s">
        <v>173</v>
      </c>
      <c r="D145" s="42">
        <v>108.53367116159363</v>
      </c>
      <c r="E145" s="42">
        <v>109.33581558342003</v>
      </c>
      <c r="F145" s="42">
        <v>105.71209568907764</v>
      </c>
      <c r="G145" s="42">
        <v>115.81939141046334</v>
      </c>
      <c r="H145" s="42">
        <v>92.801620319684702</v>
      </c>
      <c r="I145" s="42">
        <v>72.922649374710517</v>
      </c>
      <c r="J145" s="42">
        <v>96.138789327570819</v>
      </c>
      <c r="K145" s="42">
        <v>120.84082103701262</v>
      </c>
      <c r="L145" s="42">
        <v>105.19313517364222</v>
      </c>
      <c r="M145" s="42">
        <v>89.041654558412986</v>
      </c>
      <c r="N145" s="42">
        <v>113.93499974593465</v>
      </c>
      <c r="O145" s="42">
        <v>109.27494801938298</v>
      </c>
      <c r="P145" s="42">
        <v>103.11683454028027</v>
      </c>
      <c r="Q145" s="42">
        <v>115.48789388514325</v>
      </c>
      <c r="R145" s="42">
        <v>87.993772894565197</v>
      </c>
      <c r="S145" s="42">
        <v>114.67242677431371</v>
      </c>
      <c r="T145" s="42">
        <v>143.1186436338966</v>
      </c>
      <c r="U145" s="42">
        <v>124.61810204118422</v>
      </c>
      <c r="V145" s="42">
        <v>151.69046316599909</v>
      </c>
      <c r="W145" s="42">
        <v>156.08013256543046</v>
      </c>
      <c r="X145" s="42">
        <v>123.7436863495019</v>
      </c>
      <c r="Y145" s="42">
        <v>143.24589785783743</v>
      </c>
      <c r="Z145" s="42">
        <v>96.720654244170078</v>
      </c>
      <c r="AA145" s="42">
        <v>147.92672676924653</v>
      </c>
      <c r="AB145" s="43">
        <v>5.1442065377877766</v>
      </c>
      <c r="AC145" s="43">
        <v>9.6901779828609147</v>
      </c>
      <c r="AD145" s="43">
        <v>7.2234636869906721</v>
      </c>
      <c r="AE145" s="43">
        <v>6.9627432161242675</v>
      </c>
      <c r="AF145" s="43">
        <v>-3.8127659574468287</v>
      </c>
      <c r="AG145" s="43">
        <v>3.6334913112164413</v>
      </c>
      <c r="AH145" s="43">
        <v>8.7514715047434031</v>
      </c>
      <c r="AI145" s="43">
        <v>-1.3326871819723696</v>
      </c>
      <c r="AJ145" s="43">
        <v>-1.2056666010150652</v>
      </c>
      <c r="AK145" s="43">
        <v>-6.7088557283058403</v>
      </c>
      <c r="AL145" s="43">
        <v>-6.1878207946510777</v>
      </c>
      <c r="AM145" s="43">
        <v>3.7803122469634465</v>
      </c>
      <c r="AN145" s="43">
        <v>-16.388474172041821</v>
      </c>
      <c r="AO145" s="43">
        <v>8.1179635707916198</v>
      </c>
      <c r="AP145" s="43">
        <v>-4.7611628351007624</v>
      </c>
      <c r="AQ145" s="43">
        <v>4.3039258818435844</v>
      </c>
      <c r="AR145" s="43">
        <v>15.135128373076935</v>
      </c>
      <c r="AS145" s="43">
        <v>11.854486964811839</v>
      </c>
      <c r="AT145" s="43">
        <v>8.0277566046889284</v>
      </c>
      <c r="AU145" s="43">
        <v>22.983959053022417</v>
      </c>
      <c r="AV145" s="43">
        <v>-9.469283884714951</v>
      </c>
      <c r="AW145" s="43">
        <v>21.884757675629587</v>
      </c>
      <c r="AX145" s="43">
        <v>1.9321192616292615</v>
      </c>
      <c r="AY145" s="43">
        <v>17.85081350653579</v>
      </c>
      <c r="AZ145" s="43">
        <v>5.7419381292970417</v>
      </c>
      <c r="BA145" s="43">
        <v>9.9168053244592222</v>
      </c>
      <c r="BB145" s="43">
        <v>7.4034754426813842</v>
      </c>
      <c r="BC145" s="43">
        <v>7.4776151998253049</v>
      </c>
      <c r="BD145" s="43">
        <v>-3.8343819078388131</v>
      </c>
      <c r="BE145" s="43">
        <v>4.936305732484092</v>
      </c>
      <c r="BF145" s="43">
        <v>11.719658119658094</v>
      </c>
      <c r="BG145" s="43">
        <v>-1.4925976862713353</v>
      </c>
      <c r="BH145" s="43">
        <v>1.5375132333148578</v>
      </c>
      <c r="BI145" s="43">
        <v>-2.0450744134824284</v>
      </c>
      <c r="BJ145" s="43">
        <v>15.897557156692145</v>
      </c>
      <c r="BK145" s="43">
        <v>2.9859041885375692</v>
      </c>
      <c r="BL145" s="43">
        <v>-11.852141923768389</v>
      </c>
      <c r="BM145" s="43">
        <v>14.383144977086948</v>
      </c>
      <c r="BN145" s="43">
        <v>4.9789627567678352</v>
      </c>
      <c r="BO145" s="43">
        <v>-2.075187452325622</v>
      </c>
      <c r="BP145" s="43">
        <v>18.289678789298303</v>
      </c>
      <c r="BQ145" s="43">
        <v>16.918795021690979</v>
      </c>
      <c r="BR145" s="43">
        <v>32.936017545893705</v>
      </c>
      <c r="BS145" s="43">
        <v>22.411176927530473</v>
      </c>
      <c r="BT145" s="43">
        <v>-3.6016847152306464</v>
      </c>
      <c r="BU145" s="43">
        <v>27.541171325824187</v>
      </c>
      <c r="BV145" s="43">
        <v>12.588086533274367</v>
      </c>
      <c r="BW145" s="43">
        <v>10.705675854519182</v>
      </c>
      <c r="BX145" s="43">
        <v>6.5010728461715566</v>
      </c>
      <c r="BY145" s="43">
        <v>0.91622142394294614</v>
      </c>
      <c r="BZ145" s="43">
        <v>0.36893374449625688</v>
      </c>
      <c r="CA145" s="43">
        <v>4.520337331391997</v>
      </c>
      <c r="CB145" s="43">
        <v>-0.32067749838003379</v>
      </c>
      <c r="CC145" s="43">
        <v>0.10284118023849373</v>
      </c>
      <c r="CD145" s="43">
        <v>0.9414642590923934</v>
      </c>
      <c r="CE145" s="43">
        <v>-2.8047594610496818E-2</v>
      </c>
      <c r="CF145" s="43">
        <v>-0.22645179701874635</v>
      </c>
      <c r="CG145" s="43">
        <v>0.10414714625911253</v>
      </c>
      <c r="CH145" s="43">
        <v>-0.45951631068686621</v>
      </c>
      <c r="CI145" s="43">
        <v>2.011451802859523</v>
      </c>
      <c r="CJ145" s="43">
        <v>-1.881400707274907</v>
      </c>
      <c r="CK145" s="43">
        <v>0.26068664787673584</v>
      </c>
      <c r="CL145" s="43">
        <v>-0.51562111807152544</v>
      </c>
      <c r="CM145" s="43">
        <v>0.25380074201918101</v>
      </c>
      <c r="CN145" s="43">
        <v>6.5059303616961159</v>
      </c>
      <c r="CO145" s="43">
        <v>0.85183279590227334</v>
      </c>
      <c r="CP145" s="43">
        <v>0.379868955987333</v>
      </c>
      <c r="CQ145" s="43">
        <v>4.4738725198483893</v>
      </c>
      <c r="CR145" s="43">
        <v>-0.32533011438021231</v>
      </c>
      <c r="CS145" s="43">
        <v>0.15169625132506245</v>
      </c>
      <c r="CT145" s="43">
        <v>1.0155313879915173</v>
      </c>
      <c r="CU145" s="43">
        <v>-4.1541434978247284E-2</v>
      </c>
      <c r="CV145" s="43">
        <v>1.8803968415765473</v>
      </c>
      <c r="CW145" s="43">
        <v>0.20284227724938322</v>
      </c>
      <c r="CX145" s="43">
        <v>1.1769904330444996</v>
      </c>
      <c r="CY145" s="43">
        <v>1.6084933439315627</v>
      </c>
      <c r="CZ145" s="43">
        <v>-1.2812760978959534</v>
      </c>
      <c r="DA145" s="43">
        <v>0.34830562765157791</v>
      </c>
      <c r="DB145" s="43">
        <v>-6.7703488433231762E-2</v>
      </c>
      <c r="DC145" s="43">
        <v>-0.10725525397129078</v>
      </c>
      <c r="DD145" s="44">
        <v>494</v>
      </c>
      <c r="DE145" s="44">
        <f t="shared" ref="DE145:DE155" si="41">+DD145+DE144</f>
        <v>1013</v>
      </c>
      <c r="DF145" s="43">
        <f t="shared" si="37"/>
        <v>-44.117647058823529</v>
      </c>
      <c r="DG145" s="43">
        <f t="shared" si="37"/>
        <v>-40.341578327444047</v>
      </c>
      <c r="DH145" s="44">
        <v>1942</v>
      </c>
      <c r="DI145" s="44">
        <f t="shared" ref="DI145:DI155" si="42">+DH145+DI144</f>
        <v>4085</v>
      </c>
      <c r="DJ145" s="43">
        <f t="shared" si="38"/>
        <v>-17.008547008547005</v>
      </c>
      <c r="DK145" s="43">
        <f t="shared" si="38"/>
        <v>-1.4237451737451723</v>
      </c>
    </row>
    <row r="146" spans="1:115" x14ac:dyDescent="0.25">
      <c r="A146" s="41">
        <v>2023</v>
      </c>
      <c r="B146" s="41" t="s">
        <v>163</v>
      </c>
      <c r="C146" s="41" t="s">
        <v>173</v>
      </c>
      <c r="D146" s="42">
        <v>109.67651454696023</v>
      </c>
      <c r="E146" s="42">
        <v>109.33581558342003</v>
      </c>
      <c r="F146" s="42">
        <v>106.67046096033989</v>
      </c>
      <c r="G146" s="42">
        <v>118.10573554304608</v>
      </c>
      <c r="H146" s="42">
        <v>93.039741624698948</v>
      </c>
      <c r="I146" s="42">
        <v>69.031959240389057</v>
      </c>
      <c r="J146" s="42">
        <v>94.425960558414005</v>
      </c>
      <c r="K146" s="42">
        <v>123.61058445305414</v>
      </c>
      <c r="L146" s="42">
        <v>117.01874622427569</v>
      </c>
      <c r="M146" s="42">
        <v>113.53451187045447</v>
      </c>
      <c r="N146" s="42">
        <v>122.88421724817434</v>
      </c>
      <c r="O146" s="42">
        <v>119.48994752967681</v>
      </c>
      <c r="P146" s="42">
        <v>114.27889448151356</v>
      </c>
      <c r="Q146" s="42">
        <v>82.700423445147209</v>
      </c>
      <c r="R146" s="42">
        <v>110.81774886862657</v>
      </c>
      <c r="S146" s="42">
        <v>127.07492938072458</v>
      </c>
      <c r="T146" s="42">
        <v>160.94818718135042</v>
      </c>
      <c r="U146" s="42">
        <v>160.20997998213244</v>
      </c>
      <c r="V146" s="42">
        <v>166.2055683788748</v>
      </c>
      <c r="W146" s="42">
        <v>172.57349749230133</v>
      </c>
      <c r="X146" s="42">
        <v>138.75662695108176</v>
      </c>
      <c r="Y146" s="42">
        <v>104.55895647965751</v>
      </c>
      <c r="Z146" s="42">
        <v>122.71636678580116</v>
      </c>
      <c r="AA146" s="42">
        <v>165.84397516692891</v>
      </c>
      <c r="AB146" s="43">
        <v>6.1282691842216463</v>
      </c>
      <c r="AC146" s="43">
        <v>9.6901779828609147</v>
      </c>
      <c r="AD146" s="43">
        <v>7.0118245109245914</v>
      </c>
      <c r="AE146" s="43">
        <v>8.6004691164972549</v>
      </c>
      <c r="AF146" s="43">
        <v>-3.533117657074758</v>
      </c>
      <c r="AG146" s="43">
        <v>3.8461538461538325</v>
      </c>
      <c r="AH146" s="43">
        <v>6.6617801626376094</v>
      </c>
      <c r="AI146" s="43">
        <v>1.2149684108213155</v>
      </c>
      <c r="AJ146" s="43">
        <v>-5.2112517368110183</v>
      </c>
      <c r="AK146" s="43">
        <v>3.3301979987623964</v>
      </c>
      <c r="AL146" s="43">
        <v>1.5954229422063593</v>
      </c>
      <c r="AM146" s="43">
        <v>-6.486603637012422</v>
      </c>
      <c r="AN146" s="43">
        <v>-16.543618103283997</v>
      </c>
      <c r="AO146" s="43">
        <v>1.6678373783848732</v>
      </c>
      <c r="AP146" s="43">
        <v>-3.0652362796683597</v>
      </c>
      <c r="AQ146" s="43">
        <v>1.8559784025175219</v>
      </c>
      <c r="AR146" s="43">
        <v>10.80727600488871</v>
      </c>
      <c r="AS146" s="43">
        <v>23.586456828645709</v>
      </c>
      <c r="AT146" s="43">
        <v>17.346546493378323</v>
      </c>
      <c r="AU146" s="43">
        <v>11.253788587208335</v>
      </c>
      <c r="AV146" s="43">
        <v>-9.0146957541729638</v>
      </c>
      <c r="AW146" s="43">
        <v>15.543169859611927</v>
      </c>
      <c r="AX146" s="43">
        <v>6.728442031218318</v>
      </c>
      <c r="AY146" s="43">
        <v>15.207821079870953</v>
      </c>
      <c r="AZ146" s="43">
        <v>5.870848236263182</v>
      </c>
      <c r="BA146" s="43">
        <v>9.8407784166298029</v>
      </c>
      <c r="BB146" s="43">
        <v>7.2719513099170685</v>
      </c>
      <c r="BC146" s="43">
        <v>7.8532814044062205</v>
      </c>
      <c r="BD146" s="43">
        <v>-3.7340516019279901</v>
      </c>
      <c r="BE146" s="43">
        <v>4.5846817691477915</v>
      </c>
      <c r="BF146" s="43">
        <v>10.046303498384844</v>
      </c>
      <c r="BG146" s="43">
        <v>-0.59080608611199459</v>
      </c>
      <c r="BH146" s="43">
        <v>-0.89745377942446192</v>
      </c>
      <c r="BI146" s="43">
        <v>-0.10929439727986878</v>
      </c>
      <c r="BJ146" s="43">
        <v>11.104153478737366</v>
      </c>
      <c r="BK146" s="43">
        <v>-0.51492222995478398</v>
      </c>
      <c r="BL146" s="43">
        <v>-13.519374571315579</v>
      </c>
      <c r="BM146" s="43">
        <v>10.774253755394936</v>
      </c>
      <c r="BN146" s="43">
        <v>1.9383649934638258</v>
      </c>
      <c r="BO146" s="43">
        <v>-0.74273339905883695</v>
      </c>
      <c r="BP146" s="43">
        <v>15.560757893622545</v>
      </c>
      <c r="BQ146" s="43">
        <v>19.346057079199518</v>
      </c>
      <c r="BR146" s="43">
        <v>27.645854064627784</v>
      </c>
      <c r="BS146" s="43">
        <v>18.236595338379935</v>
      </c>
      <c r="BT146" s="43">
        <v>-5.538228598789785</v>
      </c>
      <c r="BU146" s="43">
        <v>24.10090139943517</v>
      </c>
      <c r="BV146" s="43">
        <v>10.392519595513882</v>
      </c>
      <c r="BW146" s="43">
        <v>12.248508424792902</v>
      </c>
      <c r="BX146" s="43">
        <v>6.9421906958455715</v>
      </c>
      <c r="BY146" s="43">
        <v>0.76865497205218336</v>
      </c>
      <c r="BZ146" s="43">
        <v>0.37554797702882431</v>
      </c>
      <c r="CA146" s="43">
        <v>4.9333673660804083</v>
      </c>
      <c r="CB146" s="43">
        <v>-0.24224277907099295</v>
      </c>
      <c r="CC146" s="43">
        <v>9.3170299642688276E-2</v>
      </c>
      <c r="CD146" s="43">
        <v>0.71741130724870605</v>
      </c>
      <c r="CE146" s="43">
        <v>0.29628155286375452</v>
      </c>
      <c r="CF146" s="43">
        <v>-5.5707270018981863</v>
      </c>
      <c r="CG146" s="43">
        <v>0.23478350376166982</v>
      </c>
      <c r="CH146" s="43">
        <v>-0.14496815919729453</v>
      </c>
      <c r="CI146" s="43">
        <v>-3.5889123683701185</v>
      </c>
      <c r="CJ146" s="43">
        <v>-1.8128934167797461</v>
      </c>
      <c r="CK146" s="43">
        <v>0.11648032056812507</v>
      </c>
      <c r="CL146" s="43">
        <v>-0.52279628501079489</v>
      </c>
      <c r="CM146" s="43">
        <v>0.14757940312997303</v>
      </c>
      <c r="CN146" s="43">
        <v>6.5297920428830381</v>
      </c>
      <c r="CO146" s="43">
        <v>0.7732816861192674</v>
      </c>
      <c r="CP146" s="43">
        <v>0.40121303424755916</v>
      </c>
      <c r="CQ146" s="43">
        <v>4.5837902357913611</v>
      </c>
      <c r="CR146" s="43">
        <v>-0.28788438676006539</v>
      </c>
      <c r="CS146" s="43">
        <v>0.1257747320796396</v>
      </c>
      <c r="CT146" s="43">
        <v>0.8624996706738226</v>
      </c>
      <c r="CU146" s="43">
        <v>7.1117070731453874E-2</v>
      </c>
      <c r="CV146" s="43">
        <v>-1.1343276413293943</v>
      </c>
      <c r="CW146" s="43">
        <v>-7.6190339555169864E-2</v>
      </c>
      <c r="CX146" s="43">
        <v>0.64780385158628873</v>
      </c>
      <c r="CY146" s="43">
        <v>-0.2765225501264979</v>
      </c>
      <c r="CZ146" s="43">
        <v>-1.4450550562837667</v>
      </c>
      <c r="DA146" s="43">
        <v>0.26281839910289329</v>
      </c>
      <c r="DB146" s="43">
        <v>-0.23194620129565152</v>
      </c>
      <c r="DC146" s="43">
        <v>-1.5235744757490177E-2</v>
      </c>
      <c r="DD146" s="44">
        <v>716</v>
      </c>
      <c r="DE146" s="44">
        <f t="shared" si="41"/>
        <v>1729</v>
      </c>
      <c r="DF146" s="43">
        <f t="shared" si="37"/>
        <v>-13.838748495788211</v>
      </c>
      <c r="DG146" s="43">
        <f t="shared" si="37"/>
        <v>-31.633056544088578</v>
      </c>
      <c r="DH146" s="44">
        <v>2599</v>
      </c>
      <c r="DI146" s="44">
        <f t="shared" si="42"/>
        <v>6684</v>
      </c>
      <c r="DJ146" s="43">
        <f t="shared" si="38"/>
        <v>8.2014987510407913</v>
      </c>
      <c r="DK146" s="43">
        <f t="shared" si="38"/>
        <v>2.1081576535288749</v>
      </c>
    </row>
    <row r="147" spans="1:115" x14ac:dyDescent="0.25">
      <c r="A147" s="41">
        <v>2023</v>
      </c>
      <c r="B147" s="41" t="s">
        <v>164</v>
      </c>
      <c r="C147" s="41" t="s">
        <v>173</v>
      </c>
      <c r="D147" s="42">
        <v>109.40526721756206</v>
      </c>
      <c r="E147" s="42">
        <v>106.83896402562559</v>
      </c>
      <c r="F147" s="42">
        <v>106.58233541814745</v>
      </c>
      <c r="G147" s="42">
        <v>118.44585285202534</v>
      </c>
      <c r="H147" s="42">
        <v>90.658528574556613</v>
      </c>
      <c r="I147" s="42">
        <v>70.365910143584983</v>
      </c>
      <c r="J147" s="42">
        <v>93.866444655980374</v>
      </c>
      <c r="K147" s="42">
        <v>123.84799274585771</v>
      </c>
      <c r="L147" s="42">
        <v>110.71381701864938</v>
      </c>
      <c r="M147" s="42">
        <v>99.216035094164113</v>
      </c>
      <c r="N147" s="42">
        <v>152.73217795437887</v>
      </c>
      <c r="O147" s="42">
        <v>111.79498111806765</v>
      </c>
      <c r="P147" s="42">
        <v>99.724020194030189</v>
      </c>
      <c r="Q147" s="42">
        <v>77.396308319411872</v>
      </c>
      <c r="R147" s="42">
        <v>113.45146809766868</v>
      </c>
      <c r="S147" s="42">
        <v>116.90168225511854</v>
      </c>
      <c r="T147" s="42">
        <v>153.30644607828964</v>
      </c>
      <c r="U147" s="42">
        <v>141.49330491345881</v>
      </c>
      <c r="V147" s="42">
        <v>205.76204766023528</v>
      </c>
      <c r="W147" s="42">
        <v>162.86588545504</v>
      </c>
      <c r="X147" s="42">
        <v>121.85684196490472</v>
      </c>
      <c r="Y147" s="42">
        <v>98.575244859377079</v>
      </c>
      <c r="Z147" s="42">
        <v>126.26302342404216</v>
      </c>
      <c r="AA147" s="42">
        <v>154.45790267813126</v>
      </c>
      <c r="AB147" s="43">
        <v>5.0947682823792251</v>
      </c>
      <c r="AC147" s="43">
        <v>5.5158987670343995</v>
      </c>
      <c r="AD147" s="43">
        <v>6.9825298539421876</v>
      </c>
      <c r="AE147" s="43">
        <v>8.1055445373803714</v>
      </c>
      <c r="AF147" s="43">
        <v>-5.6002051983584211</v>
      </c>
      <c r="AG147" s="43">
        <v>6.7453625632377667</v>
      </c>
      <c r="AH147" s="43">
        <v>4.4893286450241376</v>
      </c>
      <c r="AI147" s="43">
        <v>-4.7900367236153318E-2</v>
      </c>
      <c r="AJ147" s="43">
        <v>-2.9930955392156622</v>
      </c>
      <c r="AK147" s="43">
        <v>-18.442840720854235</v>
      </c>
      <c r="AL147" s="43">
        <v>22.723994473092613</v>
      </c>
      <c r="AM147" s="43">
        <v>0.61414986557195572</v>
      </c>
      <c r="AN147" s="43">
        <v>-18.148717352564535</v>
      </c>
      <c r="AO147" s="43">
        <v>1.4296813744670622</v>
      </c>
      <c r="AP147" s="43">
        <v>-0.17476885543117326</v>
      </c>
      <c r="AQ147" s="43">
        <v>-1.3496272021336075</v>
      </c>
      <c r="AR147" s="43">
        <v>11.576108941584252</v>
      </c>
      <c r="AS147" s="43">
        <v>-2.5008867630667453</v>
      </c>
      <c r="AT147" s="43">
        <v>39.837764616255122</v>
      </c>
      <c r="AU147" s="43">
        <v>16.993685944947167</v>
      </c>
      <c r="AV147" s="43">
        <v>-12.001754852334113</v>
      </c>
      <c r="AW147" s="43">
        <v>13.802535259006321</v>
      </c>
      <c r="AX147" s="43">
        <v>6.973497815637586</v>
      </c>
      <c r="AY147" s="43">
        <v>11.814476311410171</v>
      </c>
      <c r="AZ147" s="43">
        <v>5.6756117329327171</v>
      </c>
      <c r="BA147" s="43">
        <v>8.7415470888998712</v>
      </c>
      <c r="BB147" s="43">
        <v>7.199222006003847</v>
      </c>
      <c r="BC147" s="43">
        <v>7.9168749864139354</v>
      </c>
      <c r="BD147" s="43">
        <v>-4.1987820976876922</v>
      </c>
      <c r="BE147" s="43">
        <v>5.1082958724969485</v>
      </c>
      <c r="BF147" s="43">
        <v>8.6496170341038301</v>
      </c>
      <c r="BG147" s="43">
        <v>-0.4536839133766124</v>
      </c>
      <c r="BH147" s="43">
        <v>-1.4216271491810706</v>
      </c>
      <c r="BI147" s="43">
        <v>-5.3355237702282228</v>
      </c>
      <c r="BJ147" s="43">
        <v>14.083703196097396</v>
      </c>
      <c r="BK147" s="43">
        <v>-0.24031808518325537</v>
      </c>
      <c r="BL147" s="43">
        <v>-14.631499878302801</v>
      </c>
      <c r="BM147" s="43">
        <v>8.8094445530966681</v>
      </c>
      <c r="BN147" s="43">
        <v>1.3612013335646544</v>
      </c>
      <c r="BO147" s="43">
        <v>-0.89053508524719049</v>
      </c>
      <c r="BP147" s="43">
        <v>14.538669435037054</v>
      </c>
      <c r="BQ147" s="43">
        <v>13.020589142782324</v>
      </c>
      <c r="BR147" s="43">
        <v>30.823651770420945</v>
      </c>
      <c r="BS147" s="43">
        <v>17.924158420950942</v>
      </c>
      <c r="BT147" s="43">
        <v>-7.1230667279555737</v>
      </c>
      <c r="BU147" s="43">
        <v>21.883093451346269</v>
      </c>
      <c r="BV147" s="43">
        <v>9.4427495789760396</v>
      </c>
      <c r="BW147" s="43">
        <v>12.14109944286097</v>
      </c>
      <c r="BX147" s="43">
        <v>5.602800224088214</v>
      </c>
      <c r="BY147" s="43">
        <v>0.41976799568287521</v>
      </c>
      <c r="BZ147" s="43">
        <v>0.3558979709858206</v>
      </c>
      <c r="CA147" s="43">
        <v>4.525191250163795</v>
      </c>
      <c r="CB147" s="43">
        <v>-0.4382193361524569</v>
      </c>
      <c r="CC147" s="43">
        <v>0.16606206422619363</v>
      </c>
      <c r="CD147" s="43">
        <v>0.44770859696538318</v>
      </c>
      <c r="CE147" s="43">
        <v>0.12639168221660385</v>
      </c>
      <c r="CF147" s="43">
        <v>-4.4581477143087458</v>
      </c>
      <c r="CG147" s="43">
        <v>-4.0702738277404364</v>
      </c>
      <c r="CH147" s="43">
        <v>1.6053764974023375</v>
      </c>
      <c r="CI147" s="43">
        <v>0.36279434733038679</v>
      </c>
      <c r="CJ147" s="43">
        <v>-2.0617246236336162</v>
      </c>
      <c r="CK147" s="43">
        <v>4.9102889497370288E-2</v>
      </c>
      <c r="CL147" s="43">
        <v>-0.34525434148286949</v>
      </c>
      <c r="CM147" s="43">
        <v>1.8313443180818462E-3</v>
      </c>
      <c r="CN147" s="43">
        <v>6.2425618148738247</v>
      </c>
      <c r="CO147" s="43">
        <v>0.68113921844369596</v>
      </c>
      <c r="CP147" s="43">
        <v>0.37319395522919568</v>
      </c>
      <c r="CQ147" s="43">
        <v>4.5672299212851923</v>
      </c>
      <c r="CR147" s="43">
        <v>-0.32536871695334468</v>
      </c>
      <c r="CS147" s="43">
        <v>0.14736742886260604</v>
      </c>
      <c r="CT147" s="43">
        <v>0.71406067105574866</v>
      </c>
      <c r="CU147" s="43">
        <v>8.4939336950730374E-2</v>
      </c>
      <c r="CV147" s="43">
        <v>-1.8559680569975641</v>
      </c>
      <c r="CW147" s="43">
        <v>-1.0291988434766892</v>
      </c>
      <c r="CX147" s="43">
        <v>0.96149126735295265</v>
      </c>
      <c r="CY147" s="43">
        <v>-0.11337146608964423</v>
      </c>
      <c r="CZ147" s="43">
        <v>-1.5957049809972776</v>
      </c>
      <c r="DA147" s="43">
        <v>0.20508815696723853</v>
      </c>
      <c r="DB147" s="43">
        <v>-0.2733160875313011</v>
      </c>
      <c r="DC147" s="43">
        <v>-1.0956103222843055E-2</v>
      </c>
      <c r="DD147" s="44">
        <v>440</v>
      </c>
      <c r="DE147" s="44">
        <f t="shared" si="41"/>
        <v>2169</v>
      </c>
      <c r="DF147" s="43">
        <f t="shared" si="37"/>
        <v>-58.412098298676753</v>
      </c>
      <c r="DG147" s="43">
        <f t="shared" si="37"/>
        <v>-39.531642040702543</v>
      </c>
      <c r="DH147" s="44">
        <v>1943</v>
      </c>
      <c r="DI147" s="44">
        <f t="shared" si="42"/>
        <v>8627</v>
      </c>
      <c r="DJ147" s="43">
        <f t="shared" si="38"/>
        <v>-19.777043765483072</v>
      </c>
      <c r="DK147" s="43">
        <f t="shared" si="38"/>
        <v>-3.8024085637823335</v>
      </c>
    </row>
    <row r="148" spans="1:115" x14ac:dyDescent="0.25">
      <c r="A148" s="41">
        <v>2023</v>
      </c>
      <c r="B148" s="41" t="s">
        <v>165</v>
      </c>
      <c r="C148" s="41" t="s">
        <v>173</v>
      </c>
      <c r="D148" s="42">
        <v>109.34905160519588</v>
      </c>
      <c r="E148" s="42">
        <v>106.77325740568362</v>
      </c>
      <c r="F148" s="42">
        <v>106.00951939400399</v>
      </c>
      <c r="G148" s="42">
        <v>118.6914931307326</v>
      </c>
      <c r="H148" s="42">
        <v>89.722465513466176</v>
      </c>
      <c r="I148" s="42">
        <v>68.364983788791108</v>
      </c>
      <c r="J148" s="42">
        <v>93.775844706789798</v>
      </c>
      <c r="K148" s="42">
        <v>124.54043359986811</v>
      </c>
      <c r="L148" s="42">
        <v>112.88435131829458</v>
      </c>
      <c r="M148" s="42">
        <v>105.95082394203142</v>
      </c>
      <c r="N148" s="42">
        <v>111.15222659998933</v>
      </c>
      <c r="O148" s="42">
        <v>116.03480401507105</v>
      </c>
      <c r="P148" s="42">
        <v>107.78644881889126</v>
      </c>
      <c r="Q148" s="42">
        <v>69.095909574775902</v>
      </c>
      <c r="R148" s="42">
        <v>119.55890666331683</v>
      </c>
      <c r="S148" s="42">
        <v>128.83673014736593</v>
      </c>
      <c r="T148" s="42">
        <v>156.48472914739025</v>
      </c>
      <c r="U148" s="42">
        <v>152.39377279023807</v>
      </c>
      <c r="V148" s="42">
        <v>152.50178360742964</v>
      </c>
      <c r="W148" s="42">
        <v>168.52557507185148</v>
      </c>
      <c r="X148" s="42">
        <v>131.31682173999161</v>
      </c>
      <c r="Y148" s="42">
        <v>88.268751740181557</v>
      </c>
      <c r="Z148" s="42">
        <v>133.88961864473913</v>
      </c>
      <c r="AA148" s="42">
        <v>170.96285096413965</v>
      </c>
      <c r="AB148" s="43">
        <v>4.0795087383693085</v>
      </c>
      <c r="AC148" s="43">
        <v>5.1779935275080957</v>
      </c>
      <c r="AD148" s="43">
        <v>6.4075630251208437</v>
      </c>
      <c r="AE148" s="43">
        <v>7.1836873986861116</v>
      </c>
      <c r="AF148" s="43">
        <v>-6.4469178082191991</v>
      </c>
      <c r="AG148" s="43">
        <v>0.98522167487684609</v>
      </c>
      <c r="AH148" s="43">
        <v>2.1484869903844794</v>
      </c>
      <c r="AI148" s="43">
        <v>-0.16652129093648327</v>
      </c>
      <c r="AJ148" s="43">
        <v>-4.4507196798714066</v>
      </c>
      <c r="AK148" s="43">
        <v>-11.574148402588181</v>
      </c>
      <c r="AL148" s="43">
        <v>-6.3209396424613757</v>
      </c>
      <c r="AM148" s="43">
        <v>-1.184941092140912</v>
      </c>
      <c r="AN148" s="43">
        <v>-11.224960351673507</v>
      </c>
      <c r="AO148" s="43">
        <v>-13.668660956916467</v>
      </c>
      <c r="AP148" s="43">
        <v>-3.3017075350473046</v>
      </c>
      <c r="AQ148" s="43">
        <v>0.18701194648802488</v>
      </c>
      <c r="AR148" s="43">
        <v>8.9315333709997446</v>
      </c>
      <c r="AS148" s="43">
        <v>5.4420302075368854</v>
      </c>
      <c r="AT148" s="43">
        <v>7.3234132418417364</v>
      </c>
      <c r="AU148" s="43">
        <v>13.341929480902692</v>
      </c>
      <c r="AV148" s="43">
        <v>-5.3230767838505226</v>
      </c>
      <c r="AW148" s="43">
        <v>-3.4781818162348932</v>
      </c>
      <c r="AX148" s="43">
        <v>3.6784888086035972</v>
      </c>
      <c r="AY148" s="43">
        <v>13.222550330719685</v>
      </c>
      <c r="AZ148" s="43">
        <v>5.3524288467908354</v>
      </c>
      <c r="BA148" s="43">
        <v>8.0178759200841156</v>
      </c>
      <c r="BB148" s="43">
        <v>7.0402362658273931</v>
      </c>
      <c r="BC148" s="43">
        <v>7.7679994456378854</v>
      </c>
      <c r="BD148" s="43">
        <v>-4.6465232070388556</v>
      </c>
      <c r="BE148" s="43">
        <v>4.286649214659688</v>
      </c>
      <c r="BF148" s="43">
        <v>7.3210416581496851</v>
      </c>
      <c r="BG148" s="43">
        <v>-0.39546660236313702</v>
      </c>
      <c r="BH148" s="43">
        <v>-2.0446149923297741</v>
      </c>
      <c r="BI148" s="43">
        <v>-6.7031447433014479</v>
      </c>
      <c r="BJ148" s="43">
        <v>10.075315668276774</v>
      </c>
      <c r="BK148" s="43">
        <v>-0.43347020127016966</v>
      </c>
      <c r="BL148" s="43">
        <v>-13.973488292505865</v>
      </c>
      <c r="BM148" s="43">
        <v>4.7478468179497524</v>
      </c>
      <c r="BN148" s="43">
        <v>0.2930459772558569</v>
      </c>
      <c r="BO148" s="43">
        <v>-0.66528545369838321</v>
      </c>
      <c r="BP148" s="43">
        <v>13.352934797348182</v>
      </c>
      <c r="BQ148" s="43">
        <v>11.324405314848596</v>
      </c>
      <c r="BR148" s="43">
        <v>26.097975685256849</v>
      </c>
      <c r="BS148" s="43">
        <v>16.954274758118636</v>
      </c>
      <c r="BT148" s="43">
        <v>-6.7681637143185647</v>
      </c>
      <c r="BU148" s="43">
        <v>17.185028938495918</v>
      </c>
      <c r="BV148" s="43">
        <v>8.0991684638735517</v>
      </c>
      <c r="BW148" s="43">
        <v>12.37135273314205</v>
      </c>
      <c r="BX148" s="43">
        <v>4.3867062063843578</v>
      </c>
      <c r="BY148" s="43">
        <v>7.801237971229194E-2</v>
      </c>
      <c r="BZ148" s="43">
        <v>0.35405618485338386</v>
      </c>
      <c r="CA148" s="43">
        <v>4.0933554531390186</v>
      </c>
      <c r="CB148" s="43">
        <v>-0.53966210906855006</v>
      </c>
      <c r="CC148" s="43">
        <v>2.75337810749261E-2</v>
      </c>
      <c r="CD148" s="43">
        <v>0.2384949894061483</v>
      </c>
      <c r="CE148" s="43">
        <v>0.13491552726713874</v>
      </c>
      <c r="CF148" s="43">
        <v>-6.533450070337258</v>
      </c>
      <c r="CG148" s="43">
        <v>-3.523491019230458</v>
      </c>
      <c r="CH148" s="43">
        <v>-0.49319463449720902</v>
      </c>
      <c r="CI148" s="43">
        <v>-0.65216939934230922</v>
      </c>
      <c r="CJ148" s="43">
        <v>-1.109034955091259</v>
      </c>
      <c r="CK148" s="43">
        <v>-0.28849362747346041</v>
      </c>
      <c r="CL148" s="43">
        <v>-0.52079694248309405</v>
      </c>
      <c r="CM148" s="43">
        <v>5.3730507780532386E-2</v>
      </c>
      <c r="CN148" s="43">
        <v>5.8638058947288911</v>
      </c>
      <c r="CO148" s="43">
        <v>0.55566069460910983</v>
      </c>
      <c r="CP148" s="43">
        <v>0.36930064626862935</v>
      </c>
      <c r="CQ148" s="43">
        <v>4.4712163892879717</v>
      </c>
      <c r="CR148" s="43">
        <v>-0.36858826075737811</v>
      </c>
      <c r="CS148" s="43">
        <v>0.13150636439082336</v>
      </c>
      <c r="CT148" s="43">
        <v>0.60969208215157555</v>
      </c>
      <c r="CU148" s="43">
        <v>9.501797877815997E-2</v>
      </c>
      <c r="CV148" s="43">
        <v>-2.8213968667071372</v>
      </c>
      <c r="CW148" s="43">
        <v>-1.5424860755024656</v>
      </c>
      <c r="CX148" s="43">
        <v>0.66215800134678593</v>
      </c>
      <c r="CY148" s="43">
        <v>-0.22424653420029478</v>
      </c>
      <c r="CZ148" s="43">
        <v>-1.4955774342911992</v>
      </c>
      <c r="DA148" s="43">
        <v>0.10059764101938834</v>
      </c>
      <c r="DB148" s="43">
        <v>-0.32419742340590063</v>
      </c>
      <c r="DC148" s="43">
        <v>2.3549583265482388E-3</v>
      </c>
      <c r="DD148" s="44">
        <v>611</v>
      </c>
      <c r="DE148" s="44">
        <f t="shared" si="41"/>
        <v>2780</v>
      </c>
      <c r="DF148" s="43">
        <f t="shared" ref="DF148:DG163" si="43">+((DD148/DD136)-1)*100</f>
        <v>-44.251824817518248</v>
      </c>
      <c r="DG148" s="43">
        <f t="shared" si="43"/>
        <v>-40.636344223788171</v>
      </c>
      <c r="DH148" s="44">
        <v>2240</v>
      </c>
      <c r="DI148" s="44">
        <f t="shared" si="42"/>
        <v>10867</v>
      </c>
      <c r="DJ148" s="43">
        <f t="shared" ref="DJ148:DK163" si="44">+((DH148/DH136)-1)*100</f>
        <v>-5.0042408821034723</v>
      </c>
      <c r="DK148" s="43">
        <f t="shared" si="44"/>
        <v>-4.0526222850079456</v>
      </c>
    </row>
    <row r="149" spans="1:115" x14ac:dyDescent="0.25">
      <c r="A149" s="41">
        <v>2023</v>
      </c>
      <c r="B149" s="41" t="s">
        <v>166</v>
      </c>
      <c r="C149" s="41" t="s">
        <v>173</v>
      </c>
      <c r="D149" s="42">
        <v>108.99204461627367</v>
      </c>
      <c r="E149" s="42">
        <v>106.77325740568362</v>
      </c>
      <c r="F149" s="42">
        <v>105.31553074931908</v>
      </c>
      <c r="G149" s="42">
        <v>118.03015391882847</v>
      </c>
      <c r="H149" s="42">
        <v>89.426866652069208</v>
      </c>
      <c r="I149" s="42">
        <v>65.808244557665589</v>
      </c>
      <c r="J149" s="42">
        <v>96.039619112916299</v>
      </c>
      <c r="K149" s="42">
        <v>123.62047646525431</v>
      </c>
      <c r="L149" s="42">
        <v>111.19437752047403</v>
      </c>
      <c r="M149" s="42">
        <v>85.669430490997087</v>
      </c>
      <c r="N149" s="42">
        <v>116.86310382880009</v>
      </c>
      <c r="O149" s="42">
        <v>116.0659988194177</v>
      </c>
      <c r="P149" s="42">
        <v>105.27330978813427</v>
      </c>
      <c r="Q149" s="42">
        <v>72.44329835733636</v>
      </c>
      <c r="R149" s="42">
        <v>132.94495584716088</v>
      </c>
      <c r="S149" s="42">
        <v>128.813530306876</v>
      </c>
      <c r="T149" s="42">
        <v>153.35794331839537</v>
      </c>
      <c r="U149" s="42">
        <v>123.41825297873486</v>
      </c>
      <c r="V149" s="42">
        <v>160.35377520894997</v>
      </c>
      <c r="W149" s="42">
        <v>167.40709155340988</v>
      </c>
      <c r="X149" s="42">
        <v>128.58151415188803</v>
      </c>
      <c r="Y149" s="42">
        <v>94.052128460029792</v>
      </c>
      <c r="Z149" s="42">
        <v>149.50110672451504</v>
      </c>
      <c r="AA149" s="42">
        <v>171.62790019822117</v>
      </c>
      <c r="AB149" s="43">
        <v>2.9415215755649315</v>
      </c>
      <c r="AC149" s="43">
        <v>3.833865814696491</v>
      </c>
      <c r="AD149" s="43">
        <v>5.2165300169865203</v>
      </c>
      <c r="AE149" s="43">
        <v>6.1247026843356922</v>
      </c>
      <c r="AF149" s="43">
        <v>-6.7231928742720104</v>
      </c>
      <c r="AG149" s="43">
        <v>-0.67114093959731447</v>
      </c>
      <c r="AH149" s="43">
        <v>-0.18069606158939155</v>
      </c>
      <c r="AI149" s="43">
        <v>-1.1391503836721606</v>
      </c>
      <c r="AJ149" s="43">
        <v>-11.68393386534008</v>
      </c>
      <c r="AK149" s="43">
        <v>-20.095819627128385</v>
      </c>
      <c r="AL149" s="43">
        <v>-8.3651752973233684</v>
      </c>
      <c r="AM149" s="43">
        <v>-7.5677229031879563</v>
      </c>
      <c r="AN149" s="43">
        <v>-28.573003961453335</v>
      </c>
      <c r="AO149" s="43">
        <v>-5.3264647754934451</v>
      </c>
      <c r="AP149" s="43">
        <v>-8.317495154463284</v>
      </c>
      <c r="AQ149" s="43">
        <v>-4.3584138975691689</v>
      </c>
      <c r="AR149" s="43">
        <v>1.2314334523238157</v>
      </c>
      <c r="AS149" s="43">
        <v>-5.5974126935212531</v>
      </c>
      <c r="AT149" s="43">
        <v>3.9037946438848614</v>
      </c>
      <c r="AU149" s="43">
        <v>6.6150016074348894</v>
      </c>
      <c r="AV149" s="43">
        <v>-22.037536994715357</v>
      </c>
      <c r="AW149" s="43">
        <v>5.8758080088022746</v>
      </c>
      <c r="AX149" s="43">
        <v>1.7865799277159145</v>
      </c>
      <c r="AY149" s="43">
        <v>7.9283478631793303</v>
      </c>
      <c r="AZ149" s="43">
        <v>4.9438489793478091</v>
      </c>
      <c r="BA149" s="43">
        <v>7.3040444783603942</v>
      </c>
      <c r="BB149" s="43">
        <v>6.7340471724138595</v>
      </c>
      <c r="BC149" s="43">
        <v>7.4896396914930552</v>
      </c>
      <c r="BD149" s="43">
        <v>-4.9913256164500481</v>
      </c>
      <c r="BE149" s="43">
        <v>3.4775465498357194</v>
      </c>
      <c r="BF149" s="43">
        <v>5.9977553310886389</v>
      </c>
      <c r="BG149" s="43">
        <v>-0.52106993025676784</v>
      </c>
      <c r="BH149" s="43">
        <v>-3.7775481783217768</v>
      </c>
      <c r="BI149" s="43">
        <v>-8.8994191981558117</v>
      </c>
      <c r="BJ149" s="43">
        <v>6.8604852414160256</v>
      </c>
      <c r="BK149" s="43">
        <v>-1.7135153524874824</v>
      </c>
      <c r="BL149" s="43">
        <v>-16.746538220126418</v>
      </c>
      <c r="BM149" s="43">
        <v>3.2638527066389811</v>
      </c>
      <c r="BN149" s="43">
        <v>-1.5303695400894823</v>
      </c>
      <c r="BO149" s="43">
        <v>-1.3286134443110886</v>
      </c>
      <c r="BP149" s="43">
        <v>11.142659638765927</v>
      </c>
      <c r="BQ149" s="43">
        <v>8.4753128756868144</v>
      </c>
      <c r="BR149" s="43">
        <v>22.119587982397213</v>
      </c>
      <c r="BS149" s="43">
        <v>15.065409958444743</v>
      </c>
      <c r="BT149" s="43">
        <v>-9.6681965150396394</v>
      </c>
      <c r="BU149" s="43">
        <v>15.460345313142753</v>
      </c>
      <c r="BV149" s="43">
        <v>6.7763591578696936</v>
      </c>
      <c r="BW149" s="43">
        <v>11.557588878905234</v>
      </c>
      <c r="BX149" s="43">
        <v>3.1205010881777651</v>
      </c>
      <c r="BY149" s="43">
        <v>-0.10483582149342141</v>
      </c>
      <c r="BZ149" s="43">
        <v>0.28225028864034085</v>
      </c>
      <c r="CA149" s="43">
        <v>3.5279532972133931</v>
      </c>
      <c r="CB149" s="43">
        <v>-0.56064374103003178</v>
      </c>
      <c r="CC149" s="43">
        <v>-1.8232316781464548E-2</v>
      </c>
      <c r="CD149" s="43">
        <v>0.11343105654754247</v>
      </c>
      <c r="CE149" s="43">
        <v>-0.11942167491859385</v>
      </c>
      <c r="CF149" s="43">
        <v>-13.781464858119755</v>
      </c>
      <c r="CG149" s="43">
        <v>-4.3313825297423243</v>
      </c>
      <c r="CH149" s="43">
        <v>-0.62510677861597697</v>
      </c>
      <c r="CI149" s="43">
        <v>-3.8731460137464766</v>
      </c>
      <c r="CJ149" s="43">
        <v>-3.5842605807976899</v>
      </c>
      <c r="CK149" s="43">
        <v>-0.10165133788089564</v>
      </c>
      <c r="CL149" s="43">
        <v>-1.0135579862325583</v>
      </c>
      <c r="CM149" s="43">
        <v>-0.25235963110383225</v>
      </c>
      <c r="CN149" s="43">
        <v>5.2950995853206599</v>
      </c>
      <c r="CO149" s="43">
        <v>0.44412413876490897</v>
      </c>
      <c r="CP149" s="43">
        <v>0.35460064886037945</v>
      </c>
      <c r="CQ149" s="43">
        <v>4.3073114047286953</v>
      </c>
      <c r="CR149" s="43">
        <v>-0.40255966130684334</v>
      </c>
      <c r="CS149" s="43">
        <v>0.1062203312817301</v>
      </c>
      <c r="CT149" s="43">
        <v>0.53281701579580709</v>
      </c>
      <c r="CU149" s="43">
        <v>-4.7414292804017794E-2</v>
      </c>
      <c r="CV149" s="43">
        <v>-4.8037884784824998</v>
      </c>
      <c r="CW149" s="43">
        <v>-2.0449119983902966</v>
      </c>
      <c r="CX149" s="43">
        <v>0.43025437721238985</v>
      </c>
      <c r="CY149" s="43">
        <v>-0.8816039221910924</v>
      </c>
      <c r="CZ149" s="43">
        <v>-1.8616255311660321</v>
      </c>
      <c r="DA149" s="43">
        <v>6.4162035917372226E-2</v>
      </c>
      <c r="DB149" s="43">
        <v>-0.44544051817919889</v>
      </c>
      <c r="DC149" s="43">
        <v>-6.4622921685641641E-2</v>
      </c>
      <c r="DD149" s="44">
        <v>480</v>
      </c>
      <c r="DE149" s="44">
        <f t="shared" si="41"/>
        <v>3260</v>
      </c>
      <c r="DF149" s="43">
        <f t="shared" si="43"/>
        <v>-53.846153846153847</v>
      </c>
      <c r="DG149" s="43">
        <f t="shared" si="43"/>
        <v>-43.036868775117945</v>
      </c>
      <c r="DH149" s="44">
        <v>1920</v>
      </c>
      <c r="DI149" s="44">
        <f t="shared" si="42"/>
        <v>12787</v>
      </c>
      <c r="DJ149" s="43">
        <f t="shared" si="44"/>
        <v>-12.328767123287676</v>
      </c>
      <c r="DK149" s="43">
        <f t="shared" si="44"/>
        <v>-5.3936075762059836</v>
      </c>
    </row>
    <row r="150" spans="1:115" x14ac:dyDescent="0.25">
      <c r="A150" s="41">
        <v>2023</v>
      </c>
      <c r="B150" s="41" t="s">
        <v>167</v>
      </c>
      <c r="C150" s="41" t="s">
        <v>173</v>
      </c>
      <c r="D150" s="42">
        <v>109.23483674546182</v>
      </c>
      <c r="E150" s="42">
        <v>106.83896402562559</v>
      </c>
      <c r="F150" s="42">
        <v>103.66868467990658</v>
      </c>
      <c r="G150" s="42">
        <v>118.96547651852143</v>
      </c>
      <c r="H150" s="42">
        <v>89.057368075322984</v>
      </c>
      <c r="I150" s="42">
        <v>65.141269106067625</v>
      </c>
      <c r="J150" s="42">
        <v>95.54499236328131</v>
      </c>
      <c r="K150" s="42">
        <v>123.66993652625507</v>
      </c>
      <c r="L150" s="42">
        <v>116.95890266344051</v>
      </c>
      <c r="M150" s="42">
        <v>92.762306480601183</v>
      </c>
      <c r="N150" s="42">
        <v>114.67248716587648</v>
      </c>
      <c r="O150" s="42">
        <v>124.45533292054091</v>
      </c>
      <c r="P150" s="42">
        <v>106.32787019018946</v>
      </c>
      <c r="Q150" s="42">
        <v>73.44312281737713</v>
      </c>
      <c r="R150" s="42">
        <v>133.98966743089468</v>
      </c>
      <c r="S150" s="42">
        <v>133.00200319315516</v>
      </c>
      <c r="T150" s="42">
        <v>162.36464009557824</v>
      </c>
      <c r="U150" s="42">
        <v>133.80968838912474</v>
      </c>
      <c r="V150" s="42">
        <v>157.68799502472555</v>
      </c>
      <c r="W150" s="42">
        <v>180.49798789547691</v>
      </c>
      <c r="X150" s="42">
        <v>130.69960360168758</v>
      </c>
      <c r="Y150" s="42">
        <v>95.889994162398651</v>
      </c>
      <c r="Z150" s="42">
        <v>151.34960394974522</v>
      </c>
      <c r="AA150" s="42">
        <v>177.76175257841376</v>
      </c>
      <c r="AB150" s="43">
        <v>3.1939504699110888</v>
      </c>
      <c r="AC150" s="43">
        <v>2.1998742928975634</v>
      </c>
      <c r="AD150" s="43">
        <v>3.6282552441307736</v>
      </c>
      <c r="AE150" s="43">
        <v>6.6937807151330464</v>
      </c>
      <c r="AF150" s="43">
        <v>-6.2737642585551363</v>
      </c>
      <c r="AG150" s="43">
        <v>-0.67796610169491567</v>
      </c>
      <c r="AH150" s="43">
        <v>-0.31932966317107514</v>
      </c>
      <c r="AI150" s="43">
        <v>-0.11185682326620983</v>
      </c>
      <c r="AJ150" s="43">
        <v>-8.4944715543025069</v>
      </c>
      <c r="AK150" s="43">
        <v>-29.715692108603442</v>
      </c>
      <c r="AL150" s="43">
        <v>-24.880232119758006</v>
      </c>
      <c r="AM150" s="43">
        <v>0.73064145235437472</v>
      </c>
      <c r="AN150" s="43">
        <v>-18.740793761645737</v>
      </c>
      <c r="AO150" s="43">
        <v>-16.942431869257625</v>
      </c>
      <c r="AP150" s="43">
        <v>-3.640094036477326</v>
      </c>
      <c r="AQ150" s="43">
        <v>0.83087398051544525</v>
      </c>
      <c r="AR150" s="43">
        <v>2.7452576000710716</v>
      </c>
      <c r="AS150" s="43">
        <v>-18.356004312706787</v>
      </c>
      <c r="AT150" s="43">
        <v>-15.745936181972652</v>
      </c>
      <c r="AU150" s="43">
        <v>13.468367797769897</v>
      </c>
      <c r="AV150" s="43">
        <v>-13.522776249339907</v>
      </c>
      <c r="AW150" s="43">
        <v>-6.2764851513862681</v>
      </c>
      <c r="AX150" s="43">
        <v>3.2298505998269667</v>
      </c>
      <c r="AY150" s="43">
        <v>13.020654066791316</v>
      </c>
      <c r="AZ150" s="43">
        <v>4.6903148015114748</v>
      </c>
      <c r="BA150" s="43">
        <v>6.5496098104793621</v>
      </c>
      <c r="BB150" s="43">
        <v>6.2877757032087755</v>
      </c>
      <c r="BC150" s="43">
        <v>7.3741051440380012</v>
      </c>
      <c r="BD150" s="43">
        <v>-5.1725401128287825</v>
      </c>
      <c r="BE150" s="43">
        <v>2.8995756718529275</v>
      </c>
      <c r="BF150" s="43">
        <v>5.0535616440971154</v>
      </c>
      <c r="BG150" s="43">
        <v>-0.46244362537486428</v>
      </c>
      <c r="BH150" s="43">
        <v>-4.5055519004536748</v>
      </c>
      <c r="BI150" s="43">
        <v>-12.395816925164294</v>
      </c>
      <c r="BJ150" s="43">
        <v>1.3804878631491047</v>
      </c>
      <c r="BK150" s="43">
        <v>-1.3467662294508909</v>
      </c>
      <c r="BL150" s="43">
        <v>-17.034305376062509</v>
      </c>
      <c r="BM150" s="43">
        <v>0.32460078184795016</v>
      </c>
      <c r="BN150" s="43">
        <v>-1.8864759318282021</v>
      </c>
      <c r="BO150" s="43">
        <v>-1.0055696193297381</v>
      </c>
      <c r="BP150" s="43">
        <v>9.8006649379846387</v>
      </c>
      <c r="BQ150" s="43">
        <v>3.7990390358192849</v>
      </c>
      <c r="BR150" s="43">
        <v>15.358068782423228</v>
      </c>
      <c r="BS150" s="43">
        <v>14.815994922235642</v>
      </c>
      <c r="BT150" s="43">
        <v>-10.239614072970515</v>
      </c>
      <c r="BU150" s="43">
        <v>12.212835065511364</v>
      </c>
      <c r="BV150" s="43">
        <v>6.1628467427536249</v>
      </c>
      <c r="BW150" s="43">
        <v>11.781980494324507</v>
      </c>
      <c r="BX150" s="43">
        <v>3.5085718325478084</v>
      </c>
      <c r="BY150" s="43">
        <v>-0.24147911188117643</v>
      </c>
      <c r="BZ150" s="43">
        <v>0.14895300805758205</v>
      </c>
      <c r="CA150" s="43">
        <v>3.8864468383894781</v>
      </c>
      <c r="CB150" s="43">
        <v>-0.49298188501024492</v>
      </c>
      <c r="CC150" s="43">
        <v>-5.0118306239490026E-2</v>
      </c>
      <c r="CD150" s="43">
        <v>0.24043769253074523</v>
      </c>
      <c r="CE150" s="43">
        <v>1.7313596700914556E-2</v>
      </c>
      <c r="CF150" s="43">
        <v>-11.295702010954241</v>
      </c>
      <c r="CG150" s="43">
        <v>-6.4916534339437479</v>
      </c>
      <c r="CH150" s="43">
        <v>-2.1780926824140114</v>
      </c>
      <c r="CI150" s="43">
        <v>0.39082670515321438</v>
      </c>
      <c r="CJ150" s="43">
        <v>-2.0680279854647377</v>
      </c>
      <c r="CK150" s="43">
        <v>-0.3625061125897035</v>
      </c>
      <c r="CL150" s="43">
        <v>-0.54659818682852357</v>
      </c>
      <c r="CM150" s="43">
        <v>-3.9650314866731047E-2</v>
      </c>
      <c r="CN150" s="43">
        <v>5.0386222295051919</v>
      </c>
      <c r="CO150" s="43">
        <v>0.34572522536232275</v>
      </c>
      <c r="CP150" s="43">
        <v>0.32424720404064883</v>
      </c>
      <c r="CQ150" s="43">
        <v>4.2573592037474892</v>
      </c>
      <c r="CR150" s="43">
        <v>-0.41631902376011548</v>
      </c>
      <c r="CS150" s="43">
        <v>7.6388811699103568E-2</v>
      </c>
      <c r="CT150" s="43">
        <v>0.48928350941753751</v>
      </c>
      <c r="CU150" s="43">
        <v>-3.8062701001794472E-2</v>
      </c>
      <c r="CV150" s="43">
        <v>-5.8132159385525011</v>
      </c>
      <c r="CW150" s="43">
        <v>-2.7414328558048635</v>
      </c>
      <c r="CX150" s="43">
        <v>3.8285148737525622E-2</v>
      </c>
      <c r="CY150" s="43">
        <v>-0.68613780993555151</v>
      </c>
      <c r="CZ150" s="43">
        <v>-1.8960940360707479</v>
      </c>
      <c r="DA150" s="43">
        <v>-1.8093190902791264E-3</v>
      </c>
      <c r="DB150" s="43">
        <v>-0.46526886076344737</v>
      </c>
      <c r="DC150" s="43">
        <v>-6.0758205625137389E-2</v>
      </c>
      <c r="DD150" s="44">
        <v>460</v>
      </c>
      <c r="DE150" s="44">
        <f t="shared" si="41"/>
        <v>3720</v>
      </c>
      <c r="DF150" s="43">
        <f t="shared" si="43"/>
        <v>-59.790209790209794</v>
      </c>
      <c r="DG150" s="43">
        <f t="shared" si="43"/>
        <v>-45.827872433377024</v>
      </c>
      <c r="DH150" s="44">
        <v>2008</v>
      </c>
      <c r="DI150" s="44">
        <f t="shared" si="42"/>
        <v>14795</v>
      </c>
      <c r="DJ150" s="43">
        <f t="shared" si="44"/>
        <v>-11.697449428320139</v>
      </c>
      <c r="DK150" s="43">
        <f t="shared" si="44"/>
        <v>-6.3014566181127325</v>
      </c>
    </row>
    <row r="151" spans="1:115" x14ac:dyDescent="0.25">
      <c r="A151" s="41">
        <v>2023</v>
      </c>
      <c r="B151" s="41" t="s">
        <v>168</v>
      </c>
      <c r="C151" s="41" t="s">
        <v>173</v>
      </c>
      <c r="D151" s="42">
        <v>109.39947040381685</v>
      </c>
      <c r="E151" s="42">
        <v>108.21880304440671</v>
      </c>
      <c r="F151" s="42">
        <v>105.50830537287845</v>
      </c>
      <c r="G151" s="42">
        <v>118.15297405818211</v>
      </c>
      <c r="H151" s="42">
        <v>88.737135975476249</v>
      </c>
      <c r="I151" s="42">
        <v>67.36452061139417</v>
      </c>
      <c r="J151" s="42">
        <v>96.616275546277905</v>
      </c>
      <c r="K151" s="42">
        <v>125.49995878328251</v>
      </c>
      <c r="L151" s="42">
        <v>112.78957461098121</v>
      </c>
      <c r="M151" s="42">
        <v>99.619012080740518</v>
      </c>
      <c r="N151" s="42">
        <v>135.48926297071884</v>
      </c>
      <c r="O151" s="42">
        <v>116.54983490554187</v>
      </c>
      <c r="P151" s="42">
        <v>101.69440436881385</v>
      </c>
      <c r="Q151" s="42">
        <v>82.227057368994778</v>
      </c>
      <c r="R151" s="42">
        <v>108.83906058714321</v>
      </c>
      <c r="S151" s="42">
        <v>126.91093910087051</v>
      </c>
      <c r="T151" s="42">
        <v>157.86053161716191</v>
      </c>
      <c r="U151" s="42">
        <v>143.09682681207784</v>
      </c>
      <c r="V151" s="42">
        <v>185.17008638985911</v>
      </c>
      <c r="W151" s="42">
        <v>170.98661209366014</v>
      </c>
      <c r="X151" s="42">
        <v>125.73169769873071</v>
      </c>
      <c r="Y151" s="42">
        <v>106.53925416328033</v>
      </c>
      <c r="Z151" s="42">
        <v>123.22751322488266</v>
      </c>
      <c r="AA151" s="42">
        <v>170.41253803108484</v>
      </c>
      <c r="AB151" s="43">
        <v>3.496302554610442</v>
      </c>
      <c r="AC151" s="43">
        <v>3.715365239294699</v>
      </c>
      <c r="AD151" s="43">
        <v>3.8884972069857637</v>
      </c>
      <c r="AE151" s="43">
        <v>6.16298811544993</v>
      </c>
      <c r="AF151" s="43">
        <v>-3.9975126587901033</v>
      </c>
      <c r="AG151" s="43">
        <v>2.7118644067796627</v>
      </c>
      <c r="AH151" s="43">
        <v>-0.13667080053657576</v>
      </c>
      <c r="AI151" s="43">
        <v>0.80247894485936389</v>
      </c>
      <c r="AJ151" s="43">
        <v>-7.9088266818198916</v>
      </c>
      <c r="AK151" s="43">
        <v>-29.374584107592526</v>
      </c>
      <c r="AL151" s="43">
        <v>-2.6322177973205352</v>
      </c>
      <c r="AM151" s="43">
        <v>-0.66651939168842489</v>
      </c>
      <c r="AN151" s="43">
        <v>-16.386470451904277</v>
      </c>
      <c r="AO151" s="43">
        <v>-14.203605846591971</v>
      </c>
      <c r="AP151" s="43">
        <v>-8.6356880338793083</v>
      </c>
      <c r="AQ151" s="43">
        <v>-0.29146784115210433</v>
      </c>
      <c r="AR151" s="43">
        <v>2.7633572590535227</v>
      </c>
      <c r="AS151" s="43">
        <v>-19.616489502004196</v>
      </c>
      <c r="AT151" s="43">
        <v>7.0111926276332559</v>
      </c>
      <c r="AU151" s="43">
        <v>11.519766212802796</v>
      </c>
      <c r="AV151" s="43">
        <v>-11.036352116858762</v>
      </c>
      <c r="AW151" s="43">
        <v>-4.9494236886261866</v>
      </c>
      <c r="AX151" s="43">
        <v>-2.3521908677203829</v>
      </c>
      <c r="AY151" s="43">
        <v>10.949448018847896</v>
      </c>
      <c r="AZ151" s="43">
        <v>4.5393999526329276</v>
      </c>
      <c r="BA151" s="43">
        <v>6.1852331606217614</v>
      </c>
      <c r="BB151" s="43">
        <v>5.9823394985468514</v>
      </c>
      <c r="BC151" s="43">
        <v>7.2208255441672753</v>
      </c>
      <c r="BD151" s="43">
        <v>-5.0305418084615416</v>
      </c>
      <c r="BE151" s="43">
        <v>2.8766556291391021</v>
      </c>
      <c r="BF151" s="43">
        <v>4.3731783262083601</v>
      </c>
      <c r="BG151" s="43">
        <v>-0.30315764197380579</v>
      </c>
      <c r="BH151" s="43">
        <v>-4.9440183798477255</v>
      </c>
      <c r="BI151" s="43">
        <v>-14.979807029214619</v>
      </c>
      <c r="BJ151" s="43">
        <v>0.83484342692179414</v>
      </c>
      <c r="BK151" s="43">
        <v>-1.2619232755171406</v>
      </c>
      <c r="BL151" s="43">
        <v>-16.95769101074368</v>
      </c>
      <c r="BM151" s="43">
        <v>-1.6539844346004418</v>
      </c>
      <c r="BN151" s="43">
        <v>-2.7391522764345422</v>
      </c>
      <c r="BO151" s="43">
        <v>-0.91549247981624893</v>
      </c>
      <c r="BP151" s="43">
        <v>8.8544181773867692</v>
      </c>
      <c r="BQ151" s="43">
        <v>7.1955800688816574E-2</v>
      </c>
      <c r="BR151" s="43">
        <v>14.175308423369115</v>
      </c>
      <c r="BS151" s="43">
        <v>14.384735220228229</v>
      </c>
      <c r="BT151" s="43">
        <v>-10.336614066070204</v>
      </c>
      <c r="BU151" s="43">
        <v>9.7988925385822601</v>
      </c>
      <c r="BV151" s="43">
        <v>5.0592858923892647</v>
      </c>
      <c r="BW151" s="43">
        <v>11.673531076344347</v>
      </c>
      <c r="BX151" s="43">
        <v>3.7063830255772978</v>
      </c>
      <c r="BY151" s="43">
        <v>-0.11386283807233603</v>
      </c>
      <c r="BZ151" s="43">
        <v>0.1555541541717714</v>
      </c>
      <c r="CA151" s="43">
        <v>3.6071747101316087</v>
      </c>
      <c r="CB151" s="43">
        <v>-0.25505275728203169</v>
      </c>
      <c r="CC151" s="43">
        <v>7.2872216366294026E-2</v>
      </c>
      <c r="CD151" s="43">
        <v>0.13130011841712935</v>
      </c>
      <c r="CE151" s="43">
        <v>0.10839742184486237</v>
      </c>
      <c r="CF151" s="43">
        <v>-9.8887692408326</v>
      </c>
      <c r="CG151" s="43">
        <v>-6.644279898577472</v>
      </c>
      <c r="CH151" s="43">
        <v>-0.22266289908982972</v>
      </c>
      <c r="CI151" s="43">
        <v>-0.28412680010531799</v>
      </c>
      <c r="CJ151" s="43">
        <v>-1.644491781979472</v>
      </c>
      <c r="CK151" s="43">
        <v>-0.34526069574434554</v>
      </c>
      <c r="CL151" s="43">
        <v>-0.76552769261027265</v>
      </c>
      <c r="CM151" s="43">
        <v>1.7580527274109015E-2</v>
      </c>
      <c r="CN151" s="43">
        <v>4.8887411809220032</v>
      </c>
      <c r="CO151" s="43">
        <v>0.29054557675336989</v>
      </c>
      <c r="CP151" s="43">
        <v>0.3029374673128819</v>
      </c>
      <c r="CQ151" s="43">
        <v>4.189609683006025</v>
      </c>
      <c r="CR151" s="43">
        <v>-0.3959474572706303</v>
      </c>
      <c r="CS151" s="43">
        <v>7.9396613053394682E-2</v>
      </c>
      <c r="CT151" s="43">
        <v>0.44406213354543278</v>
      </c>
      <c r="CU151" s="43">
        <v>-2.1862835478471031E-2</v>
      </c>
      <c r="CV151" s="43">
        <v>-6.3320483007652566</v>
      </c>
      <c r="CW151" s="43">
        <v>-3.2509170750009533</v>
      </c>
      <c r="CX151" s="43">
        <v>4.7461823407226149E-3</v>
      </c>
      <c r="CY151" s="43">
        <v>-0.63401644125494294</v>
      </c>
      <c r="CZ151" s="43">
        <v>-1.8632292690137313</v>
      </c>
      <c r="DA151" s="43">
        <v>-4.6077832812168346E-2</v>
      </c>
      <c r="DB151" s="43">
        <v>-0.50397731117682343</v>
      </c>
      <c r="DC151" s="43">
        <v>-3.8576553847360195E-2</v>
      </c>
      <c r="DD151" s="44">
        <v>532</v>
      </c>
      <c r="DE151" s="44">
        <f t="shared" si="41"/>
        <v>4252</v>
      </c>
      <c r="DF151" s="43">
        <f t="shared" si="43"/>
        <v>-43.343982960596385</v>
      </c>
      <c r="DG151" s="43">
        <f t="shared" si="43"/>
        <v>-45.529080194722006</v>
      </c>
      <c r="DH151" s="44">
        <v>2062</v>
      </c>
      <c r="DI151" s="44">
        <f t="shared" si="42"/>
        <v>16857</v>
      </c>
      <c r="DJ151" s="43">
        <f t="shared" si="44"/>
        <v>-26.801561945331908</v>
      </c>
      <c r="DK151" s="43">
        <f t="shared" si="44"/>
        <v>-9.4050626108453823</v>
      </c>
    </row>
    <row r="152" spans="1:115" x14ac:dyDescent="0.25">
      <c r="A152" s="41">
        <v>2023</v>
      </c>
      <c r="B152" s="41" t="s">
        <v>169</v>
      </c>
      <c r="C152" s="41" t="s">
        <v>173</v>
      </c>
      <c r="D152" s="42">
        <v>109.34218668444686</v>
      </c>
      <c r="E152" s="42">
        <v>108.48162952417455</v>
      </c>
      <c r="F152" s="42">
        <v>103.66317683358666</v>
      </c>
      <c r="G152" s="42">
        <v>118.15297405818211</v>
      </c>
      <c r="H152" s="42">
        <v>87.628640245237591</v>
      </c>
      <c r="I152" s="42">
        <v>67.809170912459464</v>
      </c>
      <c r="J152" s="42">
        <v>98.177288184358659</v>
      </c>
      <c r="K152" s="42">
        <v>125.31201055147969</v>
      </c>
      <c r="L152" s="42">
        <v>112.0445086365502</v>
      </c>
      <c r="M152" s="42">
        <v>109.00350945627109</v>
      </c>
      <c r="N152" s="42">
        <v>118.4972980534039</v>
      </c>
      <c r="O152" s="42">
        <v>113.95932490935931</v>
      </c>
      <c r="P152" s="42">
        <v>103.15900247214313</v>
      </c>
      <c r="Q152" s="42">
        <v>68.537799390505882</v>
      </c>
      <c r="R152" s="42">
        <v>118.22025904668025</v>
      </c>
      <c r="S152" s="42">
        <v>128.86792749401138</v>
      </c>
      <c r="T152" s="42">
        <v>157.13245253093555</v>
      </c>
      <c r="U152" s="42">
        <v>154.7548490257868</v>
      </c>
      <c r="V152" s="42">
        <v>162.7287652602277</v>
      </c>
      <c r="W152" s="42">
        <v>168.6198134063435</v>
      </c>
      <c r="X152" s="42">
        <v>125.70722199672306</v>
      </c>
      <c r="Y152" s="42">
        <v>89.890001476925235</v>
      </c>
      <c r="Z152" s="42">
        <v>134.12731273121304</v>
      </c>
      <c r="AA152" s="42">
        <v>174.22592405213129</v>
      </c>
      <c r="AB152" s="43">
        <v>3.7492378048051167</v>
      </c>
      <c r="AC152" s="43">
        <v>3.3813400125234594</v>
      </c>
      <c r="AD152" s="43">
        <v>0.68474830161404654</v>
      </c>
      <c r="AE152" s="43">
        <v>6.0189894879620232</v>
      </c>
      <c r="AF152" s="43">
        <v>-5.2893148739794</v>
      </c>
      <c r="AG152" s="43">
        <v>-0.81300813008131634</v>
      </c>
      <c r="AH152" s="43">
        <v>1.3895562017954166</v>
      </c>
      <c r="AI152" s="43">
        <v>6.5791687699815027</v>
      </c>
      <c r="AJ152" s="43">
        <v>-4.7023546196041766</v>
      </c>
      <c r="AK152" s="43">
        <v>-17.776568031253014</v>
      </c>
      <c r="AL152" s="43">
        <v>-14.591046095363291</v>
      </c>
      <c r="AM152" s="43">
        <v>1.1497065189663092</v>
      </c>
      <c r="AN152" s="43">
        <v>-9.9562075964867986</v>
      </c>
      <c r="AO152" s="43">
        <v>-8.023155310841112</v>
      </c>
      <c r="AP152" s="43">
        <v>-7.7043730396203163</v>
      </c>
      <c r="AQ152" s="43">
        <v>6.8777521114803175</v>
      </c>
      <c r="AR152" s="43">
        <v>5.011355818293306</v>
      </c>
      <c r="AS152" s="43">
        <v>-8.8325833301866936</v>
      </c>
      <c r="AT152" s="43">
        <v>-6.8629232976884165</v>
      </c>
      <c r="AU152" s="43">
        <v>12.669742044977571</v>
      </c>
      <c r="AV152" s="43">
        <v>-7.2137607761019629</v>
      </c>
      <c r="AW152" s="43">
        <v>1.6892972976598308</v>
      </c>
      <c r="AX152" s="43">
        <v>-2.4170823189011204</v>
      </c>
      <c r="AY152" s="43">
        <v>18.558575084139029</v>
      </c>
      <c r="AZ152" s="43">
        <v>4.4509686154019956</v>
      </c>
      <c r="BA152" s="43">
        <v>5.8642196573230887</v>
      </c>
      <c r="BB152" s="43">
        <v>5.3767977692384505</v>
      </c>
      <c r="BC152" s="43">
        <v>7.0856456319011496</v>
      </c>
      <c r="BD152" s="43">
        <v>-5.0584663710627424</v>
      </c>
      <c r="BE152" s="43">
        <v>2.4600697631724122</v>
      </c>
      <c r="BF152" s="43">
        <v>4.0271241719838979</v>
      </c>
      <c r="BG152" s="43">
        <v>0.4283133930647276</v>
      </c>
      <c r="BH152" s="43">
        <v>-4.9174193373183073</v>
      </c>
      <c r="BI152" s="43">
        <v>-15.329787194289835</v>
      </c>
      <c r="BJ152" s="43">
        <v>-1.0068667059052516</v>
      </c>
      <c r="BK152" s="43">
        <v>-1.0039923266498163</v>
      </c>
      <c r="BL152" s="43">
        <v>-16.255914175241237</v>
      </c>
      <c r="BM152" s="43">
        <v>-2.2638305434691253</v>
      </c>
      <c r="BN152" s="43">
        <v>-3.3329717070515796</v>
      </c>
      <c r="BO152" s="43">
        <v>-8.3648467219343825E-2</v>
      </c>
      <c r="BP152" s="43">
        <v>8.4093606009325796</v>
      </c>
      <c r="BQ152" s="43">
        <v>-1.1014538505312421</v>
      </c>
      <c r="BR152" s="43">
        <v>11.541972544985368</v>
      </c>
      <c r="BS152" s="43">
        <v>14.1905219292507</v>
      </c>
      <c r="BT152" s="43">
        <v>-10.01024231308838</v>
      </c>
      <c r="BU152" s="43">
        <v>8.9891485465398713</v>
      </c>
      <c r="BV152" s="43">
        <v>4.1344758078806665</v>
      </c>
      <c r="BW152" s="43">
        <v>12.436533198056331</v>
      </c>
      <c r="BX152" s="43">
        <v>3.7428691778451979</v>
      </c>
      <c r="BY152" s="43">
        <v>-0.16859996630976706</v>
      </c>
      <c r="BZ152" s="43">
        <v>-0.11917669135399971</v>
      </c>
      <c r="CA152" s="43">
        <v>3.3127615001946293</v>
      </c>
      <c r="CB152" s="43">
        <v>-0.37456533055845354</v>
      </c>
      <c r="CC152" s="43">
        <v>-2.2783779231050603E-2</v>
      </c>
      <c r="CD152" s="43">
        <v>0.38159575386404071</v>
      </c>
      <c r="CE152" s="43">
        <v>0.7336376912397985</v>
      </c>
      <c r="CF152" s="43">
        <v>-7.0702270854919371</v>
      </c>
      <c r="CG152" s="43">
        <v>-5.3548574237257833</v>
      </c>
      <c r="CH152" s="43">
        <v>-1.1508027362695779</v>
      </c>
      <c r="CI152" s="43">
        <v>0.71377122669552007</v>
      </c>
      <c r="CJ152" s="43">
        <v>-0.80680088096328395</v>
      </c>
      <c r="CK152" s="43">
        <v>-0.15990513892416738</v>
      </c>
      <c r="CL152" s="43">
        <v>-0.71145755253473131</v>
      </c>
      <c r="CM152" s="43">
        <v>0.39982542023008577</v>
      </c>
      <c r="CN152" s="43">
        <v>4.7602822130803615</v>
      </c>
      <c r="CO152" s="43">
        <v>0.23907267018735939</v>
      </c>
      <c r="CP152" s="43">
        <v>0.25561599598965296</v>
      </c>
      <c r="CQ152" s="43">
        <v>4.0913098622447857</v>
      </c>
      <c r="CR152" s="43">
        <v>-0.39252871746146673</v>
      </c>
      <c r="CS152" s="43">
        <v>6.7941592168628981E-2</v>
      </c>
      <c r="CT152" s="43">
        <v>0.43603760817138965</v>
      </c>
      <c r="CU152" s="43">
        <v>6.2833201780011477E-2</v>
      </c>
      <c r="CV152" s="43">
        <v>-6.4115714517579621</v>
      </c>
      <c r="CW152" s="43">
        <v>-3.4822571885792981</v>
      </c>
      <c r="CX152" s="43">
        <v>-0.12231460270961451</v>
      </c>
      <c r="CY152" s="43">
        <v>-0.48581958178971957</v>
      </c>
      <c r="CZ152" s="43">
        <v>-1.7455223586053055</v>
      </c>
      <c r="DA152" s="43">
        <v>-5.859378743047608E-2</v>
      </c>
      <c r="DB152" s="43">
        <v>-0.5267909344956081</v>
      </c>
      <c r="DC152" s="43">
        <v>9.7270018520605895E-3</v>
      </c>
      <c r="DD152" s="44">
        <v>561</v>
      </c>
      <c r="DE152" s="44">
        <f t="shared" si="41"/>
        <v>4813</v>
      </c>
      <c r="DF152" s="43">
        <f t="shared" si="43"/>
        <v>-39.219934994582886</v>
      </c>
      <c r="DG152" s="43">
        <f t="shared" si="43"/>
        <v>-44.861954404857372</v>
      </c>
      <c r="DH152" s="44">
        <v>2047</v>
      </c>
      <c r="DI152" s="44">
        <f t="shared" si="42"/>
        <v>18904</v>
      </c>
      <c r="DJ152" s="43">
        <f t="shared" si="44"/>
        <v>-12.856534695615151</v>
      </c>
      <c r="DK152" s="43">
        <f t="shared" si="44"/>
        <v>-9.7919450276770412</v>
      </c>
    </row>
    <row r="153" spans="1:115" x14ac:dyDescent="0.25">
      <c r="A153" s="41">
        <v>2023</v>
      </c>
      <c r="B153" s="41" t="s">
        <v>170</v>
      </c>
      <c r="C153" s="41" t="s">
        <v>173</v>
      </c>
      <c r="D153" s="42">
        <v>109.3038800118602</v>
      </c>
      <c r="E153" s="42">
        <v>108.94157586376826</v>
      </c>
      <c r="F153" s="42">
        <v>103.55852775221972</v>
      </c>
      <c r="G153" s="42">
        <v>117.55776876746839</v>
      </c>
      <c r="H153" s="42">
        <v>89.34475585723672</v>
      </c>
      <c r="I153" s="42">
        <v>66.364057433997218</v>
      </c>
      <c r="J153" s="42">
        <v>98.809039181417205</v>
      </c>
      <c r="K153" s="42">
        <v>125.59887890528398</v>
      </c>
      <c r="L153" s="42">
        <v>112.08818814654838</v>
      </c>
      <c r="M153" s="42">
        <v>119.03513923654288</v>
      </c>
      <c r="N153" s="42">
        <v>111.4553233366539</v>
      </c>
      <c r="O153" s="42">
        <v>113.134863600977</v>
      </c>
      <c r="P153" s="42">
        <v>105.31996295951859</v>
      </c>
      <c r="Q153" s="42">
        <v>77.697666804171149</v>
      </c>
      <c r="R153" s="42">
        <v>114.51366344970539</v>
      </c>
      <c r="S153" s="42">
        <v>115.51999810613233</v>
      </c>
      <c r="T153" s="42">
        <v>157.07614685739685</v>
      </c>
      <c r="U153" s="42">
        <v>166.62255936532287</v>
      </c>
      <c r="V153" s="42">
        <v>152.8505425039412</v>
      </c>
      <c r="W153" s="42">
        <v>167.719729775107</v>
      </c>
      <c r="X153" s="42">
        <v>128.49472949960793</v>
      </c>
      <c r="Y153" s="42">
        <v>100.20966447688811</v>
      </c>
      <c r="Z153" s="42">
        <v>130.09389901171025</v>
      </c>
      <c r="AA153" s="42">
        <v>156.89165382285768</v>
      </c>
      <c r="AB153" s="43">
        <v>2.9917310925422713</v>
      </c>
      <c r="AC153" s="43">
        <v>3.1736154324828902</v>
      </c>
      <c r="AD153" s="43">
        <v>0.21853845751262924</v>
      </c>
      <c r="AE153" s="43">
        <v>4.8272957034540598</v>
      </c>
      <c r="AF153" s="43">
        <v>-6.0281544174799029</v>
      </c>
      <c r="AG153" s="43">
        <v>-0.66555740432612254</v>
      </c>
      <c r="AH153" s="43">
        <v>1.8179753734355764</v>
      </c>
      <c r="AI153" s="43">
        <v>6.197724991636</v>
      </c>
      <c r="AJ153" s="43">
        <v>-9.7199664180279814</v>
      </c>
      <c r="AK153" s="43">
        <v>-17.716273020162554</v>
      </c>
      <c r="AL153" s="43">
        <v>-21.894201864970764</v>
      </c>
      <c r="AM153" s="43">
        <v>-6.1216069688310393</v>
      </c>
      <c r="AN153" s="43">
        <v>-10.526692679822091</v>
      </c>
      <c r="AO153" s="43">
        <v>-8.5863384604082054</v>
      </c>
      <c r="AP153" s="43">
        <v>-8.8103734593016121</v>
      </c>
      <c r="AQ153" s="43">
        <v>-3.4903946970584854</v>
      </c>
      <c r="AR153" s="43">
        <v>-1.5066500808079475</v>
      </c>
      <c r="AS153" s="43">
        <v>-11.409840426252371</v>
      </c>
      <c r="AT153" s="43">
        <v>-15.554746107400286</v>
      </c>
      <c r="AU153" s="43">
        <v>3.9867232309257705</v>
      </c>
      <c r="AV153" s="43">
        <v>-7.7226471811476021</v>
      </c>
      <c r="AW153" s="43">
        <v>-1.7486651826219113</v>
      </c>
      <c r="AX153" s="43">
        <v>-3.6403339361175791</v>
      </c>
      <c r="AY153" s="43">
        <v>6.6109938460496842</v>
      </c>
      <c r="AZ153" s="43">
        <v>4.3031705963292088</v>
      </c>
      <c r="BA153" s="43">
        <v>5.5862689637438789</v>
      </c>
      <c r="BB153" s="43">
        <v>4.8459382216473168</v>
      </c>
      <c r="BC153" s="43">
        <v>6.85602686219422</v>
      </c>
      <c r="BD153" s="43">
        <v>-5.1552612976085825</v>
      </c>
      <c r="BE153" s="43">
        <v>2.1494708994709288</v>
      </c>
      <c r="BF153" s="43">
        <v>3.7970742217521725</v>
      </c>
      <c r="BG153" s="43">
        <v>0.98554002746589209</v>
      </c>
      <c r="BH153" s="43">
        <v>-5.4174913697468963</v>
      </c>
      <c r="BI153" s="43">
        <v>-15.616517244170236</v>
      </c>
      <c r="BJ153" s="43">
        <v>-3.2912333412561723</v>
      </c>
      <c r="BK153" s="43">
        <v>-1.5293602981050869</v>
      </c>
      <c r="BL153" s="43">
        <v>-15.72098174265254</v>
      </c>
      <c r="BM153" s="43">
        <v>-2.8863546869318912</v>
      </c>
      <c r="BN153" s="43">
        <v>-3.9078034408361773</v>
      </c>
      <c r="BO153" s="43">
        <v>-0.41004987558405093</v>
      </c>
      <c r="BP153" s="43">
        <v>7.3199180088494575</v>
      </c>
      <c r="BQ153" s="43">
        <v>-2.4148153672052475</v>
      </c>
      <c r="BR153" s="43">
        <v>8.4316081123865452</v>
      </c>
      <c r="BS153" s="43">
        <v>13.080649788044486</v>
      </c>
      <c r="BT153" s="43">
        <v>-9.7883499549654474</v>
      </c>
      <c r="BU153" s="43">
        <v>7.8798627372123953</v>
      </c>
      <c r="BV153" s="43">
        <v>3.2921692674998893</v>
      </c>
      <c r="BW153" s="43">
        <v>11.854607237030779</v>
      </c>
      <c r="BX153" s="43">
        <v>2.6482436812445025</v>
      </c>
      <c r="BY153" s="43">
        <v>-0.25781509781472428</v>
      </c>
      <c r="BZ153" s="43">
        <v>-4.0011789804080669E-2</v>
      </c>
      <c r="CA153" s="43">
        <v>2.7319354224577905</v>
      </c>
      <c r="CB153" s="43">
        <v>-0.46859024795798476</v>
      </c>
      <c r="CC153" s="43">
        <v>-0.20353823511688796</v>
      </c>
      <c r="CD153" s="43">
        <v>0.19242440132638033</v>
      </c>
      <c r="CE153" s="43">
        <v>0.69383922815400934</v>
      </c>
      <c r="CF153" s="43">
        <v>-11.820527282456267</v>
      </c>
      <c r="CG153" s="43">
        <v>-5.0846864207046991</v>
      </c>
      <c r="CH153" s="43">
        <v>-1.6997916657126675</v>
      </c>
      <c r="CI153" s="43">
        <v>-3.1914775493426522</v>
      </c>
      <c r="CJ153" s="43">
        <v>-1.0845379813354099</v>
      </c>
      <c r="CK153" s="43">
        <v>-0.18252073993219411</v>
      </c>
      <c r="CL153" s="43">
        <v>-0.42158778446871381</v>
      </c>
      <c r="CM153" s="43">
        <v>-0.15592514095992749</v>
      </c>
      <c r="CN153" s="43">
        <v>4.4918177923588107</v>
      </c>
      <c r="CO153" s="43">
        <v>0.19094371743234792</v>
      </c>
      <c r="CP153" s="43">
        <v>0.23341880842712848</v>
      </c>
      <c r="CQ153" s="43">
        <v>3.9533611496269834</v>
      </c>
      <c r="CR153" s="43">
        <v>-0.40162440565698071</v>
      </c>
      <c r="CS153" s="43">
        <v>4.039194022607278E-2</v>
      </c>
      <c r="CT153" s="43">
        <v>0.34983616800998107</v>
      </c>
      <c r="CU153" s="43">
        <v>0.12549041429327829</v>
      </c>
      <c r="CV153" s="43">
        <v>-6.6745457356056912</v>
      </c>
      <c r="CW153" s="43">
        <v>-3.6267142263376364</v>
      </c>
      <c r="CX153" s="43">
        <v>-0.28665946839558692</v>
      </c>
      <c r="CY153" s="43">
        <v>-0.77813236068861669</v>
      </c>
      <c r="CZ153" s="43">
        <v>-1.690518341989071</v>
      </c>
      <c r="DA153" s="43">
        <v>-7.1527879107253542E-2</v>
      </c>
      <c r="DB153" s="43">
        <v>-0.21152165094503064</v>
      </c>
      <c r="DC153" s="43">
        <v>-9.4718081424963688E-3</v>
      </c>
      <c r="DD153" s="44">
        <v>496</v>
      </c>
      <c r="DE153" s="44">
        <f t="shared" si="41"/>
        <v>5309</v>
      </c>
      <c r="DF153" s="43">
        <f t="shared" si="43"/>
        <v>-40.024183796856107</v>
      </c>
      <c r="DG153" s="43">
        <f t="shared" si="43"/>
        <v>-44.443281707827545</v>
      </c>
      <c r="DH153" s="44">
        <v>2006</v>
      </c>
      <c r="DI153" s="44">
        <f t="shared" si="42"/>
        <v>20910</v>
      </c>
      <c r="DJ153" s="43">
        <f t="shared" si="44"/>
        <v>15.486470926885442</v>
      </c>
      <c r="DK153" s="43">
        <f t="shared" si="44"/>
        <v>-7.8570484290309768</v>
      </c>
    </row>
    <row r="154" spans="1:115" x14ac:dyDescent="0.25">
      <c r="A154" s="41">
        <v>2023</v>
      </c>
      <c r="B154" s="41" t="s">
        <v>171</v>
      </c>
      <c r="C154" s="41" t="s">
        <v>173</v>
      </c>
      <c r="D154" s="42">
        <v>110.00866471557786</v>
      </c>
      <c r="E154" s="42">
        <v>108.48162952417455</v>
      </c>
      <c r="F154" s="42">
        <v>104.20294577938114</v>
      </c>
      <c r="G154" s="42">
        <v>117.17041294335313</v>
      </c>
      <c r="H154" s="42">
        <v>89.632143639150442</v>
      </c>
      <c r="I154" s="42">
        <v>67.031032885595181</v>
      </c>
      <c r="J154" s="42">
        <v>105.86114333462908</v>
      </c>
      <c r="K154" s="42">
        <v>126.13304756409198</v>
      </c>
      <c r="L154" s="42">
        <v>124.27461933820607</v>
      </c>
      <c r="M154" s="42">
        <v>143.28352469340064</v>
      </c>
      <c r="N154" s="42">
        <v>118.24135325404627</v>
      </c>
      <c r="O154" s="42">
        <v>117.98345138924213</v>
      </c>
      <c r="P154" s="42">
        <v>123.02242375459416</v>
      </c>
      <c r="Q154" s="42">
        <v>82.824765710853967</v>
      </c>
      <c r="R154" s="42">
        <v>165.60939369253222</v>
      </c>
      <c r="S154" s="42">
        <v>121.51809405971059</v>
      </c>
      <c r="T154" s="42">
        <v>171.2598411373618</v>
      </c>
      <c r="U154" s="42">
        <v>200.63507774307161</v>
      </c>
      <c r="V154" s="42">
        <v>161.77850539246069</v>
      </c>
      <c r="W154" s="42">
        <v>171.57766107796871</v>
      </c>
      <c r="X154" s="42">
        <v>149.61115476414255</v>
      </c>
      <c r="Y154" s="42">
        <v>105.5348454730957</v>
      </c>
      <c r="Z154" s="42">
        <v>188.6917361584641</v>
      </c>
      <c r="AA154" s="42">
        <v>166.01746267202196</v>
      </c>
      <c r="AB154" s="43">
        <v>2.2301215538128139</v>
      </c>
      <c r="AC154" s="43">
        <v>1.2883435582822012</v>
      </c>
      <c r="AD154" s="43">
        <v>0.57947900061254831</v>
      </c>
      <c r="AE154" s="43">
        <v>4.0872849349559148</v>
      </c>
      <c r="AF154" s="43">
        <v>-5.0039161082586432</v>
      </c>
      <c r="AG154" s="43">
        <v>-1.3093289689034449</v>
      </c>
      <c r="AH154" s="43">
        <v>-1.3012955881513633</v>
      </c>
      <c r="AI154" s="43">
        <v>6.1521811521811243</v>
      </c>
      <c r="AJ154" s="43">
        <v>1.1108721601027938</v>
      </c>
      <c r="AK154" s="43">
        <v>11.677891802586382</v>
      </c>
      <c r="AL154" s="43">
        <v>-9.8652007421156203</v>
      </c>
      <c r="AM154" s="43">
        <v>-0.64787183972799811</v>
      </c>
      <c r="AN154" s="43">
        <v>-1.1511188436409969</v>
      </c>
      <c r="AO154" s="43">
        <v>-10.387632187319884</v>
      </c>
      <c r="AP154" s="43">
        <v>9.8394034153378218</v>
      </c>
      <c r="AQ154" s="43">
        <v>0.79358670805627085</v>
      </c>
      <c r="AR154" s="43">
        <v>8.4741256352122605</v>
      </c>
      <c r="AS154" s="43">
        <v>18.103688783680028</v>
      </c>
      <c r="AT154" s="43">
        <v>-3.8595569083042514</v>
      </c>
      <c r="AU154" s="43">
        <v>8.364367014249785</v>
      </c>
      <c r="AV154" s="43">
        <v>0.66403224971423036</v>
      </c>
      <c r="AW154" s="43">
        <v>-5.9178398133500671</v>
      </c>
      <c r="AX154" s="43">
        <v>15.980850262989188</v>
      </c>
      <c r="AY154" s="43">
        <v>11.038670384058147</v>
      </c>
      <c r="AZ154" s="43">
        <v>4.1101023575709661</v>
      </c>
      <c r="BA154" s="43">
        <v>5.1786337716746234</v>
      </c>
      <c r="BB154" s="43">
        <v>4.4468864832811761</v>
      </c>
      <c r="BC154" s="43">
        <v>6.5996160392976844</v>
      </c>
      <c r="BD154" s="43">
        <v>-5.1416200613386369</v>
      </c>
      <c r="BE154" s="43">
        <v>1.8321069229614295</v>
      </c>
      <c r="BF154" s="43">
        <v>3.2708507605122561</v>
      </c>
      <c r="BG154" s="43">
        <v>1.442541346961046</v>
      </c>
      <c r="BH154" s="43">
        <v>-4.8074287365836854</v>
      </c>
      <c r="BI154" s="43">
        <v>-12.988174132464136</v>
      </c>
      <c r="BJ154" s="43">
        <v>-3.8918032174301342</v>
      </c>
      <c r="BK154" s="43">
        <v>-1.4483807592167941</v>
      </c>
      <c r="BL154" s="43">
        <v>-14.411897329438151</v>
      </c>
      <c r="BM154" s="43">
        <v>-3.6118304350236441</v>
      </c>
      <c r="BN154" s="43">
        <v>-2.3694505611621342</v>
      </c>
      <c r="BO154" s="43">
        <v>-0.30411966367848153</v>
      </c>
      <c r="BP154" s="43">
        <v>7.4331417307419878</v>
      </c>
      <c r="BQ154" s="43">
        <v>-0.29728572359127847</v>
      </c>
      <c r="BR154" s="43">
        <v>7.2464520183538994</v>
      </c>
      <c r="BS154" s="43">
        <v>12.625642205816368</v>
      </c>
      <c r="BT154" s="43">
        <v>-8.8077449187091936</v>
      </c>
      <c r="BU154" s="43">
        <v>6.4721443247669264</v>
      </c>
      <c r="BV154" s="43">
        <v>4.7574170645199976</v>
      </c>
      <c r="BW154" s="43">
        <v>11.779429339941005</v>
      </c>
      <c r="BX154" s="43">
        <v>1.8326049745269919</v>
      </c>
      <c r="BY154" s="43">
        <v>-0.32501427900252516</v>
      </c>
      <c r="BZ154" s="43">
        <v>6.1646544024239296E-3</v>
      </c>
      <c r="CA154" s="43">
        <v>1.9901559275908125</v>
      </c>
      <c r="CB154" s="43">
        <v>-0.48529529330513888</v>
      </c>
      <c r="CC154" s="43">
        <v>-3.5618003178359031E-2</v>
      </c>
      <c r="CD154" s="43">
        <v>1.25935082666322E-2</v>
      </c>
      <c r="CE154" s="43">
        <v>0.6696184597531466</v>
      </c>
      <c r="CF154" s="43">
        <v>-2.9939211740318079</v>
      </c>
      <c r="CG154" s="43">
        <v>-2.1739132291574412</v>
      </c>
      <c r="CH154" s="43">
        <v>-0.86013024822105477</v>
      </c>
      <c r="CI154" s="43">
        <v>-0.30708568670226499</v>
      </c>
      <c r="CJ154" s="43">
        <v>-0.17110214980910271</v>
      </c>
      <c r="CK154" s="43">
        <v>-0.30797772976072629</v>
      </c>
      <c r="CL154" s="43">
        <v>0.78702901791398217</v>
      </c>
      <c r="CM154" s="43">
        <v>3.9258851704800014E-2</v>
      </c>
      <c r="CN154" s="43">
        <v>4.2720020783489572</v>
      </c>
      <c r="CO154" s="43">
        <v>0.15104495785265407</v>
      </c>
      <c r="CP154" s="43">
        <v>0.21467652730305975</v>
      </c>
      <c r="CQ154" s="43">
        <v>3.7698824191323625</v>
      </c>
      <c r="CR154" s="43">
        <v>-0.40944418327000343</v>
      </c>
      <c r="CS154" s="43">
        <v>5.0764421096483499E-2</v>
      </c>
      <c r="CT154" s="43">
        <v>0.31873398819595755</v>
      </c>
      <c r="CU154" s="43">
        <v>0.1763439480384433</v>
      </c>
      <c r="CV154" s="43">
        <v>-6.3297308843338422</v>
      </c>
      <c r="CW154" s="43">
        <v>-3.4904318261985621</v>
      </c>
      <c r="CX154" s="43">
        <v>-0.34045484328584019</v>
      </c>
      <c r="CY154" s="43">
        <v>-0.73394504843250663</v>
      </c>
      <c r="CZ154" s="43">
        <v>-1.5484392159496048</v>
      </c>
      <c r="DA154" s="43">
        <v>-9.3708448381452591E-2</v>
      </c>
      <c r="DB154" s="43">
        <v>-0.11785095407965457</v>
      </c>
      <c r="DC154" s="43">
        <v>-4.9005480062217395E-3</v>
      </c>
      <c r="DD154" s="44">
        <v>814</v>
      </c>
      <c r="DE154" s="44">
        <f t="shared" si="41"/>
        <v>6123</v>
      </c>
      <c r="DF154" s="43">
        <f t="shared" si="43"/>
        <v>-1.6908212560386437</v>
      </c>
      <c r="DG154" s="43">
        <f t="shared" si="43"/>
        <v>-41.034283513097073</v>
      </c>
      <c r="DH154" s="44">
        <v>2018</v>
      </c>
      <c r="DI154" s="44">
        <f t="shared" si="42"/>
        <v>22928</v>
      </c>
      <c r="DJ154" s="43">
        <f t="shared" si="44"/>
        <v>-9.262589928057551</v>
      </c>
      <c r="DK154" s="43">
        <f t="shared" si="44"/>
        <v>-7.9825019063290092</v>
      </c>
    </row>
    <row r="155" spans="1:115" x14ac:dyDescent="0.25">
      <c r="A155" s="41">
        <v>2023</v>
      </c>
      <c r="B155" s="41" t="s">
        <v>172</v>
      </c>
      <c r="C155" s="41" t="s">
        <v>173</v>
      </c>
      <c r="D155" s="42">
        <v>114.59341551950814</v>
      </c>
      <c r="E155" s="42">
        <v>109.2044023435361</v>
      </c>
      <c r="F155" s="42">
        <v>105.57990737589637</v>
      </c>
      <c r="G155" s="42">
        <v>120.73219698460811</v>
      </c>
      <c r="H155" s="42">
        <v>90.23976352091087</v>
      </c>
      <c r="I155" s="42">
        <v>68.809634089856402</v>
      </c>
      <c r="J155" s="42">
        <v>128.79762236349555</v>
      </c>
      <c r="K155" s="42">
        <v>126.0539114664908</v>
      </c>
      <c r="L155" s="42">
        <v>157.17335932139244</v>
      </c>
      <c r="M155" s="42">
        <v>121.72198009560564</v>
      </c>
      <c r="N155" s="42">
        <v>139.60234791209723</v>
      </c>
      <c r="O155" s="42">
        <v>155.88414358201828</v>
      </c>
      <c r="P155" s="42">
        <v>133.06838411259162</v>
      </c>
      <c r="Q155" s="42">
        <v>139.37386771054042</v>
      </c>
      <c r="R155" s="42">
        <v>321.21904818149375</v>
      </c>
      <c r="S155" s="42">
        <v>141.56602380439324</v>
      </c>
      <c r="T155" s="42">
        <v>213.49050108872891</v>
      </c>
      <c r="U155" s="42">
        <v>168.29230218021328</v>
      </c>
      <c r="V155" s="42">
        <v>190.14906847111996</v>
      </c>
      <c r="W155" s="42">
        <v>224.10195978358161</v>
      </c>
      <c r="X155" s="42">
        <v>159.25610187115643</v>
      </c>
      <c r="Y155" s="42">
        <v>183.61920101145483</v>
      </c>
      <c r="Z155" s="42">
        <v>366.74385252124114</v>
      </c>
      <c r="AA155" s="42">
        <v>194.14539819506837</v>
      </c>
      <c r="AB155" s="43">
        <v>-0.13303840336507111</v>
      </c>
      <c r="AC155" s="43">
        <v>2.0257826887661201</v>
      </c>
      <c r="AD155" s="43">
        <v>1.8544102019933728</v>
      </c>
      <c r="AE155" s="43">
        <v>0.71721311475410054</v>
      </c>
      <c r="AF155" s="43">
        <v>-5.2749525943803004</v>
      </c>
      <c r="AG155" s="43">
        <v>-9.6350364963503683</v>
      </c>
      <c r="AH155" s="43">
        <v>-2.8193734930855197</v>
      </c>
      <c r="AI155" s="43">
        <v>3.7619086393616108</v>
      </c>
      <c r="AJ155" s="43">
        <v>-3.7101242099815246</v>
      </c>
      <c r="AK155" s="43">
        <v>-12.838311960019622</v>
      </c>
      <c r="AL155" s="43">
        <v>10.307023877102495</v>
      </c>
      <c r="AM155" s="43">
        <v>-3.0701998608766434</v>
      </c>
      <c r="AN155" s="43">
        <v>-3.9941031268275196</v>
      </c>
      <c r="AO155" s="43">
        <v>-8.3306807427032563</v>
      </c>
      <c r="AP155" s="43">
        <v>-4.2615449013394198</v>
      </c>
      <c r="AQ155" s="43">
        <v>1.9451120085694606</v>
      </c>
      <c r="AR155" s="43">
        <v>2.1943085618676417</v>
      </c>
      <c r="AS155" s="43">
        <v>-10.169967626977217</v>
      </c>
      <c r="AT155" s="43">
        <v>15.021090782725688</v>
      </c>
      <c r="AU155" s="43">
        <v>4.2454495101927225</v>
      </c>
      <c r="AV155" s="43">
        <v>-2.3006445387128704</v>
      </c>
      <c r="AW155" s="43">
        <v>-2.554791458991168</v>
      </c>
      <c r="AX155" s="43">
        <v>0.71673320161822485</v>
      </c>
      <c r="AY155" s="43">
        <v>11.72710908788741</v>
      </c>
      <c r="AZ155" s="43">
        <v>3.726784984847753</v>
      </c>
      <c r="BA155" s="43">
        <v>4.9056603773584673</v>
      </c>
      <c r="BB155" s="43">
        <v>4.2250383081422038</v>
      </c>
      <c r="BC155" s="43">
        <v>6.0715827007294276</v>
      </c>
      <c r="BD155" s="43">
        <v>-5.1527417302341672</v>
      </c>
      <c r="BE155" s="43">
        <v>0.76252723311549531</v>
      </c>
      <c r="BF155" s="43">
        <v>2.5819705105739388</v>
      </c>
      <c r="BG155" s="43">
        <v>1.6348939446121591</v>
      </c>
      <c r="BH155" s="43">
        <v>-4.6862839545059654</v>
      </c>
      <c r="BI155" s="43">
        <v>-12.973956567460565</v>
      </c>
      <c r="BJ155" s="43">
        <v>-2.7417489629978253</v>
      </c>
      <c r="BK155" s="43">
        <v>-1.6278279365356418</v>
      </c>
      <c r="BL155" s="43">
        <v>-13.464276556959886</v>
      </c>
      <c r="BM155" s="43">
        <v>-4.2595252748336199</v>
      </c>
      <c r="BN155" s="43">
        <v>-2.7466785402626259</v>
      </c>
      <c r="BO155" s="43">
        <v>-9.7100750564316218E-2</v>
      </c>
      <c r="BP155" s="43">
        <v>6.8312632602813395</v>
      </c>
      <c r="BQ155" s="43">
        <v>-1.3060898590790293</v>
      </c>
      <c r="BR155" s="43">
        <v>7.9192086472474221</v>
      </c>
      <c r="BS155" s="43">
        <v>11.655067598699498</v>
      </c>
      <c r="BT155" s="43">
        <v>-8.2006634558366756</v>
      </c>
      <c r="BU155" s="43">
        <v>5.1514024396533076</v>
      </c>
      <c r="BV155" s="43">
        <v>3.9275557461788679</v>
      </c>
      <c r="BW155" s="43">
        <v>11.774368622551346</v>
      </c>
      <c r="BX155" s="43">
        <v>-0.70050756013610671</v>
      </c>
      <c r="BY155" s="43">
        <v>-0.36765880675010498</v>
      </c>
      <c r="BZ155" s="43">
        <v>6.2026354643006404E-2</v>
      </c>
      <c r="CA155" s="43">
        <v>4.5957350843767175E-2</v>
      </c>
      <c r="CB155" s="43">
        <v>-0.47461409598650239</v>
      </c>
      <c r="CC155" s="43">
        <v>-0.26321028210519065</v>
      </c>
      <c r="CD155" s="43">
        <v>-0.11495306198063469</v>
      </c>
      <c r="CE155" s="43">
        <v>0.41194498119955247</v>
      </c>
      <c r="CF155" s="43">
        <v>-4.7830324190215698</v>
      </c>
      <c r="CG155" s="43">
        <v>-2.6497153078790361</v>
      </c>
      <c r="CH155" s="43">
        <v>0.50456790265394869</v>
      </c>
      <c r="CI155" s="43">
        <v>-1.1358900627621862</v>
      </c>
      <c r="CJ155" s="43">
        <v>-0.46666577467873671</v>
      </c>
      <c r="CK155" s="43">
        <v>-0.3650473202133096</v>
      </c>
      <c r="CL155" s="43">
        <v>-0.72445676373977985</v>
      </c>
      <c r="CM155" s="43">
        <v>5.4174907597529499E-2</v>
      </c>
      <c r="CN155" s="43">
        <v>3.6922372398134069</v>
      </c>
      <c r="CO155" s="43">
        <v>3.9335229631597614E-2</v>
      </c>
      <c r="CP155" s="43">
        <v>0.19999287610588801</v>
      </c>
      <c r="CQ155" s="43">
        <v>3.4308641152714006</v>
      </c>
      <c r="CR155" s="43">
        <v>-0.47678836993838858</v>
      </c>
      <c r="CS155" s="43">
        <v>2.2693401710536656E-2</v>
      </c>
      <c r="CT155" s="43">
        <v>0.27855610280596033</v>
      </c>
      <c r="CU155" s="43">
        <v>0.1975838842264124</v>
      </c>
      <c r="CV155" s="43">
        <v>-6.2378044608013719</v>
      </c>
      <c r="CW155" s="43">
        <v>-3.3604782112017371</v>
      </c>
      <c r="CX155" s="43">
        <v>-0.24695732197531728</v>
      </c>
      <c r="CY155" s="43">
        <v>-0.77895845215284154</v>
      </c>
      <c r="CZ155" s="43">
        <v>-1.5087848270166802</v>
      </c>
      <c r="DA155" s="43">
        <v>-0.11826167499014925</v>
      </c>
      <c r="DB155" s="43">
        <v>-0.22599910046935823</v>
      </c>
      <c r="DC155" s="43">
        <v>1.6351270047123268E-3</v>
      </c>
      <c r="DD155" s="44">
        <v>764</v>
      </c>
      <c r="DE155" s="44">
        <f t="shared" si="41"/>
        <v>6887</v>
      </c>
      <c r="DF155" s="43">
        <f t="shared" si="43"/>
        <v>-15.673289183222961</v>
      </c>
      <c r="DG155" s="43">
        <f t="shared" si="43"/>
        <v>-38.999114260407438</v>
      </c>
      <c r="DH155" s="44">
        <v>1883</v>
      </c>
      <c r="DI155" s="44">
        <f t="shared" si="42"/>
        <v>24811</v>
      </c>
      <c r="DJ155" s="43">
        <f t="shared" si="44"/>
        <v>-5.8029014507253613</v>
      </c>
      <c r="DK155" s="43">
        <f t="shared" si="44"/>
        <v>-7.8206271362758262</v>
      </c>
    </row>
    <row r="156" spans="1:115" x14ac:dyDescent="0.25">
      <c r="A156" s="41">
        <v>2024</v>
      </c>
      <c r="B156" s="41" t="s">
        <v>160</v>
      </c>
      <c r="C156" s="41" t="s">
        <v>173</v>
      </c>
      <c r="D156" s="42">
        <v>107.9760052353455</v>
      </c>
      <c r="E156" s="42">
        <v>107.56173684498714</v>
      </c>
      <c r="F156" s="42">
        <v>104.70415980050667</v>
      </c>
      <c r="G156" s="42">
        <v>117.43494862811478</v>
      </c>
      <c r="H156" s="42">
        <v>87.702539960586833</v>
      </c>
      <c r="I156" s="42">
        <v>72.255673923112553</v>
      </c>
      <c r="J156" s="42">
        <v>88.746323203075477</v>
      </c>
      <c r="K156" s="42">
        <v>123.54134036765313</v>
      </c>
      <c r="L156" s="42">
        <v>110.16366762636885</v>
      </c>
      <c r="M156" s="42">
        <v>95.125437754893738</v>
      </c>
      <c r="N156" s="42">
        <v>136.14838495953742</v>
      </c>
      <c r="O156" s="42">
        <v>114.15028490971962</v>
      </c>
      <c r="P156" s="42">
        <v>101.00335366971105</v>
      </c>
      <c r="Q156" s="42">
        <v>96.624463467934632</v>
      </c>
      <c r="R156" s="42">
        <v>94.593724220669571</v>
      </c>
      <c r="S156" s="42">
        <v>123.26383156061887</v>
      </c>
      <c r="T156" s="42">
        <v>154.21926554698729</v>
      </c>
      <c r="U156" s="42">
        <v>132.70665164549754</v>
      </c>
      <c r="V156" s="42">
        <v>184.4919981067583</v>
      </c>
      <c r="W156" s="42">
        <v>168.22257969459511</v>
      </c>
      <c r="X156" s="42">
        <v>123.34658286543277</v>
      </c>
      <c r="Y156" s="42">
        <v>125.13013182587362</v>
      </c>
      <c r="Z156" s="42">
        <v>108.13759873961078</v>
      </c>
      <c r="AA156" s="42">
        <v>170.41860489019777</v>
      </c>
      <c r="AB156" s="43">
        <v>-1.5557640807656092</v>
      </c>
      <c r="AC156" s="43">
        <v>-0.12202562538130568</v>
      </c>
      <c r="AD156" s="43">
        <v>-1.2518830190007879</v>
      </c>
      <c r="AE156" s="43">
        <v>0.66407515387107985</v>
      </c>
      <c r="AF156" s="43">
        <v>-5.6448763250883216</v>
      </c>
      <c r="AG156" s="43">
        <v>-1.812688821752273</v>
      </c>
      <c r="AH156" s="43">
        <v>-14.587702967030413</v>
      </c>
      <c r="AI156" s="43">
        <v>2.9002224602455273</v>
      </c>
      <c r="AJ156" s="43">
        <v>-5.7446455830319376</v>
      </c>
      <c r="AK156" s="43">
        <v>-6.9153633377137531</v>
      </c>
      <c r="AL156" s="43">
        <v>-17.057653543576169</v>
      </c>
      <c r="AM156" s="43">
        <v>-0.90832050242178886</v>
      </c>
      <c r="AN156" s="43">
        <v>-12.800398333490136</v>
      </c>
      <c r="AO156" s="43">
        <v>-19.001353592949155</v>
      </c>
      <c r="AP156" s="43">
        <v>-13.61388432556998</v>
      </c>
      <c r="AQ156" s="43">
        <v>-0.27117941818414204</v>
      </c>
      <c r="AR156" s="43">
        <v>-1.2470710470802504</v>
      </c>
      <c r="AS156" s="43">
        <v>-5.3223075954100256</v>
      </c>
      <c r="AT156" s="43">
        <v>-14.141640933673383</v>
      </c>
      <c r="AU156" s="43">
        <v>4.141787571257427</v>
      </c>
      <c r="AV156" s="43">
        <v>-12.002458110708947</v>
      </c>
      <c r="AW156" s="43">
        <v>-13.01606867963333</v>
      </c>
      <c r="AX156" s="43">
        <v>-9.3707352798571897</v>
      </c>
      <c r="AY156" s="43">
        <v>8.0321117002681177</v>
      </c>
      <c r="AZ156" s="43">
        <v>-1.5557640807656092</v>
      </c>
      <c r="BA156" s="43">
        <v>-0.12202562538130568</v>
      </c>
      <c r="BB156" s="43">
        <v>-1.2518830190007879</v>
      </c>
      <c r="BC156" s="43">
        <v>0.66407515387107985</v>
      </c>
      <c r="BD156" s="43">
        <v>-5.6448763250883216</v>
      </c>
      <c r="BE156" s="43">
        <v>-1.812688821752273</v>
      </c>
      <c r="BF156" s="43">
        <v>-14.587702967030413</v>
      </c>
      <c r="BG156" s="43">
        <v>2.9002224602455273</v>
      </c>
      <c r="BH156" s="43">
        <v>-5.7446455830319376</v>
      </c>
      <c r="BI156" s="43">
        <v>-6.9153633377137531</v>
      </c>
      <c r="BJ156" s="43">
        <v>-17.057653543576169</v>
      </c>
      <c r="BK156" s="43">
        <v>-0.90832050242178886</v>
      </c>
      <c r="BL156" s="43">
        <v>-12.800398333490136</v>
      </c>
      <c r="BM156" s="43">
        <v>-19.001353592949155</v>
      </c>
      <c r="BN156" s="43">
        <v>-13.61388432556998</v>
      </c>
      <c r="BO156" s="43">
        <v>-0.27117941818414204</v>
      </c>
      <c r="BP156" s="43">
        <v>-1.2470710470802504</v>
      </c>
      <c r="BQ156" s="43">
        <v>-5.3223075954100256</v>
      </c>
      <c r="BR156" s="43">
        <v>-14.141640933673383</v>
      </c>
      <c r="BS156" s="43">
        <v>4.141787571257427</v>
      </c>
      <c r="BT156" s="43">
        <v>-12.002458110708947</v>
      </c>
      <c r="BU156" s="43">
        <v>-13.01606867963333</v>
      </c>
      <c r="BV156" s="43">
        <v>-9.3707352798571897</v>
      </c>
      <c r="BW156" s="43">
        <v>8.0321117002681177</v>
      </c>
      <c r="BX156" s="43">
        <v>-2.2805803461873495</v>
      </c>
      <c r="BY156" s="43">
        <v>-0.41768310379021256</v>
      </c>
      <c r="BZ156" s="43">
        <v>-7.6307490113509749E-2</v>
      </c>
      <c r="CA156" s="43">
        <v>2.6105193986886602E-2</v>
      </c>
      <c r="CB156" s="43">
        <v>-0.52906526480093918</v>
      </c>
      <c r="CC156" s="43">
        <v>-4.3508656644814306E-2</v>
      </c>
      <c r="CD156" s="43">
        <v>-1.5464219676042514</v>
      </c>
      <c r="CE156" s="43">
        <v>0.30630094277949138</v>
      </c>
      <c r="CF156" s="43">
        <v>-8.4058378495913324</v>
      </c>
      <c r="CG156" s="43">
        <v>-3.5675633686188961</v>
      </c>
      <c r="CH156" s="43">
        <v>-1.56756403335927</v>
      </c>
      <c r="CI156" s="43">
        <v>-0.46486568863601213</v>
      </c>
      <c r="CJ156" s="43">
        <v>-1.4710943416081053</v>
      </c>
      <c r="CK156" s="43">
        <v>-0.46351803438966166</v>
      </c>
      <c r="CL156" s="43">
        <v>-0.85594276689901472</v>
      </c>
      <c r="CM156" s="43">
        <v>-1.5289616080374104E-2</v>
      </c>
      <c r="CN156" s="43">
        <v>2.888987092671087</v>
      </c>
      <c r="CO156" s="43">
        <v>-5.1470286488801767E-2</v>
      </c>
      <c r="CP156" s="43">
        <v>0.15923710194417826</v>
      </c>
      <c r="CQ156" s="43">
        <v>3.0604157207138951</v>
      </c>
      <c r="CR156" s="43">
        <v>-0.51936148935856241</v>
      </c>
      <c r="CS156" s="43">
        <v>3.3812596963440273E-3</v>
      </c>
      <c r="CT156" s="43">
        <v>1.0841499343832757E-2</v>
      </c>
      <c r="CU156" s="43">
        <v>0.22594328682020126</v>
      </c>
      <c r="CV156" s="43">
        <v>-7.2173897509399447</v>
      </c>
      <c r="CW156" s="43">
        <v>-3.6743111640927903</v>
      </c>
      <c r="CX156" s="43">
        <v>-0.56871345643322291</v>
      </c>
      <c r="CY156" s="43">
        <v>-0.89896443594468201</v>
      </c>
      <c r="CZ156" s="43">
        <v>-1.6197331375151847</v>
      </c>
      <c r="DA156" s="43">
        <v>-0.16851411362358737</v>
      </c>
      <c r="DB156" s="43">
        <v>-0.3224003502400889</v>
      </c>
      <c r="DC156" s="43">
        <v>3.5246906909610902E-2</v>
      </c>
      <c r="DD156" s="44">
        <v>433</v>
      </c>
      <c r="DE156" s="44">
        <f>+DD156</f>
        <v>433</v>
      </c>
      <c r="DF156" s="43">
        <f t="shared" si="43"/>
        <v>-16.570327552986509</v>
      </c>
      <c r="DG156" s="43">
        <f t="shared" si="43"/>
        <v>-16.570327552986509</v>
      </c>
      <c r="DH156" s="44">
        <v>2023</v>
      </c>
      <c r="DI156" s="44">
        <f>+DH156</f>
        <v>2023</v>
      </c>
      <c r="DJ156" s="43">
        <f t="shared" si="44"/>
        <v>-5.5996266915538939</v>
      </c>
      <c r="DK156" s="43">
        <f t="shared" si="44"/>
        <v>-5.5996266915538939</v>
      </c>
    </row>
    <row r="157" spans="1:115" x14ac:dyDescent="0.25">
      <c r="A157" s="41">
        <v>2024</v>
      </c>
      <c r="B157" s="41" t="s">
        <v>162</v>
      </c>
      <c r="C157" s="41" t="s">
        <v>173</v>
      </c>
      <c r="D157" s="42">
        <v>108.7994431463506</v>
      </c>
      <c r="E157" s="42">
        <v>108.15309642446476</v>
      </c>
      <c r="F157" s="42">
        <v>105.95444093016057</v>
      </c>
      <c r="G157" s="42">
        <v>119.37172774869109</v>
      </c>
      <c r="H157" s="42">
        <v>87.267352747974599</v>
      </c>
      <c r="I157" s="42">
        <v>68.920796665122737</v>
      </c>
      <c r="J157" s="42">
        <v>87.531794154466809</v>
      </c>
      <c r="K157" s="42">
        <v>124.13486109966203</v>
      </c>
      <c r="L157" s="42">
        <v>105.64030699681869</v>
      </c>
      <c r="M157" s="42">
        <v>87.125129835507408</v>
      </c>
      <c r="N157" s="42">
        <v>109.7743930079168</v>
      </c>
      <c r="O157" s="42">
        <v>112.84094945640317</v>
      </c>
      <c r="P157" s="42">
        <v>98.320847130439887</v>
      </c>
      <c r="Q157" s="42">
        <v>114.10102608751981</v>
      </c>
      <c r="R157" s="42">
        <v>81.244943156492994</v>
      </c>
      <c r="S157" s="42">
        <v>116.47705089963539</v>
      </c>
      <c r="T157" s="42">
        <v>148.76402760579603</v>
      </c>
      <c r="U157" s="42">
        <v>121.28479797295704</v>
      </c>
      <c r="V157" s="42">
        <v>149.40541974293041</v>
      </c>
      <c r="W157" s="42">
        <v>167.41810452158131</v>
      </c>
      <c r="X157" s="42">
        <v>119.34958231779365</v>
      </c>
      <c r="Y157" s="42">
        <v>148.51590447261273</v>
      </c>
      <c r="Z157" s="42">
        <v>93.537383258024661</v>
      </c>
      <c r="AA157" s="42">
        <v>161.46412112532127</v>
      </c>
      <c r="AB157" s="43">
        <v>0.2448751451162634</v>
      </c>
      <c r="AC157" s="43">
        <v>-1.0817307692307709</v>
      </c>
      <c r="AD157" s="43">
        <v>0.22925024757405321</v>
      </c>
      <c r="AE157" s="43">
        <v>3.0671343502732595</v>
      </c>
      <c r="AF157" s="43">
        <v>-5.9635462749955899</v>
      </c>
      <c r="AG157" s="43">
        <v>-5.4878048780487969</v>
      </c>
      <c r="AH157" s="43">
        <v>-8.9526768885945245</v>
      </c>
      <c r="AI157" s="43">
        <v>2.7259332023575666</v>
      </c>
      <c r="AJ157" s="43">
        <v>0.42509601262319396</v>
      </c>
      <c r="AK157" s="43">
        <v>-2.1523911841151877</v>
      </c>
      <c r="AL157" s="43">
        <v>-3.6517371723312819</v>
      </c>
      <c r="AM157" s="43">
        <v>3.2633293372856809</v>
      </c>
      <c r="AN157" s="43">
        <v>-4.6510227270086908</v>
      </c>
      <c r="AO157" s="43">
        <v>-1.200877209695006</v>
      </c>
      <c r="AP157" s="43">
        <v>-7.6696674276698023</v>
      </c>
      <c r="AQ157" s="43">
        <v>1.5737210557803527</v>
      </c>
      <c r="AR157" s="43">
        <v>3.9445482632860518</v>
      </c>
      <c r="AS157" s="43">
        <v>-2.674815306628231</v>
      </c>
      <c r="AT157" s="43">
        <v>-1.5063856852807533</v>
      </c>
      <c r="AU157" s="43">
        <v>7.2641993377330349</v>
      </c>
      <c r="AV157" s="43">
        <v>-3.5509723052031372</v>
      </c>
      <c r="AW157" s="43">
        <v>3.6789930417452155</v>
      </c>
      <c r="AX157" s="43">
        <v>-3.2912008412487426</v>
      </c>
      <c r="AY157" s="43">
        <v>9.1514188488682979</v>
      </c>
      <c r="AZ157" s="43">
        <v>-0.66018393223866711</v>
      </c>
      <c r="BA157" s="43">
        <v>-0.60551014229486277</v>
      </c>
      <c r="BB157" s="43">
        <v>-0.51243366967794746</v>
      </c>
      <c r="BC157" s="43">
        <v>1.8612589913439059</v>
      </c>
      <c r="BD157" s="43">
        <v>-5.8040845194943014</v>
      </c>
      <c r="BE157" s="43">
        <v>-3.6418816388467445</v>
      </c>
      <c r="BF157" s="43">
        <v>-11.879551992165982</v>
      </c>
      <c r="BG157" s="43">
        <v>2.812795138175983</v>
      </c>
      <c r="BH157" s="43">
        <v>-2.822092013427846</v>
      </c>
      <c r="BI157" s="43">
        <v>-4.6976469903607709</v>
      </c>
      <c r="BJ157" s="43">
        <v>-11.565042079173315</v>
      </c>
      <c r="BK157" s="43">
        <v>1.1224791378034338</v>
      </c>
      <c r="BL157" s="43">
        <v>-8.9623087103141366</v>
      </c>
      <c r="BM157" s="43">
        <v>-10.245304386227449</v>
      </c>
      <c r="BN157" s="43">
        <v>-10.96544017283032</v>
      </c>
      <c r="BO157" s="43">
        <v>0.61671222491379574</v>
      </c>
      <c r="BP157" s="43">
        <v>1.2355674803168792</v>
      </c>
      <c r="BQ157" s="43">
        <v>-4.0762942674489206</v>
      </c>
      <c r="BR157" s="43">
        <v>-8.9130406605295924</v>
      </c>
      <c r="BS157" s="43">
        <v>5.6761938438516513</v>
      </c>
      <c r="BT157" s="43">
        <v>-8.0397379729429836</v>
      </c>
      <c r="BU157" s="43">
        <v>-4.6862275180299173</v>
      </c>
      <c r="BV157" s="43">
        <v>-6.6489314867899889</v>
      </c>
      <c r="BW157" s="43">
        <v>8.5737835279533492</v>
      </c>
      <c r="BX157" s="43">
        <v>-0.9775408699960848</v>
      </c>
      <c r="BY157" s="43">
        <v>-0.60229124789120569</v>
      </c>
      <c r="BZ157" s="43">
        <v>2.4686839477098158E-2</v>
      </c>
      <c r="CA157" s="43">
        <v>1.1694122039347554</v>
      </c>
      <c r="CB157" s="43">
        <v>-0.61196307814931283</v>
      </c>
      <c r="CC157" s="43">
        <v>-0.16266259979543579</v>
      </c>
      <c r="CD157" s="43">
        <v>-1.0875156672037689</v>
      </c>
      <c r="CE157" s="43">
        <v>0.29279267963178479</v>
      </c>
      <c r="CF157" s="43">
        <v>-1.8921242074774953</v>
      </c>
      <c r="CG157" s="43">
        <v>-2.6829006300569138</v>
      </c>
      <c r="CH157" s="43">
        <v>-0.1150314405157571</v>
      </c>
      <c r="CI157" s="43">
        <v>1.8220404344403829</v>
      </c>
      <c r="CJ157" s="43">
        <v>-0.5611495251556553</v>
      </c>
      <c r="CK157" s="43">
        <v>-0.17630523752684424</v>
      </c>
      <c r="CL157" s="43">
        <v>-0.27004554513612805</v>
      </c>
      <c r="CM157" s="43">
        <v>9.1267736473420763E-2</v>
      </c>
      <c r="CN157" s="43">
        <v>-1.711540229970522</v>
      </c>
      <c r="CO157" s="43">
        <v>-0.55336346103216127</v>
      </c>
      <c r="CP157" s="43">
        <v>-2.6078241546073445E-2</v>
      </c>
      <c r="CQ157" s="43">
        <v>0.59492040079346831</v>
      </c>
      <c r="CR157" s="43">
        <v>-0.57042367840785779</v>
      </c>
      <c r="CS157" s="43">
        <v>-0.10498595308120139</v>
      </c>
      <c r="CT157" s="43">
        <v>-1.3512567044492902</v>
      </c>
      <c r="CU157" s="43">
        <v>0.29964740775259369</v>
      </c>
      <c r="CV157" s="43">
        <v>-5.2805330398581996</v>
      </c>
      <c r="CW157" s="43">
        <v>-3.1481584827222688</v>
      </c>
      <c r="CX157" s="43">
        <v>-0.83457847330372303</v>
      </c>
      <c r="CY157" s="43">
        <v>0.61026043656404538</v>
      </c>
      <c r="CZ157" s="43">
        <v>-1.0363865187125467</v>
      </c>
      <c r="DA157" s="43">
        <v>-0.32735723096650338</v>
      </c>
      <c r="DB157" s="43">
        <v>-0.57953895332125771</v>
      </c>
      <c r="DC157" s="43">
        <v>3.5226182604055356E-2</v>
      </c>
      <c r="DD157" s="44">
        <v>492</v>
      </c>
      <c r="DE157" s="44">
        <f>DD157+DE156</f>
        <v>925</v>
      </c>
      <c r="DF157" s="43">
        <f t="shared" si="43"/>
        <v>-0.40485829959514552</v>
      </c>
      <c r="DG157" s="43">
        <f t="shared" si="43"/>
        <v>-8.6870681145113533</v>
      </c>
      <c r="DH157" s="44">
        <v>2137</v>
      </c>
      <c r="DI157" s="44">
        <f t="shared" ref="DI157:DI167" si="45">DH157+DI156</f>
        <v>4160</v>
      </c>
      <c r="DJ157" s="43">
        <f t="shared" si="44"/>
        <v>10.041194644696194</v>
      </c>
      <c r="DK157" s="43">
        <f t="shared" si="44"/>
        <v>1.8359853121175052</v>
      </c>
    </row>
    <row r="158" spans="1:115" x14ac:dyDescent="0.25">
      <c r="A158" s="41">
        <v>2024</v>
      </c>
      <c r="B158" s="41" t="s">
        <v>163</v>
      </c>
      <c r="C158" s="41" t="s">
        <v>173</v>
      </c>
      <c r="D158" s="42">
        <v>108.04137753203433</v>
      </c>
      <c r="E158" s="42">
        <v>106.77325740568362</v>
      </c>
      <c r="F158" s="42">
        <v>105.69006430358323</v>
      </c>
      <c r="G158" s="42">
        <v>119.01271503365744</v>
      </c>
      <c r="H158" s="42">
        <v>85.641559010291218</v>
      </c>
      <c r="I158" s="42">
        <v>63.47383047707271</v>
      </c>
      <c r="J158" s="42">
        <v>87.507307681712589</v>
      </c>
      <c r="K158" s="42">
        <v>123.69961256285551</v>
      </c>
      <c r="L158" s="42">
        <v>111.8071600757761</v>
      </c>
      <c r="M158" s="42">
        <v>103.37412401852097</v>
      </c>
      <c r="N158" s="42">
        <v>99.517945935213945</v>
      </c>
      <c r="O158" s="42">
        <v>122.25716066870037</v>
      </c>
      <c r="P158" s="42">
        <v>94.61481979489119</v>
      </c>
      <c r="Q158" s="42">
        <v>68.182905901590303</v>
      </c>
      <c r="R158" s="42">
        <v>100.83592871410015</v>
      </c>
      <c r="S158" s="42">
        <v>118.30038974226389</v>
      </c>
      <c r="T158" s="42">
        <v>157.79250853888328</v>
      </c>
      <c r="U158" s="42">
        <v>142.85431773324476</v>
      </c>
      <c r="V158" s="42">
        <v>135.98200952917205</v>
      </c>
      <c r="W158" s="42">
        <v>181.65071974987447</v>
      </c>
      <c r="X158" s="42">
        <v>114.50668518848475</v>
      </c>
      <c r="Y158" s="42">
        <v>89.361135133377431</v>
      </c>
      <c r="Z158" s="42">
        <v>116.14843691755654</v>
      </c>
      <c r="AA158" s="42">
        <v>164.98527020988988</v>
      </c>
      <c r="AB158" s="43">
        <v>-1.4908725187704475</v>
      </c>
      <c r="AC158" s="43">
        <v>-2.34375</v>
      </c>
      <c r="AD158" s="43">
        <v>-0.91908917232594867</v>
      </c>
      <c r="AE158" s="43">
        <v>0.76793856491481627</v>
      </c>
      <c r="AF158" s="43">
        <v>-7.9516371017562708</v>
      </c>
      <c r="AG158" s="43">
        <v>-8.0515297906602168</v>
      </c>
      <c r="AH158" s="43">
        <v>-7.3270664505672434</v>
      </c>
      <c r="AI158" s="43">
        <v>7.2023047375191496E-2</v>
      </c>
      <c r="AJ158" s="43">
        <v>-4.4536335558673423</v>
      </c>
      <c r="AK158" s="43">
        <v>-8.9491624040509699</v>
      </c>
      <c r="AL158" s="43">
        <v>-19.01486768294286</v>
      </c>
      <c r="AM158" s="43">
        <v>2.3158543427565625</v>
      </c>
      <c r="AN158" s="43">
        <v>-17.207092154538948</v>
      </c>
      <c r="AO158" s="43">
        <v>-17.554344873682481</v>
      </c>
      <c r="AP158" s="43">
        <v>-9.0074200716347086</v>
      </c>
      <c r="AQ158" s="43">
        <v>-6.9050124058472768</v>
      </c>
      <c r="AR158" s="43">
        <v>-1.9606798297836292</v>
      </c>
      <c r="AS158" s="43">
        <v>-10.833071854090049</v>
      </c>
      <c r="AT158" s="43">
        <v>-18.184444206349614</v>
      </c>
      <c r="AU158" s="43">
        <v>5.2599167250336754</v>
      </c>
      <c r="AV158" s="43">
        <v>-17.476600790495034</v>
      </c>
      <c r="AW158" s="43">
        <v>-14.535169303489459</v>
      </c>
      <c r="AX158" s="43">
        <v>-5.35212216615637</v>
      </c>
      <c r="AY158" s="43">
        <v>-0.51777880756579409</v>
      </c>
      <c r="AZ158" s="43">
        <v>-0.93804025321829743</v>
      </c>
      <c r="BA158" s="43">
        <v>-1.1878397422991571</v>
      </c>
      <c r="BB158" s="43">
        <v>-0.64866547884552261</v>
      </c>
      <c r="BC158" s="43">
        <v>1.4929395278646007</v>
      </c>
      <c r="BD158" s="43">
        <v>-6.5207787235295855</v>
      </c>
      <c r="BE158" s="43">
        <v>-5.0541516245487417</v>
      </c>
      <c r="BF158" s="43">
        <v>-10.419724341517146</v>
      </c>
      <c r="BG158" s="43">
        <v>1.8833618280007514</v>
      </c>
      <c r="BH158" s="43">
        <v>-3.3851315472188448</v>
      </c>
      <c r="BI158" s="43">
        <v>-6.2814510875413117</v>
      </c>
      <c r="BJ158" s="43">
        <v>-13.848185059185681</v>
      </c>
      <c r="BK158" s="43">
        <v>1.5370497395977623</v>
      </c>
      <c r="BL158" s="43">
        <v>-11.789835148552585</v>
      </c>
      <c r="BM158" s="43">
        <v>-12.149239051742988</v>
      </c>
      <c r="BN158" s="43">
        <v>-10.26166295768267</v>
      </c>
      <c r="BO158" s="43">
        <v>-1.999497278295892</v>
      </c>
      <c r="BP158" s="43">
        <v>0.11780858026111396</v>
      </c>
      <c r="BQ158" s="43">
        <v>-6.6233915516753505</v>
      </c>
      <c r="BR158" s="43">
        <v>-11.80536370057953</v>
      </c>
      <c r="BS158" s="43">
        <v>5.5296404643026653</v>
      </c>
      <c r="BT158" s="43">
        <v>-11.291593466651694</v>
      </c>
      <c r="BU158" s="43">
        <v>-7.3155419232488583</v>
      </c>
      <c r="BV158" s="43">
        <v>-6.1791541505923586</v>
      </c>
      <c r="BW158" s="43">
        <v>5.376072581578728</v>
      </c>
      <c r="BX158" s="43">
        <v>-1.9256441563477131</v>
      </c>
      <c r="BY158" s="43">
        <v>-0.67422479821111569</v>
      </c>
      <c r="BZ158" s="43">
        <v>-5.0533614070099049E-2</v>
      </c>
      <c r="CA158" s="43">
        <v>0.48838078331960355</v>
      </c>
      <c r="CB158" s="43">
        <v>-0.70274969352005368</v>
      </c>
      <c r="CC158" s="43">
        <v>-0.22041964556901891</v>
      </c>
      <c r="CD158" s="43">
        <v>-0.77819865903415308</v>
      </c>
      <c r="CE158" s="43">
        <v>1.2101470737123881E-2</v>
      </c>
      <c r="CF158" s="43">
        <v>-6.7673603816941883</v>
      </c>
      <c r="CG158" s="43">
        <v>-3.3034462596485081</v>
      </c>
      <c r="CH158" s="43">
        <v>-1.240163134594054</v>
      </c>
      <c r="CI158" s="43">
        <v>1.090070872555138</v>
      </c>
      <c r="CJ158" s="43">
        <v>-1.8700878808362043</v>
      </c>
      <c r="CK158" s="43">
        <v>-0.448708397450228</v>
      </c>
      <c r="CL158" s="43">
        <v>-0.59673664656039471</v>
      </c>
      <c r="CM158" s="43">
        <v>-0.39828893515993757</v>
      </c>
      <c r="CN158" s="43">
        <v>-1.4397444796805021</v>
      </c>
      <c r="CO158" s="43">
        <v>-0.58678927162464933</v>
      </c>
      <c r="CP158" s="43">
        <v>-3.1574110104700813E-2</v>
      </c>
      <c r="CQ158" s="43">
        <v>0.82526274408295297</v>
      </c>
      <c r="CR158" s="43">
        <v>-0.58418774283419783</v>
      </c>
      <c r="CS158" s="43">
        <v>-0.14452937724745135</v>
      </c>
      <c r="CT158" s="43">
        <v>-1.1199787913443939</v>
      </c>
      <c r="CU158" s="43">
        <v>0.20205206939193818</v>
      </c>
      <c r="CV158" s="43">
        <v>-5.9815820022649602</v>
      </c>
      <c r="CW158" s="43">
        <v>-3.3467714410111733</v>
      </c>
      <c r="CX158" s="43">
        <v>-0.96394802096544296</v>
      </c>
      <c r="CY158" s="43">
        <v>0.77584041632822109</v>
      </c>
      <c r="CZ158" s="43">
        <v>-1.3367122935471805</v>
      </c>
      <c r="DA158" s="43">
        <v>-0.33428784481199242</v>
      </c>
      <c r="DB158" s="43">
        <v>-0.66113804600704651</v>
      </c>
      <c r="DC158" s="43">
        <v>-0.1145647722503462</v>
      </c>
      <c r="DD158" s="44">
        <v>509</v>
      </c>
      <c r="DE158" s="44">
        <f>DD158+DE157</f>
        <v>1434</v>
      </c>
      <c r="DF158" s="43">
        <f t="shared" si="43"/>
        <v>-28.910614525139668</v>
      </c>
      <c r="DG158" s="43">
        <f t="shared" si="43"/>
        <v>-17.061885482938109</v>
      </c>
      <c r="DH158" s="44">
        <v>2228</v>
      </c>
      <c r="DI158" s="44">
        <f t="shared" si="45"/>
        <v>6388</v>
      </c>
      <c r="DJ158" s="43">
        <f t="shared" si="44"/>
        <v>-14.274721046556371</v>
      </c>
      <c r="DK158" s="43">
        <f t="shared" si="44"/>
        <v>-4.4284859365649298</v>
      </c>
    </row>
    <row r="159" spans="1:115" x14ac:dyDescent="0.25">
      <c r="A159" s="41">
        <v>2024</v>
      </c>
      <c r="B159" s="41" t="s">
        <v>164</v>
      </c>
      <c r="C159" s="41" t="s">
        <v>173</v>
      </c>
      <c r="D159" s="42">
        <v>108.31449145619622</v>
      </c>
      <c r="E159" s="42">
        <v>107.49603022504517</v>
      </c>
      <c r="F159" s="42">
        <v>106.03155077949842</v>
      </c>
      <c r="G159" s="42">
        <v>120.25981183324804</v>
      </c>
      <c r="H159" s="42">
        <v>83.03864681410117</v>
      </c>
      <c r="I159" s="42">
        <v>67.031032885595181</v>
      </c>
      <c r="J159" s="42">
        <v>85.009687460783397</v>
      </c>
      <c r="K159" s="42">
        <v>123.68972055065537</v>
      </c>
      <c r="L159" s="42">
        <v>102.68792181498124</v>
      </c>
      <c r="M159" s="42">
        <v>99.633198015494813</v>
      </c>
      <c r="N159" s="42">
        <v>112.45233175519122</v>
      </c>
      <c r="O159" s="42">
        <v>107.74124222635618</v>
      </c>
      <c r="P159" s="42">
        <v>88.676575215582005</v>
      </c>
      <c r="Q159" s="42">
        <v>66.878244121032424</v>
      </c>
      <c r="R159" s="42">
        <v>88.088904362274121</v>
      </c>
      <c r="S159" s="42">
        <v>115.94665775004623</v>
      </c>
      <c r="T159" s="42">
        <v>145.72444372255009</v>
      </c>
      <c r="U159" s="42">
        <v>137.91810805511645</v>
      </c>
      <c r="V159" s="42">
        <v>153.79018499657357</v>
      </c>
      <c r="W159" s="42">
        <v>161.65029176198854</v>
      </c>
      <c r="X159" s="42">
        <v>108.36794055758632</v>
      </c>
      <c r="Y159" s="42">
        <v>88.292513111680265</v>
      </c>
      <c r="Z159" s="42">
        <v>101.43004329238676</v>
      </c>
      <c r="AA159" s="42">
        <v>162.27257062104354</v>
      </c>
      <c r="AB159" s="43">
        <v>-0.99700479611893877</v>
      </c>
      <c r="AC159" s="43">
        <v>0.61500615006149228</v>
      </c>
      <c r="AD159" s="43">
        <v>-0.51676915924967481</v>
      </c>
      <c r="AE159" s="43">
        <v>1.531466858100039</v>
      </c>
      <c r="AF159" s="43">
        <v>-8.4050357757449508</v>
      </c>
      <c r="AG159" s="43">
        <v>-4.7393364928909882</v>
      </c>
      <c r="AH159" s="43">
        <v>-9.435488078468202</v>
      </c>
      <c r="AI159" s="43">
        <v>-0.12779552715652676</v>
      </c>
      <c r="AJ159" s="43">
        <v>-7.2492263565587356</v>
      </c>
      <c r="AK159" s="43">
        <v>0.42045917369584185</v>
      </c>
      <c r="AL159" s="43">
        <v>-26.372861788967118</v>
      </c>
      <c r="AM159" s="43">
        <v>-3.6260472976244684</v>
      </c>
      <c r="AN159" s="43">
        <v>-11.07801807122646</v>
      </c>
      <c r="AO159" s="43">
        <v>-13.589878415094125</v>
      </c>
      <c r="AP159" s="43">
        <v>-22.355430177034208</v>
      </c>
      <c r="AQ159" s="43">
        <v>-0.81694675957539875</v>
      </c>
      <c r="AR159" s="43">
        <v>-4.9456513732420664</v>
      </c>
      <c r="AS159" s="43">
        <v>-2.5267604432089974</v>
      </c>
      <c r="AT159" s="43">
        <v>-25.25823554666421</v>
      </c>
      <c r="AU159" s="43">
        <v>-0.74637711246596794</v>
      </c>
      <c r="AV159" s="43">
        <v>-11.069465768038899</v>
      </c>
      <c r="AW159" s="43">
        <v>-10.431352985595609</v>
      </c>
      <c r="AX159" s="43">
        <v>-19.667658399289422</v>
      </c>
      <c r="AY159" s="43">
        <v>5.0594160657463805</v>
      </c>
      <c r="AZ159" s="43">
        <v>-0.95279228426543572</v>
      </c>
      <c r="BA159" s="43">
        <v>-0.7432124981040511</v>
      </c>
      <c r="BB159" s="43">
        <v>-0.61558798369895085</v>
      </c>
      <c r="BC159" s="43">
        <v>1.5026689495417411</v>
      </c>
      <c r="BD159" s="43">
        <v>-6.9831533093301363</v>
      </c>
      <c r="BE159" s="43">
        <v>-4.9766718506998542</v>
      </c>
      <c r="BF159" s="43">
        <v>-10.1818193282742</v>
      </c>
      <c r="BG159" s="43">
        <v>1.3733314428082455</v>
      </c>
      <c r="BH159" s="43">
        <v>-4.3362326467337731</v>
      </c>
      <c r="BI159" s="43">
        <v>-4.6355048379407187</v>
      </c>
      <c r="BJ159" s="43">
        <v>-17.302984566051226</v>
      </c>
      <c r="BK159" s="43">
        <v>0.27056573952717322</v>
      </c>
      <c r="BL159" s="43">
        <v>-11.625877898618276</v>
      </c>
      <c r="BM159" s="43">
        <v>-12.431606543553375</v>
      </c>
      <c r="BN159" s="43">
        <v>-13.514798452850386</v>
      </c>
      <c r="BO159" s="43">
        <v>-1.7128353697354326</v>
      </c>
      <c r="BP159" s="43">
        <v>-1.1474080040836387</v>
      </c>
      <c r="BQ159" s="43">
        <v>-5.6001647108238961</v>
      </c>
      <c r="BR159" s="43">
        <v>-15.553433669496519</v>
      </c>
      <c r="BS159" s="43">
        <v>3.9644519093222641</v>
      </c>
      <c r="BT159" s="43">
        <v>-11.239989360988723</v>
      </c>
      <c r="BU159" s="43">
        <v>-7.9420622864931794</v>
      </c>
      <c r="BV159" s="43">
        <v>-9.8415862519538049</v>
      </c>
      <c r="BW159" s="43">
        <v>5.2979385218752784</v>
      </c>
      <c r="BX159" s="43">
        <v>-1.3268973416367769</v>
      </c>
      <c r="BY159" s="43">
        <v>-0.43746326707832511</v>
      </c>
      <c r="BZ159" s="43">
        <v>4.0314588966138529E-2</v>
      </c>
      <c r="CA159" s="43">
        <v>0.72333035249586697</v>
      </c>
      <c r="CB159" s="43">
        <v>-0.62371000454731917</v>
      </c>
      <c r="CC159" s="43">
        <v>-0.13427090375671358</v>
      </c>
      <c r="CD159" s="43">
        <v>-0.88123788539314962</v>
      </c>
      <c r="CE159" s="43">
        <v>-1.3860222323274815E-2</v>
      </c>
      <c r="CF159" s="43">
        <v>-8.7320515362437785</v>
      </c>
      <c r="CG159" s="43">
        <v>-1.2564138632198452</v>
      </c>
      <c r="CH159" s="43">
        <v>-2.468813854590608</v>
      </c>
      <c r="CI159" s="43">
        <v>-2.0163823161125003</v>
      </c>
      <c r="CJ159" s="43">
        <v>-1.1245138801718186</v>
      </c>
      <c r="CK159" s="43">
        <v>-0.2966631224433286</v>
      </c>
      <c r="CL159" s="43">
        <v>-1.5258132928838493</v>
      </c>
      <c r="CM159" s="43">
        <v>-4.3451206821828653E-2</v>
      </c>
      <c r="CN159" s="43">
        <v>-1.4299330608944283</v>
      </c>
      <c r="CO159" s="43">
        <v>-0.55159565945724343</v>
      </c>
      <c r="CP159" s="43">
        <v>2.7592287030927434E-2</v>
      </c>
      <c r="CQ159" s="43">
        <v>0.75857949237736089</v>
      </c>
      <c r="CR159" s="43">
        <v>-0.60924770087792413</v>
      </c>
      <c r="CS159" s="43">
        <v>-0.141962733573476</v>
      </c>
      <c r="CT159" s="43">
        <v>-1.0602464309174591</v>
      </c>
      <c r="CU159" s="43">
        <v>0.14694768452338602</v>
      </c>
      <c r="CV159" s="43">
        <v>-6.5573270298819395</v>
      </c>
      <c r="CW159" s="43">
        <v>-2.8119065533426295</v>
      </c>
      <c r="CX159" s="43">
        <v>-1.3024980656607554</v>
      </c>
      <c r="CY159" s="43">
        <v>0.14060434516786313</v>
      </c>
      <c r="CZ159" s="43">
        <v>-1.2893138021978887</v>
      </c>
      <c r="DA159" s="43">
        <v>-0.32511867738151845</v>
      </c>
      <c r="DB159" s="43">
        <v>-0.87185992280694646</v>
      </c>
      <c r="DC159" s="43">
        <v>-9.723435366006429E-2</v>
      </c>
      <c r="DD159" s="44">
        <v>591</v>
      </c>
      <c r="DE159" s="44">
        <f>DD159+DE158</f>
        <v>2025</v>
      </c>
      <c r="DF159" s="43">
        <f t="shared" si="43"/>
        <v>34.318181818181827</v>
      </c>
      <c r="DG159" s="43">
        <f t="shared" si="43"/>
        <v>-6.639004149377592</v>
      </c>
      <c r="DH159" s="44">
        <v>3436</v>
      </c>
      <c r="DI159" s="44">
        <f t="shared" si="45"/>
        <v>9824</v>
      </c>
      <c r="DJ159" s="43">
        <f t="shared" si="44"/>
        <v>76.839938239835305</v>
      </c>
      <c r="DK159" s="43">
        <f t="shared" si="44"/>
        <v>13.875043468181293</v>
      </c>
    </row>
    <row r="160" spans="1:115" x14ac:dyDescent="0.25">
      <c r="A160" s="41">
        <v>2024</v>
      </c>
      <c r="B160" s="41" t="s">
        <v>165</v>
      </c>
      <c r="C160" s="41" t="s">
        <v>173</v>
      </c>
      <c r="D160" s="42">
        <v>106.11723979749684</v>
      </c>
      <c r="E160" s="42">
        <v>106.97037726550948</v>
      </c>
      <c r="F160" s="42">
        <v>105.76166630660117</v>
      </c>
      <c r="G160" s="42">
        <v>116.68858008896585</v>
      </c>
      <c r="H160" s="42">
        <v>82.266805342675724</v>
      </c>
      <c r="I160" s="42">
        <v>63.251505326540055</v>
      </c>
      <c r="J160" s="42">
        <v>83.830663797668279</v>
      </c>
      <c r="K160" s="42">
        <v>123.90734481905861</v>
      </c>
      <c r="L160" s="42">
        <v>109.16447515136399</v>
      </c>
      <c r="M160" s="42">
        <v>105.23895323982546</v>
      </c>
      <c r="N160" s="42">
        <v>113.60647633480858</v>
      </c>
      <c r="O160" s="42">
        <v>115.614901464995</v>
      </c>
      <c r="P160" s="42">
        <v>87.129174331414816</v>
      </c>
      <c r="Q160" s="42">
        <v>66.526856594966731</v>
      </c>
      <c r="R160" s="42">
        <v>108.36078065140518</v>
      </c>
      <c r="S160" s="42">
        <v>120.98368157398916</v>
      </c>
      <c r="T160" s="42">
        <v>154.09228412598378</v>
      </c>
      <c r="U160" s="42">
        <v>145.34399753182481</v>
      </c>
      <c r="V160" s="42">
        <v>153.84260519092115</v>
      </c>
      <c r="W160" s="42">
        <v>172.51104473117562</v>
      </c>
      <c r="X160" s="42">
        <v>104.55487997880243</v>
      </c>
      <c r="Y160" s="42">
        <v>88.029859801554849</v>
      </c>
      <c r="Z160" s="42">
        <v>125.28463237731185</v>
      </c>
      <c r="AA160" s="42">
        <v>169.7468270438597</v>
      </c>
      <c r="AB160" s="43">
        <v>-2.955500537277167</v>
      </c>
      <c r="AC160" s="43">
        <v>0.18461538461536087</v>
      </c>
      <c r="AD160" s="43">
        <v>-0.23380267057114823</v>
      </c>
      <c r="AE160" s="43">
        <v>-1.6874950250736487</v>
      </c>
      <c r="AF160" s="43">
        <v>-8.3096915896403338</v>
      </c>
      <c r="AG160" s="43">
        <v>-7.4796747967479815</v>
      </c>
      <c r="AH160" s="43">
        <v>-10.605269342246126</v>
      </c>
      <c r="AI160" s="43">
        <v>-0.50833995234312868</v>
      </c>
      <c r="AJ160" s="43">
        <v>-3.2952983504700661</v>
      </c>
      <c r="AK160" s="43">
        <v>-0.67188783977314426</v>
      </c>
      <c r="AL160" s="43">
        <v>2.2080077114887686</v>
      </c>
      <c r="AM160" s="43">
        <v>-0.36187638152214152</v>
      </c>
      <c r="AN160" s="43">
        <v>-19.165001457823273</v>
      </c>
      <c r="AO160" s="43">
        <v>-3.7180970561346061</v>
      </c>
      <c r="AP160" s="43">
        <v>-9.3661997457421329</v>
      </c>
      <c r="AQ160" s="43">
        <v>-6.0953491790689647</v>
      </c>
      <c r="AR160" s="43">
        <v>-1.5288680463849458</v>
      </c>
      <c r="AS160" s="43">
        <v>-4.6260258075747629</v>
      </c>
      <c r="AT160" s="43">
        <v>0.87921698472921417</v>
      </c>
      <c r="AU160" s="43">
        <v>2.3649049455104487</v>
      </c>
      <c r="AV160" s="43">
        <v>-20.379675205799643</v>
      </c>
      <c r="AW160" s="43">
        <v>-0.27064157350936702</v>
      </c>
      <c r="AX160" s="43">
        <v>-6.4269256679710391</v>
      </c>
      <c r="AY160" s="43">
        <v>-0.71127962210633111</v>
      </c>
      <c r="AZ160" s="43">
        <v>-1.3534059974582902</v>
      </c>
      <c r="BA160" s="43">
        <v>-0.5597468970552355</v>
      </c>
      <c r="BB160" s="43">
        <v>-0.53936873112114814</v>
      </c>
      <c r="BC160" s="43">
        <v>0.85841049382713308</v>
      </c>
      <c r="BD160" s="43">
        <v>-7.2423597575150485</v>
      </c>
      <c r="BE160" s="43">
        <v>-5.4596799497960591</v>
      </c>
      <c r="BF160" s="43">
        <v>-10.264185059056242</v>
      </c>
      <c r="BG160" s="43">
        <v>0.99097790474345082</v>
      </c>
      <c r="BH160" s="43">
        <v>-4.1274042981839347</v>
      </c>
      <c r="BI160" s="43">
        <v>-3.8119721829902087</v>
      </c>
      <c r="BJ160" s="43">
        <v>-14.041069503520598</v>
      </c>
      <c r="BK160" s="43">
        <v>0.14222294214101261</v>
      </c>
      <c r="BL160" s="43">
        <v>-13.128672170053857</v>
      </c>
      <c r="BM160" s="43">
        <v>-11.133968158293882</v>
      </c>
      <c r="BN160" s="43">
        <v>-12.598521197203761</v>
      </c>
      <c r="BO160" s="43">
        <v>-2.6368131416396379</v>
      </c>
      <c r="BP160" s="43">
        <v>-1.2249284589792464</v>
      </c>
      <c r="BQ160" s="43">
        <v>-5.3936597214745969</v>
      </c>
      <c r="BR160" s="43">
        <v>-12.740978141200287</v>
      </c>
      <c r="BS160" s="43">
        <v>3.6363457695876455</v>
      </c>
      <c r="BT160" s="43">
        <v>-13.069988031438751</v>
      </c>
      <c r="BU160" s="43">
        <v>-6.7715471029241359</v>
      </c>
      <c r="BV160" s="43">
        <v>-9.0782179579596551</v>
      </c>
      <c r="BW160" s="43">
        <v>4.0088155799580916</v>
      </c>
      <c r="BX160" s="43">
        <v>-3.3072948454226618</v>
      </c>
      <c r="BY160" s="43">
        <v>-0.1694860860946335</v>
      </c>
      <c r="BZ160" s="43">
        <v>1.1031638737879372E-2</v>
      </c>
      <c r="CA160" s="43">
        <v>-1.0647202844406518</v>
      </c>
      <c r="CB160" s="43">
        <v>-0.76312196713379621</v>
      </c>
      <c r="CC160" s="43">
        <v>-0.20425246272943223</v>
      </c>
      <c r="CD160" s="43">
        <v>-1.0611194811463489</v>
      </c>
      <c r="CE160" s="43">
        <v>-5.5626202615678438E-2</v>
      </c>
      <c r="CF160" s="43">
        <v>-3.7571853333650491</v>
      </c>
      <c r="CG160" s="43">
        <v>-0.51425494930039051</v>
      </c>
      <c r="CH160" s="43">
        <v>0.29739335534908629</v>
      </c>
      <c r="CI160" s="43">
        <v>-0.2277159383443462</v>
      </c>
      <c r="CJ160" s="43">
        <v>-2.1067624599113244</v>
      </c>
      <c r="CK160" s="43">
        <v>-7.052982300074033E-2</v>
      </c>
      <c r="CL160" s="43">
        <v>-0.75829312589343156</v>
      </c>
      <c r="CM160" s="43">
        <v>-0.37702239226390233</v>
      </c>
      <c r="CN160" s="43">
        <v>-1.881654036570124</v>
      </c>
      <c r="CO160" s="43">
        <v>-0.47521396301816859</v>
      </c>
      <c r="CP160" s="43">
        <v>1.7343575292601973E-3</v>
      </c>
      <c r="CQ160" s="43">
        <v>0.3945663379074324</v>
      </c>
      <c r="CR160" s="43">
        <v>-0.67709317942443148</v>
      </c>
      <c r="CS160" s="43">
        <v>-0.15435782010444268</v>
      </c>
      <c r="CT160" s="43">
        <v>-1.0777793217565454</v>
      </c>
      <c r="CU160" s="43">
        <v>0.10648955229677176</v>
      </c>
      <c r="CV160" s="43">
        <v>-6.0025758333595425</v>
      </c>
      <c r="CW160" s="43">
        <v>-2.3570184224738315</v>
      </c>
      <c r="CX160" s="43">
        <v>-0.9832664659990844</v>
      </c>
      <c r="CY160" s="43">
        <v>6.7661399807278713E-2</v>
      </c>
      <c r="CZ160" s="43">
        <v>-1.4498382266583929</v>
      </c>
      <c r="DA160" s="43">
        <v>-0.27471572084636325</v>
      </c>
      <c r="DB160" s="43">
        <v>-0.85275739799266892</v>
      </c>
      <c r="DC160" s="43">
        <v>-0.15264099919648033</v>
      </c>
      <c r="DD160" s="44">
        <v>603</v>
      </c>
      <c r="DE160" s="44">
        <f t="shared" ref="DE160:DE167" si="46">DD160+DE159</f>
        <v>2628</v>
      </c>
      <c r="DF160" s="43">
        <f t="shared" si="43"/>
        <v>-1.3093289689034338</v>
      </c>
      <c r="DG160" s="43">
        <f t="shared" si="43"/>
        <v>-5.46762589928057</v>
      </c>
      <c r="DH160" s="44">
        <v>2511</v>
      </c>
      <c r="DI160" s="44">
        <f t="shared" si="45"/>
        <v>12335</v>
      </c>
      <c r="DJ160" s="43">
        <f t="shared" si="44"/>
        <v>12.098214285714292</v>
      </c>
      <c r="DK160" s="43">
        <f t="shared" si="44"/>
        <v>13.508788073985457</v>
      </c>
    </row>
    <row r="161" spans="1:115" x14ac:dyDescent="0.25">
      <c r="A161" s="41">
        <v>2024</v>
      </c>
      <c r="B161" s="41" t="s">
        <v>166</v>
      </c>
      <c r="C161" s="41" t="s">
        <v>173</v>
      </c>
      <c r="D161" s="42">
        <v>105.46450197783592</v>
      </c>
      <c r="E161" s="42">
        <v>106.24760444614793</v>
      </c>
      <c r="F161" s="42">
        <v>106.99542389708057</v>
      </c>
      <c r="G161" s="42">
        <v>116.14061331338819</v>
      </c>
      <c r="H161" s="42">
        <v>78.694985767462242</v>
      </c>
      <c r="I161" s="42">
        <v>62.473367299675772</v>
      </c>
      <c r="J161" s="42">
        <v>84.406095907392171</v>
      </c>
      <c r="K161" s="42">
        <v>123.61058445305414</v>
      </c>
      <c r="L161" s="42">
        <v>112.47850352817974</v>
      </c>
      <c r="M161" s="42">
        <v>102.84463254987645</v>
      </c>
      <c r="N161" s="42">
        <v>122.74070487034511</v>
      </c>
      <c r="O161" s="42">
        <v>118.68023647768962</v>
      </c>
      <c r="P161" s="42">
        <v>89.3441059010933</v>
      </c>
      <c r="Q161" s="42">
        <v>61.289181866145739</v>
      </c>
      <c r="R161" s="42">
        <v>124.78352980631489</v>
      </c>
      <c r="S161" s="42">
        <v>125.40414460025498</v>
      </c>
      <c r="T161" s="42">
        <v>157.9503166788495</v>
      </c>
      <c r="U161" s="42">
        <v>140.86727806158899</v>
      </c>
      <c r="V161" s="42">
        <v>165.45753643596009</v>
      </c>
      <c r="W161" s="42">
        <v>176.08396684970342</v>
      </c>
      <c r="X161" s="42">
        <v>108.37902734275121</v>
      </c>
      <c r="Y161" s="42">
        <v>80.201979587589008</v>
      </c>
      <c r="Z161" s="42">
        <v>144.21252983392966</v>
      </c>
      <c r="AA161" s="42">
        <v>176.59895867229764</v>
      </c>
      <c r="AB161" s="43">
        <v>-3.2365138674635419</v>
      </c>
      <c r="AC161" s="43">
        <v>-0.4923076923077141</v>
      </c>
      <c r="AD161" s="43">
        <v>1.5951048585228333</v>
      </c>
      <c r="AE161" s="43">
        <v>-1.600896502041127</v>
      </c>
      <c r="AF161" s="43">
        <v>-12.000734551464509</v>
      </c>
      <c r="AG161" s="43">
        <v>-5.0675675675675773</v>
      </c>
      <c r="AH161" s="43">
        <v>-12.11325421006334</v>
      </c>
      <c r="AI161" s="43">
        <v>-8.0019204609316219E-3</v>
      </c>
      <c r="AJ161" s="43">
        <v>1.1548479665433264</v>
      </c>
      <c r="AK161" s="43">
        <v>20.048227191943681</v>
      </c>
      <c r="AL161" s="43">
        <v>5.0294753852811125</v>
      </c>
      <c r="AM161" s="43">
        <v>2.2523716548024542</v>
      </c>
      <c r="AN161" s="43">
        <v>-15.131284386421385</v>
      </c>
      <c r="AO161" s="43">
        <v>-15.397030152011348</v>
      </c>
      <c r="AP161" s="43">
        <v>-6.1389512590674826</v>
      </c>
      <c r="AQ161" s="43">
        <v>-2.6467605526366289</v>
      </c>
      <c r="AR161" s="43">
        <v>2.9945454803861349</v>
      </c>
      <c r="AS161" s="43">
        <v>14.13812354470827</v>
      </c>
      <c r="AT161" s="43">
        <v>3.1828132642088613</v>
      </c>
      <c r="AU161" s="43">
        <v>5.1830990048144177</v>
      </c>
      <c r="AV161" s="43">
        <v>-15.711812807922332</v>
      </c>
      <c r="AW161" s="43">
        <v>-14.726034486637706</v>
      </c>
      <c r="AX161" s="43">
        <v>-3.5374834383872567</v>
      </c>
      <c r="AY161" s="43">
        <v>2.8964162984777886</v>
      </c>
      <c r="AZ161" s="43">
        <v>-1.6664499003310573</v>
      </c>
      <c r="BA161" s="43">
        <v>-0.54861322767446596</v>
      </c>
      <c r="BB161" s="43">
        <v>-0.18609884877386351</v>
      </c>
      <c r="BC161" s="43">
        <v>0.44711583512937469</v>
      </c>
      <c r="BD161" s="43">
        <v>-8.0180207148416329</v>
      </c>
      <c r="BE161" s="43">
        <v>-5.3982535062185981</v>
      </c>
      <c r="BF161" s="43">
        <v>-10.571343865147565</v>
      </c>
      <c r="BG161" s="43">
        <v>0.82330503921776987</v>
      </c>
      <c r="BH161" s="43">
        <v>-3.2558029233841101</v>
      </c>
      <c r="BI161" s="43">
        <v>-0.3800162115605854</v>
      </c>
      <c r="BJ161" s="43">
        <v>-11.190103071473011</v>
      </c>
      <c r="BK161" s="43">
        <v>0.49828009409589313</v>
      </c>
      <c r="BL161" s="43">
        <v>-13.455016586165769</v>
      </c>
      <c r="BM161" s="43">
        <v>-11.709697968307363</v>
      </c>
      <c r="BN161" s="43">
        <v>-11.32489211450749</v>
      </c>
      <c r="BO161" s="43">
        <v>-2.6385449487250523</v>
      </c>
      <c r="BP161" s="43">
        <v>-0.52414661921069694</v>
      </c>
      <c r="BQ161" s="43">
        <v>-2.5317600648457783</v>
      </c>
      <c r="BR161" s="43">
        <v>-10.31235271427745</v>
      </c>
      <c r="BS161" s="43">
        <v>3.8981673415716456</v>
      </c>
      <c r="BT161" s="43">
        <v>-13.503030586652709</v>
      </c>
      <c r="BU161" s="43">
        <v>-7.8839262397659038</v>
      </c>
      <c r="BV161" s="43">
        <v>-7.9714093838468614</v>
      </c>
      <c r="BW161" s="43">
        <v>3.8117010150531261</v>
      </c>
      <c r="BX161" s="43">
        <v>-3.3536299693932321</v>
      </c>
      <c r="BY161" s="43">
        <v>-0.18744863485817725</v>
      </c>
      <c r="BZ161" s="43">
        <v>0.13714935895906788</v>
      </c>
      <c r="CA161" s="43">
        <v>-0.87185411561943338</v>
      </c>
      <c r="CB161" s="43">
        <v>-0.85267332507581783</v>
      </c>
      <c r="CC161" s="43">
        <v>-0.13077811734291608</v>
      </c>
      <c r="CD161" s="43">
        <v>-1.4471532813403332</v>
      </c>
      <c r="CE161" s="43">
        <v>-8.7185411562248666E-4</v>
      </c>
      <c r="CF161" s="43">
        <v>0.97816093028167395</v>
      </c>
      <c r="CG161" s="43">
        <v>2.0052072616794678</v>
      </c>
      <c r="CH161" s="43">
        <v>0.419126720261497</v>
      </c>
      <c r="CI161" s="43">
        <v>1.279379135066564</v>
      </c>
      <c r="CJ161" s="43">
        <v>-1.5770022502418775</v>
      </c>
      <c r="CK161" s="43">
        <v>-0.34941534564635773</v>
      </c>
      <c r="CL161" s="43">
        <v>-0.65825731311827762</v>
      </c>
      <c r="CM161" s="43">
        <v>-0.14087727771934197</v>
      </c>
      <c r="CN161" s="43">
        <v>-2.0948435749813319</v>
      </c>
      <c r="CO161" s="43">
        <v>-0.42684900430660727</v>
      </c>
      <c r="CP161" s="43">
        <v>2.6378934555915209E-2</v>
      </c>
      <c r="CQ161" s="43">
        <v>0.20980713771004061</v>
      </c>
      <c r="CR161" s="43">
        <v>-0.7071224013716616</v>
      </c>
      <c r="CS161" s="43">
        <v>-0.15048236084029629</v>
      </c>
      <c r="CT161" s="43">
        <v>-1.135273656877857</v>
      </c>
      <c r="CU161" s="43">
        <v>8.8697776149134308E-2</v>
      </c>
      <c r="CV161" s="43">
        <v>-4.8721905497720774</v>
      </c>
      <c r="CW161" s="43">
        <v>-1.6473244029727392</v>
      </c>
      <c r="CX161" s="43">
        <v>-0.75511382051262865</v>
      </c>
      <c r="CY161" s="43">
        <v>0.26273341065253558</v>
      </c>
      <c r="CZ161" s="43">
        <v>-1.4722584361866031</v>
      </c>
      <c r="DA161" s="43">
        <v>-0.28687402049500005</v>
      </c>
      <c r="DB161" s="43">
        <v>-0.82262364308470792</v>
      </c>
      <c r="DC161" s="43">
        <v>-0.15072963717293367</v>
      </c>
      <c r="DD161" s="44">
        <v>551</v>
      </c>
      <c r="DE161" s="44">
        <f t="shared" si="46"/>
        <v>3179</v>
      </c>
      <c r="DF161" s="43">
        <f t="shared" si="43"/>
        <v>14.79166666666667</v>
      </c>
      <c r="DG161" s="43">
        <f t="shared" si="43"/>
        <v>-2.4846625766871133</v>
      </c>
      <c r="DH161" s="44">
        <v>1990</v>
      </c>
      <c r="DI161" s="44">
        <f t="shared" si="45"/>
        <v>14325</v>
      </c>
      <c r="DJ161" s="43">
        <f t="shared" si="44"/>
        <v>3.6458333333333259</v>
      </c>
      <c r="DK161" s="43">
        <f t="shared" si="44"/>
        <v>12.027840775787912</v>
      </c>
    </row>
    <row r="162" spans="1:115" x14ac:dyDescent="0.25">
      <c r="A162" s="41">
        <v>2024</v>
      </c>
      <c r="B162" s="41" t="s">
        <v>167</v>
      </c>
      <c r="C162" s="41" t="s">
        <v>173</v>
      </c>
      <c r="D162" s="42">
        <v>105.28515333074088</v>
      </c>
      <c r="E162" s="42">
        <v>103.15939330887586</v>
      </c>
      <c r="F162" s="42">
        <v>105.91037815895695</v>
      </c>
      <c r="G162" s="42">
        <v>116.38625359209543</v>
      </c>
      <c r="H162" s="42">
        <v>77.980621852419546</v>
      </c>
      <c r="I162" s="42">
        <v>65.252431681333945</v>
      </c>
      <c r="J162" s="42">
        <v>84.172250092589479</v>
      </c>
      <c r="K162" s="42">
        <v>123.4127442090512</v>
      </c>
      <c r="L162" s="42">
        <v>114.0728703326677</v>
      </c>
      <c r="M162" s="42">
        <v>109.75273262341607</v>
      </c>
      <c r="N162" s="42">
        <v>123.69249467277241</v>
      </c>
      <c r="O162" s="42">
        <v>119.85108657961634</v>
      </c>
      <c r="P162" s="42">
        <v>95.663107205496772</v>
      </c>
      <c r="Q162" s="42">
        <v>68.251542416743575</v>
      </c>
      <c r="R162" s="42">
        <v>110.42692722367617</v>
      </c>
      <c r="S162" s="42">
        <v>124.98640463370663</v>
      </c>
      <c r="T162" s="42">
        <v>160.18333774931318</v>
      </c>
      <c r="U162" s="42">
        <v>150.63704855606122</v>
      </c>
      <c r="V162" s="42">
        <v>167.13309366553591</v>
      </c>
      <c r="W162" s="42">
        <v>177.62503968114092</v>
      </c>
      <c r="X162" s="42">
        <v>115.6160386800497</v>
      </c>
      <c r="Y162" s="42">
        <v>88.414730243517241</v>
      </c>
      <c r="Z162" s="42">
        <v>127.65755432356542</v>
      </c>
      <c r="AA162" s="42">
        <v>176.25671851201338</v>
      </c>
      <c r="AB162" s="43">
        <v>-3.6157727080459279</v>
      </c>
      <c r="AC162" s="43">
        <v>-3.4440344403444123</v>
      </c>
      <c r="AD162" s="43">
        <v>2.1623631919050146</v>
      </c>
      <c r="AE162" s="43">
        <v>-2.1680432020330209</v>
      </c>
      <c r="AF162" s="43">
        <v>-12.437765074681906</v>
      </c>
      <c r="AG162" s="43">
        <v>0.17064846416381396</v>
      </c>
      <c r="AH162" s="43">
        <v>-11.903022847550581</v>
      </c>
      <c r="AI162" s="43">
        <v>-0.20796672532396032</v>
      </c>
      <c r="AJ162" s="43">
        <v>-2.4675610535417003</v>
      </c>
      <c r="AK162" s="43">
        <v>18.316088492655137</v>
      </c>
      <c r="AL162" s="43">
        <v>7.8658863427705006</v>
      </c>
      <c r="AM162" s="43">
        <v>-3.6995171141956384</v>
      </c>
      <c r="AN162" s="43">
        <v>-10.030072986147987</v>
      </c>
      <c r="AO162" s="43">
        <v>-7.0688448441154739</v>
      </c>
      <c r="AP162" s="43">
        <v>-17.585490477742262</v>
      </c>
      <c r="AQ162" s="43">
        <v>-6.0266750627866124</v>
      </c>
      <c r="AR162" s="43">
        <v>-1.3434589852698187</v>
      </c>
      <c r="AS162" s="43">
        <v>12.575591774791173</v>
      </c>
      <c r="AT162" s="43">
        <v>5.989738558936808</v>
      </c>
      <c r="AU162" s="43">
        <v>-1.59167880364387</v>
      </c>
      <c r="AV162" s="43">
        <v>-11.540635553574951</v>
      </c>
      <c r="AW162" s="43">
        <v>-7.7956662571293407</v>
      </c>
      <c r="AX162" s="43">
        <v>-15.653856374838359</v>
      </c>
      <c r="AY162" s="43">
        <v>-0.84665798157930183</v>
      </c>
      <c r="AZ162" s="43">
        <v>-1.9448408731770672</v>
      </c>
      <c r="BA162" s="43">
        <v>-0.95910715842704164</v>
      </c>
      <c r="BB162" s="43">
        <v>0.14290818148747775</v>
      </c>
      <c r="BC162" s="43">
        <v>6.9879600884359405E-2</v>
      </c>
      <c r="BD162" s="43">
        <v>-8.635298359473575</v>
      </c>
      <c r="BE162" s="43">
        <v>-4.650630011454771</v>
      </c>
      <c r="BF162" s="43">
        <v>-10.760205648612708</v>
      </c>
      <c r="BG162" s="43">
        <v>0.67503852434507294</v>
      </c>
      <c r="BH162" s="43">
        <v>-3.1392284429015094</v>
      </c>
      <c r="BI162" s="43">
        <v>2.1394150638039511</v>
      </c>
      <c r="BJ162" s="43">
        <v>-8.7523204528120235</v>
      </c>
      <c r="BK162" s="43">
        <v>-0.14486912657282192</v>
      </c>
      <c r="BL162" s="43">
        <v>-12.970969217803475</v>
      </c>
      <c r="BM162" s="43">
        <v>-11.150816201890844</v>
      </c>
      <c r="BN162" s="43">
        <v>-12.36274873264087</v>
      </c>
      <c r="BO162" s="43">
        <v>-3.1547872822029421</v>
      </c>
      <c r="BP162" s="43">
        <v>-0.64666808382510821</v>
      </c>
      <c r="BQ162" s="43">
        <v>-0.46077387003289338</v>
      </c>
      <c r="BR162" s="43">
        <v>-8.1862388800722385</v>
      </c>
      <c r="BS162" s="43">
        <v>3.0508641582450036</v>
      </c>
      <c r="BT162" s="43">
        <v>-13.222758394406087</v>
      </c>
      <c r="BU162" s="43">
        <v>-7.87291276954093</v>
      </c>
      <c r="BV162" s="43">
        <v>-9.2636835396560748</v>
      </c>
      <c r="BW162" s="43">
        <v>3.0893273265170329</v>
      </c>
      <c r="BX162" s="43">
        <v>-3.8134334463962976</v>
      </c>
      <c r="BY162" s="43">
        <v>-0.36966044955237398</v>
      </c>
      <c r="BZ162" s="43">
        <v>0.16659810305316977</v>
      </c>
      <c r="CA162" s="43">
        <v>-1.187262385032922</v>
      </c>
      <c r="CB162" s="43">
        <v>-0.91762770418295814</v>
      </c>
      <c r="CC162" s="43">
        <v>1.1119254161720433E-15</v>
      </c>
      <c r="CD162" s="43">
        <v>-1.4959133284575024</v>
      </c>
      <c r="CE162" s="43">
        <v>-9.5676822237119527E-3</v>
      </c>
      <c r="CF162" s="43">
        <v>-2.3379318442528341</v>
      </c>
      <c r="CG162" s="43">
        <v>2.1062027150607805</v>
      </c>
      <c r="CH162" s="43">
        <v>0.78830586951128667</v>
      </c>
      <c r="CI162" s="43">
        <v>-2.2248831000807785</v>
      </c>
      <c r="CJ162" s="43">
        <v>-1.0559778689718045</v>
      </c>
      <c r="CK162" s="43">
        <v>-0.14094962081988441</v>
      </c>
      <c r="CL162" s="43">
        <v>-1.4269441811936598</v>
      </c>
      <c r="CM162" s="43">
        <v>-0.38368565775877428</v>
      </c>
      <c r="CN162" s="43">
        <v>-2.3492681920237728</v>
      </c>
      <c r="CO162" s="43">
        <v>-0.41993284128179531</v>
      </c>
      <c r="CP162" s="43">
        <v>4.6378220852702295E-2</v>
      </c>
      <c r="CQ162" s="43">
        <v>1.0544842395567425E-2</v>
      </c>
      <c r="CR162" s="43">
        <v>-0.73714651193395586</v>
      </c>
      <c r="CS162" s="43">
        <v>-0.12963953298064324</v>
      </c>
      <c r="CT162" s="43">
        <v>-1.1941546646300474</v>
      </c>
      <c r="CU162" s="43">
        <v>7.4682295554399133E-2</v>
      </c>
      <c r="CV162" s="43">
        <v>-4.5027092403039441</v>
      </c>
      <c r="CW162" s="43">
        <v>-1.1043392624259638</v>
      </c>
      <c r="CX162" s="43">
        <v>-0.53010416865211174</v>
      </c>
      <c r="CY162" s="43">
        <v>-0.10025518881127934</v>
      </c>
      <c r="CZ162" s="43">
        <v>-1.4115703769952319</v>
      </c>
      <c r="DA162" s="43">
        <v>-0.26103539223020106</v>
      </c>
      <c r="DB162" s="43">
        <v>-0.91071338663405454</v>
      </c>
      <c r="DC162" s="43">
        <v>-0.18469146455510152</v>
      </c>
      <c r="DD162" s="44">
        <v>588</v>
      </c>
      <c r="DE162" s="44">
        <f t="shared" si="46"/>
        <v>3767</v>
      </c>
      <c r="DF162" s="43">
        <f t="shared" si="43"/>
        <v>27.826086956521735</v>
      </c>
      <c r="DG162" s="43">
        <f t="shared" si="43"/>
        <v>1.2634408602150593</v>
      </c>
      <c r="DH162" s="44">
        <v>2753</v>
      </c>
      <c r="DI162" s="44">
        <f t="shared" si="45"/>
        <v>17078</v>
      </c>
      <c r="DJ162" s="43">
        <f t="shared" si="44"/>
        <v>37.101593625498012</v>
      </c>
      <c r="DK162" s="43">
        <f t="shared" si="44"/>
        <v>15.430888813788446</v>
      </c>
    </row>
    <row r="163" spans="1:115" x14ac:dyDescent="0.25">
      <c r="A163" s="41">
        <v>2024</v>
      </c>
      <c r="B163" s="41" t="s">
        <v>168</v>
      </c>
      <c r="C163" s="41" t="s">
        <v>173</v>
      </c>
      <c r="D163" s="42">
        <v>104.47627485890973</v>
      </c>
      <c r="E163" s="42">
        <v>103.02798006899194</v>
      </c>
      <c r="F163" s="42">
        <v>105.37611705948238</v>
      </c>
      <c r="G163" s="42">
        <v>115.57375113175607</v>
      </c>
      <c r="H163" s="42">
        <v>76.584738340267151</v>
      </c>
      <c r="I163" s="42">
        <v>63.918480778138019</v>
      </c>
      <c r="J163" s="42">
        <v>82.742240083743752</v>
      </c>
      <c r="K163" s="42">
        <v>123.58090841645371</v>
      </c>
      <c r="L163" s="42">
        <v>114.24593968159165</v>
      </c>
      <c r="M163" s="42">
        <v>109.38873209555733</v>
      </c>
      <c r="N163" s="42">
        <v>114.41267281457064</v>
      </c>
      <c r="O163" s="42">
        <v>121.02286567983722</v>
      </c>
      <c r="P163" s="42">
        <v>98.189258202805959</v>
      </c>
      <c r="Q163" s="42">
        <v>76.542720765525502</v>
      </c>
      <c r="R163" s="42">
        <v>105.59394753817115</v>
      </c>
      <c r="S163" s="42">
        <v>124.61311257175431</v>
      </c>
      <c r="T163" s="42">
        <v>159.65686396433898</v>
      </c>
      <c r="U163" s="42">
        <v>149.63047548676903</v>
      </c>
      <c r="V163" s="42">
        <v>154.77038482275603</v>
      </c>
      <c r="W163" s="42">
        <v>178.07030660581117</v>
      </c>
      <c r="X163" s="42">
        <v>117.48691774159754</v>
      </c>
      <c r="Y163" s="42">
        <v>100.71186940983917</v>
      </c>
      <c r="Z163" s="42">
        <v>121.86287046478583</v>
      </c>
      <c r="AA163" s="42">
        <v>175.76912776944189</v>
      </c>
      <c r="AB163" s="43">
        <v>-4.5002005281511437</v>
      </c>
      <c r="AC163" s="43">
        <v>-4.7965998785670987</v>
      </c>
      <c r="AD163" s="43">
        <v>-0.12528711643021717</v>
      </c>
      <c r="AE163" s="43">
        <v>-2.1829521829522025</v>
      </c>
      <c r="AF163" s="43">
        <v>-13.694827426667889</v>
      </c>
      <c r="AG163" s="43">
        <v>-5.115511551155139</v>
      </c>
      <c r="AH163" s="43">
        <v>-14.359936133005535</v>
      </c>
      <c r="AI163" s="43">
        <v>-1.5291243004650568</v>
      </c>
      <c r="AJ163" s="43">
        <v>1.2912231255712614</v>
      </c>
      <c r="AK163" s="43">
        <v>9.8070838194003862</v>
      </c>
      <c r="AL163" s="43">
        <v>-15.555911733539475</v>
      </c>
      <c r="AM163" s="43">
        <v>3.8378696785976052</v>
      </c>
      <c r="AN163" s="43">
        <v>-3.4467443786737939</v>
      </c>
      <c r="AO163" s="43">
        <v>-6.9129758322260759</v>
      </c>
      <c r="AP163" s="43">
        <v>-2.9815702482784867</v>
      </c>
      <c r="AQ163" s="43">
        <v>-1.8105819288673386</v>
      </c>
      <c r="AR163" s="43">
        <v>1.1379236651333891</v>
      </c>
      <c r="AS163" s="43">
        <v>4.5658934724468248</v>
      </c>
      <c r="AT163" s="43">
        <v>-16.41717739608287</v>
      </c>
      <c r="AU163" s="43">
        <v>4.1428357608903621</v>
      </c>
      <c r="AV163" s="43">
        <v>-6.5574394588138958</v>
      </c>
      <c r="AW163" s="43">
        <v>-5.469706728479828</v>
      </c>
      <c r="AX163" s="43">
        <v>-1.1074172677707494</v>
      </c>
      <c r="AY163" s="43">
        <v>3.1433072943142015</v>
      </c>
      <c r="AZ163" s="43">
        <v>-2.2645978706972048</v>
      </c>
      <c r="BA163" s="43">
        <v>-1.4409881061299035</v>
      </c>
      <c r="BB163" s="43">
        <v>0.1094405503092144</v>
      </c>
      <c r="BC163" s="43">
        <v>-0.21242697822626555</v>
      </c>
      <c r="BD163" s="43">
        <v>-9.2533770417679193</v>
      </c>
      <c r="BE163" s="43">
        <v>-4.7073023536511993</v>
      </c>
      <c r="BF163" s="43">
        <v>-11.211701710022503</v>
      </c>
      <c r="BG163" s="43">
        <v>0.39440012042750716</v>
      </c>
      <c r="BH163" s="43">
        <v>-2.586227425406018</v>
      </c>
      <c r="BI163" s="43">
        <v>3.1087792443174944</v>
      </c>
      <c r="BJ163" s="43">
        <v>-9.6456573918001673</v>
      </c>
      <c r="BK163" s="43">
        <v>0.35486851677541953</v>
      </c>
      <c r="BL163" s="43">
        <v>-11.836865873570357</v>
      </c>
      <c r="BM163" s="43">
        <v>-10.647316043099908</v>
      </c>
      <c r="BN163" s="43">
        <v>-11.249410624986112</v>
      </c>
      <c r="BO163" s="43">
        <v>-2.98416071232388</v>
      </c>
      <c r="BP163" s="43">
        <v>-0.42013639097515654</v>
      </c>
      <c r="BQ163" s="43">
        <v>0.18191362946284872</v>
      </c>
      <c r="BR163" s="43">
        <v>-9.2793873696518823</v>
      </c>
      <c r="BS163" s="43">
        <v>3.1901531081738543</v>
      </c>
      <c r="BT163" s="43">
        <v>-12.417612595696559</v>
      </c>
      <c r="BU163" s="43">
        <v>-7.5802952786258038</v>
      </c>
      <c r="BV163" s="43">
        <v>-8.2811912082860992</v>
      </c>
      <c r="BW163" s="43">
        <v>3.0963134066136488</v>
      </c>
      <c r="BX163" s="43">
        <v>-4.8496754804505304</v>
      </c>
      <c r="BY163" s="43">
        <v>-0.46050982629354414</v>
      </c>
      <c r="BZ163" s="43">
        <v>6.8842542967750192E-2</v>
      </c>
      <c r="CA163" s="43">
        <v>-1.1860300243220605</v>
      </c>
      <c r="CB163" s="43">
        <v>-1.2555409414984466</v>
      </c>
      <c r="CC163" s="43">
        <v>-0.13467740202924383</v>
      </c>
      <c r="CD163" s="43">
        <v>-1.7131958551222501</v>
      </c>
      <c r="CE163" s="43">
        <v>-0.16856397415273477</v>
      </c>
      <c r="CF163" s="43">
        <v>1.0100550245362732</v>
      </c>
      <c r="CG163" s="43">
        <v>0.91096898310590912</v>
      </c>
      <c r="CH163" s="43">
        <v>-1.1349417354593661</v>
      </c>
      <c r="CI163" s="43">
        <v>2.1078389726217082</v>
      </c>
      <c r="CJ163" s="43">
        <v>-0.35703905357013094</v>
      </c>
      <c r="CK163" s="43">
        <v>-0.15256011630705868</v>
      </c>
      <c r="CL163" s="43">
        <v>-0.22131037953545218</v>
      </c>
      <c r="CM163" s="43">
        <v>-0.14290164631933625</v>
      </c>
      <c r="CN163" s="43">
        <v>-2.7236916161518692</v>
      </c>
      <c r="CO163" s="43">
        <v>-0.42497479274885513</v>
      </c>
      <c r="CP163" s="43">
        <v>4.4839662776754441E-2</v>
      </c>
      <c r="CQ163" s="43">
        <v>-0.13894450439808037</v>
      </c>
      <c r="CR163" s="43">
        <v>-0.87708718401297281</v>
      </c>
      <c r="CS163" s="43">
        <v>-0.13026047287321257</v>
      </c>
      <c r="CT163" s="43">
        <v>-1.239924629761479</v>
      </c>
      <c r="CU163" s="43">
        <v>4.2660304865976106E-2</v>
      </c>
      <c r="CV163" s="43">
        <v>-3.8602344844966261</v>
      </c>
      <c r="CW163" s="43">
        <v>-0.85479254959795825</v>
      </c>
      <c r="CX163" s="43">
        <v>-0.63222197979005035</v>
      </c>
      <c r="CY163" s="43">
        <v>0.17314859636119134</v>
      </c>
      <c r="CZ163" s="43">
        <v>-1.2873105714294963</v>
      </c>
      <c r="DA163" s="43">
        <v>-0.24760069774555973</v>
      </c>
      <c r="DB163" s="43">
        <v>-0.8309454935559013</v>
      </c>
      <c r="DC163" s="43">
        <v>-0.18051178873885121</v>
      </c>
      <c r="DD163" s="44">
        <v>583</v>
      </c>
      <c r="DE163" s="44">
        <f t="shared" si="46"/>
        <v>4350</v>
      </c>
      <c r="DF163" s="43">
        <f t="shared" si="43"/>
        <v>9.5864661654135439</v>
      </c>
      <c r="DG163" s="43">
        <f t="shared" si="43"/>
        <v>2.304797742238951</v>
      </c>
      <c r="DH163" s="44">
        <v>2788</v>
      </c>
      <c r="DI163" s="44">
        <f t="shared" si="45"/>
        <v>19866</v>
      </c>
      <c r="DJ163" s="43">
        <f t="shared" si="44"/>
        <v>35.208535402521825</v>
      </c>
      <c r="DK163" s="43">
        <f t="shared" si="44"/>
        <v>17.850151272468405</v>
      </c>
    </row>
    <row r="164" spans="1:115" x14ac:dyDescent="0.25">
      <c r="A164" s="41">
        <v>2024</v>
      </c>
      <c r="B164" s="41" t="s">
        <v>169</v>
      </c>
      <c r="C164" s="41" t="s">
        <v>173</v>
      </c>
      <c r="D164" s="42">
        <v>105.20018178900467</v>
      </c>
      <c r="E164" s="42">
        <v>104.21069922794722</v>
      </c>
      <c r="F164" s="42">
        <v>105.19986597509752</v>
      </c>
      <c r="G164" s="42">
        <v>116.72637090107467</v>
      </c>
      <c r="H164" s="42">
        <v>75.714363915042711</v>
      </c>
      <c r="I164" s="42">
        <v>64.140805928670673</v>
      </c>
      <c r="J164" s="42">
        <v>82.883037302080425</v>
      </c>
      <c r="K164" s="42">
        <v>125.15373835627732</v>
      </c>
      <c r="L164" s="42">
        <v>114.85730250484897</v>
      </c>
      <c r="M164" s="42">
        <v>131.00092363276192</v>
      </c>
      <c r="N164" s="42">
        <v>115.45172541110315</v>
      </c>
      <c r="O164" s="42">
        <v>118.069945661728</v>
      </c>
      <c r="P164" s="42">
        <v>94.678228331670823</v>
      </c>
      <c r="Q164" s="42">
        <v>66.604286884795115</v>
      </c>
      <c r="R164" s="42">
        <v>105.23236249483784</v>
      </c>
      <c r="S164" s="42">
        <v>122.54095578191368</v>
      </c>
      <c r="T164" s="42">
        <v>161.39121178160062</v>
      </c>
      <c r="U164" s="42">
        <v>179.58048472306339</v>
      </c>
      <c r="V164" s="42">
        <v>155.77950208822395</v>
      </c>
      <c r="W164" s="42">
        <v>175.60398359333115</v>
      </c>
      <c r="X164" s="42">
        <v>112.80222001231286</v>
      </c>
      <c r="Y164" s="42">
        <v>86.487965081650003</v>
      </c>
      <c r="Z164" s="42">
        <v>121.7167272606814</v>
      </c>
      <c r="AA164" s="42">
        <v>173.10309499026647</v>
      </c>
      <c r="AB164" s="43">
        <v>-3.7881123663601968</v>
      </c>
      <c r="AC164" s="43">
        <v>-3.937007874015741</v>
      </c>
      <c r="AD164" s="43">
        <v>1.4823866954972287</v>
      </c>
      <c r="AE164" s="43">
        <v>-1.2074204381896769</v>
      </c>
      <c r="AF164" s="43">
        <v>-13.596326836581706</v>
      </c>
      <c r="AG164" s="43">
        <v>-5.4098360655737698</v>
      </c>
      <c r="AH164" s="43">
        <v>-15.57819651074338</v>
      </c>
      <c r="AI164" s="43">
        <v>-0.12630249447426189</v>
      </c>
      <c r="AJ164" s="43">
        <v>2.5104254572822615</v>
      </c>
      <c r="AK164" s="43">
        <v>20.180464176078239</v>
      </c>
      <c r="AL164" s="43">
        <v>-2.5701620984878271</v>
      </c>
      <c r="AM164" s="43">
        <v>3.6070946854398933</v>
      </c>
      <c r="AN164" s="43">
        <v>-8.2210703256484496</v>
      </c>
      <c r="AO164" s="43">
        <v>-2.8210892717670188</v>
      </c>
      <c r="AP164" s="43">
        <v>-10.986185156906171</v>
      </c>
      <c r="AQ164" s="43">
        <v>-4.9096558275849684</v>
      </c>
      <c r="AR164" s="43">
        <v>2.7102989752079587</v>
      </c>
      <c r="AS164" s="43">
        <v>16.04191135435109</v>
      </c>
      <c r="AT164" s="43">
        <v>-4.2704577527463154</v>
      </c>
      <c r="AU164" s="43">
        <v>4.1419629436767691</v>
      </c>
      <c r="AV164" s="43">
        <v>-10.265919315874006</v>
      </c>
      <c r="AW164" s="43">
        <v>-3.7846660800740284</v>
      </c>
      <c r="AX164" s="43">
        <v>-9.2528398711767768</v>
      </c>
      <c r="AY164" s="43">
        <v>-0.64446727315324859</v>
      </c>
      <c r="AZ164" s="43">
        <v>-2.4339571531236448</v>
      </c>
      <c r="BA164" s="43">
        <v>-1.7200514661068422</v>
      </c>
      <c r="BB164" s="43">
        <v>0.25938756676380237</v>
      </c>
      <c r="BC164" s="43">
        <v>-0.32322692667291486</v>
      </c>
      <c r="BD164" s="43">
        <v>-9.7208912918486554</v>
      </c>
      <c r="BE164" s="43">
        <v>-4.7840888729618447</v>
      </c>
      <c r="BF164" s="43">
        <v>-11.705307022366561</v>
      </c>
      <c r="BG164" s="43">
        <v>0.3356690676947327</v>
      </c>
      <c r="BH164" s="43">
        <v>-2.0239887185651839</v>
      </c>
      <c r="BI164" s="43">
        <v>5.1833555443720147</v>
      </c>
      <c r="BJ164" s="43">
        <v>-8.9168273941951366</v>
      </c>
      <c r="BK164" s="43">
        <v>0.71027103561875915</v>
      </c>
      <c r="BL164" s="43">
        <v>-11.447181974431686</v>
      </c>
      <c r="BM164" s="43">
        <v>-9.9421149491979222</v>
      </c>
      <c r="BN164" s="43">
        <v>-11.219353564555401</v>
      </c>
      <c r="BO164" s="43">
        <v>-3.2040057934931698</v>
      </c>
      <c r="BP164" s="43">
        <v>-6.8969961987974671E-2</v>
      </c>
      <c r="BQ164" s="43">
        <v>2.1085114794525461</v>
      </c>
      <c r="BR164" s="43">
        <v>-8.7558758610096206</v>
      </c>
      <c r="BS164" s="43">
        <v>3.296504696827407</v>
      </c>
      <c r="BT164" s="43">
        <v>-12.185749390106581</v>
      </c>
      <c r="BU164" s="43">
        <v>-7.2266854554081554</v>
      </c>
      <c r="BV164" s="43">
        <v>-8.3938202517848559</v>
      </c>
      <c r="BW164" s="43">
        <v>2.6591872482081502</v>
      </c>
      <c r="BX164" s="43">
        <v>-3.8651032339419942</v>
      </c>
      <c r="BY164" s="43">
        <v>-0.39130730179359108</v>
      </c>
      <c r="BZ164" s="43">
        <v>0.14548604809170942</v>
      </c>
      <c r="CA164" s="43">
        <v>-0.65652669523147222</v>
      </c>
      <c r="CB164" s="43">
        <v>-1.253052937521256</v>
      </c>
      <c r="CC164" s="43">
        <v>-0.14782720289980078</v>
      </c>
      <c r="CD164" s="43">
        <v>-1.5479619960793463</v>
      </c>
      <c r="CE164" s="43">
        <v>-1.3913148508215916E-2</v>
      </c>
      <c r="CF164" s="43">
        <v>2.1906689962664245</v>
      </c>
      <c r="CG164" s="43">
        <v>2.3792866767916347</v>
      </c>
      <c r="CH164" s="43">
        <v>-0.19238756606561794</v>
      </c>
      <c r="CI164" s="43">
        <v>1.9582043842435897</v>
      </c>
      <c r="CJ164" s="43">
        <v>-0.9046625180986827</v>
      </c>
      <c r="CK164" s="43">
        <v>-5.5481099889242741E-2</v>
      </c>
      <c r="CL164" s="43">
        <v>-0.68663910711467424</v>
      </c>
      <c r="CM164" s="43">
        <v>-0.3076517736006395</v>
      </c>
      <c r="CN164" s="43">
        <v>-2.7527196625954531</v>
      </c>
      <c r="CO164" s="43">
        <v>-0.42101293731673062</v>
      </c>
      <c r="CP164" s="43">
        <v>5.2751819265056732E-2</v>
      </c>
      <c r="CQ164" s="43">
        <v>-0.19627980010070684</v>
      </c>
      <c r="CR164" s="43">
        <v>-0.92169521855640202</v>
      </c>
      <c r="CS164" s="43">
        <v>-0.1326214865545261</v>
      </c>
      <c r="CT164" s="43">
        <v>-1.1702244396456474</v>
      </c>
      <c r="CU164" s="43">
        <v>3.6362400313494678E-2</v>
      </c>
      <c r="CV164" s="43">
        <v>-3.0947279583565432</v>
      </c>
      <c r="CW164" s="43">
        <v>-0.49711839077286979</v>
      </c>
      <c r="CX164" s="43">
        <v>-0.58434961401880181</v>
      </c>
      <c r="CY164" s="43">
        <v>0.3690056835900799</v>
      </c>
      <c r="CZ164" s="43">
        <v>-1.2467285367732808</v>
      </c>
      <c r="DA164" s="43">
        <v>-0.22710064629936244</v>
      </c>
      <c r="DB164" s="43">
        <v>-0.7164647139032857</v>
      </c>
      <c r="DC164" s="43">
        <v>-0.19197174017900306</v>
      </c>
      <c r="DD164" s="44">
        <v>690</v>
      </c>
      <c r="DE164" s="44">
        <f t="shared" si="46"/>
        <v>5040</v>
      </c>
      <c r="DF164" s="43">
        <f t="shared" ref="DF164:DG171" si="47">+((DD164/DD152)-1)*100</f>
        <v>22.994652406417117</v>
      </c>
      <c r="DG164" s="43">
        <f t="shared" si="47"/>
        <v>4.7163931020153704</v>
      </c>
      <c r="DH164" s="44">
        <v>2446</v>
      </c>
      <c r="DI164" s="44">
        <f t="shared" si="45"/>
        <v>22312</v>
      </c>
      <c r="DJ164" s="43">
        <f t="shared" ref="DJ164:DK171" si="48">+((DH164/DH152)-1)*100</f>
        <v>19.491939423546654</v>
      </c>
      <c r="DK164" s="43">
        <f t="shared" si="48"/>
        <v>18.027930596699115</v>
      </c>
    </row>
    <row r="165" spans="1:115" x14ac:dyDescent="0.25">
      <c r="A165" s="41">
        <v>2024</v>
      </c>
      <c r="B165" s="41" t="s">
        <v>170</v>
      </c>
      <c r="C165" s="41" t="s">
        <v>173</v>
      </c>
      <c r="D165" s="42">
        <v>105.02964761719846</v>
      </c>
      <c r="E165" s="42">
        <v>105.19629852707659</v>
      </c>
      <c r="F165" s="42">
        <v>105.12826397207955</v>
      </c>
      <c r="G165" s="42">
        <v>116.77360941621066</v>
      </c>
      <c r="H165" s="42">
        <v>74.072148018392809</v>
      </c>
      <c r="I165" s="42">
        <v>63.251505326540055</v>
      </c>
      <c r="J165" s="42">
        <v>83.116883116883116</v>
      </c>
      <c r="K165" s="42">
        <v>124.53054158766797</v>
      </c>
      <c r="L165" s="42">
        <v>117.75928701508948</v>
      </c>
      <c r="M165" s="42">
        <v>130.92635388281661</v>
      </c>
      <c r="N165" s="42">
        <v>130.54213415371115</v>
      </c>
      <c r="O165" s="42">
        <v>119.86402111925634</v>
      </c>
      <c r="P165" s="42">
        <v>102.61609524631442</v>
      </c>
      <c r="Q165" s="42">
        <v>71.178652768122291</v>
      </c>
      <c r="R165" s="42">
        <v>105.63802342904761</v>
      </c>
      <c r="S165" s="42">
        <v>120.76118973545103</v>
      </c>
      <c r="T165" s="42">
        <v>164.92694373520672</v>
      </c>
      <c r="U165" s="42">
        <v>178.96972627215106</v>
      </c>
      <c r="V165" s="42">
        <v>176.54071047015628</v>
      </c>
      <c r="W165" s="42">
        <v>177.33896355543521</v>
      </c>
      <c r="X165" s="42">
        <v>123.46038828108408</v>
      </c>
      <c r="Y165" s="42">
        <v>94.501632940144731</v>
      </c>
      <c r="Z165" s="42">
        <v>122.03368621432118</v>
      </c>
      <c r="AA165" s="42">
        <v>170.64532255974865</v>
      </c>
      <c r="AB165" s="43">
        <v>-3.9104123240620181</v>
      </c>
      <c r="AC165" s="43">
        <v>-3.4378769601930093</v>
      </c>
      <c r="AD165" s="43">
        <v>1.5157961917107166</v>
      </c>
      <c r="AE165" s="43">
        <v>-0.66704171019851266</v>
      </c>
      <c r="AF165" s="43">
        <v>-17.094017094017122</v>
      </c>
      <c r="AG165" s="43">
        <v>-4.6901172529313362</v>
      </c>
      <c r="AH165" s="43">
        <v>-15.88129607830988</v>
      </c>
      <c r="AI165" s="43">
        <v>-0.85059462865242352</v>
      </c>
      <c r="AJ165" s="43">
        <v>5.0594973139600485</v>
      </c>
      <c r="AK165" s="43">
        <v>9.9896675238426056</v>
      </c>
      <c r="AL165" s="43">
        <v>17.125077785118425</v>
      </c>
      <c r="AM165" s="43">
        <v>5.947907925193463</v>
      </c>
      <c r="AN165" s="43">
        <v>-2.5672888949300643</v>
      </c>
      <c r="AO165" s="43">
        <v>-8.3902313984271277</v>
      </c>
      <c r="AP165" s="43">
        <v>-7.750725767808464</v>
      </c>
      <c r="AQ165" s="43">
        <v>4.5370426897890281</v>
      </c>
      <c r="AR165" s="43">
        <v>4.9980834358875015</v>
      </c>
      <c r="AS165" s="43">
        <v>7.4102612238459376</v>
      </c>
      <c r="AT165" s="43">
        <v>15.498909966645513</v>
      </c>
      <c r="AU165" s="43">
        <v>5.7353024556064502</v>
      </c>
      <c r="AV165" s="43">
        <v>-3.9179359636997479</v>
      </c>
      <c r="AW165" s="43">
        <v>-5.6960888618281409</v>
      </c>
      <c r="AX165" s="43">
        <v>-6.1956885439059199</v>
      </c>
      <c r="AY165" s="43">
        <v>8.7663482420931693</v>
      </c>
      <c r="AZ165" s="43">
        <v>-2.5816188100815984</v>
      </c>
      <c r="BA165" s="43">
        <v>-1.8934550989345378</v>
      </c>
      <c r="BB165" s="43">
        <v>0.38298339876523535</v>
      </c>
      <c r="BC165" s="43">
        <v>-0.35752076185591175</v>
      </c>
      <c r="BD165" s="43">
        <v>-10.4501081641186</v>
      </c>
      <c r="BE165" s="43">
        <v>-4.7750080932340673</v>
      </c>
      <c r="BF165" s="43">
        <v>-12.131882485915746</v>
      </c>
      <c r="BG165" s="43">
        <v>0.21518278537717705</v>
      </c>
      <c r="BH165" s="43">
        <v>-1.3199624554092515</v>
      </c>
      <c r="BI165" s="43">
        <v>5.7464520302484168</v>
      </c>
      <c r="BJ165" s="43">
        <v>-6.6165884282592957</v>
      </c>
      <c r="BK165" s="43">
        <v>1.2228848278840854</v>
      </c>
      <c r="BL165" s="43">
        <v>-10.566974450353195</v>
      </c>
      <c r="BM165" s="43">
        <v>-9.7982825264561697</v>
      </c>
      <c r="BN165" s="43">
        <v>-10.873906779415421</v>
      </c>
      <c r="BO165" s="43">
        <v>-2.4852736762756011</v>
      </c>
      <c r="BP165" s="43">
        <v>0.44194594201367732</v>
      </c>
      <c r="BQ165" s="43">
        <v>2.721728795433398</v>
      </c>
      <c r="BR165" s="43">
        <v>-6.5876158201023438</v>
      </c>
      <c r="BS165" s="43">
        <v>3.5404410086119276</v>
      </c>
      <c r="BT165" s="43">
        <v>-11.365423628530868</v>
      </c>
      <c r="BU165" s="43">
        <v>-7.0826775253706291</v>
      </c>
      <c r="BV165" s="43">
        <v>-8.1716622289433225</v>
      </c>
      <c r="BW165" s="43">
        <v>3.2406462196689745</v>
      </c>
      <c r="BX165" s="43">
        <v>-4.1191769800687013</v>
      </c>
      <c r="BY165" s="43">
        <v>-0.34839010273429954</v>
      </c>
      <c r="BZ165" s="43">
        <v>0.11289179289620491</v>
      </c>
      <c r="CA165" s="43">
        <v>-0.35709985530265548</v>
      </c>
      <c r="CB165" s="43">
        <v>-1.6113042251461389</v>
      </c>
      <c r="CC165" s="43">
        <v>-0.13064628852536284</v>
      </c>
      <c r="CD165" s="43">
        <v>-1.6905629735181911</v>
      </c>
      <c r="CE165" s="43">
        <v>-9.4065327738260263E-2</v>
      </c>
      <c r="CF165" s="43">
        <v>5.0563923941528088</v>
      </c>
      <c r="CG165" s="43">
        <v>1.3505021582278605</v>
      </c>
      <c r="CH165" s="43">
        <v>1.1494180739738937</v>
      </c>
      <c r="CI165" s="43">
        <v>3.2341488181440896</v>
      </c>
      <c r="CJ165" s="43">
        <v>-0.25925949387236868</v>
      </c>
      <c r="CK165" s="43">
        <v>-0.18305407175778793</v>
      </c>
      <c r="CL165" s="43">
        <v>-0.48873924581231631</v>
      </c>
      <c r="CM165" s="43">
        <v>0.25337615524948065</v>
      </c>
      <c r="CN165" s="43">
        <v>-2.9357953644880297</v>
      </c>
      <c r="CO165" s="43">
        <v>-0.41375774495426509</v>
      </c>
      <c r="CP165" s="43">
        <v>3.577252642736431E-2</v>
      </c>
      <c r="CQ165" s="43">
        <v>-0.21252892571706172</v>
      </c>
      <c r="CR165" s="43">
        <v>-0.98328311153837422</v>
      </c>
      <c r="CS165" s="43">
        <v>-0.13255894139816321</v>
      </c>
      <c r="CT165" s="43">
        <v>-1.2528216953312088</v>
      </c>
      <c r="CU165" s="43">
        <v>2.3382528023677129E-2</v>
      </c>
      <c r="CV165" s="43">
        <v>-2.4040830811172214</v>
      </c>
      <c r="CW165" s="43">
        <v>-0.31581557443279334</v>
      </c>
      <c r="CX165" s="43">
        <v>-0.49437684349408484</v>
      </c>
      <c r="CY165" s="43">
        <v>0.65139661146787375</v>
      </c>
      <c r="CZ165" s="43">
        <v>-1.1405717418715255</v>
      </c>
      <c r="DA165" s="43">
        <v>-0.22765241610138567</v>
      </c>
      <c r="DB165" s="43">
        <v>-0.72871381456659379</v>
      </c>
      <c r="DC165" s="43">
        <v>-0.14834930211866648</v>
      </c>
      <c r="DD165" s="44">
        <v>645</v>
      </c>
      <c r="DE165" s="44">
        <f t="shared" si="46"/>
        <v>5685</v>
      </c>
      <c r="DF165" s="43">
        <f t="shared" si="47"/>
        <v>30.040322580645153</v>
      </c>
      <c r="DG165" s="43">
        <f t="shared" si="47"/>
        <v>7.082313053305711</v>
      </c>
      <c r="DH165" s="44">
        <v>2864</v>
      </c>
      <c r="DI165" s="44">
        <f t="shared" si="45"/>
        <v>25176</v>
      </c>
      <c r="DJ165" s="43">
        <f t="shared" si="48"/>
        <v>42.771684945164502</v>
      </c>
      <c r="DK165" s="43">
        <f t="shared" si="48"/>
        <v>20.401721664275474</v>
      </c>
    </row>
    <row r="166" spans="1:115" x14ac:dyDescent="0.25">
      <c r="A166" s="41">
        <v>2024</v>
      </c>
      <c r="B166" s="41" t="s">
        <v>171</v>
      </c>
      <c r="C166" s="41" t="s">
        <v>173</v>
      </c>
      <c r="D166" s="42">
        <v>106.49273644456029</v>
      </c>
      <c r="E166" s="42">
        <v>104.47352570771504</v>
      </c>
      <c r="F166" s="42">
        <v>104.62704995095405</v>
      </c>
      <c r="G166" s="42">
        <v>117.35936700389718</v>
      </c>
      <c r="H166" s="42">
        <v>76.404094591635655</v>
      </c>
      <c r="I166" s="42">
        <v>67.698008337193144</v>
      </c>
      <c r="J166" s="42">
        <v>89.556825451239789</v>
      </c>
      <c r="K166" s="42">
        <v>125.47028274668206</v>
      </c>
      <c r="L166" s="42">
        <v>131.26190848120643</v>
      </c>
      <c r="M166" s="42">
        <v>149.61051548100414</v>
      </c>
      <c r="N166" s="42">
        <v>139.25035918218396</v>
      </c>
      <c r="O166" s="42">
        <v>128.38899042578714</v>
      </c>
      <c r="P166" s="42">
        <v>122.20456396279835</v>
      </c>
      <c r="Q166" s="42">
        <v>82.264860832209123</v>
      </c>
      <c r="R166" s="42">
        <v>152.07495265890424</v>
      </c>
      <c r="S166" s="42">
        <v>124.7572135273489</v>
      </c>
      <c r="T166" s="42">
        <v>180.33710309818341</v>
      </c>
      <c r="U166" s="42">
        <v>204.95440639073564</v>
      </c>
      <c r="V166" s="42">
        <v>187.55160689672402</v>
      </c>
      <c r="W166" s="42">
        <v>185.1077218718992</v>
      </c>
      <c r="X166" s="42">
        <v>146.74598031516416</v>
      </c>
      <c r="Y166" s="42">
        <v>109.65355667003121</v>
      </c>
      <c r="Z166" s="42">
        <v>176.10614868704295</v>
      </c>
      <c r="AA166" s="42">
        <v>176.89559222892052</v>
      </c>
      <c r="AB166" s="43">
        <v>-3.1960466751485783</v>
      </c>
      <c r="AC166" s="43">
        <v>-3.6947304663840108</v>
      </c>
      <c r="AD166" s="43">
        <v>0.40699825556833602</v>
      </c>
      <c r="AE166" s="43">
        <v>0.16126431220773174</v>
      </c>
      <c r="AF166" s="43">
        <v>-14.758153169659217</v>
      </c>
      <c r="AG166" s="43">
        <v>0.99502487562188602</v>
      </c>
      <c r="AH166" s="43">
        <v>-15.401607586884857</v>
      </c>
      <c r="AI166" s="43">
        <v>-0.52544898439336185</v>
      </c>
      <c r="AJ166" s="43">
        <v>5.6224586968839363</v>
      </c>
      <c r="AK166" s="43">
        <v>4.4157140893498203</v>
      </c>
      <c r="AL166" s="43">
        <v>17.767900442579499</v>
      </c>
      <c r="AM166" s="43">
        <v>8.8194902878504955</v>
      </c>
      <c r="AN166" s="43">
        <v>-0.66480546134197738</v>
      </c>
      <c r="AO166" s="43">
        <v>-0.6760114246498472</v>
      </c>
      <c r="AP166" s="43">
        <v>-8.1725080515395288</v>
      </c>
      <c r="AQ166" s="43">
        <v>2.6655449895771843</v>
      </c>
      <c r="AR166" s="43">
        <v>5.3002863371460318</v>
      </c>
      <c r="AS166" s="43">
        <v>2.1528282572777613</v>
      </c>
      <c r="AT166" s="43">
        <v>15.931103728359975</v>
      </c>
      <c r="AU166" s="43">
        <v>7.8856773713578798</v>
      </c>
      <c r="AV166" s="43">
        <v>-1.9150807662003944</v>
      </c>
      <c r="AW166" s="43">
        <v>3.9027026367187023</v>
      </c>
      <c r="AX166" s="43">
        <v>-6.6699198002246991</v>
      </c>
      <c r="AY166" s="43">
        <v>6.5524008027932457</v>
      </c>
      <c r="AZ166" s="43">
        <v>-2.6378086979445103</v>
      </c>
      <c r="BA166" s="43">
        <v>-2.0579774286346497</v>
      </c>
      <c r="BB166" s="43">
        <v>0.38514639365148096</v>
      </c>
      <c r="BC166" s="43">
        <v>-0.31060882245715904</v>
      </c>
      <c r="BD166" s="43">
        <v>-10.838970016703332</v>
      </c>
      <c r="BE166" s="43">
        <v>-4.2619082731160667</v>
      </c>
      <c r="BF166" s="43">
        <v>-12.454422656560171</v>
      </c>
      <c r="BG166" s="43">
        <v>0.14663075906822254</v>
      </c>
      <c r="BH166" s="43">
        <v>-0.63087261063233813</v>
      </c>
      <c r="BI166" s="43">
        <v>5.581980843120804</v>
      </c>
      <c r="BJ166" s="43">
        <v>-4.5273802262542961</v>
      </c>
      <c r="BK166" s="43">
        <v>1.9264294546143645</v>
      </c>
      <c r="BL166" s="43">
        <v>-9.5394293813582891</v>
      </c>
      <c r="BM166" s="43">
        <v>-8.9780540147545889</v>
      </c>
      <c r="BN166" s="43">
        <v>-10.53380991787709</v>
      </c>
      <c r="BO166" s="43">
        <v>-2.0269667616298226</v>
      </c>
      <c r="BP166" s="43">
        <v>0.92315003119938233</v>
      </c>
      <c r="BQ166" s="43">
        <v>2.6521820793878659</v>
      </c>
      <c r="BR166" s="43">
        <v>-4.6411383445841503</v>
      </c>
      <c r="BS166" s="43">
        <v>3.9437904139188351</v>
      </c>
      <c r="BT166" s="43">
        <v>-10.386738993825851</v>
      </c>
      <c r="BU166" s="43">
        <v>-6.0923122981620281</v>
      </c>
      <c r="BV166" s="43">
        <v>-7.9796665053066373</v>
      </c>
      <c r="BW166" s="43">
        <v>3.5437589208627163</v>
      </c>
      <c r="BX166" s="43">
        <v>-3.3865685478529599</v>
      </c>
      <c r="BY166" s="43">
        <v>-0.26277092245378936</v>
      </c>
      <c r="BZ166" s="43">
        <v>7.7207597635103847E-2</v>
      </c>
      <c r="CA166" s="43">
        <v>8.6154400804534834E-2</v>
      </c>
      <c r="CB166" s="43">
        <v>-1.3793319568803821</v>
      </c>
      <c r="CC166" s="43">
        <v>2.1538600201130367E-2</v>
      </c>
      <c r="CD166" s="43">
        <v>-1.871642818620501</v>
      </c>
      <c r="CE166" s="43">
        <v>-5.7723448539027195E-2</v>
      </c>
      <c r="CF166" s="43">
        <v>5.7698195286732528</v>
      </c>
      <c r="CG166" s="43">
        <v>1.0339163764467896</v>
      </c>
      <c r="CH166" s="43">
        <v>1.2376525322180354</v>
      </c>
      <c r="CI166" s="43">
        <v>4.4280647178757802</v>
      </c>
      <c r="CJ166" s="43">
        <v>-8.7101780708879403E-2</v>
      </c>
      <c r="CK166" s="43">
        <v>-0.20126271694677336</v>
      </c>
      <c r="CL166" s="43">
        <v>-0.78019085237699559</v>
      </c>
      <c r="CM166" s="43">
        <v>0.13874125216541189</v>
      </c>
      <c r="CN166" s="43">
        <v>-2.697235748863946</v>
      </c>
      <c r="CO166" s="43">
        <v>-0.13787481756130154</v>
      </c>
      <c r="CP166" s="43">
        <v>4.0271567587525474E-2</v>
      </c>
      <c r="CQ166" s="43">
        <v>-0.18514618358231644</v>
      </c>
      <c r="CR166" s="43">
        <v>-1.0173585823823397</v>
      </c>
      <c r="CS166" s="43">
        <v>-0.11817841505254495</v>
      </c>
      <c r="CT166" s="43">
        <v>-1.2948640111000103</v>
      </c>
      <c r="CU166" s="43">
        <v>1.5914693227073295E-2</v>
      </c>
      <c r="CV166" s="43">
        <v>-0.66301422619636696</v>
      </c>
      <c r="CW166" s="43">
        <v>0.72132073191345891</v>
      </c>
      <c r="CX166" s="43">
        <v>-0.31576159292933115</v>
      </c>
      <c r="CY166" s="43">
        <v>1.017390889335746</v>
      </c>
      <c r="CZ166" s="43">
        <v>-1.022405147299245</v>
      </c>
      <c r="DA166" s="43">
        <v>-0.22194314809786594</v>
      </c>
      <c r="DB166" s="43">
        <v>-0.72393161770361647</v>
      </c>
      <c r="DC166" s="43">
        <v>-0.1176843414154771</v>
      </c>
      <c r="DD166" s="44">
        <v>760</v>
      </c>
      <c r="DE166" s="44">
        <f t="shared" si="46"/>
        <v>6445</v>
      </c>
      <c r="DF166" s="43">
        <f t="shared" si="47"/>
        <v>-6.6339066339066388</v>
      </c>
      <c r="DG166" s="43">
        <f t="shared" si="47"/>
        <v>5.2588600359301019</v>
      </c>
      <c r="DH166" s="44">
        <v>2359</v>
      </c>
      <c r="DI166" s="44">
        <f t="shared" si="45"/>
        <v>27535</v>
      </c>
      <c r="DJ166" s="43">
        <f t="shared" si="48"/>
        <v>16.897918731417239</v>
      </c>
      <c r="DK166" s="43">
        <f t="shared" si="48"/>
        <v>20.093335659455679</v>
      </c>
    </row>
    <row r="167" spans="1:115" x14ac:dyDescent="0.25">
      <c r="A167" s="41">
        <v>2024</v>
      </c>
      <c r="B167" s="41" t="s">
        <v>172</v>
      </c>
      <c r="C167" s="41" t="s">
        <v>173</v>
      </c>
      <c r="D167" s="42">
        <v>109.57652728732405</v>
      </c>
      <c r="E167" s="42">
        <v>106.51043092591578</v>
      </c>
      <c r="F167" s="42">
        <v>105.16131105042858</v>
      </c>
      <c r="G167" s="42">
        <v>118.37971893083494</v>
      </c>
      <c r="H167" s="42">
        <v>78.284431793299774</v>
      </c>
      <c r="I167" s="42">
        <v>68.698471514590082</v>
      </c>
      <c r="J167" s="42">
        <v>104.48255491856717</v>
      </c>
      <c r="K167" s="42">
        <v>130.61412909075923</v>
      </c>
      <c r="L167" s="42">
        <v>165.85447877197834</v>
      </c>
      <c r="M167" s="42">
        <v>147.29461130490597</v>
      </c>
      <c r="N167" s="42">
        <v>134.30250764286745</v>
      </c>
      <c r="O167" s="42">
        <v>165.94161368364337</v>
      </c>
      <c r="P167" s="42">
        <v>142.04789668375179</v>
      </c>
      <c r="Q167" s="42">
        <v>136.15253250999945</v>
      </c>
      <c r="R167" s="42">
        <v>300.04819433031969</v>
      </c>
      <c r="S167" s="42">
        <v>153.1291498966882</v>
      </c>
      <c r="T167" s="42">
        <v>225.78853653884505</v>
      </c>
      <c r="U167" s="42">
        <v>200.59774950531093</v>
      </c>
      <c r="V167" s="42">
        <v>181.66783354030025</v>
      </c>
      <c r="W167" s="42">
        <v>238.46544488688107</v>
      </c>
      <c r="X167" s="42">
        <v>165.80268272951372</v>
      </c>
      <c r="Y167" s="42">
        <v>183.18509487940776</v>
      </c>
      <c r="Z167" s="42">
        <v>348.57097262456364</v>
      </c>
      <c r="AA167" s="42">
        <v>216.74974950397487</v>
      </c>
      <c r="AB167" s="43">
        <v>-4.3779899651651633</v>
      </c>
      <c r="AC167" s="43">
        <v>-2.466907340553548</v>
      </c>
      <c r="AD167" s="43">
        <v>-0.39647347290944213</v>
      </c>
      <c r="AE167" s="43">
        <v>-1.9485092730260556</v>
      </c>
      <c r="AF167" s="43">
        <v>-13.248407643312078</v>
      </c>
      <c r="AG167" s="43">
        <v>-0.1615508885298822</v>
      </c>
      <c r="AH167" s="43">
        <v>-18.878506449681066</v>
      </c>
      <c r="AI167" s="43">
        <v>3.6176724476183253</v>
      </c>
      <c r="AJ167" s="43">
        <v>5.523276646924935</v>
      </c>
      <c r="AK167" s="43">
        <v>21.009049630325173</v>
      </c>
      <c r="AL167" s="43">
        <v>-3.7963833334428654</v>
      </c>
      <c r="AM167" s="43">
        <v>6.4518878383120315</v>
      </c>
      <c r="AN167" s="43">
        <v>6.7480435950604489</v>
      </c>
      <c r="AO167" s="43">
        <v>-2.3112906698056435</v>
      </c>
      <c r="AP167" s="43">
        <v>-6.5907840680768714</v>
      </c>
      <c r="AQ167" s="43">
        <v>8.1680093722715128</v>
      </c>
      <c r="AR167" s="43">
        <v>5.7604602487700163</v>
      </c>
      <c r="AS167" s="43">
        <v>19.196033868800399</v>
      </c>
      <c r="AT167" s="43">
        <v>-4.4603084301240497</v>
      </c>
      <c r="AU167" s="43">
        <v>6.4093527415692853</v>
      </c>
      <c r="AV167" s="43">
        <v>4.1107252918030746</v>
      </c>
      <c r="AW167" s="43">
        <v>-0.23641652379262634</v>
      </c>
      <c r="AX167" s="43">
        <v>-4.9551968688077652</v>
      </c>
      <c r="AY167" s="43">
        <v>11.643001337685433</v>
      </c>
      <c r="AZ167" s="43">
        <v>-2.7891635934591874</v>
      </c>
      <c r="BA167" s="43">
        <v>-2.0924105785793845</v>
      </c>
      <c r="BB167" s="43">
        <v>0.31978151891549622</v>
      </c>
      <c r="BC167" s="43">
        <v>-0.4502131008677468</v>
      </c>
      <c r="BD167" s="43">
        <v>-11.039689518207464</v>
      </c>
      <c r="BE167" s="43">
        <v>-3.9189189189189344</v>
      </c>
      <c r="BF167" s="43">
        <v>-13.142805921377654</v>
      </c>
      <c r="BG167" s="43">
        <v>0.44051985329294219</v>
      </c>
      <c r="BH167" s="43">
        <v>5.5517143153727133E-2</v>
      </c>
      <c r="BI167" s="43">
        <v>7.0478425776311804</v>
      </c>
      <c r="BJ167" s="43">
        <v>-4.4602283578129676</v>
      </c>
      <c r="BK167" s="43">
        <v>2.4198098084491804</v>
      </c>
      <c r="BL167" s="43">
        <v>-7.8957580258013476</v>
      </c>
      <c r="BM167" s="43">
        <v>-8.101905548863586</v>
      </c>
      <c r="BN167" s="43">
        <v>-9.7599315497406423</v>
      </c>
      <c r="BO167" s="43">
        <v>-1.0694412304737777</v>
      </c>
      <c r="BP167" s="43">
        <v>1.4547764141884745</v>
      </c>
      <c r="BQ167" s="43">
        <v>4.1908310157428241</v>
      </c>
      <c r="BR167" s="43">
        <v>-4.6244610049624661</v>
      </c>
      <c r="BS167" s="43">
        <v>4.2103962015000107</v>
      </c>
      <c r="BT167" s="43">
        <v>-8.9472655096894513</v>
      </c>
      <c r="BU167" s="43">
        <v>-5.2983198781827561</v>
      </c>
      <c r="BV167" s="43">
        <v>-7.3777021236437363</v>
      </c>
      <c r="BW167" s="43">
        <v>4.3268332587862446</v>
      </c>
      <c r="BX167" s="43">
        <v>-4.6032480192760943</v>
      </c>
      <c r="BY167" s="43">
        <v>-0.1696821518113624</v>
      </c>
      <c r="BZ167" s="43">
        <v>2.546824041432702E-2</v>
      </c>
      <c r="CA167" s="43">
        <v>-1.0346472671424616</v>
      </c>
      <c r="CB167" s="43">
        <v>-1.1761870132875429</v>
      </c>
      <c r="CC167" s="43">
        <v>-4.1385890685698458E-3</v>
      </c>
      <c r="CD167" s="43">
        <v>-2.6256391505026535</v>
      </c>
      <c r="CE167" s="43">
        <v>0.38157791212214076</v>
      </c>
      <c r="CF167" s="43">
        <v>4.7242566189671606</v>
      </c>
      <c r="CG167" s="43">
        <v>2.234385098596499</v>
      </c>
      <c r="CH167" s="43">
        <v>-0.21970857301669125</v>
      </c>
      <c r="CI167" s="43">
        <v>3.3737714692256238</v>
      </c>
      <c r="CJ167" s="43">
        <v>0.61289608581519939</v>
      </c>
      <c r="CK167" s="43">
        <v>-0.14421060483938045</v>
      </c>
      <c r="CL167" s="43">
        <v>-1.4872966889351158</v>
      </c>
      <c r="CM167" s="43">
        <v>0.35441983212110356</v>
      </c>
      <c r="CN167" s="43">
        <v>-2.8704643775078438</v>
      </c>
      <c r="CO167" s="43">
        <v>-0.14963259734724693</v>
      </c>
      <c r="CP167" s="43">
        <v>3.8265880567785578E-2</v>
      </c>
      <c r="CQ167" s="43">
        <v>-0.25897949540869708</v>
      </c>
      <c r="CR167" s="43">
        <v>-1.033328186680706</v>
      </c>
      <c r="CS167" s="43">
        <v>-0.10395149190710315</v>
      </c>
      <c r="CT167" s="43">
        <v>-1.4105338771362952</v>
      </c>
      <c r="CU167" s="43">
        <v>4.7695390404435746E-2</v>
      </c>
      <c r="CV167" s="43">
        <v>-8.0589983092067996E-2</v>
      </c>
      <c r="CW167" s="43">
        <v>0.88007833734390051</v>
      </c>
      <c r="CX167" s="43">
        <v>-0.31482982876572746</v>
      </c>
      <c r="CY167" s="43">
        <v>1.280001345716818</v>
      </c>
      <c r="CZ167" s="43">
        <v>-0.83968724536231742</v>
      </c>
      <c r="DA167" s="43">
        <v>-0.21227095589078612</v>
      </c>
      <c r="DB167" s="43">
        <v>-0.80889895618849661</v>
      </c>
      <c r="DC167" s="43">
        <v>-6.4982679945395541E-2</v>
      </c>
      <c r="DD167" s="44">
        <v>1044</v>
      </c>
      <c r="DE167" s="44">
        <f t="shared" si="46"/>
        <v>7489</v>
      </c>
      <c r="DF167" s="43">
        <f t="shared" si="47"/>
        <v>36.649214659685867</v>
      </c>
      <c r="DG167" s="43">
        <f t="shared" si="47"/>
        <v>8.7411064324088841</v>
      </c>
      <c r="DH167" s="44">
        <v>2873</v>
      </c>
      <c r="DI167" s="44">
        <f t="shared" si="45"/>
        <v>30408</v>
      </c>
      <c r="DJ167" s="43">
        <f t="shared" si="48"/>
        <v>52.575677110993091</v>
      </c>
      <c r="DK167" s="43">
        <f t="shared" si="48"/>
        <v>22.558542581919315</v>
      </c>
    </row>
    <row r="168" spans="1:115" x14ac:dyDescent="0.25">
      <c r="A168" s="41" t="s">
        <v>497</v>
      </c>
      <c r="B168" s="41" t="s">
        <v>160</v>
      </c>
      <c r="C168" s="41" t="s">
        <v>173</v>
      </c>
      <c r="D168" s="42">
        <v>105.71627450183672</v>
      </c>
      <c r="E168" s="42">
        <v>106.97037726550948</v>
      </c>
      <c r="F168" s="42">
        <v>104.19193008652653</v>
      </c>
      <c r="G168" s="42">
        <v>114.99744124709679</v>
      </c>
      <c r="H168" s="42">
        <v>76.748959929932141</v>
      </c>
      <c r="I168" s="42">
        <v>89.708198239925878</v>
      </c>
      <c r="J168" s="42">
        <v>81.102870732849524</v>
      </c>
      <c r="K168" s="42">
        <v>127.66630945511498</v>
      </c>
      <c r="L168" s="42">
        <v>121.62736885768086</v>
      </c>
      <c r="M168" s="42">
        <v>121.77451896881087</v>
      </c>
      <c r="N168" s="42">
        <v>146.53144937471137</v>
      </c>
      <c r="O168" s="42">
        <v>120.21472085026528</v>
      </c>
      <c r="P168" s="42">
        <v>117.39296760133419</v>
      </c>
      <c r="Q168" s="42">
        <v>148.61569408995524</v>
      </c>
      <c r="R168" s="42">
        <v>93.884473390562022</v>
      </c>
      <c r="S168" s="42">
        <v>132.71578081010085</v>
      </c>
      <c r="T168" s="42">
        <v>170.36212788868633</v>
      </c>
      <c r="U168" s="42">
        <v>167.69129906674246</v>
      </c>
      <c r="V168" s="42">
        <v>196.39495668307643</v>
      </c>
      <c r="W168" s="42">
        <v>178.30537382532933</v>
      </c>
      <c r="X168" s="42">
        <v>140.4944316693533</v>
      </c>
      <c r="Y168" s="42">
        <v>196.11866702940327</v>
      </c>
      <c r="Z168" s="42">
        <v>108.69596063113785</v>
      </c>
      <c r="AA168" s="42">
        <v>189.96062372426221</v>
      </c>
      <c r="AB168" s="43">
        <v>-2.0928082388151359</v>
      </c>
      <c r="AC168" s="43">
        <v>-0.54978619425780639</v>
      </c>
      <c r="AD168" s="43">
        <v>-0.4892162020650348</v>
      </c>
      <c r="AE168" s="43">
        <v>-2.0756234915527028</v>
      </c>
      <c r="AF168" s="43">
        <v>-12.489467278344712</v>
      </c>
      <c r="AG168" s="43">
        <v>24.153846153846125</v>
      </c>
      <c r="AH168" s="43">
        <v>-8.6126976243688151</v>
      </c>
      <c r="AI168" s="43">
        <v>3.3389382656737743</v>
      </c>
      <c r="AJ168" s="43">
        <v>10.406063521951992</v>
      </c>
      <c r="AK168" s="43">
        <v>28.01467393252144</v>
      </c>
      <c r="AL168" s="43">
        <v>7.6262854078362752</v>
      </c>
      <c r="AM168" s="43">
        <v>5.3126770076324936</v>
      </c>
      <c r="AN168" s="43">
        <v>16.226801721077976</v>
      </c>
      <c r="AO168" s="43">
        <v>53.807523225496801</v>
      </c>
      <c r="AP168" s="43">
        <v>-0.74978634782684184</v>
      </c>
      <c r="AQ168" s="43">
        <v>7.6680638025061532</v>
      </c>
      <c r="AR168" s="43">
        <v>10.467474530139476</v>
      </c>
      <c r="AS168" s="43">
        <v>26.362391777241314</v>
      </c>
      <c r="AT168" s="43">
        <v>6.451747879835068</v>
      </c>
      <c r="AU168" s="43">
        <v>5.993722215554742</v>
      </c>
      <c r="AV168" s="43">
        <v>13.902167701417634</v>
      </c>
      <c r="AW168" s="43">
        <v>56.731767295118509</v>
      </c>
      <c r="AX168" s="43">
        <v>0.51634389706727291</v>
      </c>
      <c r="AY168" s="43">
        <v>11.467068895825982</v>
      </c>
      <c r="AZ168" s="43">
        <v>-2.0928082388151359</v>
      </c>
      <c r="BA168" s="43">
        <v>-0.54978619425780639</v>
      </c>
      <c r="BB168" s="43">
        <v>-0.4892162020650348</v>
      </c>
      <c r="BC168" s="43">
        <v>-2.0756234915527028</v>
      </c>
      <c r="BD168" s="43">
        <v>-12.489467278344712</v>
      </c>
      <c r="BE168" s="43">
        <v>24.153846153846125</v>
      </c>
      <c r="BF168" s="43">
        <v>-8.6126976243688151</v>
      </c>
      <c r="BG168" s="43">
        <v>3.3389382656737743</v>
      </c>
      <c r="BH168" s="43">
        <v>10.406063521951992</v>
      </c>
      <c r="BI168" s="43">
        <v>28.01467393252144</v>
      </c>
      <c r="BJ168" s="43">
        <v>7.6262854078362752</v>
      </c>
      <c r="BK168" s="43">
        <v>5.3126770076324936</v>
      </c>
      <c r="BL168" s="43">
        <v>16.226801721077976</v>
      </c>
      <c r="BM168" s="43">
        <v>53.807523225496801</v>
      </c>
      <c r="BN168" s="43">
        <v>-0.74978634782684184</v>
      </c>
      <c r="BO168" s="43">
        <v>7.6680638025061532</v>
      </c>
      <c r="BP168" s="43">
        <v>10.467474530139476</v>
      </c>
      <c r="BQ168" s="43">
        <v>26.362391777241314</v>
      </c>
      <c r="BR168" s="43">
        <v>6.451747879835068</v>
      </c>
      <c r="BS168" s="43">
        <v>5.993722215554742</v>
      </c>
      <c r="BT168" s="43">
        <v>13.902167701417634</v>
      </c>
      <c r="BU168" s="43">
        <v>56.731767295118509</v>
      </c>
      <c r="BV168" s="43">
        <v>0.51634389706727291</v>
      </c>
      <c r="BW168" s="43">
        <v>11.467068895825982</v>
      </c>
      <c r="BX168" s="43">
        <v>-1.93985668623462</v>
      </c>
      <c r="BY168" s="43">
        <v>-3.9506023245491108E-2</v>
      </c>
      <c r="BZ168" s="43">
        <v>1.6882915911810452E-2</v>
      </c>
      <c r="CA168" s="43">
        <v>-1.1500642322575909</v>
      </c>
      <c r="CB168" s="43">
        <v>-1.1755236694602438</v>
      </c>
      <c r="CC168" s="43">
        <v>0.68916062772687869</v>
      </c>
      <c r="CD168" s="43">
        <v>-0.62933722109799461</v>
      </c>
      <c r="CE168" s="43">
        <v>0.34853091618798632</v>
      </c>
      <c r="CF168" s="43">
        <v>10.579011667368746</v>
      </c>
      <c r="CG168" s="43">
        <v>3.3386300406888201</v>
      </c>
      <c r="CH168" s="43">
        <v>0.51366753513425123</v>
      </c>
      <c r="CI168" s="43">
        <v>3.0690290088779806</v>
      </c>
      <c r="CJ168" s="43">
        <v>1.7335609370135199</v>
      </c>
      <c r="CK168" s="43">
        <v>1.4457510926751218</v>
      </c>
      <c r="CL168" s="43">
        <v>5.5759201829802957E-2</v>
      </c>
      <c r="CM168" s="43">
        <v>0.42261385114929906</v>
      </c>
      <c r="CN168" s="43">
        <v>-2.8529696410404171</v>
      </c>
      <c r="CO168" s="43">
        <v>-0.15234424561053836</v>
      </c>
      <c r="CP168" s="43">
        <v>4.5656176894335078E-2</v>
      </c>
      <c r="CQ168" s="43">
        <v>-0.38284144937117043</v>
      </c>
      <c r="CR168" s="43">
        <v>-1.0890272573927866</v>
      </c>
      <c r="CS168" s="43">
        <v>-4.3578377585993804E-2</v>
      </c>
      <c r="CT168" s="43">
        <v>-1.2818319943063081</v>
      </c>
      <c r="CU168" s="43">
        <v>5.0997506332036313E-2</v>
      </c>
      <c r="CV168" s="43">
        <v>1.2983210469769375</v>
      </c>
      <c r="CW168" s="43">
        <v>1.215747965954183</v>
      </c>
      <c r="CX168" s="43">
        <v>-0.14527024516165554</v>
      </c>
      <c r="CY168" s="43">
        <v>1.5695175364548397</v>
      </c>
      <c r="CZ168" s="43">
        <v>-0.58528636107152598</v>
      </c>
      <c r="DA168" s="43">
        <v>-2.4597603732685672E-2</v>
      </c>
      <c r="DB168" s="43">
        <v>-0.70509113580316263</v>
      </c>
      <c r="DC168" s="43">
        <v>-2.6699109663010871E-2</v>
      </c>
      <c r="DD168" s="44">
        <v>505</v>
      </c>
      <c r="DE168" s="44">
        <f>DD168</f>
        <v>505</v>
      </c>
      <c r="DF168" s="43">
        <f t="shared" si="47"/>
        <v>16.628175519630496</v>
      </c>
      <c r="DG168" s="43">
        <f t="shared" si="47"/>
        <v>16.628175519630496</v>
      </c>
      <c r="DH168" s="44">
        <v>2986</v>
      </c>
      <c r="DI168" s="44">
        <f>DH168</f>
        <v>2986</v>
      </c>
      <c r="DJ168" s="43">
        <f t="shared" si="48"/>
        <v>47.602570439940671</v>
      </c>
      <c r="DK168" s="43">
        <f t="shared" si="48"/>
        <v>47.602570439940671</v>
      </c>
    </row>
    <row r="169" spans="1:115" x14ac:dyDescent="0.25">
      <c r="A169" s="41" t="s">
        <v>497</v>
      </c>
      <c r="B169" s="41" t="s">
        <v>162</v>
      </c>
      <c r="C169" s="41" t="s">
        <v>173</v>
      </c>
      <c r="D169" s="42">
        <v>103.61526654325988</v>
      </c>
      <c r="E169" s="42">
        <v>108.41592290423259</v>
      </c>
      <c r="F169" s="42">
        <v>104.40673609558031</v>
      </c>
      <c r="G169" s="42">
        <v>111.79466992087548</v>
      </c>
      <c r="H169" s="42">
        <v>76.453361068535159</v>
      </c>
      <c r="I169" s="42">
        <v>84.48355720240852</v>
      </c>
      <c r="J169" s="42">
        <v>76.968329808301533</v>
      </c>
      <c r="K169" s="42">
        <v>128.6258346385294</v>
      </c>
      <c r="L169" s="42">
        <v>114.55118573183447</v>
      </c>
      <c r="M169" s="42">
        <v>110.39103209597232</v>
      </c>
      <c r="N169" s="42">
        <v>125.91523233271793</v>
      </c>
      <c r="O169" s="42">
        <v>116.42856518597556</v>
      </c>
      <c r="P169" s="42">
        <v>106.06398280365354</v>
      </c>
      <c r="Q169" s="42">
        <v>150.66485381419156</v>
      </c>
      <c r="R169" s="42">
        <v>86.971599573070364</v>
      </c>
      <c r="S169" s="42">
        <v>123.74562044067672</v>
      </c>
      <c r="T169" s="42">
        <v>161.32587548236663</v>
      </c>
      <c r="U169" s="42">
        <v>151.67662092137118</v>
      </c>
      <c r="V169" s="42">
        <v>170.65072429516621</v>
      </c>
      <c r="W169" s="42">
        <v>173.55387494114836</v>
      </c>
      <c r="X169" s="42">
        <v>126.63865358535278</v>
      </c>
      <c r="Y169" s="42">
        <v>198.98844654339229</v>
      </c>
      <c r="Z169" s="42">
        <v>101.17429200490523</v>
      </c>
      <c r="AA169" s="42">
        <v>177.70497004572326</v>
      </c>
      <c r="AB169" s="43">
        <v>-4.7648925887582632</v>
      </c>
      <c r="AC169" s="43">
        <v>0.2430133657351119</v>
      </c>
      <c r="AD169" s="43">
        <v>-1.4607267246121602</v>
      </c>
      <c r="AE169" s="43">
        <v>-6.3474475662841261</v>
      </c>
      <c r="AF169" s="43">
        <v>-12.391795257809534</v>
      </c>
      <c r="AG169" s="43">
        <v>22.580645161290324</v>
      </c>
      <c r="AH169" s="43">
        <v>-12.068145578649968</v>
      </c>
      <c r="AI169" s="43">
        <v>3.6178181528408571</v>
      </c>
      <c r="AJ169" s="43">
        <v>8.4351124947829916</v>
      </c>
      <c r="AK169" s="43">
        <v>26.704008710679727</v>
      </c>
      <c r="AL169" s="43">
        <v>14.703647073354409</v>
      </c>
      <c r="AM169" s="43">
        <v>3.1793562061071645</v>
      </c>
      <c r="AN169" s="43">
        <v>7.8753752629297624</v>
      </c>
      <c r="AO169" s="43">
        <v>32.045134895304002</v>
      </c>
      <c r="AP169" s="43">
        <v>7.0486312059407252</v>
      </c>
      <c r="AQ169" s="43">
        <v>6.2403447588181393</v>
      </c>
      <c r="AR169" s="43">
        <v>8.4441434389352032</v>
      </c>
      <c r="AS169" s="43">
        <v>25.05822943712257</v>
      </c>
      <c r="AT169" s="43">
        <v>14.219902188816747</v>
      </c>
      <c r="AU169" s="43">
        <v>3.6649384109925354</v>
      </c>
      <c r="AV169" s="43">
        <v>6.1073286776575753</v>
      </c>
      <c r="AW169" s="43">
        <v>33.984604039553901</v>
      </c>
      <c r="AX169" s="43">
        <v>8.1645524825235007</v>
      </c>
      <c r="AY169" s="43">
        <v>10.058487797296189</v>
      </c>
      <c r="AZ169" s="43">
        <v>-3.4339254708828149</v>
      </c>
      <c r="BA169" s="43">
        <v>-0.15229972586050522</v>
      </c>
      <c r="BB169" s="43">
        <v>-0.97785447231469869</v>
      </c>
      <c r="BC169" s="43">
        <v>-4.2290045880710059</v>
      </c>
      <c r="BD169" s="43">
        <v>-12.440752733586713</v>
      </c>
      <c r="BE169" s="43">
        <v>23.385826771653527</v>
      </c>
      <c r="BF169" s="43">
        <v>-10.328517849701335</v>
      </c>
      <c r="BG169" s="43">
        <v>3.4787123572170175</v>
      </c>
      <c r="BH169" s="43">
        <v>9.4412440743520065</v>
      </c>
      <c r="BI169" s="43">
        <v>27.388108654104947</v>
      </c>
      <c r="BJ169" s="43">
        <v>10.785460362474142</v>
      </c>
      <c r="BK169" s="43">
        <v>4.2521693390811244</v>
      </c>
      <c r="BL169" s="43">
        <v>12.107285270910516</v>
      </c>
      <c r="BM169" s="43">
        <v>42.023894942898352</v>
      </c>
      <c r="BN169" s="43">
        <v>2.8534142468833901</v>
      </c>
      <c r="BO169" s="43">
        <v>6.9744127989081361</v>
      </c>
      <c r="BP169" s="43">
        <v>9.4740241019807492</v>
      </c>
      <c r="BQ169" s="43">
        <v>25.739634333308238</v>
      </c>
      <c r="BR169" s="43">
        <v>9.9276787889016624</v>
      </c>
      <c r="BS169" s="43">
        <v>4.8321211679616782</v>
      </c>
      <c r="BT169" s="43">
        <v>10.068935392131451</v>
      </c>
      <c r="BU169" s="43">
        <v>44.386200113573906</v>
      </c>
      <c r="BV169" s="43">
        <v>4.0636030097693121</v>
      </c>
      <c r="BW169" s="43">
        <v>10.781780716358579</v>
      </c>
      <c r="BX169" s="43">
        <v>-4.8378445947007407</v>
      </c>
      <c r="BY169" s="43">
        <v>1.7406550256984593E-2</v>
      </c>
      <c r="BZ169" s="43">
        <v>-8.5359044536476331E-2</v>
      </c>
      <c r="CA169" s="43">
        <v>-3.4900133265254998</v>
      </c>
      <c r="CB169" s="43">
        <v>-1.1462213344224623</v>
      </c>
      <c r="CC169" s="43">
        <v>0.60922925899447611</v>
      </c>
      <c r="CD169" s="43">
        <v>-1.1206088390443281</v>
      </c>
      <c r="CE169" s="43">
        <v>0.37772214057657466</v>
      </c>
      <c r="CF169" s="43">
        <v>8.2636474703570428</v>
      </c>
      <c r="CG169" s="43">
        <v>3.0214638982708029</v>
      </c>
      <c r="CH169" s="43">
        <v>1.0003813148806795</v>
      </c>
      <c r="CI169" s="43">
        <v>1.7278367260560992</v>
      </c>
      <c r="CJ169" s="43">
        <v>0.85329925923999184</v>
      </c>
      <c r="CK169" s="43">
        <v>1.0582645422232912</v>
      </c>
      <c r="CL169" s="43">
        <v>0.33357883037666985</v>
      </c>
      <c r="CM169" s="43">
        <v>0.2688228993094911</v>
      </c>
      <c r="CN169" s="43">
        <v>-3.4963156326689102</v>
      </c>
      <c r="CO169" s="43">
        <v>-1.0921515731621501E-2</v>
      </c>
      <c r="CP169" s="43">
        <v>-5.8472114999958441E-2</v>
      </c>
      <c r="CQ169" s="43">
        <v>-2.3153613351036282</v>
      </c>
      <c r="CR169" s="43">
        <v>-1.1581175281810787</v>
      </c>
      <c r="CS169" s="43">
        <v>0.6487380344582816</v>
      </c>
      <c r="CT169" s="43">
        <v>-0.96521235602999189</v>
      </c>
      <c r="CU169" s="43">
        <v>0.36303118291907688</v>
      </c>
      <c r="CV169" s="43">
        <v>9.2968398229410951</v>
      </c>
      <c r="CW169" s="43">
        <v>3.1731933846471572</v>
      </c>
      <c r="CX169" s="43">
        <v>0.80432468195755558</v>
      </c>
      <c r="CY169" s="43">
        <v>2.3063027919415875</v>
      </c>
      <c r="CZ169" s="43">
        <v>1.2749835179669062</v>
      </c>
      <c r="DA169" s="43">
        <v>1.2548779843550009</v>
      </c>
      <c r="DB169" s="43">
        <v>0.13617914422275829</v>
      </c>
      <c r="DC169" s="43">
        <v>0.34697831785018046</v>
      </c>
      <c r="DD169" s="44">
        <v>648</v>
      </c>
      <c r="DE169" s="44">
        <f>DD169+DE168</f>
        <v>1153</v>
      </c>
      <c r="DF169" s="43">
        <f t="shared" si="47"/>
        <v>31.707317073170739</v>
      </c>
      <c r="DG169" s="43">
        <f t="shared" si="47"/>
        <v>24.648648648648642</v>
      </c>
      <c r="DH169" s="44">
        <v>3140</v>
      </c>
      <c r="DI169" s="44">
        <f>DH169+DH168</f>
        <v>6126</v>
      </c>
      <c r="DJ169" s="43">
        <f t="shared" si="48"/>
        <v>46.934955545156768</v>
      </c>
      <c r="DK169" s="43">
        <f t="shared" si="48"/>
        <v>47.259615384615387</v>
      </c>
    </row>
    <row r="170" spans="1:115" x14ac:dyDescent="0.25">
      <c r="A170" s="41" t="s">
        <v>497</v>
      </c>
      <c r="B170" s="41" t="s">
        <v>163</v>
      </c>
      <c r="C170" s="41" t="s">
        <v>173</v>
      </c>
      <c r="D170" s="42">
        <v>103.58373146168829</v>
      </c>
      <c r="E170" s="42">
        <v>109.13869572359414</v>
      </c>
      <c r="F170" s="42">
        <v>105.13927966493416</v>
      </c>
      <c r="G170" s="42">
        <v>111.99307168444672</v>
      </c>
      <c r="H170" s="42">
        <v>75.139588351215252</v>
      </c>
      <c r="I170" s="42">
        <v>83.705419175544222</v>
      </c>
      <c r="J170" s="42">
        <v>76.106405967353425</v>
      </c>
      <c r="K170" s="42">
        <v>129.13032726073698</v>
      </c>
      <c r="L170" s="42">
        <v>121.93399522638582</v>
      </c>
      <c r="M170" s="42">
        <v>117.7146357797789</v>
      </c>
      <c r="N170" s="42">
        <v>118.99492159391005</v>
      </c>
      <c r="O170" s="42">
        <v>129.22526622207158</v>
      </c>
      <c r="P170" s="42">
        <v>107.1143831190325</v>
      </c>
      <c r="Q170" s="42">
        <v>106.92387123508335</v>
      </c>
      <c r="R170" s="42">
        <v>95.500109613083723</v>
      </c>
      <c r="S170" s="42">
        <v>135.61747709824888</v>
      </c>
      <c r="T170" s="42">
        <v>173.20138362530838</v>
      </c>
      <c r="U170" s="42">
        <v>162.1578424493774</v>
      </c>
      <c r="V170" s="42">
        <v>162.18891217921302</v>
      </c>
      <c r="W170" s="42">
        <v>194.47123708528409</v>
      </c>
      <c r="X170" s="42">
        <v>125.96605440573758</v>
      </c>
      <c r="Y170" s="42">
        <v>140.67916661847983</v>
      </c>
      <c r="Z170" s="42">
        <v>111.44542938204492</v>
      </c>
      <c r="AA170" s="42">
        <v>195.849885793656</v>
      </c>
      <c r="AB170" s="43">
        <v>-4.1258693402204667</v>
      </c>
      <c r="AC170" s="43">
        <v>2.2153846153845969</v>
      </c>
      <c r="AD170" s="43">
        <v>-0.52113189851696884</v>
      </c>
      <c r="AE170" s="43">
        <v>-5.8982297372390242</v>
      </c>
      <c r="AF170" s="43">
        <v>-12.262703739213787</v>
      </c>
      <c r="AG170" s="43">
        <v>31.873905429071804</v>
      </c>
      <c r="AH170" s="43">
        <v>-13.028513865181734</v>
      </c>
      <c r="AI170" s="43">
        <v>4.3902439024390283</v>
      </c>
      <c r="AJ170" s="43">
        <v>9.0574120152469462</v>
      </c>
      <c r="AK170" s="43">
        <v>13.872438482466487</v>
      </c>
      <c r="AL170" s="43">
        <v>19.571320002299487</v>
      </c>
      <c r="AM170" s="43">
        <v>5.6995479980545216</v>
      </c>
      <c r="AN170" s="43">
        <v>13.210999451500548</v>
      </c>
      <c r="AO170" s="43">
        <v>56.819176040118656</v>
      </c>
      <c r="AP170" s="43">
        <v>-5.2915852207253034</v>
      </c>
      <c r="AQ170" s="43">
        <v>14.638233562639158</v>
      </c>
      <c r="AR170" s="43">
        <v>9.7652767099700721</v>
      </c>
      <c r="AS170" s="43">
        <v>13.512734527337544</v>
      </c>
      <c r="AT170" s="43">
        <v>19.272330759620694</v>
      </c>
      <c r="AU170" s="43">
        <v>7.0577850465238789</v>
      </c>
      <c r="AV170" s="43">
        <v>10.007598419594487</v>
      </c>
      <c r="AW170" s="43">
        <v>57.427685322603409</v>
      </c>
      <c r="AX170" s="43">
        <v>-4.0491354514308853</v>
      </c>
      <c r="AY170" s="43">
        <v>18.7074976720655</v>
      </c>
      <c r="AZ170" s="43">
        <v>-3.6640815553399042</v>
      </c>
      <c r="BA170" s="43">
        <v>0.63162184189076154</v>
      </c>
      <c r="BB170" s="43">
        <v>-0.82526638350972625</v>
      </c>
      <c r="BC170" s="43">
        <v>-4.7873187828580521</v>
      </c>
      <c r="BD170" s="43">
        <v>-12.382242666750665</v>
      </c>
      <c r="BE170" s="43">
        <v>26.018468223791391</v>
      </c>
      <c r="BF170" s="43">
        <v>-11.224205630900308</v>
      </c>
      <c r="BG170" s="43">
        <v>3.7823295953972824</v>
      </c>
      <c r="BH170" s="43">
        <v>9.3102498316990356</v>
      </c>
      <c r="BI170" s="43">
        <v>22.496477763770748</v>
      </c>
      <c r="BJ170" s="43">
        <v>13.316576829439608</v>
      </c>
      <c r="BK170" s="43">
        <v>4.7588356767773066</v>
      </c>
      <c r="BL170" s="43">
        <v>12.462555279261878</v>
      </c>
      <c r="BM170" s="43">
        <v>45.640800261170568</v>
      </c>
      <c r="BN170" s="43">
        <v>-0.11508592369701143</v>
      </c>
      <c r="BO170" s="43">
        <v>9.5066152393894043</v>
      </c>
      <c r="BP170" s="43">
        <v>9.5737634534492919</v>
      </c>
      <c r="BQ170" s="43">
        <v>21.338263389047341</v>
      </c>
      <c r="BR170" s="43">
        <v>12.631999257702597</v>
      </c>
      <c r="BS170" s="43">
        <v>5.6136795746207113</v>
      </c>
      <c r="BT170" s="43">
        <v>10.049272913521889</v>
      </c>
      <c r="BU170" s="43">
        <v>47.596610303287655</v>
      </c>
      <c r="BV170" s="43">
        <v>1.0988060964217006</v>
      </c>
      <c r="BW170" s="43">
        <v>13.4135190522509</v>
      </c>
      <c r="BX170" s="43">
        <v>-3.924980110235083</v>
      </c>
      <c r="BY170" s="43">
        <v>0.12664755803426872</v>
      </c>
      <c r="BZ170" s="43">
        <v>-3.359351672298902E-2</v>
      </c>
      <c r="CA170" s="43">
        <v>-3.2360634656342615</v>
      </c>
      <c r="CB170" s="43">
        <v>-1.1171188050057246</v>
      </c>
      <c r="CC170" s="43">
        <v>0.79482260559437889</v>
      </c>
      <c r="CD170" s="43">
        <v>-0.93482118698792815</v>
      </c>
      <c r="CE170" s="43">
        <v>0.47514670048719176</v>
      </c>
      <c r="CF170" s="43">
        <v>8.8144833569204479</v>
      </c>
      <c r="CG170" s="43">
        <v>1.5467101426051797</v>
      </c>
      <c r="CH170" s="43">
        <v>1.1366387371631956</v>
      </c>
      <c r="CI170" s="43">
        <v>3.2652050246516855</v>
      </c>
      <c r="CJ170" s="43">
        <v>1.2692303294343481</v>
      </c>
      <c r="CK170" s="43">
        <v>1.0576061451340073</v>
      </c>
      <c r="CL170" s="43">
        <v>-0.28089185713523235</v>
      </c>
      <c r="CM170" s="43">
        <v>0.8199848350672273</v>
      </c>
      <c r="CN170" s="43">
        <v>-3.5110469982175658</v>
      </c>
      <c r="CO170" s="43">
        <v>3.4857687902907428E-2</v>
      </c>
      <c r="CP170" s="43">
        <v>-5.2956872011369775E-2</v>
      </c>
      <c r="CQ170" s="43">
        <v>-2.6157789963808598</v>
      </c>
      <c r="CR170" s="43">
        <v>-1.1415892788202975</v>
      </c>
      <c r="CS170" s="43">
        <v>0.69570135439557579</v>
      </c>
      <c r="CT170" s="43">
        <v>-0.84231112982531375</v>
      </c>
      <c r="CU170" s="43">
        <v>0.4110302365218112</v>
      </c>
      <c r="CV170" s="43">
        <v>9.1642003037301549</v>
      </c>
      <c r="CW170" s="43">
        <v>2.6136985078717503</v>
      </c>
      <c r="CX170" s="43">
        <v>0.91613410698099773</v>
      </c>
      <c r="CY170" s="43">
        <v>2.6302402016794262</v>
      </c>
      <c r="CZ170" s="43">
        <v>1.2629589566188455</v>
      </c>
      <c r="DA170" s="43">
        <v>1.185933539857186</v>
      </c>
      <c r="DB170" s="43">
        <v>4.7557948703525381E-3</v>
      </c>
      <c r="DC170" s="43">
        <v>0.55047919585156946</v>
      </c>
      <c r="DD170" s="44">
        <v>668</v>
      </c>
      <c r="DE170" s="44">
        <f>DD170+DE169</f>
        <v>1821</v>
      </c>
      <c r="DF170" s="43">
        <f t="shared" si="47"/>
        <v>31.237721021610998</v>
      </c>
      <c r="DG170" s="43">
        <f t="shared" si="47"/>
        <v>26.98744769874477</v>
      </c>
      <c r="DH170" s="44">
        <v>3318</v>
      </c>
      <c r="DI170" s="44">
        <f>DH170+DH169</f>
        <v>6458</v>
      </c>
      <c r="DJ170" s="43">
        <f t="shared" si="48"/>
        <v>48.922800718132862</v>
      </c>
      <c r="DK170" s="43">
        <f t="shared" si="48"/>
        <v>1.0958046336881688</v>
      </c>
    </row>
    <row r="171" spans="1:115" x14ac:dyDescent="0.25">
      <c r="A171" s="41" t="s">
        <v>497</v>
      </c>
      <c r="B171" s="41" t="s">
        <v>164</v>
      </c>
      <c r="C171" s="41" t="s">
        <v>173</v>
      </c>
      <c r="D171" s="42">
        <v>105.19160582305793</v>
      </c>
      <c r="E171" s="42">
        <v>108.08738980452279</v>
      </c>
      <c r="F171" s="42">
        <v>105.49728968002385</v>
      </c>
      <c r="G171" s="42">
        <v>115.24308152580403</v>
      </c>
      <c r="H171" s="42">
        <v>74.696190059119786</v>
      </c>
      <c r="I171" s="42">
        <v>85.595182955071792</v>
      </c>
      <c r="J171" s="42">
        <v>75.813792617940621</v>
      </c>
      <c r="K171" s="42">
        <v>129.54579177314318</v>
      </c>
      <c r="L171" s="42">
        <v>115.07958005709791</v>
      </c>
      <c r="M171" s="42">
        <v>122.5975056148571</v>
      </c>
      <c r="N171" s="42">
        <v>124.06671151655813</v>
      </c>
      <c r="O171" s="42">
        <v>115.84360713514303</v>
      </c>
      <c r="P171" s="42">
        <v>99.917351617362499</v>
      </c>
      <c r="Q171" s="42">
        <v>129.47100661952749</v>
      </c>
      <c r="R171" s="42">
        <v>98.150119967744189</v>
      </c>
      <c r="S171" s="42">
        <v>121.79077663541599</v>
      </c>
      <c r="T171" s="42">
        <v>163.70963322548602</v>
      </c>
      <c r="U171" s="42">
        <v>169.80219686037142</v>
      </c>
      <c r="V171" s="42">
        <v>168.79451380152878</v>
      </c>
      <c r="W171" s="42">
        <v>175.68560170181874</v>
      </c>
      <c r="X171" s="42">
        <v>117.73217475970046</v>
      </c>
      <c r="Y171" s="42">
        <v>167.68737852470062</v>
      </c>
      <c r="Z171" s="42">
        <v>115.05681623353563</v>
      </c>
      <c r="AA171" s="42">
        <v>176.29511175088663</v>
      </c>
      <c r="AB171" s="43">
        <v>-2.8831651159080929</v>
      </c>
      <c r="AC171" s="43">
        <v>0.55012224938872922</v>
      </c>
      <c r="AD171" s="43">
        <v>-0.50386992885316229</v>
      </c>
      <c r="AE171" s="43">
        <v>-4.1715767145887428</v>
      </c>
      <c r="AF171" s="43">
        <v>-10.046474834371599</v>
      </c>
      <c r="AG171" s="43">
        <v>27.694859038142617</v>
      </c>
      <c r="AH171" s="43">
        <v>-10.817466947028853</v>
      </c>
      <c r="AI171" s="43">
        <v>4.7344849648112364</v>
      </c>
      <c r="AJ171" s="43">
        <v>12.06729868819767</v>
      </c>
      <c r="AK171" s="43">
        <v>23.048851243127721</v>
      </c>
      <c r="AL171" s="43">
        <v>10.328269392093548</v>
      </c>
      <c r="AM171" s="43">
        <v>7.5202074352961334</v>
      </c>
      <c r="AN171" s="43">
        <v>12.676150803583685</v>
      </c>
      <c r="AO171" s="43">
        <v>93.592114029217427</v>
      </c>
      <c r="AP171" s="43">
        <v>11.421660512534416</v>
      </c>
      <c r="AQ171" s="43">
        <v>5.040351312211433</v>
      </c>
      <c r="AR171" s="43">
        <v>12.341916732362733</v>
      </c>
      <c r="AS171" s="43">
        <v>23.118130936448967</v>
      </c>
      <c r="AT171" s="43">
        <v>9.7563630639299284</v>
      </c>
      <c r="AU171" s="43">
        <v>8.6825144494607986</v>
      </c>
      <c r="AV171" s="43">
        <v>8.6411480682684108</v>
      </c>
      <c r="AW171" s="43">
        <v>89.922534329263712</v>
      </c>
      <c r="AX171" s="43">
        <v>13.434651606987625</v>
      </c>
      <c r="AY171" s="43">
        <v>8.6413502147507426</v>
      </c>
      <c r="AZ171" s="43">
        <v>-3.4687953601036381</v>
      </c>
      <c r="BA171" s="43">
        <v>0.61124694376526456</v>
      </c>
      <c r="BB171" s="43">
        <v>-0.74458513181659969</v>
      </c>
      <c r="BC171" s="43">
        <v>-4.6317794844317417</v>
      </c>
      <c r="BD171" s="43">
        <v>-11.817834273153005</v>
      </c>
      <c r="BE171" s="43">
        <v>26.432078559738102</v>
      </c>
      <c r="BF171" s="43">
        <v>-11.125073713178502</v>
      </c>
      <c r="BG171" s="43">
        <v>4.0202209922672649</v>
      </c>
      <c r="BH171" s="43">
        <v>9.968200652483695</v>
      </c>
      <c r="BI171" s="43">
        <v>22.63932944242406</v>
      </c>
      <c r="BJ171" s="43">
        <v>12.582689003060255</v>
      </c>
      <c r="BK171" s="43">
        <v>5.409864932702324</v>
      </c>
      <c r="BL171" s="43">
        <v>12.512059062656022</v>
      </c>
      <c r="BM171" s="43">
        <v>54.915015343675378</v>
      </c>
      <c r="BN171" s="43">
        <v>2.6709914996455142</v>
      </c>
      <c r="BO171" s="43">
        <v>8.4140802985994476</v>
      </c>
      <c r="BP171" s="43">
        <v>10.238870516073661</v>
      </c>
      <c r="BQ171" s="43">
        <v>21.797299565602057</v>
      </c>
      <c r="BR171" s="43">
        <v>11.922898455855414</v>
      </c>
      <c r="BS171" s="43">
        <v>6.3443432766861818</v>
      </c>
      <c r="BT171" s="43">
        <v>9.7215126834965027</v>
      </c>
      <c r="BU171" s="43">
        <v>55.877276853735715</v>
      </c>
      <c r="BV171" s="43">
        <v>4.0832187655421182</v>
      </c>
      <c r="BW171" s="43">
        <v>12.238667823773586</v>
      </c>
      <c r="BX171" s="43">
        <v>-2.8831651159080991</v>
      </c>
      <c r="BY171" s="43">
        <v>3.920530886787818E-2</v>
      </c>
      <c r="BZ171" s="43">
        <v>-3.2503546670252959E-2</v>
      </c>
      <c r="CA171" s="43">
        <v>-2.3131132232048883</v>
      </c>
      <c r="CB171" s="43">
        <v>-0.88516875132812178</v>
      </c>
      <c r="CC171" s="43">
        <v>0.72747628677065135</v>
      </c>
      <c r="CD171" s="43">
        <v>-0.9348288092274385</v>
      </c>
      <c r="CE171" s="43">
        <v>0.5157676188840995</v>
      </c>
      <c r="CF171" s="43">
        <v>12.067298688197667</v>
      </c>
      <c r="CG171" s="43">
        <v>3.0615198231951131</v>
      </c>
      <c r="CH171" s="43">
        <v>0.73793549067611519</v>
      </c>
      <c r="CI171" s="43">
        <v>4.2289147531729077</v>
      </c>
      <c r="CJ171" s="43">
        <v>1.233105268773258</v>
      </c>
      <c r="CK171" s="43">
        <v>1.8603689874078284</v>
      </c>
      <c r="CL171" s="43">
        <v>0.6436664541254733</v>
      </c>
      <c r="CM171" s="43">
        <v>0.30178791084688045</v>
      </c>
      <c r="CN171" s="43">
        <v>-3.4687953601036412</v>
      </c>
      <c r="CO171" s="43">
        <v>4.357419175313703E-2</v>
      </c>
      <c r="CP171" s="43">
        <v>-4.7847814410124229E-2</v>
      </c>
      <c r="CQ171" s="43">
        <v>-2.5425540887956077</v>
      </c>
      <c r="CR171" s="43">
        <v>-1.0775897620551043</v>
      </c>
      <c r="CS171" s="43">
        <v>0.70372319681317919</v>
      </c>
      <c r="CT171" s="43">
        <v>-0.98645745244568384</v>
      </c>
      <c r="CU171" s="43">
        <v>0.43835636903656922</v>
      </c>
      <c r="CV171" s="43">
        <v>9.9682006524836879</v>
      </c>
      <c r="CW171" s="43">
        <v>2.7749029067594622</v>
      </c>
      <c r="CX171" s="43">
        <v>0.87359243875945625</v>
      </c>
      <c r="CY171" s="43">
        <v>3.0793487481102875</v>
      </c>
      <c r="CZ171" s="43">
        <v>1.2532689192395867</v>
      </c>
      <c r="DA171" s="43">
        <v>1.3468624995806884</v>
      </c>
      <c r="DB171" s="43">
        <v>0.14874530668972555</v>
      </c>
      <c r="DC171" s="43">
        <v>0.49147983334446421</v>
      </c>
      <c r="DD171" s="44">
        <v>681</v>
      </c>
      <c r="DE171" s="44">
        <f>DD171+DE170</f>
        <v>2502</v>
      </c>
      <c r="DF171" s="43">
        <f t="shared" si="47"/>
        <v>15.228426395939088</v>
      </c>
      <c r="DG171" s="43">
        <f t="shared" si="47"/>
        <v>23.55555555555555</v>
      </c>
      <c r="DH171" s="44">
        <v>3360</v>
      </c>
      <c r="DI171" s="44">
        <f>DH171+DH170</f>
        <v>6678</v>
      </c>
      <c r="DJ171" s="43">
        <f t="shared" si="48"/>
        <v>-2.2118742724097751</v>
      </c>
      <c r="DK171" s="43">
        <f t="shared" si="48"/>
        <v>-32.023615635179148</v>
      </c>
    </row>
    <row r="172" spans="1:115" x14ac:dyDescent="0.25">
      <c r="A172" s="41">
        <v>2019</v>
      </c>
      <c r="B172" s="41" t="s">
        <v>160</v>
      </c>
      <c r="C172" s="41" t="s">
        <v>47</v>
      </c>
      <c r="D172" s="42">
        <v>99.32361717321163</v>
      </c>
      <c r="E172" s="42">
        <v>99.513488924355613</v>
      </c>
      <c r="F172" s="42">
        <v>100.59477010592717</v>
      </c>
      <c r="G172" s="42">
        <v>98.185530873751219</v>
      </c>
      <c r="H172" s="42">
        <v>97.443616585451522</v>
      </c>
      <c r="I172" s="42">
        <v>101.64364051736239</v>
      </c>
      <c r="J172" s="42">
        <v>102.55662093632392</v>
      </c>
      <c r="K172" s="42">
        <v>100.58270265052317</v>
      </c>
      <c r="L172" s="42">
        <v>82.848288591353679</v>
      </c>
      <c r="M172" s="42">
        <v>70.931796760917166</v>
      </c>
      <c r="N172" s="42">
        <v>100.77630883076701</v>
      </c>
      <c r="O172" s="42">
        <v>88.961874042597216</v>
      </c>
      <c r="P172" s="42">
        <v>88.861507691278561</v>
      </c>
      <c r="Q172" s="42">
        <v>95.221984748191332</v>
      </c>
      <c r="R172" s="42">
        <v>84.126062889059853</v>
      </c>
      <c r="S172" s="42">
        <v>93.26847991299114</v>
      </c>
      <c r="T172" s="42">
        <v>81.578030610136651</v>
      </c>
      <c r="U172" s="42">
        <v>69.922511820242377</v>
      </c>
      <c r="V172" s="42">
        <v>98.183881926857595</v>
      </c>
      <c r="W172" s="42">
        <v>87.371624986942152</v>
      </c>
      <c r="X172" s="42">
        <v>88.309097501438032</v>
      </c>
      <c r="Y172" s="42">
        <v>93.189368404295024</v>
      </c>
      <c r="Z172" s="42">
        <v>83.843059298252214</v>
      </c>
      <c r="AA172" s="42">
        <v>91.973480286316558</v>
      </c>
      <c r="AB172" s="43"/>
      <c r="AC172" s="43"/>
      <c r="AD172" s="43"/>
      <c r="AE172" s="43"/>
      <c r="AF172" s="43"/>
      <c r="AG172" s="43"/>
      <c r="AH172" s="43"/>
      <c r="AI172" s="43"/>
      <c r="AJ172" s="43"/>
      <c r="AK172" s="43"/>
      <c r="AL172" s="43"/>
      <c r="AM172" s="43"/>
      <c r="AN172" s="43"/>
      <c r="AO172" s="43"/>
      <c r="AP172" s="43"/>
      <c r="AQ172" s="43"/>
      <c r="AR172" s="43"/>
      <c r="AS172" s="43"/>
      <c r="AT172" s="43"/>
      <c r="AU172" s="43"/>
      <c r="AV172" s="43"/>
      <c r="AW172" s="43"/>
      <c r="AX172" s="43"/>
      <c r="AY172" s="43"/>
      <c r="AZ172" s="43"/>
      <c r="BA172" s="43"/>
      <c r="BB172" s="43"/>
      <c r="BC172" s="43"/>
      <c r="BD172" s="43"/>
      <c r="BE172" s="43"/>
      <c r="BF172" s="43"/>
      <c r="BG172" s="43"/>
      <c r="BH172" s="43"/>
      <c r="BI172" s="43"/>
      <c r="BJ172" s="43"/>
      <c r="BK172" s="43"/>
      <c r="BL172" s="43"/>
      <c r="BM172" s="43"/>
      <c r="BN172" s="43"/>
      <c r="BO172" s="43"/>
      <c r="BP172" s="43"/>
      <c r="BQ172" s="43"/>
      <c r="BR172" s="43"/>
      <c r="BS172" s="43"/>
      <c r="BT172" s="43"/>
      <c r="BU172" s="43"/>
      <c r="BV172" s="43"/>
      <c r="BW172" s="43"/>
      <c r="BX172" s="43"/>
      <c r="BY172" s="43"/>
      <c r="BZ172" s="43"/>
      <c r="CA172" s="43"/>
      <c r="CB172" s="43"/>
      <c r="CC172" s="43"/>
      <c r="CD172" s="43"/>
      <c r="CE172" s="43"/>
      <c r="CF172" s="43"/>
      <c r="CG172" s="43"/>
      <c r="CH172" s="43"/>
      <c r="CI172" s="43"/>
      <c r="CJ172" s="43"/>
      <c r="CK172" s="43"/>
      <c r="CL172" s="43"/>
      <c r="CM172" s="43"/>
      <c r="CN172" s="43"/>
      <c r="CO172" s="43"/>
      <c r="CP172" s="43"/>
      <c r="CQ172" s="43"/>
      <c r="CR172" s="43"/>
      <c r="CS172" s="43"/>
      <c r="CT172" s="43"/>
      <c r="CU172" s="43"/>
      <c r="CV172" s="43"/>
      <c r="CW172" s="43"/>
      <c r="CX172" s="43"/>
      <c r="CY172" s="43"/>
      <c r="CZ172" s="43"/>
      <c r="DA172" s="43"/>
      <c r="DB172" s="43"/>
      <c r="DC172" s="43"/>
      <c r="DD172" s="44">
        <v>4453</v>
      </c>
      <c r="DE172" s="44">
        <v>4453</v>
      </c>
      <c r="DF172" s="43"/>
      <c r="DG172" s="43"/>
      <c r="DH172" s="44">
        <v>493</v>
      </c>
      <c r="DI172" s="44">
        <v>493</v>
      </c>
      <c r="DJ172" s="43"/>
      <c r="DK172" s="43"/>
    </row>
    <row r="173" spans="1:115" x14ac:dyDescent="0.25">
      <c r="A173" s="41">
        <v>2019</v>
      </c>
      <c r="B173" s="41" t="s">
        <v>162</v>
      </c>
      <c r="C173" s="41" t="s">
        <v>47</v>
      </c>
      <c r="D173" s="42">
        <v>98.3886452498881</v>
      </c>
      <c r="E173" s="42">
        <v>99.831147503064784</v>
      </c>
      <c r="F173" s="42">
        <v>101.31023739389009</v>
      </c>
      <c r="G173" s="42">
        <v>97.913685167414144</v>
      </c>
      <c r="H173" s="42">
        <v>97.923162437672048</v>
      </c>
      <c r="I173" s="42">
        <v>100.19953586222807</v>
      </c>
      <c r="J173" s="42">
        <v>96.590879129735711</v>
      </c>
      <c r="K173" s="42">
        <v>99.973829120042808</v>
      </c>
      <c r="L173" s="42">
        <v>86.508302226988405</v>
      </c>
      <c r="M173" s="42">
        <v>86.70698736063143</v>
      </c>
      <c r="N173" s="42">
        <v>96.400183170839711</v>
      </c>
      <c r="O173" s="42">
        <v>87.738171606745226</v>
      </c>
      <c r="P173" s="42">
        <v>85.879946732681873</v>
      </c>
      <c r="Q173" s="42">
        <v>83.786239941694845</v>
      </c>
      <c r="R173" s="42">
        <v>71.326979235015727</v>
      </c>
      <c r="S173" s="42">
        <v>89.510417221829712</v>
      </c>
      <c r="T173" s="42">
        <v>85.482329653684019</v>
      </c>
      <c r="U173" s="42">
        <v>85.713620377100824</v>
      </c>
      <c r="V173" s="42">
        <v>94.269618040578592</v>
      </c>
      <c r="W173" s="42">
        <v>86.613024355180841</v>
      </c>
      <c r="X173" s="42">
        <v>85.43187494031973</v>
      </c>
      <c r="Y173" s="42">
        <v>82.603438304053583</v>
      </c>
      <c r="Z173" s="42">
        <v>71.046157904203085</v>
      </c>
      <c r="AA173" s="42">
        <v>88.422428827606907</v>
      </c>
      <c r="AB173" s="43"/>
      <c r="AC173" s="43"/>
      <c r="AD173" s="43"/>
      <c r="AE173" s="43"/>
      <c r="AF173" s="43"/>
      <c r="AG173" s="43"/>
      <c r="AH173" s="43"/>
      <c r="AI173" s="43"/>
      <c r="AJ173" s="43"/>
      <c r="AK173" s="43"/>
      <c r="AL173" s="43"/>
      <c r="AM173" s="43"/>
      <c r="AN173" s="43"/>
      <c r="AO173" s="43"/>
      <c r="AP173" s="43"/>
      <c r="AQ173" s="43"/>
      <c r="AR173" s="43"/>
      <c r="AS173" s="43"/>
      <c r="AT173" s="43"/>
      <c r="AU173" s="43"/>
      <c r="AV173" s="43"/>
      <c r="AW173" s="43"/>
      <c r="AX173" s="43"/>
      <c r="AY173" s="43"/>
      <c r="AZ173" s="43"/>
      <c r="BA173" s="43"/>
      <c r="BB173" s="43"/>
      <c r="BC173" s="43"/>
      <c r="BD173" s="43"/>
      <c r="BE173" s="43"/>
      <c r="BF173" s="43"/>
      <c r="BG173" s="43"/>
      <c r="BH173" s="43"/>
      <c r="BI173" s="43"/>
      <c r="BJ173" s="43"/>
      <c r="BK173" s="43"/>
      <c r="BL173" s="43"/>
      <c r="BM173" s="43"/>
      <c r="BN173" s="43"/>
      <c r="BO173" s="43"/>
      <c r="BP173" s="43"/>
      <c r="BQ173" s="43"/>
      <c r="BR173" s="43"/>
      <c r="BS173" s="43"/>
      <c r="BT173" s="43"/>
      <c r="BU173" s="43"/>
      <c r="BV173" s="43"/>
      <c r="BW173" s="43"/>
      <c r="BX173" s="43"/>
      <c r="BY173" s="43"/>
      <c r="BZ173" s="43"/>
      <c r="CA173" s="43"/>
      <c r="CB173" s="43"/>
      <c r="CC173" s="43"/>
      <c r="CD173" s="43"/>
      <c r="CE173" s="43"/>
      <c r="CF173" s="43"/>
      <c r="CG173" s="43"/>
      <c r="CH173" s="43"/>
      <c r="CI173" s="43"/>
      <c r="CJ173" s="43"/>
      <c r="CK173" s="43"/>
      <c r="CL173" s="43"/>
      <c r="CM173" s="43"/>
      <c r="CN173" s="43"/>
      <c r="CO173" s="43"/>
      <c r="CP173" s="43"/>
      <c r="CQ173" s="43"/>
      <c r="CR173" s="43"/>
      <c r="CS173" s="43"/>
      <c r="CT173" s="43"/>
      <c r="CU173" s="43"/>
      <c r="CV173" s="43"/>
      <c r="CW173" s="43"/>
      <c r="CX173" s="43"/>
      <c r="CY173" s="43"/>
      <c r="CZ173" s="43"/>
      <c r="DA173" s="43"/>
      <c r="DB173" s="43"/>
      <c r="DC173" s="43"/>
      <c r="DD173" s="44">
        <v>5756</v>
      </c>
      <c r="DE173" s="44">
        <f>+DD173+DE172</f>
        <v>10209</v>
      </c>
      <c r="DF173" s="43"/>
      <c r="DG173" s="43"/>
      <c r="DH173" s="44">
        <v>797</v>
      </c>
      <c r="DI173" s="44">
        <f>+DH173+DI172</f>
        <v>1290</v>
      </c>
      <c r="DJ173" s="43"/>
      <c r="DK173" s="43"/>
    </row>
    <row r="174" spans="1:115" x14ac:dyDescent="0.25">
      <c r="A174" s="41">
        <v>2019</v>
      </c>
      <c r="B174" s="41" t="s">
        <v>163</v>
      </c>
      <c r="C174" s="41" t="s">
        <v>47</v>
      </c>
      <c r="D174" s="42">
        <v>98.254495665319922</v>
      </c>
      <c r="E174" s="42">
        <v>99.624515223710276</v>
      </c>
      <c r="F174" s="42">
        <v>102.1156587271814</v>
      </c>
      <c r="G174" s="42">
        <v>98.107535003034272</v>
      </c>
      <c r="H174" s="42">
        <v>96.799108971785927</v>
      </c>
      <c r="I174" s="42">
        <v>98.868212346654957</v>
      </c>
      <c r="J174" s="42">
        <v>95.747167854760932</v>
      </c>
      <c r="K174" s="42">
        <v>100.55386127286523</v>
      </c>
      <c r="L174" s="42">
        <v>95.075631636722818</v>
      </c>
      <c r="M174" s="42">
        <v>93.535861628688821</v>
      </c>
      <c r="N174" s="42">
        <v>95.666646304632195</v>
      </c>
      <c r="O174" s="42">
        <v>97.931359525590551</v>
      </c>
      <c r="P174" s="42">
        <v>97.313000798358047</v>
      </c>
      <c r="Q174" s="42">
        <v>89.798651567973224</v>
      </c>
      <c r="R174" s="42">
        <v>82.518834592018521</v>
      </c>
      <c r="S174" s="42">
        <v>105.68672981953802</v>
      </c>
      <c r="T174" s="42">
        <v>94.227337260137674</v>
      </c>
      <c r="U174" s="42">
        <v>92.751139908052536</v>
      </c>
      <c r="V174" s="42">
        <v>94.040540065312001</v>
      </c>
      <c r="W174" s="42">
        <v>96.965172000775397</v>
      </c>
      <c r="X174" s="42">
        <v>96.9588412376538</v>
      </c>
      <c r="Y174" s="42">
        <v>89.15931563027145</v>
      </c>
      <c r="Z174" s="42">
        <v>82.178606722159913</v>
      </c>
      <c r="AA174" s="42">
        <v>104.50870711516249</v>
      </c>
      <c r="AB174" s="43"/>
      <c r="AC174" s="43"/>
      <c r="AD174" s="43"/>
      <c r="AE174" s="43"/>
      <c r="AF174" s="43"/>
      <c r="AG174" s="43"/>
      <c r="AH174" s="43"/>
      <c r="AI174" s="43"/>
      <c r="AJ174" s="43"/>
      <c r="AK174" s="43"/>
      <c r="AL174" s="43"/>
      <c r="AM174" s="43"/>
      <c r="AN174" s="43"/>
      <c r="AO174" s="43"/>
      <c r="AP174" s="43"/>
      <c r="AQ174" s="43"/>
      <c r="AR174" s="43"/>
      <c r="AS174" s="43"/>
      <c r="AT174" s="43"/>
      <c r="AU174" s="43"/>
      <c r="AV174" s="43"/>
      <c r="AW174" s="43"/>
      <c r="AX174" s="43"/>
      <c r="AY174" s="43"/>
      <c r="AZ174" s="43"/>
      <c r="BA174" s="43"/>
      <c r="BB174" s="43"/>
      <c r="BC174" s="43"/>
      <c r="BD174" s="43"/>
      <c r="BE174" s="43"/>
      <c r="BF174" s="43"/>
      <c r="BG174" s="43"/>
      <c r="BH174" s="43"/>
      <c r="BI174" s="43"/>
      <c r="BJ174" s="43"/>
      <c r="BK174" s="43"/>
      <c r="BL174" s="43"/>
      <c r="BM174" s="43"/>
      <c r="BN174" s="43"/>
      <c r="BO174" s="43"/>
      <c r="BP174" s="43"/>
      <c r="BQ174" s="43"/>
      <c r="BR174" s="43"/>
      <c r="BS174" s="43"/>
      <c r="BT174" s="43"/>
      <c r="BU174" s="43"/>
      <c r="BV174" s="43"/>
      <c r="BW174" s="43"/>
      <c r="BX174" s="43"/>
      <c r="BY174" s="43"/>
      <c r="BZ174" s="43"/>
      <c r="CA174" s="43"/>
      <c r="CB174" s="43"/>
      <c r="CC174" s="43"/>
      <c r="CD174" s="43"/>
      <c r="CE174" s="43"/>
      <c r="CF174" s="43"/>
      <c r="CG174" s="43"/>
      <c r="CH174" s="43"/>
      <c r="CI174" s="43"/>
      <c r="CJ174" s="43"/>
      <c r="CK174" s="43"/>
      <c r="CL174" s="43"/>
      <c r="CM174" s="43"/>
      <c r="CN174" s="43"/>
      <c r="CO174" s="43"/>
      <c r="CP174" s="43"/>
      <c r="CQ174" s="43"/>
      <c r="CR174" s="43"/>
      <c r="CS174" s="43"/>
      <c r="CT174" s="43"/>
      <c r="CU174" s="43"/>
      <c r="CV174" s="43"/>
      <c r="CW174" s="43"/>
      <c r="CX174" s="43"/>
      <c r="CY174" s="43"/>
      <c r="CZ174" s="43"/>
      <c r="DA174" s="43"/>
      <c r="DB174" s="43"/>
      <c r="DC174" s="43"/>
      <c r="DD174" s="44">
        <v>5843</v>
      </c>
      <c r="DE174" s="44">
        <f t="shared" ref="DE174:DE183" si="49">+DD174+DE173</f>
        <v>16052</v>
      </c>
      <c r="DF174" s="43"/>
      <c r="DG174" s="43"/>
      <c r="DH174" s="44">
        <v>390</v>
      </c>
      <c r="DI174" s="44">
        <f t="shared" ref="DI174:DI183" si="50">+DH174+DI173</f>
        <v>1680</v>
      </c>
      <c r="DJ174" s="43"/>
      <c r="DK174" s="43"/>
    </row>
    <row r="175" spans="1:115" x14ac:dyDescent="0.25">
      <c r="A175" s="41">
        <v>2019</v>
      </c>
      <c r="B175" s="41" t="s">
        <v>164</v>
      </c>
      <c r="C175" s="41" t="s">
        <v>47</v>
      </c>
      <c r="D175" s="42">
        <v>98.022201550576739</v>
      </c>
      <c r="E175" s="42">
        <v>99.229755048227048</v>
      </c>
      <c r="F175" s="42">
        <v>101.02140102835355</v>
      </c>
      <c r="G175" s="42">
        <v>97.901467095057924</v>
      </c>
      <c r="H175" s="42">
        <v>96.355271305721445</v>
      </c>
      <c r="I175" s="42">
        <v>97.965601752492631</v>
      </c>
      <c r="J175" s="42">
        <v>96.05301319188392</v>
      </c>
      <c r="K175" s="42">
        <v>101.04736929237733</v>
      </c>
      <c r="L175" s="42">
        <v>90.856045258163277</v>
      </c>
      <c r="M175" s="42">
        <v>97.679053472142172</v>
      </c>
      <c r="N175" s="42">
        <v>94.518005136538861</v>
      </c>
      <c r="O175" s="42">
        <v>88.409580714731945</v>
      </c>
      <c r="P175" s="42">
        <v>84.691206011685665</v>
      </c>
      <c r="Q175" s="42">
        <v>80.55457716538082</v>
      </c>
      <c r="R175" s="42">
        <v>73.198037495129327</v>
      </c>
      <c r="S175" s="42">
        <v>95.909655253319741</v>
      </c>
      <c r="T175" s="42">
        <v>90.33175385243554</v>
      </c>
      <c r="U175" s="42">
        <v>96.971477456351479</v>
      </c>
      <c r="V175" s="42">
        <v>93.23792452362639</v>
      </c>
      <c r="W175" s="42">
        <v>88.027680545473913</v>
      </c>
      <c r="X175" s="42">
        <v>84.664208346441001</v>
      </c>
      <c r="Y175" s="42">
        <v>80.312564232501373</v>
      </c>
      <c r="Z175" s="42">
        <v>72.946414820496727</v>
      </c>
      <c r="AA175" s="42">
        <v>95.125586071124644</v>
      </c>
      <c r="AB175" s="43"/>
      <c r="AC175" s="43"/>
      <c r="AD175" s="43"/>
      <c r="AE175" s="43"/>
      <c r="AF175" s="43"/>
      <c r="AG175" s="43"/>
      <c r="AH175" s="43"/>
      <c r="AI175" s="43"/>
      <c r="AJ175" s="43"/>
      <c r="AK175" s="43"/>
      <c r="AL175" s="43"/>
      <c r="AM175" s="43"/>
      <c r="AN175" s="43"/>
      <c r="AO175" s="43"/>
      <c r="AP175" s="43"/>
      <c r="AQ175" s="43"/>
      <c r="AR175" s="43"/>
      <c r="AS175" s="43"/>
      <c r="AT175" s="43"/>
      <c r="AU175" s="43"/>
      <c r="AV175" s="43"/>
      <c r="AW175" s="43"/>
      <c r="AX175" s="43"/>
      <c r="AY175" s="43"/>
      <c r="AZ175" s="43"/>
      <c r="BA175" s="43"/>
      <c r="BB175" s="43"/>
      <c r="BC175" s="43"/>
      <c r="BD175" s="43"/>
      <c r="BE175" s="43"/>
      <c r="BF175" s="43"/>
      <c r="BG175" s="43"/>
      <c r="BH175" s="43"/>
      <c r="BI175" s="43"/>
      <c r="BJ175" s="43"/>
      <c r="BK175" s="43"/>
      <c r="BL175" s="43"/>
      <c r="BM175" s="43"/>
      <c r="BN175" s="43"/>
      <c r="BO175" s="43"/>
      <c r="BP175" s="43"/>
      <c r="BQ175" s="43"/>
      <c r="BR175" s="43"/>
      <c r="BS175" s="43"/>
      <c r="BT175" s="43"/>
      <c r="BU175" s="43"/>
      <c r="BV175" s="43"/>
      <c r="BW175" s="43"/>
      <c r="BX175" s="43"/>
      <c r="BY175" s="43"/>
      <c r="BZ175" s="43"/>
      <c r="CA175" s="43"/>
      <c r="CB175" s="43"/>
      <c r="CC175" s="43"/>
      <c r="CD175" s="43"/>
      <c r="CE175" s="43"/>
      <c r="CF175" s="43"/>
      <c r="CG175" s="43"/>
      <c r="CH175" s="43"/>
      <c r="CI175" s="43"/>
      <c r="CJ175" s="43"/>
      <c r="CK175" s="43"/>
      <c r="CL175" s="43"/>
      <c r="CM175" s="43"/>
      <c r="CN175" s="43"/>
      <c r="CO175" s="43"/>
      <c r="CP175" s="43"/>
      <c r="CQ175" s="43"/>
      <c r="CR175" s="43"/>
      <c r="CS175" s="43"/>
      <c r="CT175" s="43"/>
      <c r="CU175" s="43"/>
      <c r="CV175" s="43"/>
      <c r="CW175" s="43"/>
      <c r="CX175" s="43"/>
      <c r="CY175" s="43"/>
      <c r="CZ175" s="43"/>
      <c r="DA175" s="43"/>
      <c r="DB175" s="43"/>
      <c r="DC175" s="43"/>
      <c r="DD175" s="44">
        <v>5879</v>
      </c>
      <c r="DE175" s="44">
        <f t="shared" si="49"/>
        <v>21931</v>
      </c>
      <c r="DF175" s="43"/>
      <c r="DG175" s="43"/>
      <c r="DH175" s="44">
        <v>376</v>
      </c>
      <c r="DI175" s="44">
        <f t="shared" si="50"/>
        <v>2056</v>
      </c>
      <c r="DJ175" s="43"/>
      <c r="DK175" s="43"/>
    </row>
    <row r="176" spans="1:115" x14ac:dyDescent="0.25">
      <c r="A176" s="41">
        <v>2019</v>
      </c>
      <c r="B176" s="41" t="s">
        <v>165</v>
      </c>
      <c r="C176" s="41" t="s">
        <v>47</v>
      </c>
      <c r="D176" s="42">
        <v>98.536729253980894</v>
      </c>
      <c r="E176" s="42">
        <v>100.49113717145082</v>
      </c>
      <c r="F176" s="42">
        <v>100.54234029899614</v>
      </c>
      <c r="G176" s="42">
        <v>98.634910038135786</v>
      </c>
      <c r="H176" s="42">
        <v>98.063229055228973</v>
      </c>
      <c r="I176" s="42">
        <v>100.35533288515882</v>
      </c>
      <c r="J176" s="42">
        <v>94.48746004833967</v>
      </c>
      <c r="K176" s="42">
        <v>100.56027046795266</v>
      </c>
      <c r="L176" s="42">
        <v>96.56963150621884</v>
      </c>
      <c r="M176" s="42">
        <v>97.297411100998545</v>
      </c>
      <c r="N176" s="42">
        <v>105.78233064776663</v>
      </c>
      <c r="O176" s="42">
        <v>96.666115386589411</v>
      </c>
      <c r="P176" s="42">
        <v>93.132372580738448</v>
      </c>
      <c r="Q176" s="42">
        <v>99.017595786447785</v>
      </c>
      <c r="R176" s="42">
        <v>84.961868217937592</v>
      </c>
      <c r="S176" s="42">
        <v>104.49800777106158</v>
      </c>
      <c r="T176" s="42">
        <v>96.393721208203999</v>
      </c>
      <c r="U176" s="42">
        <v>97.015663659294319</v>
      </c>
      <c r="V176" s="42">
        <v>105.07374831876932</v>
      </c>
      <c r="W176" s="42">
        <v>96.60827904518861</v>
      </c>
      <c r="X176" s="42">
        <v>93.270904000813502</v>
      </c>
      <c r="Y176" s="42">
        <v>98.827060270340283</v>
      </c>
      <c r="Z176" s="42">
        <v>84.904574622444727</v>
      </c>
      <c r="AA176" s="42">
        <v>104.0187471834998</v>
      </c>
      <c r="AB176" s="43"/>
      <c r="AC176" s="43"/>
      <c r="AD176" s="43"/>
      <c r="AE176" s="43"/>
      <c r="AF176" s="43"/>
      <c r="AG176" s="43"/>
      <c r="AH176" s="43"/>
      <c r="AI176" s="43"/>
      <c r="AJ176" s="43"/>
      <c r="AK176" s="43"/>
      <c r="AL176" s="43"/>
      <c r="AM176" s="43"/>
      <c r="AN176" s="43"/>
      <c r="AO176" s="43"/>
      <c r="AP176" s="43"/>
      <c r="AQ176" s="43"/>
      <c r="AR176" s="43"/>
      <c r="AS176" s="43"/>
      <c r="AT176" s="43"/>
      <c r="AU176" s="43"/>
      <c r="AV176" s="43"/>
      <c r="AW176" s="43"/>
      <c r="AX176" s="43"/>
      <c r="AY176" s="43"/>
      <c r="AZ176" s="43"/>
      <c r="BA176" s="43"/>
      <c r="BB176" s="43"/>
      <c r="BC176" s="43"/>
      <c r="BD176" s="43"/>
      <c r="BE176" s="43"/>
      <c r="BF176" s="43"/>
      <c r="BG176" s="43"/>
      <c r="BH176" s="43"/>
      <c r="BI176" s="43"/>
      <c r="BJ176" s="43"/>
      <c r="BK176" s="43"/>
      <c r="BL176" s="43"/>
      <c r="BM176" s="43"/>
      <c r="BN176" s="43"/>
      <c r="BO176" s="43"/>
      <c r="BP176" s="43"/>
      <c r="BQ176" s="43"/>
      <c r="BR176" s="43"/>
      <c r="BS176" s="43"/>
      <c r="BT176" s="43"/>
      <c r="BU176" s="43"/>
      <c r="BV176" s="43"/>
      <c r="BW176" s="43"/>
      <c r="BX176" s="43"/>
      <c r="BY176" s="43"/>
      <c r="BZ176" s="43"/>
      <c r="CA176" s="43"/>
      <c r="CB176" s="43"/>
      <c r="CC176" s="43"/>
      <c r="CD176" s="43"/>
      <c r="CE176" s="43"/>
      <c r="CF176" s="43"/>
      <c r="CG176" s="43"/>
      <c r="CH176" s="43"/>
      <c r="CI176" s="43"/>
      <c r="CJ176" s="43"/>
      <c r="CK176" s="43"/>
      <c r="CL176" s="43"/>
      <c r="CM176" s="43"/>
      <c r="CN176" s="43"/>
      <c r="CO176" s="43"/>
      <c r="CP176" s="43"/>
      <c r="CQ176" s="43"/>
      <c r="CR176" s="43"/>
      <c r="CS176" s="43"/>
      <c r="CT176" s="43"/>
      <c r="CU176" s="43"/>
      <c r="CV176" s="43"/>
      <c r="CW176" s="43"/>
      <c r="CX176" s="43"/>
      <c r="CY176" s="43"/>
      <c r="CZ176" s="43"/>
      <c r="DA176" s="43"/>
      <c r="DB176" s="43"/>
      <c r="DC176" s="43"/>
      <c r="DD176" s="44">
        <v>6800</v>
      </c>
      <c r="DE176" s="44">
        <f t="shared" si="49"/>
        <v>28731</v>
      </c>
      <c r="DF176" s="43"/>
      <c r="DG176" s="43"/>
      <c r="DH176" s="44">
        <v>386</v>
      </c>
      <c r="DI176" s="44">
        <f t="shared" si="50"/>
        <v>2442</v>
      </c>
      <c r="DJ176" s="43"/>
      <c r="DK176" s="43"/>
    </row>
    <row r="177" spans="1:115" x14ac:dyDescent="0.25">
      <c r="A177" s="41">
        <v>2019</v>
      </c>
      <c r="B177" s="41" t="s">
        <v>166</v>
      </c>
      <c r="C177" s="41" t="s">
        <v>47</v>
      </c>
      <c r="D177" s="42">
        <v>98.76899534596042</v>
      </c>
      <c r="E177" s="42">
        <v>100.42328776628962</v>
      </c>
      <c r="F177" s="42">
        <v>99.953483570889375</v>
      </c>
      <c r="G177" s="42">
        <v>98.852299514209435</v>
      </c>
      <c r="H177" s="42">
        <v>97.544203025343293</v>
      </c>
      <c r="I177" s="42">
        <v>100.53137267665633</v>
      </c>
      <c r="J177" s="42">
        <v>96.399872271539266</v>
      </c>
      <c r="K177" s="42">
        <v>99.41943374763747</v>
      </c>
      <c r="L177" s="42">
        <v>96.635185628679196</v>
      </c>
      <c r="M177" s="42">
        <v>97.248465885805913</v>
      </c>
      <c r="N177" s="42">
        <v>89.807066959083812</v>
      </c>
      <c r="O177" s="42">
        <v>96.647875082726529</v>
      </c>
      <c r="P177" s="42">
        <v>93.98053419030056</v>
      </c>
      <c r="Q177" s="42">
        <v>92.825451665175294</v>
      </c>
      <c r="R177" s="42">
        <v>100.21348695545464</v>
      </c>
      <c r="S177" s="42">
        <v>102.91639147436595</v>
      </c>
      <c r="T177" s="42">
        <v>96.684864613805615</v>
      </c>
      <c r="U177" s="42">
        <v>97.039115019114604</v>
      </c>
      <c r="V177" s="42">
        <v>89.690107521514847</v>
      </c>
      <c r="W177" s="42">
        <v>96.97983721525317</v>
      </c>
      <c r="X177" s="42">
        <v>94.132722680669701</v>
      </c>
      <c r="Y177" s="42">
        <v>92.571175942184468</v>
      </c>
      <c r="Z177" s="42">
        <v>100.22917268109141</v>
      </c>
      <c r="AA177" s="42">
        <v>102.79947076271176</v>
      </c>
      <c r="AB177" s="43"/>
      <c r="AC177" s="43"/>
      <c r="AD177" s="43"/>
      <c r="AE177" s="43"/>
      <c r="AF177" s="43"/>
      <c r="AG177" s="43"/>
      <c r="AH177" s="43"/>
      <c r="AI177" s="43"/>
      <c r="AJ177" s="43"/>
      <c r="AK177" s="43"/>
      <c r="AL177" s="43"/>
      <c r="AM177" s="43"/>
      <c r="AN177" s="43"/>
      <c r="AO177" s="43"/>
      <c r="AP177" s="43"/>
      <c r="AQ177" s="43"/>
      <c r="AR177" s="43"/>
      <c r="AS177" s="43"/>
      <c r="AT177" s="43"/>
      <c r="AU177" s="43"/>
      <c r="AV177" s="43"/>
      <c r="AW177" s="43"/>
      <c r="AX177" s="43"/>
      <c r="AY177" s="43"/>
      <c r="AZ177" s="43"/>
      <c r="BA177" s="43"/>
      <c r="BB177" s="43"/>
      <c r="BC177" s="43"/>
      <c r="BD177" s="43"/>
      <c r="BE177" s="43"/>
      <c r="BF177" s="43"/>
      <c r="BG177" s="43"/>
      <c r="BH177" s="43"/>
      <c r="BI177" s="43"/>
      <c r="BJ177" s="43"/>
      <c r="BK177" s="43"/>
      <c r="BL177" s="43"/>
      <c r="BM177" s="43"/>
      <c r="BN177" s="43"/>
      <c r="BO177" s="43"/>
      <c r="BP177" s="43"/>
      <c r="BQ177" s="43"/>
      <c r="BR177" s="43"/>
      <c r="BS177" s="43"/>
      <c r="BT177" s="43"/>
      <c r="BU177" s="43"/>
      <c r="BV177" s="43"/>
      <c r="BW177" s="43"/>
      <c r="BX177" s="43"/>
      <c r="BY177" s="43"/>
      <c r="BZ177" s="43"/>
      <c r="CA177" s="43"/>
      <c r="CB177" s="43"/>
      <c r="CC177" s="43"/>
      <c r="CD177" s="43"/>
      <c r="CE177" s="43"/>
      <c r="CF177" s="43"/>
      <c r="CG177" s="43"/>
      <c r="CH177" s="43"/>
      <c r="CI177" s="43"/>
      <c r="CJ177" s="43"/>
      <c r="CK177" s="43"/>
      <c r="CL177" s="43"/>
      <c r="CM177" s="43"/>
      <c r="CN177" s="43"/>
      <c r="CO177" s="43"/>
      <c r="CP177" s="43"/>
      <c r="CQ177" s="43"/>
      <c r="CR177" s="43"/>
      <c r="CS177" s="43"/>
      <c r="CT177" s="43"/>
      <c r="CU177" s="43"/>
      <c r="CV177" s="43"/>
      <c r="CW177" s="43"/>
      <c r="CX177" s="43"/>
      <c r="CY177" s="43"/>
      <c r="CZ177" s="43"/>
      <c r="DA177" s="43"/>
      <c r="DB177" s="43"/>
      <c r="DC177" s="43"/>
      <c r="DD177" s="44">
        <v>5770</v>
      </c>
      <c r="DE177" s="44">
        <f t="shared" si="49"/>
        <v>34501</v>
      </c>
      <c r="DF177" s="43"/>
      <c r="DG177" s="43"/>
      <c r="DH177" s="44">
        <v>284</v>
      </c>
      <c r="DI177" s="44">
        <f t="shared" si="50"/>
        <v>2726</v>
      </c>
      <c r="DJ177" s="43"/>
      <c r="DK177" s="43"/>
    </row>
    <row r="178" spans="1:115" x14ac:dyDescent="0.25">
      <c r="A178" s="41">
        <v>2019</v>
      </c>
      <c r="B178" s="41" t="s">
        <v>167</v>
      </c>
      <c r="C178" s="41" t="s">
        <v>47</v>
      </c>
      <c r="D178" s="42">
        <v>98.966584998019243</v>
      </c>
      <c r="E178" s="42">
        <v>99.917501291451742</v>
      </c>
      <c r="F178" s="42">
        <v>100.41935489676806</v>
      </c>
      <c r="G178" s="42">
        <v>99.278420796649641</v>
      </c>
      <c r="H178" s="42">
        <v>97.112184265962867</v>
      </c>
      <c r="I178" s="42">
        <v>99.688767432325392</v>
      </c>
      <c r="J178" s="42">
        <v>96.674078435828136</v>
      </c>
      <c r="K178" s="42">
        <v>100.69486356431784</v>
      </c>
      <c r="L178" s="42">
        <v>100.19179805419036</v>
      </c>
      <c r="M178" s="42">
        <v>103.12459253788326</v>
      </c>
      <c r="N178" s="42">
        <v>104.22187238450795</v>
      </c>
      <c r="O178" s="42">
        <v>98.491784840324456</v>
      </c>
      <c r="P178" s="42">
        <v>97.261289276526369</v>
      </c>
      <c r="Q178" s="42">
        <v>89.636499013877383</v>
      </c>
      <c r="R178" s="42">
        <v>96.201918568123389</v>
      </c>
      <c r="S178" s="42">
        <v>102.62550955563606</v>
      </c>
      <c r="T178" s="42">
        <v>100.44661291061145</v>
      </c>
      <c r="U178" s="42">
        <v>103.15370624175854</v>
      </c>
      <c r="V178" s="42">
        <v>104.60969130322995</v>
      </c>
      <c r="W178" s="42">
        <v>99.062184962618119</v>
      </c>
      <c r="X178" s="42">
        <v>97.509532939547299</v>
      </c>
      <c r="Y178" s="42">
        <v>89.431157321421935</v>
      </c>
      <c r="Z178" s="42">
        <v>96.00547302159022</v>
      </c>
      <c r="AA178" s="42">
        <v>102.65071131807993</v>
      </c>
      <c r="AB178" s="43"/>
      <c r="AC178" s="43"/>
      <c r="AD178" s="43"/>
      <c r="AE178" s="43"/>
      <c r="AF178" s="43"/>
      <c r="AG178" s="43"/>
      <c r="AH178" s="43"/>
      <c r="AI178" s="43"/>
      <c r="AJ178" s="43"/>
      <c r="AK178" s="43"/>
      <c r="AL178" s="43"/>
      <c r="AM178" s="43"/>
      <c r="AN178" s="43"/>
      <c r="AO178" s="43"/>
      <c r="AP178" s="43"/>
      <c r="AQ178" s="43"/>
      <c r="AR178" s="43"/>
      <c r="AS178" s="43"/>
      <c r="AT178" s="43"/>
      <c r="AU178" s="43"/>
      <c r="AV178" s="43"/>
      <c r="AW178" s="43"/>
      <c r="AX178" s="43"/>
      <c r="AY178" s="43"/>
      <c r="AZ178" s="43"/>
      <c r="BA178" s="43"/>
      <c r="BB178" s="43"/>
      <c r="BC178" s="43"/>
      <c r="BD178" s="43"/>
      <c r="BE178" s="43"/>
      <c r="BF178" s="43"/>
      <c r="BG178" s="43"/>
      <c r="BH178" s="43"/>
      <c r="BI178" s="43"/>
      <c r="BJ178" s="43"/>
      <c r="BK178" s="43"/>
      <c r="BL178" s="43"/>
      <c r="BM178" s="43"/>
      <c r="BN178" s="43"/>
      <c r="BO178" s="43"/>
      <c r="BP178" s="43"/>
      <c r="BQ178" s="43"/>
      <c r="BR178" s="43"/>
      <c r="BS178" s="43"/>
      <c r="BT178" s="43"/>
      <c r="BU178" s="43"/>
      <c r="BV178" s="43"/>
      <c r="BW178" s="43"/>
      <c r="BX178" s="43"/>
      <c r="BY178" s="43"/>
      <c r="BZ178" s="43"/>
      <c r="CA178" s="43"/>
      <c r="CB178" s="43"/>
      <c r="CC178" s="43"/>
      <c r="CD178" s="43"/>
      <c r="CE178" s="43"/>
      <c r="CF178" s="43"/>
      <c r="CG178" s="43"/>
      <c r="CH178" s="43"/>
      <c r="CI178" s="43"/>
      <c r="CJ178" s="43"/>
      <c r="CK178" s="43"/>
      <c r="CL178" s="43"/>
      <c r="CM178" s="43"/>
      <c r="CN178" s="43"/>
      <c r="CO178" s="43"/>
      <c r="CP178" s="43"/>
      <c r="CQ178" s="43"/>
      <c r="CR178" s="43"/>
      <c r="CS178" s="43"/>
      <c r="CT178" s="43"/>
      <c r="CU178" s="43"/>
      <c r="CV178" s="43"/>
      <c r="CW178" s="43"/>
      <c r="CX178" s="43"/>
      <c r="CY178" s="43"/>
      <c r="CZ178" s="43"/>
      <c r="DA178" s="43"/>
      <c r="DB178" s="43"/>
      <c r="DC178" s="43"/>
      <c r="DD178" s="44">
        <v>6452</v>
      </c>
      <c r="DE178" s="44">
        <f t="shared" si="49"/>
        <v>40953</v>
      </c>
      <c r="DF178" s="43"/>
      <c r="DG178" s="43"/>
      <c r="DH178" s="44">
        <v>376</v>
      </c>
      <c r="DI178" s="44">
        <f t="shared" si="50"/>
        <v>3102</v>
      </c>
      <c r="DJ178" s="43"/>
      <c r="DK178" s="43"/>
    </row>
    <row r="179" spans="1:115" x14ac:dyDescent="0.25">
      <c r="A179" s="41">
        <v>2019</v>
      </c>
      <c r="B179" s="41" t="s">
        <v>168</v>
      </c>
      <c r="C179" s="41" t="s">
        <v>47</v>
      </c>
      <c r="D179" s="42">
        <v>99.781496071750468</v>
      </c>
      <c r="E179" s="42">
        <v>99.013870577259667</v>
      </c>
      <c r="F179" s="42">
        <v>99.785955007894302</v>
      </c>
      <c r="G179" s="42">
        <v>100.8048857945455</v>
      </c>
      <c r="H179" s="42">
        <v>100.90454451630487</v>
      </c>
      <c r="I179" s="42">
        <v>96.740914250193981</v>
      </c>
      <c r="J179" s="42">
        <v>97.311549176949356</v>
      </c>
      <c r="K179" s="42">
        <v>99.46429811311495</v>
      </c>
      <c r="L179" s="42">
        <v>106.7273124564432</v>
      </c>
      <c r="M179" s="42">
        <v>114.23761809458597</v>
      </c>
      <c r="N179" s="42">
        <v>104.04519026766221</v>
      </c>
      <c r="O179" s="42">
        <v>103.91383041980784</v>
      </c>
      <c r="P179" s="42">
        <v>104.14115231408729</v>
      </c>
      <c r="Q179" s="42">
        <v>106.65197029207991</v>
      </c>
      <c r="R179" s="42">
        <v>89.617860526463673</v>
      </c>
      <c r="S179" s="42">
        <v>101.44510623794891</v>
      </c>
      <c r="T179" s="42">
        <v>107.10296529149379</v>
      </c>
      <c r="U179" s="42">
        <v>114.59986809631199</v>
      </c>
      <c r="V179" s="42">
        <v>105.05128146997569</v>
      </c>
      <c r="W179" s="42">
        <v>104.3339493101841</v>
      </c>
      <c r="X179" s="42">
        <v>104.25817110837284</v>
      </c>
      <c r="Y179" s="42">
        <v>106.85033722450059</v>
      </c>
      <c r="Z179" s="42">
        <v>89.62314912726707</v>
      </c>
      <c r="AA179" s="42">
        <v>101.80721236597935</v>
      </c>
      <c r="AB179" s="43"/>
      <c r="AC179" s="43"/>
      <c r="AD179" s="43"/>
      <c r="AE179" s="43"/>
      <c r="AF179" s="43"/>
      <c r="AG179" s="43"/>
      <c r="AH179" s="43"/>
      <c r="AI179" s="43"/>
      <c r="AJ179" s="43"/>
      <c r="AK179" s="43"/>
      <c r="AL179" s="43"/>
      <c r="AM179" s="43"/>
      <c r="AN179" s="43"/>
      <c r="AO179" s="43"/>
      <c r="AP179" s="43"/>
      <c r="AQ179" s="43"/>
      <c r="AR179" s="43"/>
      <c r="AS179" s="43"/>
      <c r="AT179" s="43"/>
      <c r="AU179" s="43"/>
      <c r="AV179" s="43"/>
      <c r="AW179" s="43"/>
      <c r="AX179" s="43"/>
      <c r="AY179" s="43"/>
      <c r="AZ179" s="43"/>
      <c r="BA179" s="43"/>
      <c r="BB179" s="43"/>
      <c r="BC179" s="43"/>
      <c r="BD179" s="43"/>
      <c r="BE179" s="43"/>
      <c r="BF179" s="43"/>
      <c r="BG179" s="43"/>
      <c r="BH179" s="43"/>
      <c r="BI179" s="43"/>
      <c r="BJ179" s="43"/>
      <c r="BK179" s="43"/>
      <c r="BL179" s="43"/>
      <c r="BM179" s="43"/>
      <c r="BN179" s="43"/>
      <c r="BO179" s="43"/>
      <c r="BP179" s="43"/>
      <c r="BQ179" s="43"/>
      <c r="BR179" s="43"/>
      <c r="BS179" s="43"/>
      <c r="BT179" s="43"/>
      <c r="BU179" s="43"/>
      <c r="BV179" s="43"/>
      <c r="BW179" s="43"/>
      <c r="BX179" s="43"/>
      <c r="BY179" s="43"/>
      <c r="BZ179" s="43"/>
      <c r="CA179" s="43"/>
      <c r="CB179" s="43"/>
      <c r="CC179" s="43"/>
      <c r="CD179" s="43"/>
      <c r="CE179" s="43"/>
      <c r="CF179" s="43"/>
      <c r="CG179" s="43"/>
      <c r="CH179" s="43"/>
      <c r="CI179" s="43"/>
      <c r="CJ179" s="43"/>
      <c r="CK179" s="43"/>
      <c r="CL179" s="43"/>
      <c r="CM179" s="43"/>
      <c r="CN179" s="43"/>
      <c r="CO179" s="43"/>
      <c r="CP179" s="43"/>
      <c r="CQ179" s="43"/>
      <c r="CR179" s="43"/>
      <c r="CS179" s="43"/>
      <c r="CT179" s="43"/>
      <c r="CU179" s="43"/>
      <c r="CV179" s="43"/>
      <c r="CW179" s="43"/>
      <c r="CX179" s="43"/>
      <c r="CY179" s="43"/>
      <c r="CZ179" s="43"/>
      <c r="DA179" s="43"/>
      <c r="DB179" s="43"/>
      <c r="DC179" s="43"/>
      <c r="DD179" s="44">
        <v>6917</v>
      </c>
      <c r="DE179" s="44">
        <f t="shared" si="49"/>
        <v>47870</v>
      </c>
      <c r="DF179" s="43"/>
      <c r="DG179" s="43"/>
      <c r="DH179" s="44">
        <v>454</v>
      </c>
      <c r="DI179" s="44">
        <f t="shared" si="50"/>
        <v>3556</v>
      </c>
      <c r="DJ179" s="43"/>
      <c r="DK179" s="43"/>
    </row>
    <row r="180" spans="1:115" x14ac:dyDescent="0.25">
      <c r="A180" s="41">
        <v>2019</v>
      </c>
      <c r="B180" s="41" t="s">
        <v>169</v>
      </c>
      <c r="C180" s="41" t="s">
        <v>47</v>
      </c>
      <c r="D180" s="42">
        <v>100.13925192325981</v>
      </c>
      <c r="E180" s="42">
        <v>100.46338059661215</v>
      </c>
      <c r="F180" s="42">
        <v>98.547443029677382</v>
      </c>
      <c r="G180" s="42">
        <v>100.88372694069309</v>
      </c>
      <c r="H180" s="42">
        <v>104.16832302497494</v>
      </c>
      <c r="I180" s="42">
        <v>95.185835845592166</v>
      </c>
      <c r="J180" s="42">
        <v>97.34084470723586</v>
      </c>
      <c r="K180" s="42">
        <v>99.493139490907481</v>
      </c>
      <c r="L180" s="42">
        <v>100.56861153494035</v>
      </c>
      <c r="M180" s="42">
        <v>106.62029243477006</v>
      </c>
      <c r="N180" s="42">
        <v>102.65754823542636</v>
      </c>
      <c r="O180" s="42">
        <v>97.593705323671955</v>
      </c>
      <c r="P180" s="42">
        <v>98.928311904412965</v>
      </c>
      <c r="Q180" s="42">
        <v>89.41793650773144</v>
      </c>
      <c r="R180" s="42">
        <v>89.91840480484872</v>
      </c>
      <c r="S180" s="42">
        <v>96.877461635781373</v>
      </c>
      <c r="T180" s="42">
        <v>101.13204422461999</v>
      </c>
      <c r="U180" s="42">
        <v>107.11748635169285</v>
      </c>
      <c r="V180" s="42">
        <v>103.85016411466135</v>
      </c>
      <c r="W180" s="42">
        <v>98.284582296333696</v>
      </c>
      <c r="X180" s="42">
        <v>99.114242430005248</v>
      </c>
      <c r="Y180" s="42">
        <v>89.657649286483249</v>
      </c>
      <c r="Z180" s="42">
        <v>90.033082288521925</v>
      </c>
      <c r="AA180" s="42">
        <v>97.603463507734219</v>
      </c>
      <c r="AB180" s="43"/>
      <c r="AC180" s="43"/>
      <c r="AD180" s="43"/>
      <c r="AE180" s="43"/>
      <c r="AF180" s="43"/>
      <c r="AG180" s="43"/>
      <c r="AH180" s="43"/>
      <c r="AI180" s="43"/>
      <c r="AJ180" s="43"/>
      <c r="AK180" s="43"/>
      <c r="AL180" s="43"/>
      <c r="AM180" s="43"/>
      <c r="AN180" s="43"/>
      <c r="AO180" s="43"/>
      <c r="AP180" s="43"/>
      <c r="AQ180" s="43"/>
      <c r="AR180" s="43"/>
      <c r="AS180" s="43"/>
      <c r="AT180" s="43"/>
      <c r="AU180" s="43"/>
      <c r="AV180" s="43"/>
      <c r="AW180" s="43"/>
      <c r="AX180" s="43"/>
      <c r="AY180" s="43"/>
      <c r="AZ180" s="43"/>
      <c r="BA180" s="43"/>
      <c r="BB180" s="43"/>
      <c r="BC180" s="43"/>
      <c r="BD180" s="43"/>
      <c r="BE180" s="43"/>
      <c r="BF180" s="43"/>
      <c r="BG180" s="43"/>
      <c r="BH180" s="43"/>
      <c r="BI180" s="43"/>
      <c r="BJ180" s="43"/>
      <c r="BK180" s="43"/>
      <c r="BL180" s="43"/>
      <c r="BM180" s="43"/>
      <c r="BN180" s="43"/>
      <c r="BO180" s="43"/>
      <c r="BP180" s="43"/>
      <c r="BQ180" s="43"/>
      <c r="BR180" s="43"/>
      <c r="BS180" s="43"/>
      <c r="BT180" s="43"/>
      <c r="BU180" s="43"/>
      <c r="BV180" s="43"/>
      <c r="BW180" s="43"/>
      <c r="BX180" s="43"/>
      <c r="BY180" s="43"/>
      <c r="BZ180" s="43"/>
      <c r="CA180" s="43"/>
      <c r="CB180" s="43"/>
      <c r="CC180" s="43"/>
      <c r="CD180" s="43"/>
      <c r="CE180" s="43"/>
      <c r="CF180" s="43"/>
      <c r="CG180" s="43"/>
      <c r="CH180" s="43"/>
      <c r="CI180" s="43"/>
      <c r="CJ180" s="43"/>
      <c r="CK180" s="43"/>
      <c r="CL180" s="43"/>
      <c r="CM180" s="43"/>
      <c r="CN180" s="43"/>
      <c r="CO180" s="43"/>
      <c r="CP180" s="43"/>
      <c r="CQ180" s="43"/>
      <c r="CR180" s="43"/>
      <c r="CS180" s="43"/>
      <c r="CT180" s="43"/>
      <c r="CU180" s="43"/>
      <c r="CV180" s="43"/>
      <c r="CW180" s="43"/>
      <c r="CX180" s="43"/>
      <c r="CY180" s="43"/>
      <c r="CZ180" s="43"/>
      <c r="DA180" s="43"/>
      <c r="DB180" s="43"/>
      <c r="DC180" s="43"/>
      <c r="DD180" s="44">
        <v>6519</v>
      </c>
      <c r="DE180" s="44">
        <f t="shared" si="49"/>
        <v>54389</v>
      </c>
      <c r="DF180" s="43"/>
      <c r="DG180" s="43"/>
      <c r="DH180" s="44">
        <v>474</v>
      </c>
      <c r="DI180" s="44">
        <f t="shared" si="50"/>
        <v>4030</v>
      </c>
      <c r="DJ180" s="43"/>
      <c r="DK180" s="43"/>
    </row>
    <row r="181" spans="1:115" x14ac:dyDescent="0.25">
      <c r="A181" s="41">
        <v>2019</v>
      </c>
      <c r="B181" s="41" t="s">
        <v>170</v>
      </c>
      <c r="C181" s="41" t="s">
        <v>47</v>
      </c>
      <c r="D181" s="42">
        <v>101.14777476170931</v>
      </c>
      <c r="E181" s="42">
        <v>100.93524236886944</v>
      </c>
      <c r="F181" s="42">
        <v>98.963911941014345</v>
      </c>
      <c r="G181" s="42">
        <v>101.34624629611611</v>
      </c>
      <c r="H181" s="42">
        <v>105.43797536261678</v>
      </c>
      <c r="I181" s="42">
        <v>101.1303417412921</v>
      </c>
      <c r="J181" s="42">
        <v>99.750109125754889</v>
      </c>
      <c r="K181" s="42">
        <v>98.672762523416452</v>
      </c>
      <c r="L181" s="42">
        <v>103.08941332905282</v>
      </c>
      <c r="M181" s="42">
        <v>110.42266264070064</v>
      </c>
      <c r="N181" s="42">
        <v>103.25612015793347</v>
      </c>
      <c r="O181" s="42">
        <v>97.240639149644267</v>
      </c>
      <c r="P181" s="42">
        <v>114.61425797440596</v>
      </c>
      <c r="Q181" s="42">
        <v>89.262835860156883</v>
      </c>
      <c r="R181" s="42">
        <v>91.794707380138547</v>
      </c>
      <c r="S181" s="42">
        <v>96.968909767958024</v>
      </c>
      <c r="T181" s="42">
        <v>103.83363167670308</v>
      </c>
      <c r="U181" s="42">
        <v>111.24667723648747</v>
      </c>
      <c r="V181" s="42">
        <v>105.01006028210928</v>
      </c>
      <c r="W181" s="42">
        <v>97.950874642936725</v>
      </c>
      <c r="X181" s="42">
        <v>114.84240800079715</v>
      </c>
      <c r="Y181" s="42">
        <v>89.937960480245749</v>
      </c>
      <c r="Z181" s="42">
        <v>91.953781271988305</v>
      </c>
      <c r="AA181" s="42">
        <v>97.981297271349447</v>
      </c>
      <c r="AB181" s="43"/>
      <c r="AC181" s="43"/>
      <c r="AD181" s="43"/>
      <c r="AE181" s="43"/>
      <c r="AF181" s="43"/>
      <c r="AG181" s="43"/>
      <c r="AH181" s="43"/>
      <c r="AI181" s="43"/>
      <c r="AJ181" s="43"/>
      <c r="AK181" s="43"/>
      <c r="AL181" s="43"/>
      <c r="AM181" s="43"/>
      <c r="AN181" s="43"/>
      <c r="AO181" s="43"/>
      <c r="AP181" s="43"/>
      <c r="AQ181" s="43"/>
      <c r="AR181" s="43"/>
      <c r="AS181" s="43"/>
      <c r="AT181" s="43"/>
      <c r="AU181" s="43"/>
      <c r="AV181" s="43"/>
      <c r="AW181" s="43"/>
      <c r="AX181" s="43"/>
      <c r="AY181" s="43"/>
      <c r="AZ181" s="43"/>
      <c r="BA181" s="43"/>
      <c r="BB181" s="43"/>
      <c r="BC181" s="43"/>
      <c r="BD181" s="43"/>
      <c r="BE181" s="43"/>
      <c r="BF181" s="43"/>
      <c r="BG181" s="43"/>
      <c r="BH181" s="43"/>
      <c r="BI181" s="43"/>
      <c r="BJ181" s="43"/>
      <c r="BK181" s="43"/>
      <c r="BL181" s="43"/>
      <c r="BM181" s="43"/>
      <c r="BN181" s="43"/>
      <c r="BO181" s="43"/>
      <c r="BP181" s="43"/>
      <c r="BQ181" s="43"/>
      <c r="BR181" s="43"/>
      <c r="BS181" s="43"/>
      <c r="BT181" s="43"/>
      <c r="BU181" s="43"/>
      <c r="BV181" s="43"/>
      <c r="BW181" s="43"/>
      <c r="BX181" s="43"/>
      <c r="BY181" s="43"/>
      <c r="BZ181" s="43"/>
      <c r="CA181" s="43"/>
      <c r="CB181" s="43"/>
      <c r="CC181" s="43"/>
      <c r="CD181" s="43"/>
      <c r="CE181" s="43"/>
      <c r="CF181" s="43"/>
      <c r="CG181" s="43"/>
      <c r="CH181" s="43"/>
      <c r="CI181" s="43"/>
      <c r="CJ181" s="43"/>
      <c r="CK181" s="43"/>
      <c r="CL181" s="43"/>
      <c r="CM181" s="43"/>
      <c r="CN181" s="43"/>
      <c r="CO181" s="43"/>
      <c r="CP181" s="43"/>
      <c r="CQ181" s="43"/>
      <c r="CR181" s="43"/>
      <c r="CS181" s="43"/>
      <c r="CT181" s="43"/>
      <c r="CU181" s="43"/>
      <c r="CV181" s="43"/>
      <c r="CW181" s="43"/>
      <c r="CX181" s="43"/>
      <c r="CY181" s="43"/>
      <c r="CZ181" s="43"/>
      <c r="DA181" s="43"/>
      <c r="DB181" s="43"/>
      <c r="DC181" s="43"/>
      <c r="DD181" s="44">
        <v>7004</v>
      </c>
      <c r="DE181" s="44">
        <f t="shared" si="49"/>
        <v>61393</v>
      </c>
      <c r="DF181" s="43"/>
      <c r="DG181" s="43"/>
      <c r="DH181" s="44">
        <v>460</v>
      </c>
      <c r="DI181" s="44">
        <f t="shared" si="50"/>
        <v>4490</v>
      </c>
      <c r="DJ181" s="43"/>
      <c r="DK181" s="43"/>
    </row>
    <row r="182" spans="1:115" x14ac:dyDescent="0.25">
      <c r="A182" s="41">
        <v>2019</v>
      </c>
      <c r="B182" s="41" t="s">
        <v>171</v>
      </c>
      <c r="C182" s="41" t="s">
        <v>47</v>
      </c>
      <c r="D182" s="42">
        <v>101.88596687677594</v>
      </c>
      <c r="E182" s="42">
        <v>100.71935789790207</v>
      </c>
      <c r="F182" s="42">
        <v>97.698134149286261</v>
      </c>
      <c r="G182" s="42">
        <v>102.06685642104651</v>
      </c>
      <c r="H182" s="42">
        <v>105.58583742927028</v>
      </c>
      <c r="I182" s="42">
        <v>101.5915876836837</v>
      </c>
      <c r="J182" s="42">
        <v>102.85777898851573</v>
      </c>
      <c r="K182" s="42">
        <v>99.111792384920847</v>
      </c>
      <c r="L182" s="42">
        <v>108.14589646715631</v>
      </c>
      <c r="M182" s="42">
        <v>108.03791057272826</v>
      </c>
      <c r="N182" s="42">
        <v>98.148274612646418</v>
      </c>
      <c r="O182" s="42">
        <v>108.51640444148852</v>
      </c>
      <c r="P182" s="42">
        <v>118.84531977458397</v>
      </c>
      <c r="Q182" s="42">
        <v>106.26128032130808</v>
      </c>
      <c r="R182" s="42">
        <v>108.55795581269234</v>
      </c>
      <c r="S182" s="42">
        <v>96.541397807396493</v>
      </c>
      <c r="T182" s="42">
        <v>108.93309215024122</v>
      </c>
      <c r="U182" s="42">
        <v>109.00257096795994</v>
      </c>
      <c r="V182" s="42">
        <v>99.974551786816789</v>
      </c>
      <c r="W182" s="42">
        <v>109.13067793291287</v>
      </c>
      <c r="X182" s="42">
        <v>119.12625916866595</v>
      </c>
      <c r="Y182" s="42">
        <v>107.24810227077582</v>
      </c>
      <c r="Z182" s="42">
        <v>108.86820897398981</v>
      </c>
      <c r="AA182" s="42">
        <v>97.731079547381739</v>
      </c>
      <c r="AB182" s="43"/>
      <c r="AC182" s="43"/>
      <c r="AD182" s="43"/>
      <c r="AE182" s="43"/>
      <c r="AF182" s="43"/>
      <c r="AG182" s="43"/>
      <c r="AH182" s="43"/>
      <c r="AI182" s="43"/>
      <c r="AJ182" s="43"/>
      <c r="AK182" s="43"/>
      <c r="AL182" s="43"/>
      <c r="AM182" s="43"/>
      <c r="AN182" s="43"/>
      <c r="AO182" s="43"/>
      <c r="AP182" s="43"/>
      <c r="AQ182" s="43"/>
      <c r="AR182" s="43"/>
      <c r="AS182" s="43"/>
      <c r="AT182" s="43"/>
      <c r="AU182" s="43"/>
      <c r="AV182" s="43"/>
      <c r="AW182" s="43"/>
      <c r="AX182" s="43"/>
      <c r="AY182" s="43"/>
      <c r="AZ182" s="43"/>
      <c r="BA182" s="43"/>
      <c r="BB182" s="43"/>
      <c r="BC182" s="43"/>
      <c r="BD182" s="43"/>
      <c r="BE182" s="43"/>
      <c r="BF182" s="43"/>
      <c r="BG182" s="43"/>
      <c r="BH182" s="43"/>
      <c r="BI182" s="43"/>
      <c r="BJ182" s="43"/>
      <c r="BK182" s="43"/>
      <c r="BL182" s="43"/>
      <c r="BM182" s="43"/>
      <c r="BN182" s="43"/>
      <c r="BO182" s="43"/>
      <c r="BP182" s="43"/>
      <c r="BQ182" s="43"/>
      <c r="BR182" s="43"/>
      <c r="BS182" s="43"/>
      <c r="BT182" s="43"/>
      <c r="BU182" s="43"/>
      <c r="BV182" s="43"/>
      <c r="BW182" s="43"/>
      <c r="BX182" s="43"/>
      <c r="BY182" s="43"/>
      <c r="BZ182" s="43"/>
      <c r="CA182" s="43"/>
      <c r="CB182" s="43"/>
      <c r="CC182" s="43"/>
      <c r="CD182" s="43"/>
      <c r="CE182" s="43"/>
      <c r="CF182" s="43"/>
      <c r="CG182" s="43"/>
      <c r="CH182" s="43"/>
      <c r="CI182" s="43"/>
      <c r="CJ182" s="43"/>
      <c r="CK182" s="43"/>
      <c r="CL182" s="43"/>
      <c r="CM182" s="43"/>
      <c r="CN182" s="43"/>
      <c r="CO182" s="43"/>
      <c r="CP182" s="43"/>
      <c r="CQ182" s="43"/>
      <c r="CR182" s="43"/>
      <c r="CS182" s="43"/>
      <c r="CT182" s="43"/>
      <c r="CU182" s="43"/>
      <c r="CV182" s="43"/>
      <c r="CW182" s="43"/>
      <c r="CX182" s="43"/>
      <c r="CY182" s="43"/>
      <c r="CZ182" s="43"/>
      <c r="DA182" s="43"/>
      <c r="DB182" s="43"/>
      <c r="DC182" s="43"/>
      <c r="DD182" s="44">
        <v>6635</v>
      </c>
      <c r="DE182" s="44">
        <f t="shared" si="49"/>
        <v>68028</v>
      </c>
      <c r="DF182" s="43"/>
      <c r="DG182" s="43"/>
      <c r="DH182" s="44">
        <v>361</v>
      </c>
      <c r="DI182" s="44">
        <f t="shared" si="50"/>
        <v>4851</v>
      </c>
      <c r="DJ182" s="43"/>
      <c r="DK182" s="43"/>
    </row>
    <row r="183" spans="1:115" x14ac:dyDescent="0.25">
      <c r="A183" s="41">
        <v>2019</v>
      </c>
      <c r="B183" s="41" t="s">
        <v>172</v>
      </c>
      <c r="C183" s="41" t="s">
        <v>47</v>
      </c>
      <c r="D183" s="42">
        <v>106.78424112954757</v>
      </c>
      <c r="E183" s="42">
        <v>99.837315630806714</v>
      </c>
      <c r="F183" s="42">
        <v>99.047309850122019</v>
      </c>
      <c r="G183" s="42">
        <v>106.02443605934614</v>
      </c>
      <c r="H183" s="42">
        <v>102.66254401966708</v>
      </c>
      <c r="I183" s="42">
        <v>106.09885700635948</v>
      </c>
      <c r="J183" s="42">
        <v>124.23062613313272</v>
      </c>
      <c r="K183" s="42">
        <v>100.42567737192398</v>
      </c>
      <c r="L183" s="42">
        <v>132.78388331009083</v>
      </c>
      <c r="M183" s="42">
        <v>114.15734751014759</v>
      </c>
      <c r="N183" s="42">
        <v>104.72045329219533</v>
      </c>
      <c r="O183" s="42">
        <v>137.8886594660822</v>
      </c>
      <c r="P183" s="42">
        <v>122.35110075094025</v>
      </c>
      <c r="Q183" s="42">
        <v>177.56497712998288</v>
      </c>
      <c r="R183" s="42">
        <v>227.5638835231176</v>
      </c>
      <c r="S183" s="42">
        <v>113.75193354217295</v>
      </c>
      <c r="T183" s="42">
        <v>133.85361654792695</v>
      </c>
      <c r="U183" s="42">
        <v>115.46616286563322</v>
      </c>
      <c r="V183" s="42">
        <v>107.00843064654816</v>
      </c>
      <c r="W183" s="42">
        <v>138.67211270620027</v>
      </c>
      <c r="X183" s="42">
        <v>122.38173764527581</v>
      </c>
      <c r="Y183" s="42">
        <v>180.21187063292626</v>
      </c>
      <c r="Z183" s="42">
        <v>228.36831926799456</v>
      </c>
      <c r="AA183" s="42">
        <v>115.37781574305322</v>
      </c>
      <c r="AB183" s="43"/>
      <c r="AC183" s="43"/>
      <c r="AD183" s="43"/>
      <c r="AE183" s="43"/>
      <c r="AF183" s="43"/>
      <c r="AG183" s="43"/>
      <c r="AH183" s="43"/>
      <c r="AI183" s="43"/>
      <c r="AJ183" s="43"/>
      <c r="AK183" s="43"/>
      <c r="AL183" s="43"/>
      <c r="AM183" s="43"/>
      <c r="AN183" s="43"/>
      <c r="AO183" s="43"/>
      <c r="AP183" s="43"/>
      <c r="AQ183" s="43"/>
      <c r="AR183" s="43"/>
      <c r="AS183" s="43"/>
      <c r="AT183" s="43"/>
      <c r="AU183" s="43"/>
      <c r="AV183" s="43"/>
      <c r="AW183" s="43"/>
      <c r="AX183" s="43"/>
      <c r="AY183" s="43"/>
      <c r="AZ183" s="43"/>
      <c r="BA183" s="43"/>
      <c r="BB183" s="43"/>
      <c r="BC183" s="43"/>
      <c r="BD183" s="43"/>
      <c r="BE183" s="43"/>
      <c r="BF183" s="43"/>
      <c r="BG183" s="43"/>
      <c r="BH183" s="43"/>
      <c r="BI183" s="43"/>
      <c r="BJ183" s="43"/>
      <c r="BK183" s="43"/>
      <c r="BL183" s="43"/>
      <c r="BM183" s="43"/>
      <c r="BN183" s="43"/>
      <c r="BO183" s="43"/>
      <c r="BP183" s="43"/>
      <c r="BQ183" s="43"/>
      <c r="BR183" s="43"/>
      <c r="BS183" s="43"/>
      <c r="BT183" s="43"/>
      <c r="BU183" s="43"/>
      <c r="BV183" s="43"/>
      <c r="BW183" s="43"/>
      <c r="BX183" s="43"/>
      <c r="BY183" s="43"/>
      <c r="BZ183" s="43"/>
      <c r="CA183" s="43"/>
      <c r="CB183" s="43"/>
      <c r="CC183" s="43"/>
      <c r="CD183" s="43"/>
      <c r="CE183" s="43"/>
      <c r="CF183" s="43"/>
      <c r="CG183" s="43"/>
      <c r="CH183" s="43"/>
      <c r="CI183" s="43"/>
      <c r="CJ183" s="43"/>
      <c r="CK183" s="43"/>
      <c r="CL183" s="43"/>
      <c r="CM183" s="43"/>
      <c r="CN183" s="43"/>
      <c r="CO183" s="43"/>
      <c r="CP183" s="43"/>
      <c r="CQ183" s="43"/>
      <c r="CR183" s="43"/>
      <c r="CS183" s="43"/>
      <c r="CT183" s="43"/>
      <c r="CU183" s="43"/>
      <c r="CV183" s="43"/>
      <c r="CW183" s="43"/>
      <c r="CX183" s="43"/>
      <c r="CY183" s="43"/>
      <c r="CZ183" s="43"/>
      <c r="DA183" s="43"/>
      <c r="DB183" s="43"/>
      <c r="DC183" s="43"/>
      <c r="DD183" s="44">
        <v>8421</v>
      </c>
      <c r="DE183" s="44">
        <f t="shared" si="49"/>
        <v>76449</v>
      </c>
      <c r="DF183" s="43"/>
      <c r="DG183" s="43"/>
      <c r="DH183" s="44">
        <v>464</v>
      </c>
      <c r="DI183" s="44">
        <f t="shared" si="50"/>
        <v>5315</v>
      </c>
      <c r="DJ183" s="43"/>
      <c r="DK183" s="43"/>
    </row>
    <row r="184" spans="1:115" x14ac:dyDescent="0.25">
      <c r="A184" s="41">
        <v>2020</v>
      </c>
      <c r="B184" s="41" t="s">
        <v>160</v>
      </c>
      <c r="C184" s="41" t="s">
        <v>47</v>
      </c>
      <c r="D184" s="42">
        <v>101.18260533004113</v>
      </c>
      <c r="E184" s="42">
        <v>98.720884509518186</v>
      </c>
      <c r="F184" s="42">
        <v>97.209432043040763</v>
      </c>
      <c r="G184" s="42">
        <v>102.07220983221801</v>
      </c>
      <c r="H184" s="42">
        <v>100.27738806354772</v>
      </c>
      <c r="I184" s="42">
        <v>103.96830560781638</v>
      </c>
      <c r="J184" s="42">
        <v>101.39183064824091</v>
      </c>
      <c r="K184" s="42">
        <v>101.50242214176856</v>
      </c>
      <c r="L184" s="42">
        <v>89.193280119599848</v>
      </c>
      <c r="M184" s="42">
        <v>81.087997776334177</v>
      </c>
      <c r="N184" s="42">
        <v>93.863609803007861</v>
      </c>
      <c r="O184" s="42">
        <v>94.512134334954254</v>
      </c>
      <c r="P184" s="42">
        <v>97.72868313283918</v>
      </c>
      <c r="Q184" s="42">
        <v>89.573586947912958</v>
      </c>
      <c r="R184" s="42">
        <v>88.63177116958822</v>
      </c>
      <c r="S184" s="42">
        <v>93.001405787748652</v>
      </c>
      <c r="T184" s="42">
        <v>90.278376592148732</v>
      </c>
      <c r="U184" s="42">
        <v>82.186690321843585</v>
      </c>
      <c r="V184" s="42">
        <v>96.079252739035212</v>
      </c>
      <c r="W184" s="42">
        <v>95.529995837070075</v>
      </c>
      <c r="X184" s="42">
        <v>98.241698751682705</v>
      </c>
      <c r="Y184" s="42">
        <v>91.598660730090913</v>
      </c>
      <c r="Z184" s="42">
        <v>89.139651055288468</v>
      </c>
      <c r="AA184" s="42">
        <v>94.97633865428881</v>
      </c>
      <c r="AB184" s="43">
        <v>1.8716476601809529</v>
      </c>
      <c r="AC184" s="43">
        <v>-0.79647937521306611</v>
      </c>
      <c r="AD184" s="43">
        <v>-3.3653221328719285</v>
      </c>
      <c r="AE184" s="43">
        <v>3.9585048060333472</v>
      </c>
      <c r="AF184" s="43">
        <v>2.9081140226473012</v>
      </c>
      <c r="AG184" s="43">
        <v>2.2870738185109651</v>
      </c>
      <c r="AH184" s="43">
        <v>-1.1357533794002617</v>
      </c>
      <c r="AI184" s="43">
        <v>0.91439130885255793</v>
      </c>
      <c r="AJ184" s="43">
        <v>7.6585668046115218</v>
      </c>
      <c r="AK184" s="43">
        <v>14.318262724472518</v>
      </c>
      <c r="AL184" s="43">
        <v>-6.8594485231321496</v>
      </c>
      <c r="AM184" s="43">
        <v>6.2389201577514264</v>
      </c>
      <c r="AN184" s="43">
        <v>9.9786461786883542</v>
      </c>
      <c r="AO184" s="43">
        <v>-5.9318211180067415</v>
      </c>
      <c r="AP184" s="43">
        <v>5.355900568495886</v>
      </c>
      <c r="AQ184" s="43">
        <v>-0.28634982095948613</v>
      </c>
      <c r="AR184" s="43">
        <v>10.665060086570666</v>
      </c>
      <c r="AS184" s="43">
        <v>17.539670961950151</v>
      </c>
      <c r="AT184" s="43">
        <v>-2.1435587456098304</v>
      </c>
      <c r="AU184" s="43">
        <v>9.3375519241483786</v>
      </c>
      <c r="AV184" s="43">
        <v>11.247540209640272</v>
      </c>
      <c r="AW184" s="43">
        <v>-1.7069626089780354</v>
      </c>
      <c r="AX184" s="43">
        <v>6.3172691948117699</v>
      </c>
      <c r="AY184" s="43">
        <v>3.2649176247590672</v>
      </c>
      <c r="AZ184" s="43">
        <v>1.8716476601809529</v>
      </c>
      <c r="BA184" s="43">
        <v>-0.79647937521306611</v>
      </c>
      <c r="BB184" s="43">
        <v>-3.3653221328719285</v>
      </c>
      <c r="BC184" s="43">
        <v>3.9585048060333472</v>
      </c>
      <c r="BD184" s="43">
        <v>2.9081140226473012</v>
      </c>
      <c r="BE184" s="43">
        <v>2.2870738185109651</v>
      </c>
      <c r="BF184" s="43">
        <v>-1.1357533794002617</v>
      </c>
      <c r="BG184" s="43">
        <v>0.91439130885255793</v>
      </c>
      <c r="BH184" s="43">
        <v>7.6585668046115218</v>
      </c>
      <c r="BI184" s="43">
        <v>14.318262724472518</v>
      </c>
      <c r="BJ184" s="43">
        <v>-6.8594485231321496</v>
      </c>
      <c r="BK184" s="43">
        <v>6.2389201577514264</v>
      </c>
      <c r="BL184" s="43">
        <v>9.9786461786883542</v>
      </c>
      <c r="BM184" s="43">
        <v>-5.9318211180067415</v>
      </c>
      <c r="BN184" s="43">
        <v>5.355900568495886</v>
      </c>
      <c r="BO184" s="43">
        <v>-0.28634982095948613</v>
      </c>
      <c r="BP184" s="43">
        <v>10.665060086570666</v>
      </c>
      <c r="BQ184" s="43">
        <v>17.539670961950151</v>
      </c>
      <c r="BR184" s="43">
        <v>-2.1435587456098304</v>
      </c>
      <c r="BS184" s="43">
        <v>9.3375519241483786</v>
      </c>
      <c r="BT184" s="43">
        <v>11.247540209640272</v>
      </c>
      <c r="BU184" s="43">
        <v>-1.7069626089780354</v>
      </c>
      <c r="BV184" s="43">
        <v>6.3172691948117699</v>
      </c>
      <c r="BW184" s="43">
        <v>3.2649176247590672</v>
      </c>
      <c r="BX184" s="43">
        <v>2.1338238641249574</v>
      </c>
      <c r="BY184" s="43">
        <v>-0.1005520403180271</v>
      </c>
      <c r="BZ184" s="43">
        <v>-0.17731182972551773</v>
      </c>
      <c r="CA184" s="43">
        <v>2.2654456433278214</v>
      </c>
      <c r="CB184" s="43">
        <v>0.27545321442705267</v>
      </c>
      <c r="CC184" s="43">
        <v>0.10334410447695427</v>
      </c>
      <c r="CD184" s="43">
        <v>-0.18784447092378936</v>
      </c>
      <c r="CE184" s="43">
        <v>-4.471075713953615E-2</v>
      </c>
      <c r="CF184" s="43">
        <v>6.9611378607610819</v>
      </c>
      <c r="CG184" s="43">
        <v>3.9290099950605666</v>
      </c>
      <c r="CH184" s="43">
        <v>-0.47611956694721602</v>
      </c>
      <c r="CI184" s="43">
        <v>2.6807490246324783</v>
      </c>
      <c r="CJ184" s="43">
        <v>0.72631277263798466</v>
      </c>
      <c r="CK184" s="43">
        <v>-0.13404662366729675</v>
      </c>
      <c r="CL184" s="43">
        <v>0.23543454019283191</v>
      </c>
      <c r="CM184" s="43">
        <v>-2.0228114826605271E-4</v>
      </c>
      <c r="CN184" s="43">
        <v>0</v>
      </c>
      <c r="CO184" s="43">
        <v>0</v>
      </c>
      <c r="CP184" s="43">
        <v>0</v>
      </c>
      <c r="CQ184" s="43">
        <v>0</v>
      </c>
      <c r="CR184" s="43">
        <v>0</v>
      </c>
      <c r="CS184" s="43">
        <v>0</v>
      </c>
      <c r="CT184" s="43">
        <v>0</v>
      </c>
      <c r="CU184" s="43">
        <v>0</v>
      </c>
      <c r="CV184" s="43">
        <v>0</v>
      </c>
      <c r="CW184" s="43">
        <v>0</v>
      </c>
      <c r="CX184" s="43">
        <v>0</v>
      </c>
      <c r="CY184" s="43">
        <v>0</v>
      </c>
      <c r="CZ184" s="43">
        <v>0</v>
      </c>
      <c r="DA184" s="43">
        <v>0</v>
      </c>
      <c r="DB184" s="43">
        <v>0</v>
      </c>
      <c r="DC184" s="43">
        <v>0</v>
      </c>
      <c r="DD184" s="44">
        <v>4547</v>
      </c>
      <c r="DE184" s="44">
        <v>4547</v>
      </c>
      <c r="DF184" s="43">
        <f>+((DD184/DD172)-1)*100</f>
        <v>2.1109364473388625</v>
      </c>
      <c r="DG184" s="43">
        <f>+((DE184/DE172)-1)*100</f>
        <v>2.1109364473388625</v>
      </c>
      <c r="DH184" s="44">
        <v>327</v>
      </c>
      <c r="DI184" s="44">
        <v>327</v>
      </c>
      <c r="DJ184" s="43">
        <f>+((DH184/DH172)-1)*100</f>
        <v>-33.671399594320484</v>
      </c>
      <c r="DK184" s="43">
        <f>+((DI184/DI172)-1)*100</f>
        <v>-33.671399594320484</v>
      </c>
    </row>
    <row r="185" spans="1:115" x14ac:dyDescent="0.25">
      <c r="A185" s="41">
        <v>2020</v>
      </c>
      <c r="B185" s="41" t="s">
        <v>162</v>
      </c>
      <c r="C185" s="41" t="s">
        <v>47</v>
      </c>
      <c r="D185" s="42">
        <v>100.6351858108905</v>
      </c>
      <c r="E185" s="42">
        <v>99.735541523064938</v>
      </c>
      <c r="F185" s="42">
        <v>99.349489881136819</v>
      </c>
      <c r="G185" s="42">
        <v>101.79472895623256</v>
      </c>
      <c r="H185" s="42">
        <v>100.85198810147405</v>
      </c>
      <c r="I185" s="42">
        <v>102.92146528708621</v>
      </c>
      <c r="J185" s="42">
        <v>96.681109362978788</v>
      </c>
      <c r="K185" s="42">
        <v>101.24925893699238</v>
      </c>
      <c r="L185" s="42">
        <v>99.626446278057841</v>
      </c>
      <c r="M185" s="42">
        <v>104.96306471778334</v>
      </c>
      <c r="N185" s="42">
        <v>97.577368645781348</v>
      </c>
      <c r="O185" s="42">
        <v>99.173957371597098</v>
      </c>
      <c r="P185" s="42">
        <v>100.07439196465712</v>
      </c>
      <c r="Q185" s="42">
        <v>89.829036219805957</v>
      </c>
      <c r="R185" s="42">
        <v>79.590276544667645</v>
      </c>
      <c r="S185" s="42">
        <v>95.946438344080903</v>
      </c>
      <c r="T185" s="42">
        <v>101.08088462853691</v>
      </c>
      <c r="U185" s="42">
        <v>106.45190414633544</v>
      </c>
      <c r="V185" s="42">
        <v>100.07633656051</v>
      </c>
      <c r="W185" s="42">
        <v>100.58798108739879</v>
      </c>
      <c r="X185" s="42">
        <v>100.72279229603855</v>
      </c>
      <c r="Y185" s="42">
        <v>92.706513014653297</v>
      </c>
      <c r="Z185" s="42">
        <v>80.275594615935034</v>
      </c>
      <c r="AA185" s="42">
        <v>98.484536698921104</v>
      </c>
      <c r="AB185" s="43">
        <v>2.2833331583097083</v>
      </c>
      <c r="AC185" s="43">
        <v>-9.5767686129133445E-2</v>
      </c>
      <c r="AD185" s="43">
        <v>-1.9353893181890069</v>
      </c>
      <c r="AE185" s="43">
        <v>3.9637398818996195</v>
      </c>
      <c r="AF185" s="43">
        <v>2.9909426849507481</v>
      </c>
      <c r="AG185" s="43">
        <v>2.7165090151721971</v>
      </c>
      <c r="AH185" s="43">
        <v>9.3414858686480251E-2</v>
      </c>
      <c r="AI185" s="43">
        <v>1.2757636955348595</v>
      </c>
      <c r="AJ185" s="43">
        <v>15.164029016138647</v>
      </c>
      <c r="AK185" s="43">
        <v>21.054909082726269</v>
      </c>
      <c r="AL185" s="43">
        <v>1.2211444379264691</v>
      </c>
      <c r="AM185" s="43">
        <v>13.033991426341384</v>
      </c>
      <c r="AN185" s="43">
        <v>16.528241774716324</v>
      </c>
      <c r="AO185" s="43">
        <v>7.2121583237488407</v>
      </c>
      <c r="AP185" s="43">
        <v>11.585093604518315</v>
      </c>
      <c r="AQ185" s="43">
        <v>7.1902481543584917</v>
      </c>
      <c r="AR185" s="43">
        <v>18.247695211451976</v>
      </c>
      <c r="AS185" s="43">
        <v>24.194852204347029</v>
      </c>
      <c r="AT185" s="43">
        <v>6.1596924233127792</v>
      </c>
      <c r="AU185" s="43">
        <v>16.134936790695285</v>
      </c>
      <c r="AV185" s="43">
        <v>17.898375010967072</v>
      </c>
      <c r="AW185" s="43">
        <v>12.230816196066163</v>
      </c>
      <c r="AX185" s="43">
        <v>12.990761195245337</v>
      </c>
      <c r="AY185" s="43">
        <v>11.37958774117347</v>
      </c>
      <c r="AZ185" s="43">
        <v>2.0765169886358237</v>
      </c>
      <c r="BA185" s="43">
        <v>-0.44556523353497246</v>
      </c>
      <c r="BB185" s="43">
        <v>-2.6478221822430648</v>
      </c>
      <c r="BC185" s="43">
        <v>3.9611187153622218</v>
      </c>
      <c r="BD185" s="43">
        <v>2.9496300091102601</v>
      </c>
      <c r="BE185" s="43">
        <v>2.5002552010088275</v>
      </c>
      <c r="BF185" s="43">
        <v>-0.53957998693605624</v>
      </c>
      <c r="BG185" s="43">
        <v>1.0945289534155744</v>
      </c>
      <c r="BH185" s="43">
        <v>11.492399253709863</v>
      </c>
      <c r="BI185" s="43">
        <v>18.023659932990466</v>
      </c>
      <c r="BJ185" s="43">
        <v>-2.9088221900056777</v>
      </c>
      <c r="BK185" s="43">
        <v>9.6129268075670904</v>
      </c>
      <c r="BL185" s="43">
        <v>13.197567085359974</v>
      </c>
      <c r="BM185" s="43">
        <v>0.22032422170321642</v>
      </c>
      <c r="BN185" s="43">
        <v>8.2140596386583766</v>
      </c>
      <c r="BO185" s="43">
        <v>3.3750871100061364</v>
      </c>
      <c r="BP185" s="43">
        <v>14.544982974113264</v>
      </c>
      <c r="BQ185" s="43">
        <v>21.204884627298103</v>
      </c>
      <c r="BR185" s="43">
        <v>1.9236279583044524</v>
      </c>
      <c r="BS185" s="43">
        <v>12.721425520031326</v>
      </c>
      <c r="BT185" s="43">
        <v>14.517887318962153</v>
      </c>
      <c r="BU185" s="43">
        <v>4.8422726707572972</v>
      </c>
      <c r="BV185" s="43">
        <v>9.378334225668695</v>
      </c>
      <c r="BW185" s="43">
        <v>7.2423849872536028</v>
      </c>
      <c r="BX185" s="43">
        <v>2.2223491873823624</v>
      </c>
      <c r="BY185" s="43">
        <v>-6.214393874604645E-2</v>
      </c>
      <c r="BZ185" s="43">
        <v>-7.3040364564237723E-2</v>
      </c>
      <c r="CA185" s="43">
        <v>2.3159732358938996</v>
      </c>
      <c r="CB185" s="43">
        <v>0.29464523460658343</v>
      </c>
      <c r="CC185" s="43">
        <v>5.552355224026332E-2</v>
      </c>
      <c r="CD185" s="43">
        <v>-0.29350560616818017</v>
      </c>
      <c r="CE185" s="43">
        <v>-1.5102925879919526E-2</v>
      </c>
      <c r="CF185" s="43">
        <v>15.627259307506732</v>
      </c>
      <c r="CG185" s="43">
        <v>8.5841995982181203</v>
      </c>
      <c r="CH185" s="43">
        <v>2.9956438498688696E-2</v>
      </c>
      <c r="CI185" s="43">
        <v>5.0140488753733203</v>
      </c>
      <c r="CJ185" s="43">
        <v>1.0714474230398416</v>
      </c>
      <c r="CK185" s="43">
        <v>0.12652029776493362</v>
      </c>
      <c r="CL185" s="43">
        <v>0.65489948595937653</v>
      </c>
      <c r="CM185" s="43">
        <v>0.14618718865244915</v>
      </c>
      <c r="CN185" s="43">
        <v>2.1874349162014126</v>
      </c>
      <c r="CO185" s="43">
        <v>-8.9349815480922509E-2</v>
      </c>
      <c r="CP185" s="43">
        <v>-0.1175018388596744</v>
      </c>
      <c r="CQ185" s="43">
        <v>2.2911750991110496</v>
      </c>
      <c r="CR185" s="43">
        <v>0.28509334051250795</v>
      </c>
      <c r="CS185" s="43">
        <v>6.7589792391012177E-2</v>
      </c>
      <c r="CT185" s="43">
        <v>-0.2196263038125133</v>
      </c>
      <c r="CU185" s="43">
        <v>-2.9945357660047169E-2</v>
      </c>
      <c r="CV185" s="43">
        <v>11.370253211400858</v>
      </c>
      <c r="CW185" s="43">
        <v>6.2980968783115774</v>
      </c>
      <c r="CX185" s="43">
        <v>-0.21774216450082348</v>
      </c>
      <c r="CY185" s="43">
        <v>3.8654930765639217</v>
      </c>
      <c r="CZ185" s="43">
        <v>0.90212671403180156</v>
      </c>
      <c r="DA185" s="43">
        <v>-1.2664404745927945E-3</v>
      </c>
      <c r="DB185" s="43">
        <v>0.44915611325285326</v>
      </c>
      <c r="DC185" s="43">
        <v>7.4389034216119337E-2</v>
      </c>
      <c r="DD185" s="44">
        <v>5779</v>
      </c>
      <c r="DE185" s="44">
        <f t="shared" ref="DE185:DE195" si="51">+DD185+DE184</f>
        <v>10326</v>
      </c>
      <c r="DF185" s="43">
        <f t="shared" ref="DF185:DG200" si="52">+((DD185/DD173)-1)*100</f>
        <v>0.39958304378040488</v>
      </c>
      <c r="DG185" s="43">
        <f t="shared" si="52"/>
        <v>1.1460476050543678</v>
      </c>
      <c r="DH185" s="44">
        <v>362</v>
      </c>
      <c r="DI185" s="44">
        <f t="shared" ref="DI185:DI195" si="53">+DH185+DI184</f>
        <v>689</v>
      </c>
      <c r="DJ185" s="43">
        <f t="shared" ref="DJ185:DK200" si="54">+((DH185/DH173)-1)*100</f>
        <v>-54.579673776662489</v>
      </c>
      <c r="DK185" s="43">
        <f t="shared" si="54"/>
        <v>-46.589147286821706</v>
      </c>
    </row>
    <row r="186" spans="1:115" x14ac:dyDescent="0.25">
      <c r="A186" s="41">
        <v>2020</v>
      </c>
      <c r="B186" s="41" t="s">
        <v>163</v>
      </c>
      <c r="C186" s="41" t="s">
        <v>47</v>
      </c>
      <c r="D186" s="42">
        <v>100.04713388014925</v>
      </c>
      <c r="E186" s="42">
        <v>98.554345060486185</v>
      </c>
      <c r="F186" s="42">
        <v>97.881281742609872</v>
      </c>
      <c r="G186" s="42">
        <v>102.43373157902403</v>
      </c>
      <c r="H186" s="42">
        <v>99.645705220969376</v>
      </c>
      <c r="I186" s="42">
        <v>97.891498759902944</v>
      </c>
      <c r="J186" s="42">
        <v>94.048027092237433</v>
      </c>
      <c r="K186" s="42">
        <v>102.25870715872168</v>
      </c>
      <c r="L186" s="42">
        <v>92.271389498193798</v>
      </c>
      <c r="M186" s="42">
        <v>86.138922229664431</v>
      </c>
      <c r="N186" s="42">
        <v>70.362605325084729</v>
      </c>
      <c r="O186" s="42">
        <v>114.47740598773319</v>
      </c>
      <c r="P186" s="42">
        <v>71.447344452288903</v>
      </c>
      <c r="Q186" s="42">
        <v>63.113390891639831</v>
      </c>
      <c r="R186" s="42">
        <v>43.559917859825205</v>
      </c>
      <c r="S186" s="42">
        <v>104.37721630553054</v>
      </c>
      <c r="T186" s="42">
        <v>94.390545021721053</v>
      </c>
      <c r="U186" s="42">
        <v>87.810838044891213</v>
      </c>
      <c r="V186" s="42">
        <v>73.209696665704612</v>
      </c>
      <c r="W186" s="42">
        <v>117.41617970638131</v>
      </c>
      <c r="X186" s="42">
        <v>72.086833967114856</v>
      </c>
      <c r="Y186" s="42">
        <v>65.346127666374969</v>
      </c>
      <c r="Z186" s="42">
        <v>43.954513741863018</v>
      </c>
      <c r="AA186" s="42">
        <v>107.70875353809785</v>
      </c>
      <c r="AB186" s="43">
        <v>1.8244846738977749</v>
      </c>
      <c r="AC186" s="43">
        <v>-1.0742036343373784</v>
      </c>
      <c r="AD186" s="43">
        <v>-4.1466480629423819</v>
      </c>
      <c r="AE186" s="43">
        <v>4.4096476135660367</v>
      </c>
      <c r="AF186" s="43">
        <v>2.9407256734286236</v>
      </c>
      <c r="AG186" s="43">
        <v>-0.98789445421287869</v>
      </c>
      <c r="AH186" s="43">
        <v>-1.7746120335391358</v>
      </c>
      <c r="AI186" s="43">
        <v>1.6954554149145373</v>
      </c>
      <c r="AJ186" s="43">
        <v>-2.9494856781428824</v>
      </c>
      <c r="AK186" s="43">
        <v>-7.9081319936819217</v>
      </c>
      <c r="AL186" s="43">
        <v>-26.450222681551494</v>
      </c>
      <c r="AM186" s="43">
        <v>16.895554745994289</v>
      </c>
      <c r="AN186" s="43">
        <v>-26.579856888459631</v>
      </c>
      <c r="AO186" s="43">
        <v>-29.716772145664059</v>
      </c>
      <c r="AP186" s="43">
        <v>-47.212150928706329</v>
      </c>
      <c r="AQ186" s="43">
        <v>-1.2390519758190055</v>
      </c>
      <c r="AR186" s="43">
        <v>0.17320638185158721</v>
      </c>
      <c r="AS186" s="43">
        <v>-5.3264055493644769</v>
      </c>
      <c r="AT186" s="43">
        <v>-22.150918513590177</v>
      </c>
      <c r="AU186" s="43">
        <v>21.091085885396431</v>
      </c>
      <c r="AV186" s="43">
        <v>-25.652129246858145</v>
      </c>
      <c r="AW186" s="43">
        <v>-26.70858092119699</v>
      </c>
      <c r="AX186" s="43">
        <v>-46.513435193090899</v>
      </c>
      <c r="AY186" s="43">
        <v>3.0619902506392016</v>
      </c>
      <c r="AZ186" s="43">
        <v>1.9928477680250634</v>
      </c>
      <c r="BA186" s="43">
        <v>-0.65504435733444444</v>
      </c>
      <c r="BB186" s="43">
        <v>-3.151253722027525</v>
      </c>
      <c r="BC186" s="43">
        <v>4.1106872226253088</v>
      </c>
      <c r="BD186" s="43">
        <v>2.9466798640201519</v>
      </c>
      <c r="BE186" s="43">
        <v>1.35341762272434</v>
      </c>
      <c r="BF186" s="43">
        <v>-0.94057340436828341</v>
      </c>
      <c r="BG186" s="43">
        <v>1.2952044446665534</v>
      </c>
      <c r="BH186" s="43">
        <v>6.2998727182794312</v>
      </c>
      <c r="BI186" s="43">
        <v>8.3668233753345191</v>
      </c>
      <c r="BJ186" s="43">
        <v>-10.599379146082487</v>
      </c>
      <c r="BK186" s="43">
        <v>12.20985360286544</v>
      </c>
      <c r="BL186" s="43">
        <v>-1.0306891207651159</v>
      </c>
      <c r="BM186" s="43">
        <v>-9.7805765107290217</v>
      </c>
      <c r="BN186" s="43">
        <v>-11.005464806775544</v>
      </c>
      <c r="BO186" s="43">
        <v>1.684579731147684</v>
      </c>
      <c r="BP186" s="43">
        <v>9.3621356651150123</v>
      </c>
      <c r="BQ186" s="43">
        <v>11.297744916562035</v>
      </c>
      <c r="BR186" s="43">
        <v>-5.9787470851192737</v>
      </c>
      <c r="BS186" s="43">
        <v>15.716686978014071</v>
      </c>
      <c r="BT186" s="43">
        <v>0.12985281764574808</v>
      </c>
      <c r="BU186" s="43">
        <v>-5.7749380501077141</v>
      </c>
      <c r="BV186" s="43">
        <v>-9.9963226216074013</v>
      </c>
      <c r="BW186" s="43">
        <v>5.7089326517417494</v>
      </c>
      <c r="BX186" s="43">
        <v>1.7421135053593342</v>
      </c>
      <c r="BY186" s="43">
        <v>-5.1181813917431504E-3</v>
      </c>
      <c r="BZ186" s="43">
        <v>-0.18537232258755801</v>
      </c>
      <c r="CA186" s="43">
        <v>2.4541616586003441</v>
      </c>
      <c r="CB186" s="43">
        <v>0.12102054635846976</v>
      </c>
      <c r="CC186" s="43">
        <v>-8.4831825543848341E-2</v>
      </c>
      <c r="CD186" s="43">
        <v>-0.53044940265367846</v>
      </c>
      <c r="CE186" s="43">
        <v>-2.7296967422651947E-2</v>
      </c>
      <c r="CF186" s="43">
        <v>-1.7788587888494094</v>
      </c>
      <c r="CG186" s="43">
        <v>-1.7131296793054356</v>
      </c>
      <c r="CH186" s="43">
        <v>-1.3461467129679452</v>
      </c>
      <c r="CI186" s="43">
        <v>6.8246325289818666</v>
      </c>
      <c r="CJ186" s="43">
        <v>-1.9587711696728285</v>
      </c>
      <c r="CK186" s="43">
        <v>-0.58920453643926085</v>
      </c>
      <c r="CL186" s="43">
        <v>-3.047242353443949</v>
      </c>
      <c r="CM186" s="43">
        <v>5.1003133998142554E-2</v>
      </c>
      <c r="CN186" s="43">
        <v>2.1335264132712495</v>
      </c>
      <c r="CO186" s="43">
        <v>-3.0280629292287163E-2</v>
      </c>
      <c r="CP186" s="43">
        <v>-0.13895301061639315</v>
      </c>
      <c r="CQ186" s="43">
        <v>2.3632054510442368</v>
      </c>
      <c r="CR186" s="43">
        <v>0.27137021856551136</v>
      </c>
      <c r="CS186" s="43">
        <v>1.8379260529374879E-2</v>
      </c>
      <c r="CT186" s="43">
        <v>-0.32113088009382446</v>
      </c>
      <c r="CU186" s="43">
        <v>-2.9063996865368851E-2</v>
      </c>
      <c r="CV186" s="43">
        <v>6.6654838671319867</v>
      </c>
      <c r="CW186" s="43">
        <v>3.4456033624353002</v>
      </c>
      <c r="CX186" s="43">
        <v>-0.62509647920302913</v>
      </c>
      <c r="CY186" s="43">
        <v>4.9562865184711198</v>
      </c>
      <c r="CZ186" s="43">
        <v>-0.15929617460397297</v>
      </c>
      <c r="DA186" s="43">
        <v>-0.21107566218089741</v>
      </c>
      <c r="DB186" s="43">
        <v>-0.80692497190343249</v>
      </c>
      <c r="DC186" s="43">
        <v>6.5987274116899211E-2</v>
      </c>
      <c r="DD186" s="44">
        <v>3312</v>
      </c>
      <c r="DE186" s="44">
        <f t="shared" si="51"/>
        <v>13638</v>
      </c>
      <c r="DF186" s="43">
        <f t="shared" si="52"/>
        <v>-43.316789320554506</v>
      </c>
      <c r="DG186" s="43">
        <f t="shared" si="52"/>
        <v>-15.038624470470975</v>
      </c>
      <c r="DH186" s="44">
        <v>250</v>
      </c>
      <c r="DI186" s="44">
        <f t="shared" si="53"/>
        <v>939</v>
      </c>
      <c r="DJ186" s="43">
        <f t="shared" si="54"/>
        <v>-35.897435897435891</v>
      </c>
      <c r="DK186" s="43">
        <f t="shared" si="54"/>
        <v>-44.107142857142854</v>
      </c>
    </row>
    <row r="187" spans="1:115" x14ac:dyDescent="0.25">
      <c r="A187" s="41">
        <v>2020</v>
      </c>
      <c r="B187" s="41" t="s">
        <v>164</v>
      </c>
      <c r="C187" s="41" t="s">
        <v>47</v>
      </c>
      <c r="D187" s="42">
        <v>96.804811297033083</v>
      </c>
      <c r="E187" s="42">
        <v>93.10172013662401</v>
      </c>
      <c r="F187" s="42">
        <v>93.372067671647301</v>
      </c>
      <c r="G187" s="42">
        <v>101.72764482311156</v>
      </c>
      <c r="H187" s="42">
        <v>94.10993050105499</v>
      </c>
      <c r="I187" s="42">
        <v>91.154633063411495</v>
      </c>
      <c r="J187" s="42">
        <v>86.86827850636341</v>
      </c>
      <c r="K187" s="42">
        <v>99.429047540369552</v>
      </c>
      <c r="L187" s="42">
        <v>48.087961857546368</v>
      </c>
      <c r="M187" s="42">
        <v>12.779144048529117</v>
      </c>
      <c r="N187" s="42">
        <v>31.722903070939239</v>
      </c>
      <c r="O187" s="42">
        <v>93.209195260078303</v>
      </c>
      <c r="P187" s="42">
        <v>39.834962916013353</v>
      </c>
      <c r="Q187" s="42">
        <v>22.837094547279737</v>
      </c>
      <c r="R187" s="42">
        <v>3.1148804272456445</v>
      </c>
      <c r="S187" s="42">
        <v>72.0670720527512</v>
      </c>
      <c r="T187" s="42">
        <v>49.562222042770863</v>
      </c>
      <c r="U187" s="42">
        <v>13.081294879147157</v>
      </c>
      <c r="V187" s="42">
        <v>33.222973533253068</v>
      </c>
      <c r="W187" s="42">
        <v>96.240091209197487</v>
      </c>
      <c r="X187" s="42">
        <v>40.09737813112983</v>
      </c>
      <c r="Y187" s="42">
        <v>23.658786579788298</v>
      </c>
      <c r="Z187" s="42">
        <v>3.1298439795632951</v>
      </c>
      <c r="AA187" s="42">
        <v>74.844563655345326</v>
      </c>
      <c r="AB187" s="43">
        <v>-1.2419535924374392</v>
      </c>
      <c r="AC187" s="43">
        <v>-6.1756021756021902</v>
      </c>
      <c r="AD187" s="43">
        <v>-7.5719929429204029</v>
      </c>
      <c r="AE187" s="43">
        <v>3.9081924322324824</v>
      </c>
      <c r="AF187" s="43">
        <v>-2.3302729308314785</v>
      </c>
      <c r="AG187" s="43">
        <v>-6.9524083629771027</v>
      </c>
      <c r="AH187" s="43">
        <v>-9.5621515455973078</v>
      </c>
      <c r="AI187" s="43">
        <v>-1.6015476338876344</v>
      </c>
      <c r="AJ187" s="43">
        <v>-47.072358563586349</v>
      </c>
      <c r="AK187" s="43">
        <v>-86.917211424275635</v>
      </c>
      <c r="AL187" s="43">
        <v>-66.437185142541935</v>
      </c>
      <c r="AM187" s="43">
        <v>5.4288398458003151</v>
      </c>
      <c r="AN187" s="43">
        <v>-52.964463736037793</v>
      </c>
      <c r="AO187" s="43">
        <v>-71.650158996683032</v>
      </c>
      <c r="AP187" s="43">
        <v>-95.744584781452772</v>
      </c>
      <c r="AQ187" s="43">
        <v>-24.859419145647767</v>
      </c>
      <c r="AR187" s="43">
        <v>-45.133112190277089</v>
      </c>
      <c r="AS187" s="43">
        <v>-86.510162346412358</v>
      </c>
      <c r="AT187" s="43">
        <v>-64.367532092765117</v>
      </c>
      <c r="AU187" s="43">
        <v>9.3293502825865673</v>
      </c>
      <c r="AV187" s="43">
        <v>-52.639516846299792</v>
      </c>
      <c r="AW187" s="43">
        <v>-70.541612254718771</v>
      </c>
      <c r="AX187" s="43">
        <v>-95.709393001335201</v>
      </c>
      <c r="AY187" s="43">
        <v>-21.320260146008827</v>
      </c>
      <c r="AZ187" s="43">
        <v>1.1880476761091385</v>
      </c>
      <c r="BA187" s="43">
        <v>-2.0307477829841769</v>
      </c>
      <c r="BB187" s="43">
        <v>-4.2538287525713203</v>
      </c>
      <c r="BC187" s="43">
        <v>4.060128381618</v>
      </c>
      <c r="BD187" s="43">
        <v>1.6379680833524368</v>
      </c>
      <c r="BE187" s="43">
        <v>-0.68754601494043222</v>
      </c>
      <c r="BF187" s="43">
        <v>-3.0588326982393443</v>
      </c>
      <c r="BG187" s="43">
        <v>0.5673578022692638</v>
      </c>
      <c r="BH187" s="43">
        <v>-7.3487340654052824</v>
      </c>
      <c r="BI187" s="43">
        <v>-18.312711200274467</v>
      </c>
      <c r="BJ187" s="43">
        <v>-24.224075694320689</v>
      </c>
      <c r="BK187" s="43">
        <v>10.558506767703534</v>
      </c>
      <c r="BL187" s="43">
        <v>-13.359736066122252</v>
      </c>
      <c r="BM187" s="43">
        <v>-24.046254672185686</v>
      </c>
      <c r="BN187" s="43">
        <v>-30.939066989794572</v>
      </c>
      <c r="BO187" s="43">
        <v>-4.9387019915892232</v>
      </c>
      <c r="BP187" s="43">
        <v>-4.6378046002238715</v>
      </c>
      <c r="BQ187" s="43">
        <v>-16.165225939801552</v>
      </c>
      <c r="BR187" s="43">
        <v>-20.315304545930324</v>
      </c>
      <c r="BS187" s="43">
        <v>14.15039819611621</v>
      </c>
      <c r="BT187" s="43">
        <v>-12.442260932275817</v>
      </c>
      <c r="BU187" s="43">
        <v>-20.840416462745313</v>
      </c>
      <c r="BV187" s="43">
        <v>-30.164625899440743</v>
      </c>
      <c r="BW187" s="43">
        <v>-1.0567606809274044</v>
      </c>
      <c r="BX187" s="43">
        <v>-0.72169945124891777</v>
      </c>
      <c r="BY187" s="43">
        <v>-0.60450414273003217</v>
      </c>
      <c r="BZ187" s="43">
        <v>-0.39029309250909039</v>
      </c>
      <c r="CA187" s="43">
        <v>2.2940235199249428</v>
      </c>
      <c r="CB187" s="43">
        <v>-0.37162697579550347</v>
      </c>
      <c r="CC187" s="43">
        <v>-0.37200993037529234</v>
      </c>
      <c r="CD187" s="43">
        <v>-1.1165493858816844</v>
      </c>
      <c r="CE187" s="43">
        <v>-0.16073944388225792</v>
      </c>
      <c r="CF187" s="43">
        <v>-47.279423056775073</v>
      </c>
      <c r="CG187" s="43">
        <v>-34.587640669794112</v>
      </c>
      <c r="CH187" s="43">
        <v>-3.7600148707089831</v>
      </c>
      <c r="CI187" s="43">
        <v>2.048895913951823</v>
      </c>
      <c r="CJ187" s="43">
        <v>-3.4759751866932542</v>
      </c>
      <c r="CK187" s="43">
        <v>-1.3156447876325981</v>
      </c>
      <c r="CL187" s="43">
        <v>-5.6866879132311006</v>
      </c>
      <c r="CM187" s="43">
        <v>-0.50235554266684579</v>
      </c>
      <c r="CN187" s="43">
        <v>1.428028801900439</v>
      </c>
      <c r="CO187" s="43">
        <v>-0.17559289141784304</v>
      </c>
      <c r="CP187" s="43">
        <v>-0.20266983690965501</v>
      </c>
      <c r="CQ187" s="43">
        <v>2.3454342184136951</v>
      </c>
      <c r="CR187" s="43">
        <v>0.12865646191718305</v>
      </c>
      <c r="CS187" s="43">
        <v>-8.3039733771324967E-2</v>
      </c>
      <c r="CT187" s="43">
        <v>-0.52290006207345596</v>
      </c>
      <c r="CU187" s="43">
        <v>-6.1859354258160047E-2</v>
      </c>
      <c r="CV187" s="43">
        <v>-7.1639123431889518</v>
      </c>
      <c r="CW187" s="43">
        <v>-6.3850283046316285</v>
      </c>
      <c r="CX187" s="43">
        <v>-1.437833446789905</v>
      </c>
      <c r="CY187" s="43">
        <v>4.2333150327236764</v>
      </c>
      <c r="CZ187" s="43">
        <v>-0.94783883238030819</v>
      </c>
      <c r="DA187" s="43">
        <v>-0.49267710641739215</v>
      </c>
      <c r="DB187" s="43">
        <v>-2.0552127501585247</v>
      </c>
      <c r="DC187" s="43">
        <v>-7.8636935534870556E-2</v>
      </c>
      <c r="DD187" s="44">
        <v>59</v>
      </c>
      <c r="DE187" s="44">
        <f t="shared" si="51"/>
        <v>13697</v>
      </c>
      <c r="DF187" s="43">
        <f t="shared" si="52"/>
        <v>-98.996427963939453</v>
      </c>
      <c r="DG187" s="43">
        <f t="shared" si="52"/>
        <v>-37.545027586521364</v>
      </c>
      <c r="DH187" s="44">
        <v>4</v>
      </c>
      <c r="DI187" s="44">
        <f t="shared" si="53"/>
        <v>943</v>
      </c>
      <c r="DJ187" s="43">
        <f t="shared" si="54"/>
        <v>-98.936170212765958</v>
      </c>
      <c r="DK187" s="43">
        <f t="shared" si="54"/>
        <v>-54.134241245136195</v>
      </c>
    </row>
    <row r="188" spans="1:115" x14ac:dyDescent="0.25">
      <c r="A188" s="41">
        <v>2020</v>
      </c>
      <c r="B188" s="41" t="s">
        <v>165</v>
      </c>
      <c r="C188" s="41" t="s">
        <v>47</v>
      </c>
      <c r="D188" s="42">
        <v>95.109895301794566</v>
      </c>
      <c r="E188" s="42">
        <v>90.356903291467177</v>
      </c>
      <c r="F188" s="42">
        <v>92.540730317547485</v>
      </c>
      <c r="G188" s="42">
        <v>101.318710808098</v>
      </c>
      <c r="H188" s="42">
        <v>91.971211322674321</v>
      </c>
      <c r="I188" s="42">
        <v>86.394690610685856</v>
      </c>
      <c r="J188" s="42">
        <v>82.577069216287128</v>
      </c>
      <c r="K188" s="42">
        <v>97.631268326451831</v>
      </c>
      <c r="L188" s="42">
        <v>71.128159604747395</v>
      </c>
      <c r="M188" s="42">
        <v>41.83632124652069</v>
      </c>
      <c r="N188" s="42">
        <v>52.003353698967416</v>
      </c>
      <c r="O188" s="42">
        <v>110.43815398832942</v>
      </c>
      <c r="P188" s="42">
        <v>85.9666344730513</v>
      </c>
      <c r="Q188" s="42">
        <v>34.825948763503568</v>
      </c>
      <c r="R188" s="42">
        <v>14.068980569954823</v>
      </c>
      <c r="S188" s="42">
        <v>82.024536249658425</v>
      </c>
      <c r="T188" s="42">
        <v>72.813759091765263</v>
      </c>
      <c r="U188" s="42">
        <v>43.078890368980446</v>
      </c>
      <c r="V188" s="42">
        <v>54.545986504056422</v>
      </c>
      <c r="W188" s="42">
        <v>112.81592041700452</v>
      </c>
      <c r="X188" s="42">
        <v>86.723309013944657</v>
      </c>
      <c r="Y188" s="42">
        <v>36.160450506371753</v>
      </c>
      <c r="Z188" s="42">
        <v>14.136843828784826</v>
      </c>
      <c r="AA188" s="42">
        <v>85.353018192951097</v>
      </c>
      <c r="AB188" s="43">
        <v>-3.4777224473866775</v>
      </c>
      <c r="AC188" s="43">
        <v>-10.084704149275703</v>
      </c>
      <c r="AD188" s="43">
        <v>-7.9584481101724887</v>
      </c>
      <c r="AE188" s="43">
        <v>2.7209441048048344</v>
      </c>
      <c r="AF188" s="43">
        <v>-6.2123364601053943</v>
      </c>
      <c r="AG188" s="43">
        <v>-13.91121116647459</v>
      </c>
      <c r="AH188" s="43">
        <v>-12.605260873727797</v>
      </c>
      <c r="AI188" s="43">
        <v>-2.9126832374961276</v>
      </c>
      <c r="AJ188" s="43">
        <v>-26.345209673740012</v>
      </c>
      <c r="AK188" s="43">
        <v>-57.001609011885279</v>
      </c>
      <c r="AL188" s="43">
        <v>-50.839281588408305</v>
      </c>
      <c r="AM188" s="43">
        <v>14.247017733838319</v>
      </c>
      <c r="AN188" s="43">
        <v>-7.694143195455494</v>
      </c>
      <c r="AO188" s="43">
        <v>-64.828525185954788</v>
      </c>
      <c r="AP188" s="43">
        <v>-83.440829556776976</v>
      </c>
      <c r="AQ188" s="43">
        <v>-21.506124375728707</v>
      </c>
      <c r="AR188" s="43">
        <v>-24.462134899333943</v>
      </c>
      <c r="AS188" s="43">
        <v>-55.595943228025945</v>
      </c>
      <c r="AT188" s="43">
        <v>-48.087902661874601</v>
      </c>
      <c r="AU188" s="43">
        <v>16.776658824690148</v>
      </c>
      <c r="AV188" s="43">
        <v>-7.0199759046097991</v>
      </c>
      <c r="AW188" s="43">
        <v>-63.410375247978379</v>
      </c>
      <c r="AX188" s="43">
        <v>-83.349726570507158</v>
      </c>
      <c r="AY188" s="43">
        <v>-17.944581622022838</v>
      </c>
      <c r="AZ188" s="43">
        <v>0.25459438059967088</v>
      </c>
      <c r="BA188" s="43">
        <v>-3.6537022492408755</v>
      </c>
      <c r="BB188" s="43">
        <v>-4.9905427306228489</v>
      </c>
      <c r="BC188" s="43">
        <v>3.7909645093524125</v>
      </c>
      <c r="BD188" s="43">
        <v>5.5865921793962769E-2</v>
      </c>
      <c r="BE188" s="43">
        <v>-3.3468232924092511</v>
      </c>
      <c r="BF188" s="43">
        <v>-4.9169959714593254</v>
      </c>
      <c r="BG188" s="43">
        <v>-0.12876576076789048</v>
      </c>
      <c r="BH188" s="43">
        <v>-11.408600347665033</v>
      </c>
      <c r="BI188" s="43">
        <v>-26.750053410837094</v>
      </c>
      <c r="BJ188" s="43">
        <v>-29.933202263092497</v>
      </c>
      <c r="BK188" s="43">
        <v>11.33411807687672</v>
      </c>
      <c r="BL188" s="43">
        <v>-12.186862383787723</v>
      </c>
      <c r="BM188" s="43">
        <v>-33.052389959067661</v>
      </c>
      <c r="BN188" s="43">
        <v>-42.199581874694246</v>
      </c>
      <c r="BO188" s="43">
        <v>-8.4800340065159467</v>
      </c>
      <c r="BP188" s="43">
        <v>-8.9031724173518896</v>
      </c>
      <c r="BQ188" s="43">
        <v>-24.81264561858767</v>
      </c>
      <c r="BR188" s="43">
        <v>-26.334563203768369</v>
      </c>
      <c r="BS188" s="43">
        <v>14.707304338205972</v>
      </c>
      <c r="BT188" s="43">
        <v>-11.314971466073121</v>
      </c>
      <c r="BU188" s="43">
        <v>-30.313828010012877</v>
      </c>
      <c r="BV188" s="43">
        <v>-41.599022529529897</v>
      </c>
      <c r="BW188" s="43">
        <v>-4.6858357544828255</v>
      </c>
      <c r="BX188" s="43">
        <v>-2.820026253752054</v>
      </c>
      <c r="BY188" s="43">
        <v>-0.90327934173092128</v>
      </c>
      <c r="BZ188" s="43">
        <v>-0.41308616804239912</v>
      </c>
      <c r="CA188" s="43">
        <v>1.7981687014484149</v>
      </c>
      <c r="CB188" s="43">
        <v>-0.53126813688008212</v>
      </c>
      <c r="CC188" s="43">
        <v>-0.77079873208222549</v>
      </c>
      <c r="CD188" s="43">
        <v>-1.8082709246890749</v>
      </c>
      <c r="CE188" s="43">
        <v>-0.19149165177576563</v>
      </c>
      <c r="CF188" s="43">
        <v>-25.959088870387667</v>
      </c>
      <c r="CG188" s="43">
        <v>-20.757815751642617</v>
      </c>
      <c r="CH188" s="43">
        <v>-2.9160209843154736</v>
      </c>
      <c r="CI188" s="43">
        <v>5.6092894826970534</v>
      </c>
      <c r="CJ188" s="43">
        <v>-0.37415595358879677</v>
      </c>
      <c r="CK188" s="43">
        <v>-1.3506216230177228</v>
      </c>
      <c r="CL188" s="43">
        <v>-5.7116990309088385</v>
      </c>
      <c r="CM188" s="43">
        <v>-0.45806500961127405</v>
      </c>
      <c r="CN188" s="43">
        <v>0.63661507811375662</v>
      </c>
      <c r="CO188" s="43">
        <v>-0.2810986190143886</v>
      </c>
      <c r="CP188" s="43">
        <v>-0.25177528554840028</v>
      </c>
      <c r="CQ188" s="43">
        <v>2.2300161804545597</v>
      </c>
      <c r="CR188" s="43">
        <v>5.6133107261061833E-2</v>
      </c>
      <c r="CS188" s="43">
        <v>-0.21754125574784924</v>
      </c>
      <c r="CT188" s="43">
        <v>-0.81038698825066435</v>
      </c>
      <c r="CU188" s="43">
        <v>-8.8732061040562388E-2</v>
      </c>
      <c r="CV188" s="43">
        <v>-11.091145714174935</v>
      </c>
      <c r="CW188" s="43">
        <v>-9.4218798945425597</v>
      </c>
      <c r="CX188" s="43">
        <v>-1.7523166225789268</v>
      </c>
      <c r="CY188" s="43">
        <v>4.534449110895852</v>
      </c>
      <c r="CZ188" s="43">
        <v>-0.79905048863905181</v>
      </c>
      <c r="DA188" s="43">
        <v>-0.67841194462531418</v>
      </c>
      <c r="DB188" s="43">
        <v>-2.8138797507965694</v>
      </c>
      <c r="DC188" s="43">
        <v>-0.16005612388836316</v>
      </c>
      <c r="DD188" s="44">
        <v>2386</v>
      </c>
      <c r="DE188" s="44">
        <f t="shared" si="51"/>
        <v>16083</v>
      </c>
      <c r="DF188" s="43">
        <f t="shared" si="52"/>
        <v>-64.911764705882362</v>
      </c>
      <c r="DG188" s="43">
        <f t="shared" si="52"/>
        <v>-44.022136368382583</v>
      </c>
      <c r="DH188" s="44">
        <v>87</v>
      </c>
      <c r="DI188" s="44">
        <f t="shared" si="53"/>
        <v>1030</v>
      </c>
      <c r="DJ188" s="43">
        <f t="shared" si="54"/>
        <v>-77.461139896373055</v>
      </c>
      <c r="DK188" s="43">
        <f t="shared" si="54"/>
        <v>-57.82145782145782</v>
      </c>
    </row>
    <row r="189" spans="1:115" x14ac:dyDescent="0.25">
      <c r="A189" s="41">
        <v>2020</v>
      </c>
      <c r="B189" s="41" t="s">
        <v>166</v>
      </c>
      <c r="C189" s="41" t="s">
        <v>47</v>
      </c>
      <c r="D189" s="42">
        <v>93.50846057544463</v>
      </c>
      <c r="E189" s="42">
        <v>87.683019915342456</v>
      </c>
      <c r="F189" s="42">
        <v>91.454050740884611</v>
      </c>
      <c r="G189" s="42">
        <v>100.80129977748689</v>
      </c>
      <c r="H189" s="42">
        <v>90.987727406565995</v>
      </c>
      <c r="I189" s="42">
        <v>83.444668560514856</v>
      </c>
      <c r="J189" s="42">
        <v>77.728073027606769</v>
      </c>
      <c r="K189" s="42">
        <v>96.596183324507393</v>
      </c>
      <c r="L189" s="42">
        <v>81.292276283250089</v>
      </c>
      <c r="M189" s="42">
        <v>59.020674162454398</v>
      </c>
      <c r="N189" s="42">
        <v>66.240772504682027</v>
      </c>
      <c r="O189" s="42">
        <v>109.47006460274503</v>
      </c>
      <c r="P189" s="42">
        <v>103.65840163187086</v>
      </c>
      <c r="Q189" s="42">
        <v>57.780726859316722</v>
      </c>
      <c r="R189" s="42">
        <v>37.3585491919509</v>
      </c>
      <c r="S189" s="42">
        <v>84.758802531350312</v>
      </c>
      <c r="T189" s="42">
        <v>83.046905620615519</v>
      </c>
      <c r="U189" s="42">
        <v>61.052114480195385</v>
      </c>
      <c r="V189" s="42">
        <v>69.505984364989644</v>
      </c>
      <c r="W189" s="42">
        <v>111.12237190583065</v>
      </c>
      <c r="X189" s="42">
        <v>104.62944524390943</v>
      </c>
      <c r="Y189" s="42">
        <v>60.052836957387044</v>
      </c>
      <c r="Z189" s="42">
        <v>37.124067084470916</v>
      </c>
      <c r="AA189" s="42">
        <v>88.367832352373583</v>
      </c>
      <c r="AB189" s="43">
        <v>-5.3260993007872459</v>
      </c>
      <c r="AC189" s="43">
        <v>-12.686567164179074</v>
      </c>
      <c r="AD189" s="43">
        <v>-8.5033883025965373</v>
      </c>
      <c r="AE189" s="43">
        <v>1.9716286549280593</v>
      </c>
      <c r="AF189" s="43">
        <v>-6.7215430701441425</v>
      </c>
      <c r="AG189" s="43">
        <v>-16.996389943961297</v>
      </c>
      <c r="AH189" s="43">
        <v>-19.36911201639122</v>
      </c>
      <c r="AI189" s="43">
        <v>-2.8397369776783421</v>
      </c>
      <c r="AJ189" s="43">
        <v>-15.877145830075035</v>
      </c>
      <c r="AK189" s="43">
        <v>-39.309403367082965</v>
      </c>
      <c r="AL189" s="43">
        <v>-26.241024512178544</v>
      </c>
      <c r="AM189" s="43">
        <v>13.266913017014858</v>
      </c>
      <c r="AN189" s="43">
        <v>10.297736148183256</v>
      </c>
      <c r="AO189" s="43">
        <v>-37.753357702223887</v>
      </c>
      <c r="AP189" s="43">
        <v>-62.721036532181593</v>
      </c>
      <c r="AQ189" s="43">
        <v>-17.643048578455321</v>
      </c>
      <c r="AR189" s="43">
        <v>-14.105578000926045</v>
      </c>
      <c r="AS189" s="43">
        <v>-37.085046099019515</v>
      </c>
      <c r="AT189" s="43">
        <v>-22.504291403244714</v>
      </c>
      <c r="AU189" s="43">
        <v>14.58296394041907</v>
      </c>
      <c r="AV189" s="43">
        <v>11.150981576139252</v>
      </c>
      <c r="AW189" s="43">
        <v>-35.127931187896792</v>
      </c>
      <c r="AX189" s="43">
        <v>-62.960816605169391</v>
      </c>
      <c r="AY189" s="43">
        <v>-14.03863103891867</v>
      </c>
      <c r="AZ189" s="43">
        <v>-0.67759649298073654</v>
      </c>
      <c r="BA189" s="43">
        <v>-5.1677897261931278</v>
      </c>
      <c r="BB189" s="43">
        <v>-5.5703927405254205</v>
      </c>
      <c r="BC189" s="43">
        <v>3.4859324070808162</v>
      </c>
      <c r="BD189" s="43">
        <v>-1.075900214036174</v>
      </c>
      <c r="BE189" s="43">
        <v>-5.6355036794706104</v>
      </c>
      <c r="BF189" s="43">
        <v>-7.3114585057191706</v>
      </c>
      <c r="BG189" s="43">
        <v>-0.57637654445655828</v>
      </c>
      <c r="BH189" s="43">
        <v>-12.195882328261842</v>
      </c>
      <c r="BI189" s="43">
        <v>-28.997713455565755</v>
      </c>
      <c r="BJ189" s="43">
        <v>-29.364399884242076</v>
      </c>
      <c r="BK189" s="43">
        <v>11.669875878770576</v>
      </c>
      <c r="BL189" s="43">
        <v>-8.3014504303817063</v>
      </c>
      <c r="BM189" s="43">
        <v>-33.858683057732776</v>
      </c>
      <c r="BN189" s="43">
        <v>-46.342920505028736</v>
      </c>
      <c r="BO189" s="43">
        <v>-10.073546743094063</v>
      </c>
      <c r="BP189" s="43">
        <v>-9.8266086061457258</v>
      </c>
      <c r="BQ189" s="43">
        <v>-27.020419097437198</v>
      </c>
      <c r="BR189" s="43">
        <v>-25.736582370089888</v>
      </c>
      <c r="BS189" s="43">
        <v>14.685481569758929</v>
      </c>
      <c r="BT189" s="43">
        <v>-7.4186793187498212</v>
      </c>
      <c r="BU189" s="43">
        <v>-31.144232298000883</v>
      </c>
      <c r="BV189" s="43">
        <v>-45.923133719542541</v>
      </c>
      <c r="BW189" s="43">
        <v>-6.324184554992951</v>
      </c>
      <c r="BX189" s="43">
        <v>-4.6769710782959004</v>
      </c>
      <c r="BY189" s="43">
        <v>-1.224114968413123</v>
      </c>
      <c r="BZ189" s="43">
        <v>-0.54936688576433323</v>
      </c>
      <c r="CA189" s="43">
        <v>1.4683583801025739</v>
      </c>
      <c r="CB189" s="43">
        <v>-0.59861403345524122</v>
      </c>
      <c r="CC189" s="43">
        <v>-0.90728161199451152</v>
      </c>
      <c r="CD189" s="43">
        <v>-2.694480286162876</v>
      </c>
      <c r="CE189" s="43">
        <v>-0.17147167260839005</v>
      </c>
      <c r="CF189" s="43">
        <v>-15.698444707085072</v>
      </c>
      <c r="CG189" s="43">
        <v>-14.193419557740174</v>
      </c>
      <c r="CH189" s="43">
        <v>-1.2582879798121849</v>
      </c>
      <c r="CI189" s="43">
        <v>5.2882932841237356</v>
      </c>
      <c r="CJ189" s="43">
        <v>0.85179544234117532</v>
      </c>
      <c r="CK189" s="43">
        <v>-0.78488903390664388</v>
      </c>
      <c r="CL189" s="43">
        <v>-5.1742899843284693</v>
      </c>
      <c r="CM189" s="43">
        <v>-0.42764687776251087</v>
      </c>
      <c r="CN189" s="43">
        <v>-0.29037785938453092</v>
      </c>
      <c r="CO189" s="43">
        <v>-0.45179899380421057</v>
      </c>
      <c r="CP189" s="43">
        <v>-0.3164569865627811</v>
      </c>
      <c r="CQ189" s="43">
        <v>2.101230506959102</v>
      </c>
      <c r="CR189" s="43">
        <v>-7.144967867738701E-2</v>
      </c>
      <c r="CS189" s="43">
        <v>-0.33060813462626926</v>
      </c>
      <c r="CT189" s="43">
        <v>-1.1237498303449045</v>
      </c>
      <c r="CU189" s="43">
        <v>-9.7544742328080358E-2</v>
      </c>
      <c r="CV189" s="43">
        <v>-11.995262875439217</v>
      </c>
      <c r="CW189" s="43">
        <v>-10.298645816156755</v>
      </c>
      <c r="CX189" s="43">
        <v>-1.6721353443239335</v>
      </c>
      <c r="CY189" s="43">
        <v>4.6528647985031739</v>
      </c>
      <c r="CZ189" s="43">
        <v>-0.53226059405909831</v>
      </c>
      <c r="DA189" s="43">
        <v>-0.69722472458435103</v>
      </c>
      <c r="DB189" s="43">
        <v>-3.2332174099720743</v>
      </c>
      <c r="DC189" s="43">
        <v>-0.21464378484617824</v>
      </c>
      <c r="DD189" s="44">
        <v>2905</v>
      </c>
      <c r="DE189" s="44">
        <f t="shared" si="51"/>
        <v>18988</v>
      </c>
      <c r="DF189" s="43">
        <f t="shared" si="52"/>
        <v>-49.653379549393421</v>
      </c>
      <c r="DG189" s="43">
        <f t="shared" si="52"/>
        <v>-44.963914089446689</v>
      </c>
      <c r="DH189" s="44">
        <v>179</v>
      </c>
      <c r="DI189" s="44">
        <f t="shared" si="53"/>
        <v>1209</v>
      </c>
      <c r="DJ189" s="43">
        <f t="shared" si="54"/>
        <v>-36.971830985915489</v>
      </c>
      <c r="DK189" s="43">
        <f t="shared" si="54"/>
        <v>-55.649303008070426</v>
      </c>
    </row>
    <row r="190" spans="1:115" x14ac:dyDescent="0.25">
      <c r="A190" s="41">
        <v>2020</v>
      </c>
      <c r="B190" s="41" t="s">
        <v>167</v>
      </c>
      <c r="C190" s="41" t="s">
        <v>47</v>
      </c>
      <c r="D190" s="42">
        <v>92.927300608121527</v>
      </c>
      <c r="E190" s="42">
        <v>88.487960585663714</v>
      </c>
      <c r="F190" s="42">
        <v>89.75950164112011</v>
      </c>
      <c r="G190" s="42">
        <v>100.68734127872105</v>
      </c>
      <c r="H190" s="42">
        <v>92.004656313958293</v>
      </c>
      <c r="I190" s="42">
        <v>82.397105283779098</v>
      </c>
      <c r="J190" s="42">
        <v>73.763801856269467</v>
      </c>
      <c r="K190" s="42">
        <v>96.352633912261382</v>
      </c>
      <c r="L190" s="42">
        <v>87.82155628502791</v>
      </c>
      <c r="M190" s="42">
        <v>66.795441022792232</v>
      </c>
      <c r="N190" s="42">
        <v>76.424492288482043</v>
      </c>
      <c r="O190" s="42">
        <v>112.63866542200857</v>
      </c>
      <c r="P190" s="42">
        <v>114.96397859234162</v>
      </c>
      <c r="Q190" s="42">
        <v>62.012208199762597</v>
      </c>
      <c r="R190" s="42">
        <v>47.374179363157829</v>
      </c>
      <c r="S190" s="42">
        <v>96.059548764259802</v>
      </c>
      <c r="T190" s="42">
        <v>89.755326080383938</v>
      </c>
      <c r="U190" s="42">
        <v>69.328668316847526</v>
      </c>
      <c r="V190" s="42">
        <v>80.084282804355666</v>
      </c>
      <c r="W190" s="42">
        <v>114.03298622785971</v>
      </c>
      <c r="X190" s="42">
        <v>116.56255707308286</v>
      </c>
      <c r="Y190" s="42">
        <v>64.759102090258892</v>
      </c>
      <c r="Z190" s="42">
        <v>47.039079220556545</v>
      </c>
      <c r="AA190" s="42">
        <v>100.74771440549588</v>
      </c>
      <c r="AB190" s="43">
        <v>-6.1023469588433183</v>
      </c>
      <c r="AC190" s="43">
        <v>-11.43897771467376</v>
      </c>
      <c r="AD190" s="43">
        <v>-10.615337318793138</v>
      </c>
      <c r="AE190" s="43">
        <v>1.4191608516389342</v>
      </c>
      <c r="AF190" s="43">
        <v>-5.2594100221414974</v>
      </c>
      <c r="AG190" s="43">
        <v>-17.345647452492475</v>
      </c>
      <c r="AH190" s="43">
        <v>-23.698469072830541</v>
      </c>
      <c r="AI190" s="43">
        <v>-4.3122652917473854</v>
      </c>
      <c r="AJ190" s="43">
        <v>-12.34656130482038</v>
      </c>
      <c r="AK190" s="43">
        <v>-35.228407328489908</v>
      </c>
      <c r="AL190" s="43">
        <v>-26.67134974650277</v>
      </c>
      <c r="AM190" s="43">
        <v>14.363513266227358</v>
      </c>
      <c r="AN190" s="43">
        <v>18.201166617773513</v>
      </c>
      <c r="AO190" s="43">
        <v>-30.818127791713547</v>
      </c>
      <c r="AP190" s="43">
        <v>-50.755473416457086</v>
      </c>
      <c r="AQ190" s="43">
        <v>-6.3979811840219618</v>
      </c>
      <c r="AR190" s="43">
        <v>-10.64375046647098</v>
      </c>
      <c r="AS190" s="43">
        <v>-32.79090898162805</v>
      </c>
      <c r="AT190" s="43">
        <v>-23.444681074321295</v>
      </c>
      <c r="AU190" s="43">
        <v>15.112528833167715</v>
      </c>
      <c r="AV190" s="43">
        <v>19.539652748975644</v>
      </c>
      <c r="AW190" s="43">
        <v>-27.587762442221255</v>
      </c>
      <c r="AX190" s="43">
        <v>-51.003752452760544</v>
      </c>
      <c r="AY190" s="43">
        <v>-1.8538565277811836</v>
      </c>
      <c r="AZ190" s="43">
        <v>-1.4553730422376732</v>
      </c>
      <c r="BA190" s="43">
        <v>-6.0641757000604475</v>
      </c>
      <c r="BB190" s="43">
        <v>-6.288014215330417</v>
      </c>
      <c r="BC190" s="43">
        <v>3.1880755257055249</v>
      </c>
      <c r="BD190" s="43">
        <v>-1.6722675923353414</v>
      </c>
      <c r="BE190" s="43">
        <v>-7.3049576466258532</v>
      </c>
      <c r="BF190" s="43">
        <v>-9.6462822595634545</v>
      </c>
      <c r="BG190" s="43">
        <v>-1.1116177272831762</v>
      </c>
      <c r="BH190" s="43">
        <v>-12.219155257827918</v>
      </c>
      <c r="BI190" s="43">
        <v>-29.991547557883692</v>
      </c>
      <c r="BJ190" s="43">
        <v>-28.955951113171828</v>
      </c>
      <c r="BK190" s="43">
        <v>12.075010590771518</v>
      </c>
      <c r="BL190" s="43">
        <v>-4.2808625886085245</v>
      </c>
      <c r="BM190" s="43">
        <v>-33.426649107573795</v>
      </c>
      <c r="BN190" s="43">
        <v>-47.05931248948724</v>
      </c>
      <c r="BO190" s="43">
        <v>-9.5303460854918356</v>
      </c>
      <c r="BP190" s="43">
        <v>-9.9538345424117658</v>
      </c>
      <c r="BQ190" s="43">
        <v>-27.946777284475466</v>
      </c>
      <c r="BR190" s="43">
        <v>-25.383536955324093</v>
      </c>
      <c r="BS190" s="43">
        <v>14.750402426102971</v>
      </c>
      <c r="BT190" s="43">
        <v>-3.313122469149532</v>
      </c>
      <c r="BU190" s="43">
        <v>-30.636226831589585</v>
      </c>
      <c r="BV190" s="43">
        <v>-46.748244690714237</v>
      </c>
      <c r="BW190" s="43">
        <v>-5.6586545625516127</v>
      </c>
      <c r="BX190" s="43">
        <v>-5.2708518217195364</v>
      </c>
      <c r="BY190" s="43">
        <v>-1.1471398409764639</v>
      </c>
      <c r="BZ190" s="43">
        <v>-0.53014999409810393</v>
      </c>
      <c r="CA190" s="43">
        <v>1.3056676695599323</v>
      </c>
      <c r="CB190" s="43">
        <v>-0.45756813171134197</v>
      </c>
      <c r="CC190" s="43">
        <v>-0.96337234665457838</v>
      </c>
      <c r="CD190" s="43">
        <v>-3.2736585474080462</v>
      </c>
      <c r="CE190" s="43">
        <v>-0.2046306304309336</v>
      </c>
      <c r="CF190" s="43">
        <v>-12.596598264201312</v>
      </c>
      <c r="CG190" s="43">
        <v>-13.323552501683359</v>
      </c>
      <c r="CH190" s="43">
        <v>-1.427272601068851</v>
      </c>
      <c r="CI190" s="43">
        <v>5.5777840214081529</v>
      </c>
      <c r="CJ190" s="43">
        <v>1.3256249988014368</v>
      </c>
      <c r="CK190" s="43">
        <v>-0.53126677326977934</v>
      </c>
      <c r="CL190" s="43">
        <v>-4.0855040155141262</v>
      </c>
      <c r="CM190" s="43">
        <v>-0.13241139287478396</v>
      </c>
      <c r="CN190" s="43">
        <v>-1.0457350225833515</v>
      </c>
      <c r="CO190" s="43">
        <v>-0.55142359656939577</v>
      </c>
      <c r="CP190" s="43">
        <v>-0.343666826261805</v>
      </c>
      <c r="CQ190" s="43">
        <v>2.0000867239693063</v>
      </c>
      <c r="CR190" s="43">
        <v>-0.12026043904383248</v>
      </c>
      <c r="CS190" s="43">
        <v>-0.46842475314841958</v>
      </c>
      <c r="CT190" s="43">
        <v>-1.4481847441869544</v>
      </c>
      <c r="CU190" s="43">
        <v>-0.11386138734225044</v>
      </c>
      <c r="CV190" s="43">
        <v>-12.110809806260962</v>
      </c>
      <c r="CW190" s="43">
        <v>-10.773104676532803</v>
      </c>
      <c r="CX190" s="43">
        <v>-1.6497310513437562</v>
      </c>
      <c r="CY190" s="43">
        <v>4.7936775327064307</v>
      </c>
      <c r="CZ190" s="43">
        <v>-0.2458067995898531</v>
      </c>
      <c r="DA190" s="43">
        <v>-0.67357439770055061</v>
      </c>
      <c r="DB190" s="43">
        <v>-3.3582027833347849</v>
      </c>
      <c r="DC190" s="43">
        <v>-0.20406763046564255</v>
      </c>
      <c r="DD190" s="44">
        <v>3527</v>
      </c>
      <c r="DE190" s="44">
        <f t="shared" si="51"/>
        <v>22515</v>
      </c>
      <c r="DF190" s="43">
        <f t="shared" si="52"/>
        <v>-45.334779913205203</v>
      </c>
      <c r="DG190" s="43">
        <f t="shared" si="52"/>
        <v>-45.022342685517543</v>
      </c>
      <c r="DH190" s="44">
        <v>137</v>
      </c>
      <c r="DI190" s="44">
        <f t="shared" si="53"/>
        <v>1346</v>
      </c>
      <c r="DJ190" s="43">
        <f t="shared" si="54"/>
        <v>-63.563829787234049</v>
      </c>
      <c r="DK190" s="43">
        <f t="shared" si="54"/>
        <v>-56.608639587362994</v>
      </c>
    </row>
    <row r="191" spans="1:115" x14ac:dyDescent="0.25">
      <c r="A191" s="41">
        <v>2020</v>
      </c>
      <c r="B191" s="41" t="s">
        <v>168</v>
      </c>
      <c r="C191" s="41" t="s">
        <v>47</v>
      </c>
      <c r="D191" s="42">
        <v>92.19925841543197</v>
      </c>
      <c r="E191" s="42">
        <v>87.73853306501978</v>
      </c>
      <c r="F191" s="42">
        <v>88.687862612231143</v>
      </c>
      <c r="G191" s="42">
        <v>100.21680461376401</v>
      </c>
      <c r="H191" s="42">
        <v>91.611363333943729</v>
      </c>
      <c r="I191" s="42">
        <v>79.935078548867438</v>
      </c>
      <c r="J191" s="42">
        <v>72.354100934184132</v>
      </c>
      <c r="K191" s="42">
        <v>96.567341946714834</v>
      </c>
      <c r="L191" s="42">
        <v>85.399425899661097</v>
      </c>
      <c r="M191" s="42">
        <v>67.752695261301128</v>
      </c>
      <c r="N191" s="42">
        <v>75.072346490020166</v>
      </c>
      <c r="O191" s="42">
        <v>109.0290845353493</v>
      </c>
      <c r="P191" s="42">
        <v>103.45030632591521</v>
      </c>
      <c r="Q191" s="42">
        <v>64.313023235726348</v>
      </c>
      <c r="R191" s="42">
        <v>41.620060851480517</v>
      </c>
      <c r="S191" s="42">
        <v>90.794435548715839</v>
      </c>
      <c r="T191" s="42">
        <v>87.421771509923545</v>
      </c>
      <c r="U191" s="42">
        <v>70.591808207670297</v>
      </c>
      <c r="V191" s="42">
        <v>78.868407386990455</v>
      </c>
      <c r="W191" s="42">
        <v>110.29887606137557</v>
      </c>
      <c r="X191" s="42">
        <v>105.1928289276417</v>
      </c>
      <c r="Y191" s="42">
        <v>67.91192905996445</v>
      </c>
      <c r="Z191" s="42">
        <v>40.934990719744214</v>
      </c>
      <c r="AA191" s="42">
        <v>96.017358972161176</v>
      </c>
      <c r="AB191" s="43">
        <v>-7.5988414233299277</v>
      </c>
      <c r="AC191" s="43">
        <v>-11.38763432487152</v>
      </c>
      <c r="AD191" s="43">
        <v>-11.121898261919894</v>
      </c>
      <c r="AE191" s="43">
        <v>-0.58338559301587267</v>
      </c>
      <c r="AF191" s="43">
        <v>-9.2098737741782131</v>
      </c>
      <c r="AG191" s="43">
        <v>-17.372004215158476</v>
      </c>
      <c r="AH191" s="43">
        <v>-25.646953988352507</v>
      </c>
      <c r="AI191" s="43">
        <v>-2.9125587988421464</v>
      </c>
      <c r="AJ191" s="43">
        <v>-19.983531924394981</v>
      </c>
      <c r="AK191" s="43">
        <v>-40.691432129472851</v>
      </c>
      <c r="AL191" s="43">
        <v>-27.846403762737847</v>
      </c>
      <c r="AM191" s="43">
        <v>4.9225922044024761</v>
      </c>
      <c r="AN191" s="43">
        <v>-0.66337463415856446</v>
      </c>
      <c r="AO191" s="43">
        <v>-39.698232428714633</v>
      </c>
      <c r="AP191" s="43">
        <v>-53.558296742433022</v>
      </c>
      <c r="AQ191" s="43">
        <v>-10.498949712025462</v>
      </c>
      <c r="AR191" s="43">
        <v>-18.375956004584438</v>
      </c>
      <c r="AS191" s="43">
        <v>-38.401492619220512</v>
      </c>
      <c r="AT191" s="43">
        <v>-24.923897849326536</v>
      </c>
      <c r="AU191" s="43">
        <v>5.7171484359877844</v>
      </c>
      <c r="AV191" s="43">
        <v>0.8964839967289695</v>
      </c>
      <c r="AW191" s="43">
        <v>-36.442007742777285</v>
      </c>
      <c r="AX191" s="43">
        <v>-54.325426947879805</v>
      </c>
      <c r="AY191" s="43">
        <v>-5.6870758556914929</v>
      </c>
      <c r="AZ191" s="43">
        <v>-2.2312860599277284</v>
      </c>
      <c r="BA191" s="43">
        <v>-6.724660308234542</v>
      </c>
      <c r="BB191" s="43">
        <v>-6.8866587156747201</v>
      </c>
      <c r="BC191" s="43">
        <v>2.7066370737804268</v>
      </c>
      <c r="BD191" s="43">
        <v>-2.6446939419083049</v>
      </c>
      <c r="BE191" s="43">
        <v>-8.5284543692053063</v>
      </c>
      <c r="BF191" s="43">
        <v>-11.653254066477835</v>
      </c>
      <c r="BG191" s="43">
        <v>-1.3348884395397498</v>
      </c>
      <c r="BH191" s="43">
        <v>-13.31613391347256</v>
      </c>
      <c r="BI191" s="43">
        <v>-31.598265125047419</v>
      </c>
      <c r="BJ191" s="43">
        <v>-28.810045530880977</v>
      </c>
      <c r="BK191" s="43">
        <v>11.09547211776427</v>
      </c>
      <c r="BL191" s="43">
        <v>-3.7753626909778348</v>
      </c>
      <c r="BM191" s="43">
        <v>-34.333609234782358</v>
      </c>
      <c r="BN191" s="43">
        <v>-47.913101562443437</v>
      </c>
      <c r="BO191" s="43">
        <v>-9.6538100880763533</v>
      </c>
      <c r="BP191" s="43">
        <v>-11.152953242394037</v>
      </c>
      <c r="BQ191" s="43">
        <v>-29.529134724816696</v>
      </c>
      <c r="BR191" s="43">
        <v>-25.321960396249001</v>
      </c>
      <c r="BS191" s="43">
        <v>13.503679214390729</v>
      </c>
      <c r="BT191" s="43">
        <v>-2.7236462681950457</v>
      </c>
      <c r="BU191" s="43">
        <v>-31.482607039344181</v>
      </c>
      <c r="BV191" s="43">
        <v>-47.745768588012147</v>
      </c>
      <c r="BW191" s="43">
        <v>-5.6623111648884894</v>
      </c>
      <c r="BX191" s="43">
        <v>-6.566549260272617</v>
      </c>
      <c r="BY191" s="43">
        <v>-1.1210370583009963</v>
      </c>
      <c r="BZ191" s="43">
        <v>-0.5103035679082828</v>
      </c>
      <c r="CA191" s="43">
        <v>0.34600140605645585</v>
      </c>
      <c r="CB191" s="43">
        <v>-0.79735991471548484</v>
      </c>
      <c r="CC191" s="43">
        <v>-0.84148156019295073</v>
      </c>
      <c r="CD191" s="43">
        <v>-3.4739198076273037</v>
      </c>
      <c r="CE191" s="43">
        <v>-0.16844875758405442</v>
      </c>
      <c r="CF191" s="43">
        <v>-20.189303354829569</v>
      </c>
      <c r="CG191" s="43">
        <v>-16.001266482483938</v>
      </c>
      <c r="CH191" s="43">
        <v>-1.4052871064766961</v>
      </c>
      <c r="CI191" s="43">
        <v>1.9142674957093708</v>
      </c>
      <c r="CJ191" s="43">
        <v>5.657258592694462E-2</v>
      </c>
      <c r="CK191" s="43">
        <v>-0.82717188535659292</v>
      </c>
      <c r="CL191" s="43">
        <v>-3.6854944561822447</v>
      </c>
      <c r="CM191" s="43">
        <v>-0.24092350596641168</v>
      </c>
      <c r="CN191" s="43">
        <v>-1.7093163154023894</v>
      </c>
      <c r="CO191" s="43">
        <v>-0.62359072558689077</v>
      </c>
      <c r="CP191" s="43">
        <v>-0.33996541773034467</v>
      </c>
      <c r="CQ191" s="43">
        <v>1.7890486019497345</v>
      </c>
      <c r="CR191" s="43">
        <v>-0.20571436521195893</v>
      </c>
      <c r="CS191" s="43">
        <v>-0.5174731226339383</v>
      </c>
      <c r="CT191" s="43">
        <v>-1.7210573926847572</v>
      </c>
      <c r="CU191" s="43">
        <v>-9.0563893504233731E-2</v>
      </c>
      <c r="CV191" s="43">
        <v>-13.271748773037878</v>
      </c>
      <c r="CW191" s="43">
        <v>-11.51918663368968</v>
      </c>
      <c r="CX191" s="43">
        <v>-1.6165765454933565</v>
      </c>
      <c r="CY191" s="43">
        <v>4.3893365542016021</v>
      </c>
      <c r="CZ191" s="43">
        <v>-0.20274717201777956</v>
      </c>
      <c r="DA191" s="43">
        <v>-0.70189204634107172</v>
      </c>
      <c r="DB191" s="43">
        <v>-3.405036665211818</v>
      </c>
      <c r="DC191" s="43">
        <v>-0.21564626448577409</v>
      </c>
      <c r="DD191" s="44">
        <v>3163</v>
      </c>
      <c r="DE191" s="44">
        <f t="shared" si="51"/>
        <v>25678</v>
      </c>
      <c r="DF191" s="43">
        <f t="shared" si="52"/>
        <v>-54.272083273095276</v>
      </c>
      <c r="DG191" s="43">
        <f t="shared" si="52"/>
        <v>-46.358888656778774</v>
      </c>
      <c r="DH191" s="44">
        <v>124</v>
      </c>
      <c r="DI191" s="44">
        <f t="shared" si="53"/>
        <v>1470</v>
      </c>
      <c r="DJ191" s="43">
        <f t="shared" si="54"/>
        <v>-72.687224669603523</v>
      </c>
      <c r="DK191" s="43">
        <f t="shared" si="54"/>
        <v>-58.661417322834652</v>
      </c>
    </row>
    <row r="192" spans="1:115" x14ac:dyDescent="0.25">
      <c r="A192" s="41">
        <v>2020</v>
      </c>
      <c r="B192" s="41" t="s">
        <v>169</v>
      </c>
      <c r="C192" s="41" t="s">
        <v>47</v>
      </c>
      <c r="D192" s="42">
        <v>91.875500730722365</v>
      </c>
      <c r="E192" s="42">
        <v>87.319100378568834</v>
      </c>
      <c r="F192" s="42">
        <v>89.555374411950439</v>
      </c>
      <c r="G192" s="42">
        <v>99.454084402973891</v>
      </c>
      <c r="H192" s="42">
        <v>92.140196541719689</v>
      </c>
      <c r="I192" s="42">
        <v>82.054785607098793</v>
      </c>
      <c r="J192" s="42">
        <v>71.471719559060546</v>
      </c>
      <c r="K192" s="42">
        <v>96.955098247788925</v>
      </c>
      <c r="L192" s="42">
        <v>97.301674987427049</v>
      </c>
      <c r="M192" s="42">
        <v>98.76664011964354</v>
      </c>
      <c r="N192" s="42">
        <v>90.488115617894195</v>
      </c>
      <c r="O192" s="42">
        <v>101.56868055191568</v>
      </c>
      <c r="P192" s="42">
        <v>111.64489268664475</v>
      </c>
      <c r="Q192" s="42">
        <v>80.922232573614167</v>
      </c>
      <c r="R192" s="42">
        <v>63.980712646343243</v>
      </c>
      <c r="S192" s="42">
        <v>91.942805783788003</v>
      </c>
      <c r="T192" s="42">
        <v>100.14375018170323</v>
      </c>
      <c r="U192" s="42">
        <v>103.13571547587192</v>
      </c>
      <c r="V192" s="42">
        <v>95.252567507778068</v>
      </c>
      <c r="W192" s="42">
        <v>103.18026706245611</v>
      </c>
      <c r="X192" s="42">
        <v>113.78908870344699</v>
      </c>
      <c r="Y192" s="42">
        <v>86.30706084409492</v>
      </c>
      <c r="Z192" s="42">
        <v>63.19226470349151</v>
      </c>
      <c r="AA192" s="42">
        <v>97.463536149385504</v>
      </c>
      <c r="AB192" s="43">
        <v>-8.2522597621063181</v>
      </c>
      <c r="AC192" s="43">
        <v>-13.083653108211823</v>
      </c>
      <c r="AD192" s="43">
        <v>-9.1246087582597113</v>
      </c>
      <c r="AE192" s="43">
        <v>-1.4171190746745999</v>
      </c>
      <c r="AF192" s="43">
        <v>-11.54681781751583</v>
      </c>
      <c r="AG192" s="43">
        <v>-13.795172487421548</v>
      </c>
      <c r="AH192" s="43">
        <v>-26.575817403249147</v>
      </c>
      <c r="AI192" s="43">
        <v>-2.5509711082647102</v>
      </c>
      <c r="AJ192" s="43">
        <v>-3.2484653985486056</v>
      </c>
      <c r="AK192" s="43">
        <v>-7.3660014766245059</v>
      </c>
      <c r="AL192" s="43">
        <v>-11.854396317379212</v>
      </c>
      <c r="AM192" s="43">
        <v>4.0729832063047589</v>
      </c>
      <c r="AN192" s="43">
        <v>12.854339205260956</v>
      </c>
      <c r="AO192" s="43">
        <v>-9.5011183057022386</v>
      </c>
      <c r="AP192" s="43">
        <v>-28.8458099482508</v>
      </c>
      <c r="AQ192" s="43">
        <v>-5.0937088654795737</v>
      </c>
      <c r="AR192" s="43">
        <v>-0.97723135183711562</v>
      </c>
      <c r="AS192" s="43">
        <v>-3.7171996948731634</v>
      </c>
      <c r="AT192" s="43">
        <v>-8.2788473953595787</v>
      </c>
      <c r="AU192" s="43">
        <v>4.9811319860541658</v>
      </c>
      <c r="AV192" s="43">
        <v>14.805991463643743</v>
      </c>
      <c r="AW192" s="43">
        <v>-3.7370915577790709</v>
      </c>
      <c r="AX192" s="43">
        <v>-29.812172262431002</v>
      </c>
      <c r="AY192" s="43">
        <v>-0.14336310753728654</v>
      </c>
      <c r="AZ192" s="43">
        <v>-2.9086034969397989</v>
      </c>
      <c r="BA192" s="43">
        <v>-7.4356677272867877</v>
      </c>
      <c r="BB192" s="43">
        <v>-7.1305451871025767</v>
      </c>
      <c r="BC192" s="43">
        <v>2.2394942203985302</v>
      </c>
      <c r="BD192" s="43">
        <v>-3.6909593611640368</v>
      </c>
      <c r="BE192" s="43">
        <v>-9.0909865272861161</v>
      </c>
      <c r="BF192" s="43">
        <v>-13.316835138364603</v>
      </c>
      <c r="BG192" s="43">
        <v>-1.4690570528052005</v>
      </c>
      <c r="BH192" s="43">
        <v>-12.133290284519937</v>
      </c>
      <c r="BI192" s="43">
        <v>-28.619588140267428</v>
      </c>
      <c r="BJ192" s="43">
        <v>-26.862765339429508</v>
      </c>
      <c r="BK192" s="43">
        <v>10.295160008733628</v>
      </c>
      <c r="BL192" s="43">
        <v>-1.8265719468054331</v>
      </c>
      <c r="BM192" s="43">
        <v>-31.648350062041008</v>
      </c>
      <c r="BN192" s="43">
        <v>-45.692486111348799</v>
      </c>
      <c r="BO192" s="43">
        <v>-9.1589603666974782</v>
      </c>
      <c r="BP192" s="43">
        <v>-9.9470520416256818</v>
      </c>
      <c r="BQ192" s="43">
        <v>-26.330061602728485</v>
      </c>
      <c r="BR192" s="43">
        <v>-23.328811505186899</v>
      </c>
      <c r="BS192" s="43">
        <v>12.523124823467402</v>
      </c>
      <c r="BT192" s="43">
        <v>-0.66421688687459124</v>
      </c>
      <c r="BU192" s="43">
        <v>-28.458547415287892</v>
      </c>
      <c r="BV192" s="43">
        <v>-45.651066129494666</v>
      </c>
      <c r="BW192" s="43">
        <v>-5.0563234248396256</v>
      </c>
      <c r="BX192" s="43">
        <v>-7.4095234508135155</v>
      </c>
      <c r="BY192" s="43">
        <v>-1.3200820130324724</v>
      </c>
      <c r="BZ192" s="43">
        <v>-0.37986928856642238</v>
      </c>
      <c r="CA192" s="43">
        <v>-0.27604539054411648</v>
      </c>
      <c r="CB192" s="43">
        <v>-0.95464067929193119</v>
      </c>
      <c r="CC192" s="43">
        <v>-0.7923190434402787</v>
      </c>
      <c r="CD192" s="43">
        <v>-3.5291126255001406</v>
      </c>
      <c r="CE192" s="43">
        <v>-0.15745441043815356</v>
      </c>
      <c r="CF192" s="43">
        <v>-3.4886798253957574</v>
      </c>
      <c r="CG192" s="43">
        <v>-2.8443208322615767</v>
      </c>
      <c r="CH192" s="43">
        <v>-0.46392660955537929</v>
      </c>
      <c r="CI192" s="43">
        <v>1.6084112645835114</v>
      </c>
      <c r="CJ192" s="43">
        <v>0.9722081479527398</v>
      </c>
      <c r="CK192" s="43">
        <v>-0.18226256561262119</v>
      </c>
      <c r="CL192" s="43">
        <v>-2.4765781072880708</v>
      </c>
      <c r="CM192" s="43">
        <v>-0.10221112321436072</v>
      </c>
      <c r="CN192" s="43">
        <v>-2.3991252495303148</v>
      </c>
      <c r="CO192" s="43">
        <v>-0.70193217245736672</v>
      </c>
      <c r="CP192" s="43">
        <v>-0.34442623522145133</v>
      </c>
      <c r="CQ192" s="43">
        <v>1.5564367667253831</v>
      </c>
      <c r="CR192" s="43">
        <v>-0.28999584329150863</v>
      </c>
      <c r="CS192" s="43">
        <v>-0.57102312863494509</v>
      </c>
      <c r="CT192" s="43">
        <v>-1.9500996678800309</v>
      </c>
      <c r="CU192" s="43">
        <v>-9.8084968770395381E-2</v>
      </c>
      <c r="CV192" s="43">
        <v>-12.132907752239047</v>
      </c>
      <c r="CW192" s="43">
        <v>-10.4982791056394</v>
      </c>
      <c r="CX192" s="43">
        <v>-1.4945148869393898</v>
      </c>
      <c r="CY192" s="43">
        <v>4.0599906516621243</v>
      </c>
      <c r="CZ192" s="43">
        <v>-6.4227384147466648E-2</v>
      </c>
      <c r="DA192" s="43">
        <v>-0.64152190622222671</v>
      </c>
      <c r="DB192" s="43">
        <v>-3.2920697123764757</v>
      </c>
      <c r="DC192" s="43">
        <v>-0.20228540857621449</v>
      </c>
      <c r="DD192" s="44">
        <v>4678</v>
      </c>
      <c r="DE192" s="44">
        <f t="shared" si="51"/>
        <v>30356</v>
      </c>
      <c r="DF192" s="43">
        <f t="shared" si="52"/>
        <v>-28.240527688295746</v>
      </c>
      <c r="DG192" s="43">
        <f t="shared" si="52"/>
        <v>-44.187243744139437</v>
      </c>
      <c r="DH192" s="44">
        <v>194</v>
      </c>
      <c r="DI192" s="44">
        <f t="shared" si="53"/>
        <v>1664</v>
      </c>
      <c r="DJ192" s="43">
        <f t="shared" si="54"/>
        <v>-59.071729957805907</v>
      </c>
      <c r="DK192" s="43">
        <f t="shared" si="54"/>
        <v>-58.709677419354847</v>
      </c>
    </row>
    <row r="193" spans="1:115" x14ac:dyDescent="0.25">
      <c r="A193" s="41">
        <v>2020</v>
      </c>
      <c r="B193" s="41" t="s">
        <v>170</v>
      </c>
      <c r="C193" s="41" t="s">
        <v>47</v>
      </c>
      <c r="D193" s="42">
        <v>92.23158368813877</v>
      </c>
      <c r="E193" s="42">
        <v>87.525732657923328</v>
      </c>
      <c r="F193" s="42">
        <v>90.624525965636437</v>
      </c>
      <c r="G193" s="42">
        <v>98.840619344415941</v>
      </c>
      <c r="H193" s="42">
        <v>95.320236839159918</v>
      </c>
      <c r="I193" s="42">
        <v>80.63526145672428</v>
      </c>
      <c r="J193" s="42">
        <v>73.625526952687181</v>
      </c>
      <c r="K193" s="42">
        <v>98.15041312624642</v>
      </c>
      <c r="L193" s="42">
        <v>102.83911369400165</v>
      </c>
      <c r="M193" s="42">
        <v>100.50922190256874</v>
      </c>
      <c r="N193" s="42">
        <v>93.835584756020964</v>
      </c>
      <c r="O193" s="42">
        <v>108.34231315613781</v>
      </c>
      <c r="P193" s="42">
        <v>122.39618536979657</v>
      </c>
      <c r="Q193" s="42">
        <v>83.303444709006513</v>
      </c>
      <c r="R193" s="42">
        <v>79.865541226921394</v>
      </c>
      <c r="S193" s="42">
        <v>97.769489051442264</v>
      </c>
      <c r="T193" s="42">
        <v>106.00844378713334</v>
      </c>
      <c r="U193" s="42">
        <v>105.32165873394904</v>
      </c>
      <c r="V193" s="42">
        <v>99.287145927321902</v>
      </c>
      <c r="W193" s="42">
        <v>110.1070532092965</v>
      </c>
      <c r="X193" s="42">
        <v>125.13335194942958</v>
      </c>
      <c r="Y193" s="42">
        <v>89.896215659381056</v>
      </c>
      <c r="Z193" s="42">
        <v>78.994440904222529</v>
      </c>
      <c r="AA193" s="42">
        <v>103.55590935200919</v>
      </c>
      <c r="AB193" s="43">
        <v>-8.8150145611961328</v>
      </c>
      <c r="AC193" s="43">
        <v>-13.285260327548276</v>
      </c>
      <c r="AD193" s="43">
        <v>-8.4266939451104648</v>
      </c>
      <c r="AE193" s="43">
        <v>-2.4723431239664806</v>
      </c>
      <c r="AF193" s="43">
        <v>-9.5959150283950976</v>
      </c>
      <c r="AG193" s="43">
        <v>-20.266005168851876</v>
      </c>
      <c r="AH193" s="43">
        <v>-26.190028664662879</v>
      </c>
      <c r="AI193" s="43">
        <v>-0.52937546675666525</v>
      </c>
      <c r="AJ193" s="43">
        <v>-0.24279858325726433</v>
      </c>
      <c r="AK193" s="43">
        <v>-8.9777229610816356</v>
      </c>
      <c r="AL193" s="43">
        <v>-9.1234644372687015</v>
      </c>
      <c r="AM193" s="43">
        <v>11.416702012220536</v>
      </c>
      <c r="AN193" s="43">
        <v>6.7896678239877994</v>
      </c>
      <c r="AO193" s="43">
        <v>-6.6762287952475745</v>
      </c>
      <c r="AP193" s="43">
        <v>-12.995483610853853</v>
      </c>
      <c r="AQ193" s="43">
        <v>0.82560408836191979</v>
      </c>
      <c r="AR193" s="43">
        <v>2.0945160785686312</v>
      </c>
      <c r="AS193" s="43">
        <v>-5.32601840317718</v>
      </c>
      <c r="AT193" s="43">
        <v>-5.449872459279403</v>
      </c>
      <c r="AU193" s="43">
        <v>12.410484960622403</v>
      </c>
      <c r="AV193" s="43">
        <v>8.9609266539943953</v>
      </c>
      <c r="AW193" s="43">
        <v>-4.6415129542398681E-2</v>
      </c>
      <c r="AX193" s="43">
        <v>-14.093319696591477</v>
      </c>
      <c r="AY193" s="43">
        <v>5.689465475458455</v>
      </c>
      <c r="AZ193" s="43">
        <v>-3.5112488938626396</v>
      </c>
      <c r="BA193" s="43">
        <v>-8.0264266339985504</v>
      </c>
      <c r="BB193" s="43">
        <v>-7.2584010246691584</v>
      </c>
      <c r="BC193" s="43">
        <v>1.7580718632913328</v>
      </c>
      <c r="BD193" s="43">
        <v>-4.3187441396436155</v>
      </c>
      <c r="BE193" s="43">
        <v>-10.229878567717844</v>
      </c>
      <c r="BF193" s="43">
        <v>-14.636690370643713</v>
      </c>
      <c r="BG193" s="43">
        <v>-1.3763789412468697</v>
      </c>
      <c r="BH193" s="43">
        <v>-10.855194282964975</v>
      </c>
      <c r="BI193" s="43">
        <v>-26.401448915392223</v>
      </c>
      <c r="BJ193" s="43">
        <v>-25.025804212312785</v>
      </c>
      <c r="BK193" s="43">
        <v>10.409526661831791</v>
      </c>
      <c r="BL193" s="43">
        <v>-0.79659672664584846</v>
      </c>
      <c r="BM193" s="43">
        <v>-29.215315520452179</v>
      </c>
      <c r="BN193" s="43">
        <v>-42.218139943790902</v>
      </c>
      <c r="BO193" s="43">
        <v>-8.1806984630616757</v>
      </c>
      <c r="BP193" s="43">
        <v>-8.6408439473965153</v>
      </c>
      <c r="BQ193" s="43">
        <v>-23.934823135729786</v>
      </c>
      <c r="BR193" s="43">
        <v>-21.43814051589046</v>
      </c>
      <c r="BS193" s="43">
        <v>12.511537756232926</v>
      </c>
      <c r="BT193" s="43">
        <v>0.48902660176424195</v>
      </c>
      <c r="BU193" s="43">
        <v>-25.658309447857629</v>
      </c>
      <c r="BV193" s="43">
        <v>-42.287625038259002</v>
      </c>
      <c r="BW193" s="43">
        <v>-3.9894515768406191</v>
      </c>
      <c r="BX193" s="43">
        <v>-8.2069681490738358</v>
      </c>
      <c r="BY193" s="43">
        <v>-1.4943080210218691</v>
      </c>
      <c r="BZ193" s="43">
        <v>-0.35941948234100979</v>
      </c>
      <c r="CA193" s="43">
        <v>-0.81764512128857147</v>
      </c>
      <c r="CB193" s="43">
        <v>-0.89136757330728544</v>
      </c>
      <c r="CC193" s="43">
        <v>-1.1493221145173025</v>
      </c>
      <c r="CD193" s="43">
        <v>-3.4205086768583346</v>
      </c>
      <c r="CE193" s="43">
        <v>-7.4397159739463037E-2</v>
      </c>
      <c r="CF193" s="43">
        <v>-1.0665480156882461</v>
      </c>
      <c r="CG193" s="43">
        <v>-4.001228296001857</v>
      </c>
      <c r="CH193" s="43">
        <v>-0.32805936029496247</v>
      </c>
      <c r="CI193" s="43">
        <v>4.2202732607495941</v>
      </c>
      <c r="CJ193" s="43">
        <v>0.61061638997091339</v>
      </c>
      <c r="CK193" s="43">
        <v>-0.12656136492925379</v>
      </c>
      <c r="CL193" s="43">
        <v>-1.3985968930058892</v>
      </c>
      <c r="CM193" s="43">
        <v>-4.2991752176790979E-2</v>
      </c>
      <c r="CN193" s="43">
        <v>-3.0771497166021726</v>
      </c>
      <c r="CO193" s="43">
        <v>-0.88234430482602411</v>
      </c>
      <c r="CP193" s="43">
        <v>-0.34599688898705011</v>
      </c>
      <c r="CQ193" s="43">
        <v>1.3141911427183981</v>
      </c>
      <c r="CR193" s="43">
        <v>-0.35121881015444467</v>
      </c>
      <c r="CS193" s="43">
        <v>-0.61703960011659009</v>
      </c>
      <c r="CT193" s="43">
        <v>-2.0990901720104267</v>
      </c>
      <c r="CU193" s="43">
        <v>-9.5651083226034619E-2</v>
      </c>
      <c r="CV193" s="43">
        <v>-11.061187781321788</v>
      </c>
      <c r="CW193" s="43">
        <v>-9.9080568553994155</v>
      </c>
      <c r="CX193" s="43">
        <v>-1.3770238124184209</v>
      </c>
      <c r="CY193" s="43">
        <v>4.0764738210143427</v>
      </c>
      <c r="CZ193" s="43">
        <v>9.8329880182803243E-3</v>
      </c>
      <c r="DA193" s="43">
        <v>-0.58621107060566802</v>
      </c>
      <c r="DB193" s="43">
        <v>-3.0902901883367555</v>
      </c>
      <c r="DC193" s="43">
        <v>-0.18591266359414987</v>
      </c>
      <c r="DD193" s="44">
        <v>5024</v>
      </c>
      <c r="DE193" s="44">
        <f t="shared" si="51"/>
        <v>35380</v>
      </c>
      <c r="DF193" s="43">
        <f t="shared" si="52"/>
        <v>-28.269560251284975</v>
      </c>
      <c r="DG193" s="43">
        <f t="shared" si="52"/>
        <v>-42.371280113367973</v>
      </c>
      <c r="DH193" s="44">
        <v>163</v>
      </c>
      <c r="DI193" s="44">
        <f t="shared" si="53"/>
        <v>1827</v>
      </c>
      <c r="DJ193" s="43">
        <f t="shared" si="54"/>
        <v>-64.565217391304344</v>
      </c>
      <c r="DK193" s="43">
        <f t="shared" si="54"/>
        <v>-59.309576837416486</v>
      </c>
    </row>
    <row r="194" spans="1:115" x14ac:dyDescent="0.25">
      <c r="A194" s="41">
        <v>2020</v>
      </c>
      <c r="B194" s="41" t="s">
        <v>171</v>
      </c>
      <c r="C194" s="41" t="s">
        <v>47</v>
      </c>
      <c r="D194" s="42">
        <v>93.88979514776436</v>
      </c>
      <c r="E194" s="42">
        <v>88.802535100501913</v>
      </c>
      <c r="F194" s="42">
        <v>89.997450820021669</v>
      </c>
      <c r="G194" s="42">
        <v>99.878182147201557</v>
      </c>
      <c r="H194" s="42">
        <v>98.137411554659735</v>
      </c>
      <c r="I194" s="42">
        <v>81.382436506061154</v>
      </c>
      <c r="J194" s="42">
        <v>78.630375362826427</v>
      </c>
      <c r="K194" s="42">
        <v>99.217544103493481</v>
      </c>
      <c r="L194" s="42">
        <v>118.75966257007863</v>
      </c>
      <c r="M194" s="42">
        <v>112.45705537856385</v>
      </c>
      <c r="N194" s="42">
        <v>92.536683202285658</v>
      </c>
      <c r="O194" s="42">
        <v>125.84019454790452</v>
      </c>
      <c r="P194" s="42">
        <v>154.92202127650933</v>
      </c>
      <c r="Q194" s="42">
        <v>106.25274469231449</v>
      </c>
      <c r="R194" s="42">
        <v>108.78390933798711</v>
      </c>
      <c r="S194" s="42">
        <v>96.833456499932439</v>
      </c>
      <c r="T194" s="42">
        <v>120.92008597070772</v>
      </c>
      <c r="U194" s="42">
        <v>118.13492836638966</v>
      </c>
      <c r="V194" s="42">
        <v>97.938285170525248</v>
      </c>
      <c r="W194" s="42">
        <v>125.24961017018286</v>
      </c>
      <c r="X194" s="42">
        <v>155.83107268550341</v>
      </c>
      <c r="Y194" s="42">
        <v>114.27281746775675</v>
      </c>
      <c r="Z194" s="42">
        <v>103.5824673163753</v>
      </c>
      <c r="AA194" s="42">
        <v>102.59258626517232</v>
      </c>
      <c r="AB194" s="43">
        <v>-7.8481580674229612</v>
      </c>
      <c r="AC194" s="43">
        <v>-11.831710453793887</v>
      </c>
      <c r="AD194" s="43">
        <v>-7.8821191380151312</v>
      </c>
      <c r="AE194" s="43">
        <v>-2.1443535645069955</v>
      </c>
      <c r="AF194" s="43">
        <v>-7.0543796932993956</v>
      </c>
      <c r="AG194" s="43">
        <v>-19.892543898955395</v>
      </c>
      <c r="AH194" s="43">
        <v>-23.554274517627238</v>
      </c>
      <c r="AI194" s="43">
        <v>0.10669943104442137</v>
      </c>
      <c r="AJ194" s="43">
        <v>9.8143031309058557</v>
      </c>
      <c r="AK194" s="43">
        <v>4.0903649306145429</v>
      </c>
      <c r="AL194" s="43">
        <v>-5.717463126588374</v>
      </c>
      <c r="AM194" s="43">
        <v>15.964213148765815</v>
      </c>
      <c r="AN194" s="43">
        <v>30.356013657376391</v>
      </c>
      <c r="AO194" s="43">
        <v>-8.0326803589936269E-3</v>
      </c>
      <c r="AP194" s="43">
        <v>0.2081409175432869</v>
      </c>
      <c r="AQ194" s="43">
        <v>0.30252171521134574</v>
      </c>
      <c r="AR194" s="43">
        <v>11.003996658732461</v>
      </c>
      <c r="AS194" s="43">
        <v>8.378111926473796</v>
      </c>
      <c r="AT194" s="43">
        <v>-2.0367849416655814</v>
      </c>
      <c r="AU194" s="43">
        <v>14.77030340375871</v>
      </c>
      <c r="AV194" s="43">
        <v>30.811689859973377</v>
      </c>
      <c r="AW194" s="43">
        <v>6.5499668975449232</v>
      </c>
      <c r="AX194" s="43">
        <v>-4.8551746257508022</v>
      </c>
      <c r="AY194" s="43">
        <v>4.9743712443426347</v>
      </c>
      <c r="AZ194" s="43">
        <v>-3.9154419187249156</v>
      </c>
      <c r="BA194" s="43">
        <v>-8.3747985142617161</v>
      </c>
      <c r="BB194" s="43">
        <v>-7.3137495391459417</v>
      </c>
      <c r="BC194" s="43">
        <v>1.393979365285114</v>
      </c>
      <c r="BD194" s="43">
        <v>-4.5819670609609009</v>
      </c>
      <c r="BE194" s="43">
        <v>-11.127259028963255</v>
      </c>
      <c r="BF194" s="43">
        <v>-15.489329348461878</v>
      </c>
      <c r="BG194" s="43">
        <v>-1.2426994320948292</v>
      </c>
      <c r="BH194" s="43">
        <v>-8.7606594531483886</v>
      </c>
      <c r="BI194" s="43">
        <v>-23.367609850458326</v>
      </c>
      <c r="BJ194" s="43">
        <v>-23.295578929742167</v>
      </c>
      <c r="BK194" s="43">
        <v>10.977051536445014</v>
      </c>
      <c r="BL194" s="43">
        <v>2.6389767198468306</v>
      </c>
      <c r="BM194" s="43">
        <v>-26.179813801640805</v>
      </c>
      <c r="BN194" s="43">
        <v>-37.481879900583138</v>
      </c>
      <c r="BO194" s="43">
        <v>-7.4267436720634734</v>
      </c>
      <c r="BP194" s="43">
        <v>-6.6336399975080891</v>
      </c>
      <c r="BQ194" s="43">
        <v>-20.687166975358139</v>
      </c>
      <c r="BR194" s="43">
        <v>-19.663523142824012</v>
      </c>
      <c r="BS194" s="43">
        <v>12.743794563348976</v>
      </c>
      <c r="BT194" s="43">
        <v>3.8410720970665224</v>
      </c>
      <c r="BU194" s="43">
        <v>-22.271060257576281</v>
      </c>
      <c r="BV194" s="43">
        <v>-38.093439201453748</v>
      </c>
      <c r="BW194" s="43">
        <v>-3.1817564237252904</v>
      </c>
      <c r="BX194" s="43">
        <v>-7.1632119754758277</v>
      </c>
      <c r="BY194" s="43">
        <v>-1.3449589398313668</v>
      </c>
      <c r="BZ194" s="43">
        <v>-0.28932289326914712</v>
      </c>
      <c r="CA194" s="43">
        <v>-0.7978242356230858</v>
      </c>
      <c r="CB194" s="43">
        <v>-0.60093396326366177</v>
      </c>
      <c r="CC194" s="43">
        <v>-1.0685375402722439</v>
      </c>
      <c r="CD194" s="43">
        <v>-3.0131086055509253</v>
      </c>
      <c r="CE194" s="43">
        <v>-4.852579766539708E-2</v>
      </c>
      <c r="CF194" s="43">
        <v>6.5994994864291474</v>
      </c>
      <c r="CG194" s="43">
        <v>-1.3062858524502039</v>
      </c>
      <c r="CH194" s="43">
        <v>-0.10139086990914284</v>
      </c>
      <c r="CI194" s="43">
        <v>6.2827786735408404</v>
      </c>
      <c r="CJ194" s="43">
        <v>2.5319659542998849</v>
      </c>
      <c r="CK194" s="43">
        <v>-3.4118760187731522E-3</v>
      </c>
      <c r="CL194" s="43">
        <v>-0.75704622194046933</v>
      </c>
      <c r="CM194" s="43">
        <v>-4.7110321092989037E-2</v>
      </c>
      <c r="CN194" s="43">
        <v>-3.4863636562553584</v>
      </c>
      <c r="CO194" s="43">
        <v>-0.95149075749299572</v>
      </c>
      <c r="CP194" s="43">
        <v>-0.3398670381070828</v>
      </c>
      <c r="CQ194" s="43">
        <v>1.1176068158414458</v>
      </c>
      <c r="CR194" s="43">
        <v>-0.37448282621142515</v>
      </c>
      <c r="CS194" s="43">
        <v>-0.65910140960033869</v>
      </c>
      <c r="CT194" s="43">
        <v>-2.1870434098199758</v>
      </c>
      <c r="CU194" s="43">
        <v>-9.1985030864985481E-2</v>
      </c>
      <c r="CV194" s="43">
        <v>-9.2738814317529705</v>
      </c>
      <c r="CW194" s="43">
        <v>-9.0376347595093485</v>
      </c>
      <c r="CX194" s="43">
        <v>-1.2503361731629363</v>
      </c>
      <c r="CY194" s="43">
        <v>4.2999795418972422</v>
      </c>
      <c r="CZ194" s="43">
        <v>0.26515922561050004</v>
      </c>
      <c r="DA194" s="43">
        <v>-0.52723383610480246</v>
      </c>
      <c r="DB194" s="43">
        <v>-2.8519942172702328</v>
      </c>
      <c r="DC194" s="43">
        <v>-0.17182121321339203</v>
      </c>
      <c r="DD194" s="44">
        <v>5412</v>
      </c>
      <c r="DE194" s="44">
        <f t="shared" si="51"/>
        <v>40792</v>
      </c>
      <c r="DF194" s="43">
        <f t="shared" si="52"/>
        <v>-18.432554634513941</v>
      </c>
      <c r="DG194" s="43">
        <f t="shared" si="52"/>
        <v>-40.036455577115305</v>
      </c>
      <c r="DH194" s="44">
        <v>140</v>
      </c>
      <c r="DI194" s="44">
        <f t="shared" si="53"/>
        <v>1967</v>
      </c>
      <c r="DJ194" s="43">
        <f t="shared" si="54"/>
        <v>-61.218836565096943</v>
      </c>
      <c r="DK194" s="43">
        <f t="shared" si="54"/>
        <v>-59.451659451659445</v>
      </c>
    </row>
    <row r="195" spans="1:115" x14ac:dyDescent="0.25">
      <c r="A195" s="41">
        <v>2020</v>
      </c>
      <c r="B195" s="41" t="s">
        <v>172</v>
      </c>
      <c r="C195" s="41" t="s">
        <v>47</v>
      </c>
      <c r="D195" s="42">
        <v>96.91162706518665</v>
      </c>
      <c r="E195" s="42">
        <v>89.114025551469169</v>
      </c>
      <c r="F195" s="42">
        <v>90.695332236729712</v>
      </c>
      <c r="G195" s="42">
        <v>100.99274185879339</v>
      </c>
      <c r="H195" s="42">
        <v>97.684018176796201</v>
      </c>
      <c r="I195" s="42">
        <v>83.014509727092872</v>
      </c>
      <c r="J195" s="42">
        <v>95.283126652483062</v>
      </c>
      <c r="K195" s="42">
        <v>100.3135164585331</v>
      </c>
      <c r="L195" s="42">
        <v>125.77076515887744</v>
      </c>
      <c r="M195" s="42">
        <v>107.16404625932316</v>
      </c>
      <c r="N195" s="42">
        <v>107.09112931924037</v>
      </c>
      <c r="O195" s="42">
        <v>134.86303590801606</v>
      </c>
      <c r="P195" s="42">
        <v>134.80996323550667</v>
      </c>
      <c r="Q195" s="42">
        <v>152.03894249976776</v>
      </c>
      <c r="R195" s="42">
        <v>174.81995192454539</v>
      </c>
      <c r="S195" s="42">
        <v>114.02307264365359</v>
      </c>
      <c r="T195" s="42">
        <v>129.34866172995186</v>
      </c>
      <c r="U195" s="42">
        <v>112.93075875427022</v>
      </c>
      <c r="V195" s="42">
        <v>113.45025114928475</v>
      </c>
      <c r="W195" s="42">
        <v>136.86060908198442</v>
      </c>
      <c r="X195" s="42">
        <v>136.81000063325749</v>
      </c>
      <c r="Y195" s="42">
        <v>164.79082194948734</v>
      </c>
      <c r="Z195" s="42">
        <v>171.39229044517737</v>
      </c>
      <c r="AA195" s="42">
        <v>120.67063501124564</v>
      </c>
      <c r="AB195" s="43">
        <v>-9.2453848619701731</v>
      </c>
      <c r="AC195" s="43">
        <v>-10.740763622883975</v>
      </c>
      <c r="AD195" s="43">
        <v>-8.4323114136370609</v>
      </c>
      <c r="AE195" s="43">
        <v>-4.7457872803363106</v>
      </c>
      <c r="AF195" s="43">
        <v>-4.8494082144673323</v>
      </c>
      <c r="AG195" s="43">
        <v>-21.75739487738586</v>
      </c>
      <c r="AH195" s="43">
        <v>-23.3014196109966</v>
      </c>
      <c r="AI195" s="43">
        <v>-0.1116854935172551</v>
      </c>
      <c r="AJ195" s="43">
        <v>-5.2816034419144291</v>
      </c>
      <c r="AK195" s="43">
        <v>-6.1260193963448506</v>
      </c>
      <c r="AL195" s="43">
        <v>2.2638137560675675</v>
      </c>
      <c r="AM195" s="43">
        <v>-2.1942511949725518</v>
      </c>
      <c r="AN195" s="43">
        <v>10.182877316263683</v>
      </c>
      <c r="AO195" s="43">
        <v>-14.375602127625253</v>
      </c>
      <c r="AP195" s="43">
        <v>-23.177637321879374</v>
      </c>
      <c r="AQ195" s="43">
        <v>0.23835999357331161</v>
      </c>
      <c r="AR195" s="43">
        <v>-3.365583190172583</v>
      </c>
      <c r="AS195" s="43">
        <v>-2.1957983606967435</v>
      </c>
      <c r="AT195" s="43">
        <v>6.0199186772620816</v>
      </c>
      <c r="AU195" s="43">
        <v>-1.3063215010315821</v>
      </c>
      <c r="AV195" s="43">
        <v>11.789555586963552</v>
      </c>
      <c r="AW195" s="43">
        <v>-8.5571769658004833</v>
      </c>
      <c r="AX195" s="43">
        <v>-24.94918253348213</v>
      </c>
      <c r="AY195" s="43">
        <v>4.5873803677992431</v>
      </c>
      <c r="AZ195" s="43">
        <v>-4.3897368457734505</v>
      </c>
      <c r="BA195" s="43">
        <v>-8.5716415186958717</v>
      </c>
      <c r="BB195" s="43">
        <v>-7.4060749929536591</v>
      </c>
      <c r="BC195" s="43">
        <v>0.85150828517011057</v>
      </c>
      <c r="BD195" s="43">
        <v>-4.6048472186230205</v>
      </c>
      <c r="BE195" s="43">
        <v>-12.067130081746559</v>
      </c>
      <c r="BF195" s="43">
        <v>-16.298080069064579</v>
      </c>
      <c r="BG195" s="43">
        <v>-1.148047064679214</v>
      </c>
      <c r="BH195" s="43">
        <v>-8.3756906469609316</v>
      </c>
      <c r="BI195" s="43">
        <v>-21.727397989543441</v>
      </c>
      <c r="BJ195" s="43">
        <v>-21.065086273132817</v>
      </c>
      <c r="BK195" s="43">
        <v>9.463573805564085</v>
      </c>
      <c r="BL195" s="43">
        <v>3.4081471714529021</v>
      </c>
      <c r="BM195" s="43">
        <v>-24.433134988362447</v>
      </c>
      <c r="BN195" s="43">
        <v>-34.769272407194322</v>
      </c>
      <c r="BO195" s="43">
        <v>-6.7001433697573276</v>
      </c>
      <c r="BP195" s="43">
        <v>-6.2691056452198186</v>
      </c>
      <c r="BQ195" s="43">
        <v>-18.907894158634008</v>
      </c>
      <c r="BR195" s="43">
        <v>-17.373235807182908</v>
      </c>
      <c r="BS195" s="43">
        <v>11.120161831336484</v>
      </c>
      <c r="BT195" s="43">
        <v>4.6516964480151746</v>
      </c>
      <c r="BU195" s="43">
        <v>-20.211556456199155</v>
      </c>
      <c r="BV195" s="43">
        <v>-35.591996032043916</v>
      </c>
      <c r="BW195" s="43">
        <v>-2.4347680627127111</v>
      </c>
      <c r="BX195" s="43">
        <v>-8.376178228679434</v>
      </c>
      <c r="BY195" s="43">
        <v>-1.1596546812335933</v>
      </c>
      <c r="BZ195" s="43">
        <v>-0.34193018405931191</v>
      </c>
      <c r="CA195" s="43">
        <v>-2.0104656565778498</v>
      </c>
      <c r="CB195" s="43">
        <v>-0.39858860393913914</v>
      </c>
      <c r="CC195" s="43">
        <v>-1.1632977066992287</v>
      </c>
      <c r="CD195" s="43">
        <v>-3.259096349046374</v>
      </c>
      <c r="CE195" s="43">
        <v>-4.3145047123936763E-2</v>
      </c>
      <c r="CF195" s="43">
        <v>-5.1464019417069373</v>
      </c>
      <c r="CG195" s="43">
        <v>-1.8320561211216853</v>
      </c>
      <c r="CH195" s="43">
        <v>0.24072003078210572</v>
      </c>
      <c r="CI195" s="43">
        <v>-0.83113763209132885</v>
      </c>
      <c r="CJ195" s="43">
        <v>0.72190478992086637</v>
      </c>
      <c r="CK195" s="43">
        <v>-0.4048110775130766</v>
      </c>
      <c r="CL195" s="43">
        <v>-3.0020946238070549</v>
      </c>
      <c r="CM195" s="43">
        <v>-3.8927307876764461E-2</v>
      </c>
      <c r="CN195" s="43">
        <v>-3.930500176790527</v>
      </c>
      <c r="CO195" s="43">
        <v>-0.96974814199982629</v>
      </c>
      <c r="CP195" s="43">
        <v>-0.33997257657019736</v>
      </c>
      <c r="CQ195" s="43">
        <v>0.84132317257101985</v>
      </c>
      <c r="CR195" s="43">
        <v>-0.37759847997853246</v>
      </c>
      <c r="CS195" s="43">
        <v>-0.69435906284097659</v>
      </c>
      <c r="CT195" s="43">
        <v>-2.3032627416574223</v>
      </c>
      <c r="CU195" s="43">
        <v>-8.6882346314591782E-2</v>
      </c>
      <c r="CV195" s="43">
        <v>-8.8274122606023919</v>
      </c>
      <c r="CW195" s="43">
        <v>-8.2446274463867564</v>
      </c>
      <c r="CX195" s="43">
        <v>-1.0901545420718497</v>
      </c>
      <c r="CY195" s="43">
        <v>3.7315507974754207</v>
      </c>
      <c r="CZ195" s="43">
        <v>0.31524727912740202</v>
      </c>
      <c r="DA195" s="43">
        <v>-0.51370403322259128</v>
      </c>
      <c r="DB195" s="43">
        <v>-2.8685810969847387</v>
      </c>
      <c r="DC195" s="43">
        <v>-0.15714321853928004</v>
      </c>
      <c r="DD195" s="44">
        <v>6826</v>
      </c>
      <c r="DE195" s="44">
        <f t="shared" si="51"/>
        <v>47618</v>
      </c>
      <c r="DF195" s="43">
        <f t="shared" si="52"/>
        <v>-18.940743379646118</v>
      </c>
      <c r="DG195" s="43">
        <f t="shared" si="52"/>
        <v>-37.712723515023086</v>
      </c>
      <c r="DH195" s="44">
        <v>171</v>
      </c>
      <c r="DI195" s="44">
        <f t="shared" si="53"/>
        <v>2138</v>
      </c>
      <c r="DJ195" s="43">
        <f t="shared" si="54"/>
        <v>-63.146551724137936</v>
      </c>
      <c r="DK195" s="43">
        <f t="shared" si="54"/>
        <v>-59.774223894637821</v>
      </c>
    </row>
    <row r="196" spans="1:115" x14ac:dyDescent="0.25">
      <c r="A196" s="41">
        <v>2021</v>
      </c>
      <c r="B196" s="41" t="s">
        <v>160</v>
      </c>
      <c r="C196" s="41" t="s">
        <v>47</v>
      </c>
      <c r="D196" s="42">
        <v>91.522754259116894</v>
      </c>
      <c r="E196" s="42">
        <v>89.416263810823509</v>
      </c>
      <c r="F196" s="42">
        <v>91.848672292505995</v>
      </c>
      <c r="G196" s="42">
        <v>96.465523413107803</v>
      </c>
      <c r="H196" s="42">
        <v>94.080257501280116</v>
      </c>
      <c r="I196" s="42">
        <v>82.047917524897542</v>
      </c>
      <c r="J196" s="42">
        <v>74.332135145435473</v>
      </c>
      <c r="K196" s="42">
        <v>100.01548888827942</v>
      </c>
      <c r="L196" s="42">
        <v>77.04832015653524</v>
      </c>
      <c r="M196" s="42">
        <v>64.293254555800928</v>
      </c>
      <c r="N196" s="42">
        <v>83.423467188083251</v>
      </c>
      <c r="O196" s="42">
        <v>94.058049385418556</v>
      </c>
      <c r="P196" s="42">
        <v>82.096295759129006</v>
      </c>
      <c r="Q196" s="42">
        <v>57.062163337582639</v>
      </c>
      <c r="R196" s="42">
        <v>40.56029219039732</v>
      </c>
      <c r="S196" s="42">
        <v>91.384921230813617</v>
      </c>
      <c r="T196" s="42">
        <v>79.670887381160384</v>
      </c>
      <c r="U196" s="42">
        <v>67.935276921092296</v>
      </c>
      <c r="V196" s="42">
        <v>88.683820459958866</v>
      </c>
      <c r="W196" s="42">
        <v>95.787128805532646</v>
      </c>
      <c r="X196" s="42">
        <v>83.788934724235673</v>
      </c>
      <c r="Y196" s="42">
        <v>62.107347847892804</v>
      </c>
      <c r="Z196" s="42">
        <v>39.804476047068114</v>
      </c>
      <c r="AA196" s="42">
        <v>97.461796338524536</v>
      </c>
      <c r="AB196" s="43">
        <v>-9.546948350870565</v>
      </c>
      <c r="AC196" s="43">
        <v>-9.4251796313652108</v>
      </c>
      <c r="AD196" s="43">
        <v>-5.5146498008148193</v>
      </c>
      <c r="AE196" s="43">
        <v>-5.4928627765835962</v>
      </c>
      <c r="AF196" s="43">
        <v>-6.1799880131903295</v>
      </c>
      <c r="AG196" s="43">
        <v>-21.083721577233106</v>
      </c>
      <c r="AH196" s="43">
        <v>-26.688240393532048</v>
      </c>
      <c r="AI196" s="43">
        <v>-1.4649239122711211</v>
      </c>
      <c r="AJ196" s="43">
        <v>-13.616451762710547</v>
      </c>
      <c r="AK196" s="43">
        <v>-20.711749804031854</v>
      </c>
      <c r="AL196" s="43">
        <v>-11.122673245611804</v>
      </c>
      <c r="AM196" s="43">
        <v>-0.48045148142185079</v>
      </c>
      <c r="AN196" s="43">
        <v>-15.995700415262547</v>
      </c>
      <c r="AO196" s="43">
        <v>-36.2957705704425</v>
      </c>
      <c r="AP196" s="43">
        <v>-54.237299271850084</v>
      </c>
      <c r="AQ196" s="43">
        <v>-1.7381291640088059</v>
      </c>
      <c r="AR196" s="43">
        <v>-11.749756266564116</v>
      </c>
      <c r="AS196" s="43">
        <v>-17.34029359856525</v>
      </c>
      <c r="AT196" s="43">
        <v>-7.6972208549158649</v>
      </c>
      <c r="AU196" s="43">
        <v>0.2691646390324598</v>
      </c>
      <c r="AV196" s="43">
        <v>-14.711435379367844</v>
      </c>
      <c r="AW196" s="43">
        <v>-32.196227157838756</v>
      </c>
      <c r="AX196" s="43">
        <v>-55.345936880121329</v>
      </c>
      <c r="AY196" s="43">
        <v>2.616923035202201</v>
      </c>
      <c r="AZ196" s="43">
        <v>-9.546948350870565</v>
      </c>
      <c r="BA196" s="43">
        <v>-9.4251796313652108</v>
      </c>
      <c r="BB196" s="43">
        <v>-5.5146498008148193</v>
      </c>
      <c r="BC196" s="43">
        <v>-5.4928627765835962</v>
      </c>
      <c r="BD196" s="43">
        <v>-6.1799880131903295</v>
      </c>
      <c r="BE196" s="43">
        <v>-21.083721577233106</v>
      </c>
      <c r="BF196" s="43">
        <v>-26.688240393532048</v>
      </c>
      <c r="BG196" s="43">
        <v>-1.4649239122711211</v>
      </c>
      <c r="BH196" s="43">
        <v>-13.616451762710547</v>
      </c>
      <c r="BI196" s="43">
        <v>-20.711749804031854</v>
      </c>
      <c r="BJ196" s="43">
        <v>-11.122673245611804</v>
      </c>
      <c r="BK196" s="43">
        <v>-0.48045148142185079</v>
      </c>
      <c r="BL196" s="43">
        <v>-15.995700415262547</v>
      </c>
      <c r="BM196" s="43">
        <v>-36.2957705704425</v>
      </c>
      <c r="BN196" s="43">
        <v>-54.237299271850084</v>
      </c>
      <c r="BO196" s="43">
        <v>-1.7381291640088059</v>
      </c>
      <c r="BP196" s="43">
        <v>-11.749756266564116</v>
      </c>
      <c r="BQ196" s="43">
        <v>-17.34029359856525</v>
      </c>
      <c r="BR196" s="43">
        <v>-7.6972208549158649</v>
      </c>
      <c r="BS196" s="43">
        <v>0.2691646390324598</v>
      </c>
      <c r="BT196" s="43">
        <v>-14.711435379367844</v>
      </c>
      <c r="BU196" s="43">
        <v>-32.196227157838756</v>
      </c>
      <c r="BV196" s="43">
        <v>-55.345936880121329</v>
      </c>
      <c r="BW196" s="43">
        <v>2.616923035202201</v>
      </c>
      <c r="BX196" s="43">
        <v>-8.766550482953912</v>
      </c>
      <c r="BY196" s="43">
        <v>-1.0911155896185789</v>
      </c>
      <c r="BZ196" s="43">
        <v>-0.19289060668992392</v>
      </c>
      <c r="CA196" s="43">
        <v>-2.3382331476717062</v>
      </c>
      <c r="CB196" s="43">
        <v>-0.50730541613328772</v>
      </c>
      <c r="CC196" s="43">
        <v>-1.1422315321111656</v>
      </c>
      <c r="CD196" s="43">
        <v>-3.3883888388031185</v>
      </c>
      <c r="CE196" s="43">
        <v>-0.10638535192613112</v>
      </c>
      <c r="CF196" s="43">
        <v>-12.867037413011314</v>
      </c>
      <c r="CG196" s="43">
        <v>-6.1843066657986494</v>
      </c>
      <c r="CH196" s="43">
        <v>-0.43244952414553706</v>
      </c>
      <c r="CI196" s="43">
        <v>-0.1559043105211802</v>
      </c>
      <c r="CJ196" s="43">
        <v>-1.1768470363641319</v>
      </c>
      <c r="CK196" s="43">
        <v>-0.61307238135113284</v>
      </c>
      <c r="CL196" s="43">
        <v>-4.2977936204597533</v>
      </c>
      <c r="CM196" s="43">
        <v>-6.6638743709298729E-3</v>
      </c>
      <c r="CN196" s="43">
        <v>0</v>
      </c>
      <c r="CO196" s="43">
        <v>0</v>
      </c>
      <c r="CP196" s="43">
        <v>0</v>
      </c>
      <c r="CQ196" s="43">
        <v>0</v>
      </c>
      <c r="CR196" s="43">
        <v>0</v>
      </c>
      <c r="CS196" s="43">
        <v>0</v>
      </c>
      <c r="CT196" s="43">
        <v>0</v>
      </c>
      <c r="CU196" s="43">
        <v>0</v>
      </c>
      <c r="CV196" s="43">
        <v>0</v>
      </c>
      <c r="CW196" s="43">
        <v>0</v>
      </c>
      <c r="CX196" s="43">
        <v>0</v>
      </c>
      <c r="CY196" s="43">
        <v>0</v>
      </c>
      <c r="CZ196" s="43">
        <v>0</v>
      </c>
      <c r="DA196" s="43">
        <v>0</v>
      </c>
      <c r="DB196" s="43">
        <v>0</v>
      </c>
      <c r="DC196" s="43">
        <v>0</v>
      </c>
      <c r="DD196" s="44">
        <v>2773</v>
      </c>
      <c r="DE196" s="44">
        <v>2773</v>
      </c>
      <c r="DF196" s="43">
        <f t="shared" si="52"/>
        <v>-39.014734990103364</v>
      </c>
      <c r="DG196" s="43">
        <f t="shared" si="52"/>
        <v>-39.014734990103364</v>
      </c>
      <c r="DH196" s="44">
        <v>94</v>
      </c>
      <c r="DI196" s="44">
        <v>94</v>
      </c>
      <c r="DJ196" s="43">
        <f t="shared" si="54"/>
        <v>-71.25382262996942</v>
      </c>
      <c r="DK196" s="43">
        <f t="shared" si="54"/>
        <v>-71.25382262996942</v>
      </c>
    </row>
    <row r="197" spans="1:115" x14ac:dyDescent="0.25">
      <c r="A197" s="41">
        <v>2021</v>
      </c>
      <c r="B197" s="41" t="s">
        <v>162</v>
      </c>
      <c r="C197" s="41" t="s">
        <v>47</v>
      </c>
      <c r="D197" s="42">
        <v>91.402939524931114</v>
      </c>
      <c r="E197" s="42">
        <v>90.23354073662864</v>
      </c>
      <c r="F197" s="42">
        <v>93.182074700938529</v>
      </c>
      <c r="G197" s="42">
        <v>96.308968154738579</v>
      </c>
      <c r="H197" s="42">
        <v>94.228622500116003</v>
      </c>
      <c r="I197" s="42">
        <v>81.926460913086913</v>
      </c>
      <c r="J197" s="42">
        <v>72.576746965050617</v>
      </c>
      <c r="K197" s="42">
        <v>100.25262910543795</v>
      </c>
      <c r="L197" s="42">
        <v>101.16720269736328</v>
      </c>
      <c r="M197" s="42">
        <v>108.58370618490592</v>
      </c>
      <c r="N197" s="42">
        <v>96.347231437013633</v>
      </c>
      <c r="O197" s="42">
        <v>101.25474073457492</v>
      </c>
      <c r="P197" s="42">
        <v>116.29948923916677</v>
      </c>
      <c r="Q197" s="42">
        <v>79.928481328253369</v>
      </c>
      <c r="R197" s="42">
        <v>61.81574519531928</v>
      </c>
      <c r="S197" s="42">
        <v>87.586249177636887</v>
      </c>
      <c r="T197" s="42">
        <v>105.33662885074261</v>
      </c>
      <c r="U197" s="42">
        <v>114.69943437759149</v>
      </c>
      <c r="V197" s="42">
        <v>102.04516657933971</v>
      </c>
      <c r="W197" s="42">
        <v>103.74292035393759</v>
      </c>
      <c r="X197" s="42">
        <v>120.56521690967166</v>
      </c>
      <c r="Y197" s="42">
        <v>87.815287287432724</v>
      </c>
      <c r="Z197" s="42">
        <v>61.991646517268649</v>
      </c>
      <c r="AA197" s="42">
        <v>93.983947798964664</v>
      </c>
      <c r="AB197" s="43">
        <v>-9.1739745016303225</v>
      </c>
      <c r="AC197" s="43">
        <v>-9.5271962645722024</v>
      </c>
      <c r="AD197" s="43">
        <v>-6.2077975312979206</v>
      </c>
      <c r="AE197" s="43">
        <v>-5.3890421024183173</v>
      </c>
      <c r="AF197" s="43">
        <v>-6.5674120322683489</v>
      </c>
      <c r="AG197" s="43">
        <v>-20.399053118255196</v>
      </c>
      <c r="AH197" s="43">
        <v>-24.931822314358165</v>
      </c>
      <c r="AI197" s="43">
        <v>-0.98433296403150905</v>
      </c>
      <c r="AJ197" s="43">
        <v>1.5465335529535773</v>
      </c>
      <c r="AK197" s="43">
        <v>3.4494433607264563</v>
      </c>
      <c r="AL197" s="43">
        <v>-1.2606788088673215</v>
      </c>
      <c r="AM197" s="43">
        <v>2.0981146846659415</v>
      </c>
      <c r="AN197" s="43">
        <v>16.213036078440336</v>
      </c>
      <c r="AO197" s="43">
        <v>-11.021553061447253</v>
      </c>
      <c r="AP197" s="43">
        <v>-22.332541261334782</v>
      </c>
      <c r="AQ197" s="43">
        <v>-8.7133918785634368</v>
      </c>
      <c r="AR197" s="43">
        <v>4.210236423874969</v>
      </c>
      <c r="AS197" s="43">
        <v>7.7476587172348621</v>
      </c>
      <c r="AT197" s="43">
        <v>1.9673282281264193</v>
      </c>
      <c r="AU197" s="43">
        <v>3.1364972558675319</v>
      </c>
      <c r="AV197" s="43">
        <v>19.700034283514924</v>
      </c>
      <c r="AW197" s="43">
        <v>-5.2760324686653481</v>
      </c>
      <c r="AX197" s="43">
        <v>-22.776471711163072</v>
      </c>
      <c r="AY197" s="43">
        <v>-4.5698431965164987</v>
      </c>
      <c r="AZ197" s="43">
        <v>-9.360967261647934</v>
      </c>
      <c r="BA197" s="43">
        <v>-9.4764487404621729</v>
      </c>
      <c r="BB197" s="43">
        <v>-5.8649970288197073</v>
      </c>
      <c r="BC197" s="43">
        <v>-5.4410230940459829</v>
      </c>
      <c r="BD197" s="43">
        <v>-6.3742534323314111</v>
      </c>
      <c r="BE197" s="43">
        <v>-20.743119522675013</v>
      </c>
      <c r="BF197" s="43">
        <v>-25.830917589164603</v>
      </c>
      <c r="BG197" s="43">
        <v>-1.2249284799166871</v>
      </c>
      <c r="BH197" s="43">
        <v>-5.6160464513260404</v>
      </c>
      <c r="BI197" s="43">
        <v>-7.0809064870710809</v>
      </c>
      <c r="BJ197" s="43">
        <v>-6.0960197332120103</v>
      </c>
      <c r="BK197" s="43">
        <v>0.83986330619274518</v>
      </c>
      <c r="BL197" s="43">
        <v>0.29964645418547597</v>
      </c>
      <c r="BM197" s="43">
        <v>-23.640667986349907</v>
      </c>
      <c r="BN197" s="43">
        <v>-39.142318871534684</v>
      </c>
      <c r="BO197" s="43">
        <v>-5.2801204317622581</v>
      </c>
      <c r="BP197" s="43">
        <v>-3.319277545421484</v>
      </c>
      <c r="BQ197" s="43">
        <v>-3.1827437998155794</v>
      </c>
      <c r="BR197" s="43">
        <v>-2.7664785284092996</v>
      </c>
      <c r="BS197" s="43">
        <v>1.739805951759088</v>
      </c>
      <c r="BT197" s="43">
        <v>2.7088555137677384</v>
      </c>
      <c r="BU197" s="43">
        <v>-18.655221614688479</v>
      </c>
      <c r="BV197" s="43">
        <v>-39.913245610794732</v>
      </c>
      <c r="BW197" s="43">
        <v>-1.0416220913099905</v>
      </c>
      <c r="BX197" s="43">
        <v>-8.2999615679935559</v>
      </c>
      <c r="BY197" s="43">
        <v>-1.0922157836012512</v>
      </c>
      <c r="BZ197" s="43">
        <v>-0.24154680563640801</v>
      </c>
      <c r="CA197" s="43">
        <v>-2.1239134054390294</v>
      </c>
      <c r="CB197" s="43">
        <v>-0.59966508095384941</v>
      </c>
      <c r="CC197" s="43">
        <v>-1.0738737400522609</v>
      </c>
      <c r="CD197" s="43">
        <v>-3.085572639448229</v>
      </c>
      <c r="CE197" s="43">
        <v>-8.3174112862528224E-2</v>
      </c>
      <c r="CF197" s="43">
        <v>1.2662787950819936</v>
      </c>
      <c r="CG197" s="43">
        <v>1.3203177491299161</v>
      </c>
      <c r="CH197" s="43">
        <v>0.18467047247852983</v>
      </c>
      <c r="CI197" s="43">
        <v>0.91384812710879149</v>
      </c>
      <c r="CJ197" s="43">
        <v>1.1451303131203965</v>
      </c>
      <c r="CK197" s="43">
        <v>-0.20479303957169315</v>
      </c>
      <c r="CL197" s="43">
        <v>-1.8967383843860168</v>
      </c>
      <c r="CM197" s="43">
        <v>-0.19615644279792988</v>
      </c>
      <c r="CN197" s="43">
        <v>-8.5068284118708277</v>
      </c>
      <c r="CO197" s="43">
        <v>-1.0926770226404203</v>
      </c>
      <c r="CP197" s="43">
        <v>-0.21771290201523161</v>
      </c>
      <c r="CQ197" s="43">
        <v>-2.2110920023302265</v>
      </c>
      <c r="CR197" s="43">
        <v>-0.5533581310464567</v>
      </c>
      <c r="CS197" s="43">
        <v>-1.1080120528999182</v>
      </c>
      <c r="CT197" s="43">
        <v>-3.2291853742699437</v>
      </c>
      <c r="CU197" s="43">
        <v>-9.4790926668628692E-2</v>
      </c>
      <c r="CV197" s="43">
        <v>0</v>
      </c>
      <c r="CW197" s="43">
        <v>0</v>
      </c>
      <c r="CX197" s="43">
        <v>0</v>
      </c>
      <c r="CY197" s="43">
        <v>0</v>
      </c>
      <c r="CZ197" s="43">
        <v>0</v>
      </c>
      <c r="DA197" s="43">
        <v>0</v>
      </c>
      <c r="DB197" s="43">
        <v>0</v>
      </c>
      <c r="DC197" s="43">
        <v>0</v>
      </c>
      <c r="DD197" s="44">
        <v>4681</v>
      </c>
      <c r="DE197" s="44">
        <f t="shared" ref="DE197:DE202" si="55">+DD197+DE196</f>
        <v>7454</v>
      </c>
      <c r="DF197" s="43">
        <f t="shared" si="52"/>
        <v>-18.999826959681609</v>
      </c>
      <c r="DG197" s="43">
        <f t="shared" si="52"/>
        <v>-27.813286848731355</v>
      </c>
      <c r="DH197" s="44">
        <v>184</v>
      </c>
      <c r="DI197" s="44">
        <f t="shared" ref="DI197:DI202" si="56">+DH197+DI196</f>
        <v>278</v>
      </c>
      <c r="DJ197" s="43">
        <f t="shared" si="54"/>
        <v>-49.171270718232037</v>
      </c>
      <c r="DK197" s="43">
        <f t="shared" si="54"/>
        <v>-59.651669085631355</v>
      </c>
    </row>
    <row r="198" spans="1:115" x14ac:dyDescent="0.25">
      <c r="A198" s="41">
        <v>2021</v>
      </c>
      <c r="B198" s="41" t="s">
        <v>163</v>
      </c>
      <c r="C198" s="41" t="s">
        <v>47</v>
      </c>
      <c r="D198" s="42">
        <v>91.766726457046843</v>
      </c>
      <c r="E198" s="42">
        <v>91.038481406949927</v>
      </c>
      <c r="F198" s="42">
        <v>94.181711928031078</v>
      </c>
      <c r="G198" s="42">
        <v>96.62169445534829</v>
      </c>
      <c r="H198" s="42">
        <v>94.392075464962588</v>
      </c>
      <c r="I198" s="42">
        <v>81.62607268568803</v>
      </c>
      <c r="J198" s="42">
        <v>72.816970314121832</v>
      </c>
      <c r="K198" s="42">
        <v>100.62756701633712</v>
      </c>
      <c r="L198" s="42">
        <v>106.75316474136429</v>
      </c>
      <c r="M198" s="42">
        <v>107.9039920137284</v>
      </c>
      <c r="N198" s="42">
        <v>103.21356276294588</v>
      </c>
      <c r="O198" s="42">
        <v>109.33687283485374</v>
      </c>
      <c r="P198" s="42">
        <v>128.24531005413908</v>
      </c>
      <c r="Q198" s="42">
        <v>88.636935223936646</v>
      </c>
      <c r="R198" s="42">
        <v>75.310287258406632</v>
      </c>
      <c r="S198" s="42">
        <v>101.27405288805116</v>
      </c>
      <c r="T198" s="42">
        <v>111.81744334075148</v>
      </c>
      <c r="U198" s="42">
        <v>114.28647343561884</v>
      </c>
      <c r="V198" s="42">
        <v>109.53297821683321</v>
      </c>
      <c r="W198" s="42">
        <v>113.38054232348544</v>
      </c>
      <c r="X198" s="42">
        <v>133.86111082610836</v>
      </c>
      <c r="Y198" s="42">
        <v>97.393847555488506</v>
      </c>
      <c r="Z198" s="42">
        <v>75.719982467787929</v>
      </c>
      <c r="AA198" s="42">
        <v>108.80294099796414</v>
      </c>
      <c r="AB198" s="43">
        <v>-8.276506384502591</v>
      </c>
      <c r="AC198" s="43">
        <v>-7.6261109024909235</v>
      </c>
      <c r="AD198" s="43">
        <v>-3.77964994809451</v>
      </c>
      <c r="AE198" s="43">
        <v>-5.6739484485068825</v>
      </c>
      <c r="AF198" s="43">
        <v>-5.2723092724935805</v>
      </c>
      <c r="AG198" s="43">
        <v>-16.615769786208801</v>
      </c>
      <c r="AH198" s="43">
        <v>-22.57469660399498</v>
      </c>
      <c r="AI198" s="43">
        <v>-1.5951112503825859</v>
      </c>
      <c r="AJ198" s="43">
        <v>15.694762289727926</v>
      </c>
      <c r="AK198" s="43">
        <v>25.267404351814072</v>
      </c>
      <c r="AL198" s="43">
        <v>46.688091332157612</v>
      </c>
      <c r="AM198" s="43">
        <v>-4.4904346919166667</v>
      </c>
      <c r="AN198" s="43">
        <v>79.496258450555459</v>
      </c>
      <c r="AO198" s="43">
        <v>40.440774884237342</v>
      </c>
      <c r="AP198" s="43">
        <v>72.888956082868134</v>
      </c>
      <c r="AQ198" s="43">
        <v>-2.973027569920883</v>
      </c>
      <c r="AR198" s="43">
        <v>18.462546555929048</v>
      </c>
      <c r="AS198" s="43">
        <v>30.15076040749387</v>
      </c>
      <c r="AT198" s="43">
        <v>49.615396874256405</v>
      </c>
      <c r="AU198" s="43">
        <v>-3.4370368657774875</v>
      </c>
      <c r="AV198" s="43">
        <v>85.694257133243184</v>
      </c>
      <c r="AW198" s="43">
        <v>49.043028307252357</v>
      </c>
      <c r="AX198" s="43">
        <v>72.268957205346013</v>
      </c>
      <c r="AY198" s="43">
        <v>1.0158760768494757</v>
      </c>
      <c r="AZ198" s="43">
        <v>-9.0015442430379728</v>
      </c>
      <c r="BA198" s="43">
        <v>-8.862468199989614</v>
      </c>
      <c r="BB198" s="43">
        <v>-5.1717613816572356</v>
      </c>
      <c r="BC198" s="43">
        <v>-5.5189184940402818</v>
      </c>
      <c r="BD198" s="43">
        <v>-6.0091832861770555</v>
      </c>
      <c r="BE198" s="43">
        <v>-19.417472273857616</v>
      </c>
      <c r="BF198" s="43">
        <v>-24.782580790652343</v>
      </c>
      <c r="BG198" s="43">
        <v>-1.3490370774599358</v>
      </c>
      <c r="BH198" s="43">
        <v>1.3794714525406704</v>
      </c>
      <c r="BI198" s="43">
        <v>3.1562395800019516</v>
      </c>
      <c r="BJ198" s="43">
        <v>8.0902932300816577</v>
      </c>
      <c r="BK198" s="43">
        <v>-1.1402501482908334</v>
      </c>
      <c r="BL198" s="43">
        <v>21.314980900907354</v>
      </c>
      <c r="BM198" s="43">
        <v>-6.9638428765584131</v>
      </c>
      <c r="BN198" s="43">
        <v>-16.09940716034729</v>
      </c>
      <c r="BO198" s="43">
        <v>-4.4591611508937756</v>
      </c>
      <c r="BP198" s="43">
        <v>3.8758218162543878</v>
      </c>
      <c r="BQ198" s="43">
        <v>7.4052429896974026</v>
      </c>
      <c r="BR198" s="43">
        <v>11.470178564459822</v>
      </c>
      <c r="BS198" s="43">
        <v>-0.19888268461564218</v>
      </c>
      <c r="BT198" s="43">
        <v>24.779047821110399</v>
      </c>
      <c r="BU198" s="43">
        <v>-0.93523194435914947</v>
      </c>
      <c r="BV198" s="43">
        <v>-16.803531334329669</v>
      </c>
      <c r="BW198" s="43">
        <v>-0.30578905291501757</v>
      </c>
      <c r="BX198" s="43">
        <v>-7.7636632142642732</v>
      </c>
      <c r="BY198" s="43">
        <v>-1.0107477483442693</v>
      </c>
      <c r="BZ198" s="43">
        <v>-0.1590645778420321</v>
      </c>
      <c r="CA198" s="43">
        <v>-2.3992884738146598</v>
      </c>
      <c r="CB198" s="43">
        <v>-0.47315644291154674</v>
      </c>
      <c r="CC198" s="43">
        <v>-0.85496350684173195</v>
      </c>
      <c r="CD198" s="43">
        <v>-2.7715027089249382</v>
      </c>
      <c r="CE198" s="43">
        <v>-9.4939755585095958E-2</v>
      </c>
      <c r="CF198" s="43">
        <v>14.490063875202658</v>
      </c>
      <c r="CG198" s="43">
        <v>8.1564619848400497</v>
      </c>
      <c r="CH198" s="43">
        <v>2.1898629510830645</v>
      </c>
      <c r="CI198" s="43">
        <v>-2.2731773371425081</v>
      </c>
      <c r="CJ198" s="43">
        <v>4.2960603761484997</v>
      </c>
      <c r="CK198" s="43">
        <v>0.57147819151025903</v>
      </c>
      <c r="CL198" s="43">
        <v>1.699435591000632</v>
      </c>
      <c r="CM198" s="43">
        <v>-0.15005788223733876</v>
      </c>
      <c r="CN198" s="43">
        <v>-8.3359588792916259</v>
      </c>
      <c r="CO198" s="43">
        <v>-1.0640668583582942</v>
      </c>
      <c r="CP198" s="43">
        <v>-0.21050585773636615</v>
      </c>
      <c r="CQ198" s="43">
        <v>-2.3391924870541341</v>
      </c>
      <c r="CR198" s="43">
        <v>-0.52678360735942942</v>
      </c>
      <c r="CS198" s="43">
        <v>-1.0241417346410939</v>
      </c>
      <c r="CT198" s="43">
        <v>-3.08235558846915</v>
      </c>
      <c r="CU198" s="43">
        <v>-8.8912745673158031E-2</v>
      </c>
      <c r="CV198" s="43">
        <v>0</v>
      </c>
      <c r="CW198" s="43">
        <v>0</v>
      </c>
      <c r="CX198" s="43">
        <v>0</v>
      </c>
      <c r="CY198" s="43">
        <v>0</v>
      </c>
      <c r="CZ198" s="43">
        <v>0</v>
      </c>
      <c r="DA198" s="43">
        <v>0</v>
      </c>
      <c r="DB198" s="43">
        <v>0</v>
      </c>
      <c r="DC198" s="43">
        <v>0</v>
      </c>
      <c r="DD198" s="44">
        <v>5187</v>
      </c>
      <c r="DE198" s="44">
        <f t="shared" si="55"/>
        <v>12641</v>
      </c>
      <c r="DF198" s="43">
        <f t="shared" si="52"/>
        <v>56.612318840579711</v>
      </c>
      <c r="DG198" s="43">
        <f t="shared" si="52"/>
        <v>-7.3104560786038997</v>
      </c>
      <c r="DH198" s="44">
        <v>182</v>
      </c>
      <c r="DI198" s="44">
        <f t="shared" si="56"/>
        <v>460</v>
      </c>
      <c r="DJ198" s="43">
        <f t="shared" si="54"/>
        <v>-27.200000000000003</v>
      </c>
      <c r="DK198" s="43">
        <f t="shared" si="54"/>
        <v>-51.011714589989346</v>
      </c>
    </row>
    <row r="199" spans="1:115" x14ac:dyDescent="0.25">
      <c r="A199" s="41">
        <v>2021</v>
      </c>
      <c r="B199" s="41" t="s">
        <v>164</v>
      </c>
      <c r="C199" s="41" t="s">
        <v>47</v>
      </c>
      <c r="D199" s="42">
        <v>91.121937937739432</v>
      </c>
      <c r="E199" s="42">
        <v>90.403164249531613</v>
      </c>
      <c r="F199" s="42">
        <v>93.986281220692121</v>
      </c>
      <c r="G199" s="42">
        <v>95.59873186480452</v>
      </c>
      <c r="H199" s="42">
        <v>94.03122161181588</v>
      </c>
      <c r="I199" s="42">
        <v>82.010685289732251</v>
      </c>
      <c r="J199" s="42">
        <v>72.880248659790055</v>
      </c>
      <c r="K199" s="42">
        <v>99.656573964997889</v>
      </c>
      <c r="L199" s="42">
        <v>85.794007199617695</v>
      </c>
      <c r="M199" s="42">
        <v>88.626309432876809</v>
      </c>
      <c r="N199" s="42">
        <v>89.532968448625468</v>
      </c>
      <c r="O199" s="42">
        <v>91.044346905231251</v>
      </c>
      <c r="P199" s="42">
        <v>90.412453125565662</v>
      </c>
      <c r="Q199" s="42">
        <v>57.356752290860257</v>
      </c>
      <c r="R199" s="42">
        <v>42.191534456153391</v>
      </c>
      <c r="S199" s="42">
        <v>87.65029613300355</v>
      </c>
      <c r="T199" s="42">
        <v>90.636605831351105</v>
      </c>
      <c r="U199" s="42">
        <v>94.07495137577672</v>
      </c>
      <c r="V199" s="42">
        <v>95.453664562041041</v>
      </c>
      <c r="W199" s="42">
        <v>95.801491958551935</v>
      </c>
      <c r="X199" s="42">
        <v>95.152739109147817</v>
      </c>
      <c r="Y199" s="42">
        <v>63.240267810712972</v>
      </c>
      <c r="Z199" s="42">
        <v>42.520308776760892</v>
      </c>
      <c r="AA199" s="42">
        <v>94.824764135632364</v>
      </c>
      <c r="AB199" s="43">
        <v>-5.8704451598552083</v>
      </c>
      <c r="AC199" s="43">
        <v>-2.898502716311091</v>
      </c>
      <c r="AD199" s="43">
        <v>0.65781294594948747</v>
      </c>
      <c r="AE199" s="43">
        <v>-6.0248253746208906</v>
      </c>
      <c r="AF199" s="43">
        <v>-8.3635051922847925E-2</v>
      </c>
      <c r="AG199" s="43">
        <v>-10.031248512972768</v>
      </c>
      <c r="AH199" s="43">
        <v>-16.102575171382828</v>
      </c>
      <c r="AI199" s="43">
        <v>0.22883295199620513</v>
      </c>
      <c r="AJ199" s="43">
        <v>78.410570724061941</v>
      </c>
      <c r="AK199" s="43">
        <v>593.52304893282519</v>
      </c>
      <c r="AL199" s="43">
        <v>182.23447346042221</v>
      </c>
      <c r="AM199" s="43">
        <v>-2.3225695156004256</v>
      </c>
      <c r="AN199" s="43">
        <v>126.96758452163776</v>
      </c>
      <c r="AO199" s="43">
        <v>151.15608367830822</v>
      </c>
      <c r="AP199" s="43">
        <v>1254.5153800160979</v>
      </c>
      <c r="AQ199" s="43">
        <v>21.623223528279102</v>
      </c>
      <c r="AR199" s="43">
        <v>82.87437910498474</v>
      </c>
      <c r="AS199" s="43">
        <v>619.15626277748117</v>
      </c>
      <c r="AT199" s="43">
        <v>187.31222527839333</v>
      </c>
      <c r="AU199" s="43">
        <v>-0.45573445030530069</v>
      </c>
      <c r="AV199" s="43">
        <v>137.30414192661499</v>
      </c>
      <c r="AW199" s="43">
        <v>167.3014002532959</v>
      </c>
      <c r="AX199" s="43">
        <v>1258.5440377987698</v>
      </c>
      <c r="AY199" s="43">
        <v>26.695593513370785</v>
      </c>
      <c r="AZ199" s="43">
        <v>-8.241252130827192</v>
      </c>
      <c r="BA199" s="43">
        <v>-7.4391468302593688</v>
      </c>
      <c r="BB199" s="43">
        <v>-3.7681972119737672</v>
      </c>
      <c r="BC199" s="43">
        <v>-5.645048749087012</v>
      </c>
      <c r="BD199" s="43">
        <v>-4.5969926085885575</v>
      </c>
      <c r="BE199" s="43">
        <v>-17.256522036961684</v>
      </c>
      <c r="BF199" s="43">
        <v>-22.793033186581834</v>
      </c>
      <c r="BG199" s="43">
        <v>-0.96112704620993084</v>
      </c>
      <c r="BH199" s="43">
        <v>12.632521278474051</v>
      </c>
      <c r="BI199" s="43">
        <v>29.630624825493523</v>
      </c>
      <c r="BJ199" s="43">
        <v>26.910942123467496</v>
      </c>
      <c r="BK199" s="43">
        <v>-1.414815505381195</v>
      </c>
      <c r="BL199" s="43">
        <v>34.931501726436068</v>
      </c>
      <c r="BM199" s="43">
        <v>6.6444382983020356</v>
      </c>
      <c r="BN199" s="43">
        <v>2.3178623565834666</v>
      </c>
      <c r="BO199" s="43">
        <v>0.68512338301691678</v>
      </c>
      <c r="BP199" s="43">
        <v>15.552539938852327</v>
      </c>
      <c r="BQ199" s="43">
        <v>35.044780784324224</v>
      </c>
      <c r="BR199" s="43">
        <v>30.776927853716241</v>
      </c>
      <c r="BS199" s="43">
        <v>-0.25920721083346754</v>
      </c>
      <c r="BT199" s="43">
        <v>39.280028226845019</v>
      </c>
      <c r="BU199" s="43">
        <v>13.627986725414498</v>
      </c>
      <c r="BV199" s="43">
        <v>1.6336336699062315</v>
      </c>
      <c r="BW199" s="43">
        <v>5.0687599304028552</v>
      </c>
      <c r="BX199" s="43">
        <v>-5.1816291523191644</v>
      </c>
      <c r="BY199" s="43">
        <v>-0.4146818026668187</v>
      </c>
      <c r="BZ199" s="43">
        <v>0.11698193725730714</v>
      </c>
      <c r="CA199" s="43">
        <v>-2.5342775463457752</v>
      </c>
      <c r="CB199" s="43">
        <v>-1.0836861423628705E-2</v>
      </c>
      <c r="CC199" s="43">
        <v>-0.51409238766396326</v>
      </c>
      <c r="CD199" s="43">
        <v>-1.8187134056042515</v>
      </c>
      <c r="CE199" s="43">
        <v>-6.0090858720337967E-3</v>
      </c>
      <c r="CF199" s="43">
        <v>78.081921205948746</v>
      </c>
      <c r="CG199" s="43">
        <v>58.335741901005825</v>
      </c>
      <c r="CH199" s="43">
        <v>7.1373673192999663</v>
      </c>
      <c r="CI199" s="43">
        <v>-1.7382819042597168</v>
      </c>
      <c r="CJ199" s="43">
        <v>7.467183124023089</v>
      </c>
      <c r="CK199" s="43">
        <v>1.4910993619090152</v>
      </c>
      <c r="CL199" s="43">
        <v>4.8319329505040942</v>
      </c>
      <c r="CM199" s="43">
        <v>0.55687845346646747</v>
      </c>
      <c r="CN199" s="43">
        <v>-7.5592733066826963</v>
      </c>
      <c r="CO199" s="43">
        <v>-0.9061515170902732</v>
      </c>
      <c r="CP199" s="43">
        <v>-0.11288903932132369</v>
      </c>
      <c r="CQ199" s="43">
        <v>-2.3830852971899992</v>
      </c>
      <c r="CR199" s="43">
        <v>-0.40127183876796096</v>
      </c>
      <c r="CS199" s="43">
        <v>-0.90013651011552609</v>
      </c>
      <c r="CT199" s="43">
        <v>-2.7875543315958269</v>
      </c>
      <c r="CU199" s="43">
        <v>-6.8184772601784821E-2</v>
      </c>
      <c r="CV199" s="43">
        <v>0</v>
      </c>
      <c r="CW199" s="43">
        <v>0</v>
      </c>
      <c r="CX199" s="43">
        <v>0</v>
      </c>
      <c r="CY199" s="43">
        <v>0</v>
      </c>
      <c r="CZ199" s="43">
        <v>0</v>
      </c>
      <c r="DA199" s="43">
        <v>0</v>
      </c>
      <c r="DB199" s="43">
        <v>0</v>
      </c>
      <c r="DC199" s="43">
        <v>0</v>
      </c>
      <c r="DD199" s="44">
        <v>4169</v>
      </c>
      <c r="DE199" s="44">
        <f t="shared" si="55"/>
        <v>16810</v>
      </c>
      <c r="DF199" s="43">
        <f t="shared" si="52"/>
        <v>6966.1016949152536</v>
      </c>
      <c r="DG199" s="43">
        <f t="shared" si="52"/>
        <v>22.727604584945603</v>
      </c>
      <c r="DH199" s="44">
        <v>242</v>
      </c>
      <c r="DI199" s="44">
        <f t="shared" si="56"/>
        <v>702</v>
      </c>
      <c r="DJ199" s="43">
        <f t="shared" si="54"/>
        <v>5950</v>
      </c>
      <c r="DK199" s="43">
        <f t="shared" si="54"/>
        <v>-25.556733828207847</v>
      </c>
    </row>
    <row r="200" spans="1:115" x14ac:dyDescent="0.25">
      <c r="A200" s="41">
        <v>2021</v>
      </c>
      <c r="B200" s="41" t="s">
        <v>165</v>
      </c>
      <c r="C200" s="41" t="s">
        <v>47</v>
      </c>
      <c r="D200" s="42">
        <v>90.925161396155929</v>
      </c>
      <c r="E200" s="42">
        <v>90.930539171466236</v>
      </c>
      <c r="F200" s="42">
        <v>93.533849974013222</v>
      </c>
      <c r="G200" s="42">
        <v>95.22161094384127</v>
      </c>
      <c r="H200" s="42">
        <v>93.486546039755638</v>
      </c>
      <c r="I200" s="42">
        <v>80.234382342223782</v>
      </c>
      <c r="J200" s="42">
        <v>73.658337946713061</v>
      </c>
      <c r="K200" s="42">
        <v>99.262408468903672</v>
      </c>
      <c r="L200" s="42">
        <v>90.858454248602484</v>
      </c>
      <c r="M200" s="42">
        <v>82.902861782744679</v>
      </c>
      <c r="N200" s="42">
        <v>73.279005870592158</v>
      </c>
      <c r="O200" s="42">
        <v>103.86343310760809</v>
      </c>
      <c r="P200" s="42">
        <v>103.73530058855631</v>
      </c>
      <c r="Q200" s="42">
        <v>71.497042684006018</v>
      </c>
      <c r="R200" s="42">
        <v>64.588587381868763</v>
      </c>
      <c r="S200" s="42">
        <v>98.580938009038505</v>
      </c>
      <c r="T200" s="42">
        <v>96.697462484481932</v>
      </c>
      <c r="U200" s="42">
        <v>88.122772027481417</v>
      </c>
      <c r="V200" s="42">
        <v>78.676424433167085</v>
      </c>
      <c r="W200" s="42">
        <v>111.1985390517636</v>
      </c>
      <c r="X200" s="42">
        <v>108.8432424725632</v>
      </c>
      <c r="Y200" s="42">
        <v>79.04195231771034</v>
      </c>
      <c r="Z200" s="42">
        <v>65.152262684694534</v>
      </c>
      <c r="AA200" s="42">
        <v>106.93266062818935</v>
      </c>
      <c r="AB200" s="43">
        <v>-4.3998932943412399</v>
      </c>
      <c r="AC200" s="43">
        <v>0.63485562154410591</v>
      </c>
      <c r="AD200" s="43">
        <v>1.0731703251724012</v>
      </c>
      <c r="AE200" s="43">
        <v>-6.0177432338286536</v>
      </c>
      <c r="AF200" s="43">
        <v>1.6476185268071264</v>
      </c>
      <c r="AG200" s="43">
        <v>-7.1304245954439738</v>
      </c>
      <c r="AH200" s="43">
        <v>-10.800493834691549</v>
      </c>
      <c r="AI200" s="43">
        <v>1.670714895352754</v>
      </c>
      <c r="AJ200" s="43">
        <v>27.739076553497966</v>
      </c>
      <c r="AK200" s="43">
        <v>98.160018167561233</v>
      </c>
      <c r="AL200" s="43">
        <v>40.912077122532175</v>
      </c>
      <c r="AM200" s="43">
        <v>-5.9533056677279479</v>
      </c>
      <c r="AN200" s="43">
        <v>20.669258747212105</v>
      </c>
      <c r="AO200" s="43">
        <v>105.29819063804671</v>
      </c>
      <c r="AP200" s="43">
        <v>359.08505638142458</v>
      </c>
      <c r="AQ200" s="43">
        <v>20.184694137114391</v>
      </c>
      <c r="AR200" s="43">
        <v>32.801085523708039</v>
      </c>
      <c r="AS200" s="43">
        <v>104.56137860722485</v>
      </c>
      <c r="AT200" s="43">
        <v>44.238704762111425</v>
      </c>
      <c r="AU200" s="43">
        <v>-1.433646385423748</v>
      </c>
      <c r="AV200" s="43">
        <v>25.506330086023098</v>
      </c>
      <c r="AW200" s="43">
        <v>118.58674659980393</v>
      </c>
      <c r="AX200" s="43">
        <v>360.868518275871</v>
      </c>
      <c r="AY200" s="43">
        <v>25.282811190642128</v>
      </c>
      <c r="AZ200" s="43">
        <v>-7.501344663287024</v>
      </c>
      <c r="BA200" s="43">
        <v>-5.9207528034353585</v>
      </c>
      <c r="BB200" s="43">
        <v>-2.8355004533844763</v>
      </c>
      <c r="BC200" s="43">
        <v>-5.719184697255697</v>
      </c>
      <c r="BD200" s="43">
        <v>-3.4173333519500693</v>
      </c>
      <c r="BE200" s="43">
        <v>-15.44274313167665</v>
      </c>
      <c r="BF200" s="43">
        <v>-20.647493704323082</v>
      </c>
      <c r="BG200" s="43">
        <v>-0.44934640517867441</v>
      </c>
      <c r="BH200" s="43">
        <v>15.316713255044556</v>
      </c>
      <c r="BI200" s="43">
        <v>38.403482544123115</v>
      </c>
      <c r="BJ200" s="43">
        <v>29.018158028170493</v>
      </c>
      <c r="BK200" s="43">
        <v>-2.3941274492718434</v>
      </c>
      <c r="BL200" s="43">
        <v>31.827917954199371</v>
      </c>
      <c r="BM200" s="43">
        <v>18.089975353456577</v>
      </c>
      <c r="BN200" s="43">
        <v>24.239695827964702</v>
      </c>
      <c r="BO200" s="43">
        <v>4.2599639285812341</v>
      </c>
      <c r="BP200" s="43">
        <v>18.629854535832301</v>
      </c>
      <c r="BQ200" s="43">
        <v>44.048422701219515</v>
      </c>
      <c r="BR200" s="43">
        <v>32.832977951921258</v>
      </c>
      <c r="BS200" s="43">
        <v>-0.51274324060051057</v>
      </c>
      <c r="BT200" s="43">
        <v>36.27780478909488</v>
      </c>
      <c r="BU200" s="43">
        <v>25.892016962597751</v>
      </c>
      <c r="BV200" s="43">
        <v>23.652909125750512</v>
      </c>
      <c r="BW200" s="43">
        <v>8.8083631029010068</v>
      </c>
      <c r="BX200" s="43">
        <v>-4.0892950061820628</v>
      </c>
      <c r="BY200" s="43">
        <v>-7.3198894790634794E-2</v>
      </c>
      <c r="BZ200" s="43">
        <v>0.12377037562177748</v>
      </c>
      <c r="CA200" s="43">
        <v>-2.8802626450638091</v>
      </c>
      <c r="CB200" s="43">
        <v>0.17391030049344175</v>
      </c>
      <c r="CC200" s="43">
        <v>-0.33524257255310758</v>
      </c>
      <c r="CD200" s="43">
        <v>-1.1749003557505489</v>
      </c>
      <c r="CE200" s="43">
        <v>7.6628785860818935E-2</v>
      </c>
      <c r="CF200" s="43">
        <v>28.30512349130052</v>
      </c>
      <c r="CG200" s="43">
        <v>21.638557366489582</v>
      </c>
      <c r="CH200" s="43">
        <v>1.587254591363793</v>
      </c>
      <c r="CI200" s="43">
        <v>-3.3017977680428907</v>
      </c>
      <c r="CJ200" s="43">
        <v>1.8207696774375299</v>
      </c>
      <c r="CK200" s="43">
        <v>1.0704272437406348</v>
      </c>
      <c r="CL200" s="43">
        <v>5.0550032415180564</v>
      </c>
      <c r="CM200" s="43">
        <v>0.43490913879381993</v>
      </c>
      <c r="CN200" s="43">
        <v>-6.9449825374238374</v>
      </c>
      <c r="CO200" s="43">
        <v>-0.74580518851475264</v>
      </c>
      <c r="CP200" s="43">
        <v>-7.2447574656372055E-2</v>
      </c>
      <c r="CQ200" s="43">
        <v>-2.5167043656798409</v>
      </c>
      <c r="CR200" s="43">
        <v>-0.29010030392189268</v>
      </c>
      <c r="CS200" s="43">
        <v>-0.79452484173969795</v>
      </c>
      <c r="CT200" s="43">
        <v>-2.4852019424380383</v>
      </c>
      <c r="CU200" s="43">
        <v>-4.0198320473241983E-2</v>
      </c>
      <c r="CV200" s="43">
        <v>0</v>
      </c>
      <c r="CW200" s="43">
        <v>0</v>
      </c>
      <c r="CX200" s="43">
        <v>0</v>
      </c>
      <c r="CY200" s="43">
        <v>0</v>
      </c>
      <c r="CZ200" s="43">
        <v>0</v>
      </c>
      <c r="DA200" s="43">
        <v>0</v>
      </c>
      <c r="DB200" s="43">
        <v>0</v>
      </c>
      <c r="DC200" s="43">
        <v>0</v>
      </c>
      <c r="DD200" s="44">
        <v>3439</v>
      </c>
      <c r="DE200" s="44">
        <f t="shared" si="55"/>
        <v>20249</v>
      </c>
      <c r="DF200" s="43">
        <f t="shared" si="52"/>
        <v>44.132439228834876</v>
      </c>
      <c r="DG200" s="43">
        <f t="shared" si="52"/>
        <v>25.903127525959093</v>
      </c>
      <c r="DH200" s="44">
        <v>257</v>
      </c>
      <c r="DI200" s="44">
        <f t="shared" si="56"/>
        <v>959</v>
      </c>
      <c r="DJ200" s="43">
        <f t="shared" si="54"/>
        <v>195.40229885057471</v>
      </c>
      <c r="DK200" s="43">
        <f t="shared" si="54"/>
        <v>-6.893203883495147</v>
      </c>
    </row>
    <row r="201" spans="1:115" x14ac:dyDescent="0.25">
      <c r="A201" s="41">
        <v>2021</v>
      </c>
      <c r="B201" s="41" t="s">
        <v>166</v>
      </c>
      <c r="C201" s="41" t="s">
        <v>47</v>
      </c>
      <c r="D201" s="42">
        <v>90.683627635329302</v>
      </c>
      <c r="E201" s="42">
        <v>90.372323610821979</v>
      </c>
      <c r="F201" s="42">
        <v>92.409858269230554</v>
      </c>
      <c r="G201" s="42">
        <v>94.662909488428511</v>
      </c>
      <c r="H201" s="42">
        <v>93.849914553891267</v>
      </c>
      <c r="I201" s="42">
        <v>81.016259280672173</v>
      </c>
      <c r="J201" s="42">
        <v>74.322760575737234</v>
      </c>
      <c r="K201" s="42">
        <v>99.384183175026664</v>
      </c>
      <c r="L201" s="42">
        <v>106.85869153560583</v>
      </c>
      <c r="M201" s="42">
        <v>117.39829309771044</v>
      </c>
      <c r="N201" s="42">
        <v>98.471415775457814</v>
      </c>
      <c r="O201" s="42">
        <v>101.48902472566579</v>
      </c>
      <c r="P201" s="42">
        <v>116.551695852007</v>
      </c>
      <c r="Q201" s="42">
        <v>83.65252692394661</v>
      </c>
      <c r="R201" s="42">
        <v>84.146521245760439</v>
      </c>
      <c r="S201" s="42">
        <v>110.07206944643796</v>
      </c>
      <c r="T201" s="42">
        <v>113.97595517591006</v>
      </c>
      <c r="U201" s="42">
        <v>125.39416651290729</v>
      </c>
      <c r="V201" s="42">
        <v>106.49634667856101</v>
      </c>
      <c r="W201" s="42">
        <v>108.55100920818803</v>
      </c>
      <c r="X201" s="42">
        <v>123.34662213029173</v>
      </c>
      <c r="Y201" s="42">
        <v>92.827064238991312</v>
      </c>
      <c r="Z201" s="42">
        <v>85.108134170489691</v>
      </c>
      <c r="AA201" s="42">
        <v>119.76971681956002</v>
      </c>
      <c r="AB201" s="43">
        <v>-3.0209383436872961</v>
      </c>
      <c r="AC201" s="43">
        <v>3.0670746720129261</v>
      </c>
      <c r="AD201" s="43">
        <v>1.0451232292093993</v>
      </c>
      <c r="AE201" s="43">
        <v>-6.0895943828189969</v>
      </c>
      <c r="AF201" s="43">
        <v>3.1456848400400084</v>
      </c>
      <c r="AG201" s="43">
        <v>-2.9102030384141053</v>
      </c>
      <c r="AH201" s="43">
        <v>-4.3810586307215793</v>
      </c>
      <c r="AI201" s="43">
        <v>2.8862422453620251</v>
      </c>
      <c r="AJ201" s="43">
        <v>31.449993063638182</v>
      </c>
      <c r="AK201" s="43">
        <v>98.910457672122902</v>
      </c>
      <c r="AL201" s="43">
        <v>48.656804641729764</v>
      </c>
      <c r="AM201" s="43">
        <v>-7.2906140194961662</v>
      </c>
      <c r="AN201" s="43">
        <v>12.438252970487596</v>
      </c>
      <c r="AO201" s="43">
        <v>44.775830057697249</v>
      </c>
      <c r="AP201" s="43">
        <v>125.24033471805768</v>
      </c>
      <c r="AQ201" s="43">
        <v>29.865059626963063</v>
      </c>
      <c r="AR201" s="43">
        <v>37.242868140792872</v>
      </c>
      <c r="AS201" s="43">
        <v>105.38873645987108</v>
      </c>
      <c r="AT201" s="43">
        <v>53.218960426957885</v>
      </c>
      <c r="AU201" s="43">
        <v>-2.3139919113872809</v>
      </c>
      <c r="AV201" s="43">
        <v>17.889014744128005</v>
      </c>
      <c r="AW201" s="43">
        <v>54.575651946069705</v>
      </c>
      <c r="AX201" s="43">
        <v>129.25326036298063</v>
      </c>
      <c r="AY201" s="43">
        <v>35.535424635028946</v>
      </c>
      <c r="AZ201" s="43">
        <v>-6.7879709319515928</v>
      </c>
      <c r="BA201" s="43">
        <v>-4.5336604748618337</v>
      </c>
      <c r="BB201" s="43">
        <v>-2.2148387219724786</v>
      </c>
      <c r="BC201" s="43">
        <v>-5.7803792890911421</v>
      </c>
      <c r="BD201" s="43">
        <v>-2.3839157491868046</v>
      </c>
      <c r="BE201" s="43">
        <v>-13.594352569651601</v>
      </c>
      <c r="BF201" s="43">
        <v>-18.303025299354847</v>
      </c>
      <c r="BG201" s="43">
        <v>8.8857961136956654E-2</v>
      </c>
      <c r="BH201" s="43">
        <v>18.03995321357106</v>
      </c>
      <c r="BI201" s="43">
        <v>47.659368135497537</v>
      </c>
      <c r="BJ201" s="43">
        <v>32.177390575140819</v>
      </c>
      <c r="BK201" s="43">
        <v>-3.2568912831639651</v>
      </c>
      <c r="BL201" s="43">
        <v>27.797720056691453</v>
      </c>
      <c r="BM201" s="43">
        <v>22.397520920320414</v>
      </c>
      <c r="BN201" s="43">
        <v>38.407521531416222</v>
      </c>
      <c r="BO201" s="43">
        <v>8.3380497616462925</v>
      </c>
      <c r="BP201" s="43">
        <v>21.776921150494609</v>
      </c>
      <c r="BQ201" s="43">
        <v>53.561554283813621</v>
      </c>
      <c r="BR201" s="43">
        <v>36.154155089750397</v>
      </c>
      <c r="BS201" s="43">
        <v>-0.82859469059486379</v>
      </c>
      <c r="BT201" s="43">
        <v>32.448942458919717</v>
      </c>
      <c r="BU201" s="43">
        <v>30.553518154202241</v>
      </c>
      <c r="BV201" s="43">
        <v>38.294031748467837</v>
      </c>
      <c r="BW201" s="43">
        <v>13.104637321584022</v>
      </c>
      <c r="BX201" s="43">
        <v>-2.6343708889283071</v>
      </c>
      <c r="BY201" s="43">
        <v>0.1979251798095259</v>
      </c>
      <c r="BZ201" s="43">
        <v>0.16605682420470302</v>
      </c>
      <c r="CA201" s="43">
        <v>-2.9800762694407275</v>
      </c>
      <c r="CB201" s="43">
        <v>0.29453922180493619</v>
      </c>
      <c r="CC201" s="43">
        <v>-0.1444217293995213</v>
      </c>
      <c r="CD201" s="43">
        <v>-0.31127082386305438</v>
      </c>
      <c r="CE201" s="43">
        <v>0.14287670795583071</v>
      </c>
      <c r="CF201" s="43">
        <v>31.131218892791612</v>
      </c>
      <c r="CG201" s="43">
        <v>26.131907792414516</v>
      </c>
      <c r="CH201" s="43">
        <v>2.3633909203834782</v>
      </c>
      <c r="CI201" s="43">
        <v>-3.8429952107445282</v>
      </c>
      <c r="CJ201" s="43">
        <v>1.0859021960439683</v>
      </c>
      <c r="CK201" s="43">
        <v>0.66164507025000918</v>
      </c>
      <c r="CL201" s="43">
        <v>4.0659874088331875</v>
      </c>
      <c r="CM201" s="43">
        <v>0.665380715610977</v>
      </c>
      <c r="CN201" s="43">
        <v>-6.2082326080498795</v>
      </c>
      <c r="CO201" s="43">
        <v>-0.58791137431199514</v>
      </c>
      <c r="CP201" s="43">
        <v>-3.5735439299472815E-2</v>
      </c>
      <c r="CQ201" s="43">
        <v>-2.5889977027520525</v>
      </c>
      <c r="CR201" s="43">
        <v>-0.18665647250237921</v>
      </c>
      <c r="CS201" s="43">
        <v>-0.6903474813556284</v>
      </c>
      <c r="CT201" s="43">
        <v>-2.1076428423078952</v>
      </c>
      <c r="CU201" s="43">
        <v>-1.0941295520456437E-2</v>
      </c>
      <c r="CV201" s="43">
        <v>0</v>
      </c>
      <c r="CW201" s="43">
        <v>0</v>
      </c>
      <c r="CX201" s="43">
        <v>0</v>
      </c>
      <c r="CY201" s="43">
        <v>0</v>
      </c>
      <c r="CZ201" s="43">
        <v>0</v>
      </c>
      <c r="DA201" s="43">
        <v>0</v>
      </c>
      <c r="DB201" s="43">
        <v>0</v>
      </c>
      <c r="DC201" s="43">
        <v>0</v>
      </c>
      <c r="DD201" s="44">
        <v>4786</v>
      </c>
      <c r="DE201" s="44">
        <f t="shared" si="55"/>
        <v>25035</v>
      </c>
      <c r="DF201" s="43">
        <f t="shared" ref="DF201:DG202" si="57">+((DD201/DD189)-1)*100</f>
        <v>64.750430292598963</v>
      </c>
      <c r="DG201" s="43">
        <f t="shared" si="57"/>
        <v>31.846429323783433</v>
      </c>
      <c r="DH201" s="44">
        <v>261</v>
      </c>
      <c r="DI201" s="44">
        <f t="shared" si="56"/>
        <v>1220</v>
      </c>
      <c r="DJ201" s="43">
        <f t="shared" ref="DJ201:DK202" si="58">+((DH201/DH189)-1)*100</f>
        <v>45.810055865921797</v>
      </c>
      <c r="DK201" s="43">
        <f t="shared" si="58"/>
        <v>0.90984284532671378</v>
      </c>
    </row>
    <row r="202" spans="1:115" x14ac:dyDescent="0.25">
      <c r="A202" s="41">
        <v>2021</v>
      </c>
      <c r="B202" s="41" t="s">
        <v>167</v>
      </c>
      <c r="C202" s="41" t="s">
        <v>47</v>
      </c>
      <c r="D202" s="42">
        <v>90.699211737599626</v>
      </c>
      <c r="E202" s="42">
        <v>91.380812496626802</v>
      </c>
      <c r="F202" s="42">
        <v>93.296498560500822</v>
      </c>
      <c r="G202" s="42">
        <v>93.704776963153776</v>
      </c>
      <c r="H202" s="42">
        <v>95.389390016561478</v>
      </c>
      <c r="I202" s="42">
        <v>80.597667743613115</v>
      </c>
      <c r="J202" s="42">
        <v>75.398492451276738</v>
      </c>
      <c r="K202" s="42">
        <v>100.291084275828</v>
      </c>
      <c r="L202" s="42">
        <v>109.74637496890102</v>
      </c>
      <c r="M202" s="42">
        <v>110.07458271004992</v>
      </c>
      <c r="N202" s="42">
        <v>109.49549045963218</v>
      </c>
      <c r="O202" s="42">
        <v>110.37578647090503</v>
      </c>
      <c r="P202" s="42">
        <v>129.84671935211742</v>
      </c>
      <c r="Q202" s="42">
        <v>85.054985380567473</v>
      </c>
      <c r="R202" s="42">
        <v>92.220125930694891</v>
      </c>
      <c r="S202" s="42">
        <v>109.49395904565318</v>
      </c>
      <c r="T202" s="42">
        <v>117.31782782793319</v>
      </c>
      <c r="U202" s="42">
        <v>118.17171009822076</v>
      </c>
      <c r="V202" s="42">
        <v>118.89529195455388</v>
      </c>
      <c r="W202" s="42">
        <v>117.99073575006945</v>
      </c>
      <c r="X202" s="42">
        <v>137.91710542427339</v>
      </c>
      <c r="Y202" s="42">
        <v>94.833496570091029</v>
      </c>
      <c r="Z202" s="42">
        <v>93.466625844527925</v>
      </c>
      <c r="AA202" s="42">
        <v>119.4323878411292</v>
      </c>
      <c r="AB202" s="43">
        <v>-2.3976687754203141</v>
      </c>
      <c r="AC202" s="43">
        <v>3.2692039592917999</v>
      </c>
      <c r="AD202" s="43">
        <v>3.9405264676295459</v>
      </c>
      <c r="AE202" s="43">
        <v>-6.9348978996657156</v>
      </c>
      <c r="AF202" s="43">
        <v>3.6788721769179356</v>
      </c>
      <c r="AG202" s="43">
        <v>-2.1838601416501735</v>
      </c>
      <c r="AH202" s="43">
        <v>2.216114888156806</v>
      </c>
      <c r="AI202" s="43">
        <v>4.0875378322848599</v>
      </c>
      <c r="AJ202" s="43">
        <v>24.965190337455812</v>
      </c>
      <c r="AK202" s="43">
        <v>64.793556303475569</v>
      </c>
      <c r="AL202" s="43">
        <v>43.272774448165066</v>
      </c>
      <c r="AM202" s="43">
        <v>-2.0089717350836089</v>
      </c>
      <c r="AN202" s="43">
        <v>12.945568639851523</v>
      </c>
      <c r="AO202" s="43">
        <v>37.158452907492311</v>
      </c>
      <c r="AP202" s="43">
        <v>94.663268409907417</v>
      </c>
      <c r="AQ202" s="43">
        <v>13.985502174659214</v>
      </c>
      <c r="AR202" s="43">
        <v>30.708486004345371</v>
      </c>
      <c r="AS202" s="43">
        <v>70.451435123706105</v>
      </c>
      <c r="AT202" s="43">
        <v>48.462704279955602</v>
      </c>
      <c r="AU202" s="43">
        <v>3.4707058484826581</v>
      </c>
      <c r="AV202" s="43">
        <v>18.320246987891299</v>
      </c>
      <c r="AW202" s="43">
        <v>46.44041302165607</v>
      </c>
      <c r="AX202" s="43">
        <v>98.699947773812042</v>
      </c>
      <c r="AY202" s="43">
        <v>18.546002304757046</v>
      </c>
      <c r="AZ202" s="43">
        <v>-6.1881919022842347</v>
      </c>
      <c r="BA202" s="43">
        <v>-3.4821571150793096</v>
      </c>
      <c r="BB202" s="43">
        <v>-1.3796959710799417</v>
      </c>
      <c r="BC202" s="43">
        <v>-5.9439127395680691</v>
      </c>
      <c r="BD202" s="43">
        <v>-1.5511832277265158</v>
      </c>
      <c r="BE202" s="43">
        <v>-12.143825528472485</v>
      </c>
      <c r="BF202" s="43">
        <v>-15.834140915364092</v>
      </c>
      <c r="BG202" s="43">
        <v>0.64320690519772405</v>
      </c>
      <c r="BH202" s="43">
        <v>19.108029429895467</v>
      </c>
      <c r="BI202" s="43">
        <v>50.187938895778437</v>
      </c>
      <c r="BJ202" s="43">
        <v>33.914317205440469</v>
      </c>
      <c r="BK202" s="43">
        <v>-3.0653662212074217</v>
      </c>
      <c r="BL202" s="43">
        <v>25.015361161764126</v>
      </c>
      <c r="BM202" s="43">
        <v>24.577090044243157</v>
      </c>
      <c r="BN202" s="43">
        <v>46.903161053110168</v>
      </c>
      <c r="BO202" s="43">
        <v>9.2015669377997433</v>
      </c>
      <c r="BP202" s="43">
        <v>23.156877856900127</v>
      </c>
      <c r="BQ202" s="43">
        <v>56.090662760464816</v>
      </c>
      <c r="BR202" s="43">
        <v>38.099435629050674</v>
      </c>
      <c r="BS202" s="43">
        <v>-0.17294104659584253</v>
      </c>
      <c r="BT202" s="43">
        <v>29.788673353144702</v>
      </c>
      <c r="BU202" s="43">
        <v>32.922531641540601</v>
      </c>
      <c r="BV202" s="43">
        <v>47.320214525503744</v>
      </c>
      <c r="BW202" s="43">
        <v>13.947403834580951</v>
      </c>
      <c r="BX202" s="43">
        <v>-2.3475082257547433</v>
      </c>
      <c r="BY202" s="43">
        <v>0.22087168252676115</v>
      </c>
      <c r="BZ202" s="43">
        <v>0.12463615773241532</v>
      </c>
      <c r="CA202" s="43">
        <v>-3.475047805087744</v>
      </c>
      <c r="CB202" s="43">
        <v>0.23033716253823441</v>
      </c>
      <c r="CC202" s="43">
        <v>-0.14070955408032082</v>
      </c>
      <c r="CD202" s="43">
        <v>0.49506212494727586</v>
      </c>
      <c r="CE202" s="43">
        <v>0.19734200566863505</v>
      </c>
      <c r="CF202" s="43">
        <v>24.895716822417199</v>
      </c>
      <c r="CG202" s="43">
        <v>18.271713124509873</v>
      </c>
      <c r="CH202" s="43">
        <v>1.9917011746902169</v>
      </c>
      <c r="CI202" s="43">
        <v>-0.96630543306402461</v>
      </c>
      <c r="CJ202" s="43">
        <v>1.0082205864452838</v>
      </c>
      <c r="CK202" s="43">
        <v>0.55224421956270886</v>
      </c>
      <c r="CL202" s="43">
        <v>3.7200245273681687</v>
      </c>
      <c r="CM202" s="43">
        <v>0.31811862290497717</v>
      </c>
      <c r="CN202" s="43">
        <v>-5.6658001468955597</v>
      </c>
      <c r="CO202" s="43">
        <v>-0.47404004094470265</v>
      </c>
      <c r="CP202" s="43">
        <v>-2.3734980229192265E-2</v>
      </c>
      <c r="CQ202" s="43">
        <v>-2.7044224854366159</v>
      </c>
      <c r="CR202" s="43">
        <v>-0.13011013553410083</v>
      </c>
      <c r="CS202" s="43">
        <v>-0.61500364783122752</v>
      </c>
      <c r="CT202" s="43">
        <v>-1.7372774102030759</v>
      </c>
      <c r="CU202" s="43">
        <v>1.8788553283355592E-2</v>
      </c>
      <c r="CV202" s="43">
        <v>0</v>
      </c>
      <c r="CW202" s="43">
        <v>0</v>
      </c>
      <c r="CX202" s="43">
        <v>0</v>
      </c>
      <c r="CY202" s="43">
        <v>0</v>
      </c>
      <c r="CZ202" s="43">
        <v>0</v>
      </c>
      <c r="DA202" s="43">
        <v>0</v>
      </c>
      <c r="DB202" s="43">
        <v>0</v>
      </c>
      <c r="DC202" s="43">
        <v>0</v>
      </c>
      <c r="DD202" s="44">
        <v>5480</v>
      </c>
      <c r="DE202" s="44">
        <f t="shared" si="55"/>
        <v>30515</v>
      </c>
      <c r="DF202" s="43">
        <f t="shared" si="57"/>
        <v>55.372838106039126</v>
      </c>
      <c r="DG202" s="43">
        <f t="shared" si="57"/>
        <v>35.531867643793035</v>
      </c>
      <c r="DH202" s="44">
        <v>214</v>
      </c>
      <c r="DI202" s="44">
        <f t="shared" si="56"/>
        <v>1434</v>
      </c>
      <c r="DJ202" s="43">
        <f t="shared" si="58"/>
        <v>56.204379562043805</v>
      </c>
      <c r="DK202" s="43">
        <f t="shared" si="58"/>
        <v>6.537890044576522</v>
      </c>
    </row>
    <row r="203" spans="1:115" x14ac:dyDescent="0.25">
      <c r="A203" s="41">
        <v>2021</v>
      </c>
      <c r="B203" s="41" t="s">
        <v>168</v>
      </c>
      <c r="C203" s="41" t="s">
        <v>47</v>
      </c>
      <c r="D203" s="42">
        <v>91.500886728303044</v>
      </c>
      <c r="E203" s="42">
        <v>92.198089422431934</v>
      </c>
      <c r="F203" s="42">
        <v>93.423552623671441</v>
      </c>
      <c r="G203" s="42">
        <v>93.986740360429039</v>
      </c>
      <c r="H203" s="42">
        <v>97.308579289859694</v>
      </c>
      <c r="I203" s="42">
        <v>81.551608215402979</v>
      </c>
      <c r="J203" s="42">
        <v>77.315591959407499</v>
      </c>
      <c r="K203" s="42">
        <v>101.7619945417668</v>
      </c>
      <c r="L203" s="42">
        <v>114.09789827262513</v>
      </c>
      <c r="M203" s="42">
        <v>118.86202007653766</v>
      </c>
      <c r="N203" s="42">
        <v>111.85843117070607</v>
      </c>
      <c r="O203" s="42">
        <v>113.23879091629058</v>
      </c>
      <c r="P203" s="42">
        <v>131.83117158796244</v>
      </c>
      <c r="Q203" s="42">
        <v>97.68350549040025</v>
      </c>
      <c r="R203" s="42">
        <v>87.657728854171424</v>
      </c>
      <c r="S203" s="42">
        <v>100.97966348904008</v>
      </c>
      <c r="T203" s="42">
        <v>122.35398098737569</v>
      </c>
      <c r="U203" s="42">
        <v>128.47888316067846</v>
      </c>
      <c r="V203" s="42">
        <v>122.06712241580517</v>
      </c>
      <c r="W203" s="42">
        <v>120.83070770507585</v>
      </c>
      <c r="X203" s="42">
        <v>140.61804408538902</v>
      </c>
      <c r="Y203" s="42">
        <v>109.02678544677057</v>
      </c>
      <c r="Z203" s="42">
        <v>89.090615454524553</v>
      </c>
      <c r="AA203" s="42">
        <v>110.61003924284995</v>
      </c>
      <c r="AB203" s="43">
        <v>-0.75745911532411059</v>
      </c>
      <c r="AC203" s="43">
        <v>5.0827797110619022</v>
      </c>
      <c r="AD203" s="43">
        <v>5.3397272997164125</v>
      </c>
      <c r="AE203" s="43">
        <v>-6.2165864071855648</v>
      </c>
      <c r="AF203" s="43">
        <v>6.2188965959914189</v>
      </c>
      <c r="AG203" s="43">
        <v>2.0223032189144563</v>
      </c>
      <c r="AH203" s="43">
        <v>6.8572354036110728</v>
      </c>
      <c r="AI203" s="43">
        <v>5.379305767697673</v>
      </c>
      <c r="AJ203" s="43">
        <v>33.604994495727539</v>
      </c>
      <c r="AK203" s="43">
        <v>75.435116814355084</v>
      </c>
      <c r="AL203" s="43">
        <v>49.000845718304674</v>
      </c>
      <c r="AM203" s="43">
        <v>3.8610856900081814</v>
      </c>
      <c r="AN203" s="43">
        <v>27.434297944594466</v>
      </c>
      <c r="AO203" s="43">
        <v>51.88759690609033</v>
      </c>
      <c r="AP203" s="43">
        <v>110.61412948667817</v>
      </c>
      <c r="AQ203" s="43">
        <v>11.217898848943598</v>
      </c>
      <c r="AR203" s="43">
        <v>39.958249385837341</v>
      </c>
      <c r="AS203" s="43">
        <v>82.002538853677251</v>
      </c>
      <c r="AT203" s="43">
        <v>54.773155005968157</v>
      </c>
      <c r="AU203" s="43">
        <v>9.5484487419798203</v>
      </c>
      <c r="AV203" s="43">
        <v>33.676454487325394</v>
      </c>
      <c r="AW203" s="43">
        <v>60.54143499664513</v>
      </c>
      <c r="AX203" s="43">
        <v>117.63927116649717</v>
      </c>
      <c r="AY203" s="43">
        <v>15.197960480166618</v>
      </c>
      <c r="AZ203" s="43">
        <v>-5.5399525986667308</v>
      </c>
      <c r="BA203" s="43">
        <v>-2.4726242216080885</v>
      </c>
      <c r="BB203" s="43">
        <v>-0.58539036667635269</v>
      </c>
      <c r="BC203" s="43">
        <v>-5.9776053607306867</v>
      </c>
      <c r="BD203" s="43">
        <v>-0.61636375767951668</v>
      </c>
      <c r="BE203" s="43">
        <v>-10.588600924179669</v>
      </c>
      <c r="BF203" s="43">
        <v>-13.438773696349582</v>
      </c>
      <c r="BG203" s="43">
        <v>1.2209735402438193</v>
      </c>
      <c r="BH203" s="43">
        <v>20.99867350991569</v>
      </c>
      <c r="BI203" s="43">
        <v>53.475119837809238</v>
      </c>
      <c r="BJ203" s="43">
        <v>35.92505134634596</v>
      </c>
      <c r="BK203" s="43">
        <v>-2.1694816371906178</v>
      </c>
      <c r="BL203" s="43">
        <v>25.364309887068593</v>
      </c>
      <c r="BM203" s="43">
        <v>28.203923841637813</v>
      </c>
      <c r="BN203" s="43">
        <v>54.365912127422035</v>
      </c>
      <c r="BO203" s="43">
        <v>9.4561764205259422</v>
      </c>
      <c r="BP203" s="43">
        <v>25.35453794977478</v>
      </c>
      <c r="BQ203" s="43">
        <v>59.518749674576</v>
      </c>
      <c r="BR203" s="43">
        <v>40.345073590691349</v>
      </c>
      <c r="BS203" s="43">
        <v>1.0767126594013243</v>
      </c>
      <c r="BT203" s="43">
        <v>30.353344159475682</v>
      </c>
      <c r="BU203" s="43">
        <v>36.657445811625287</v>
      </c>
      <c r="BV203" s="43">
        <v>55.411949370795014</v>
      </c>
      <c r="BW203" s="43">
        <v>14.108254641841489</v>
      </c>
      <c r="BX203" s="43">
        <v>-0.86750636051643637</v>
      </c>
      <c r="BY203" s="43">
        <v>0.36123079886284615</v>
      </c>
      <c r="BZ203" s="43">
        <v>0.17187947545395549</v>
      </c>
      <c r="CA203" s="43">
        <v>-3.0468420803361753</v>
      </c>
      <c r="CB203" s="43">
        <v>0.45552977992088217</v>
      </c>
      <c r="CC203" s="43">
        <v>8.4556168711743263E-2</v>
      </c>
      <c r="CD203" s="43">
        <v>0.83941625497205985</v>
      </c>
      <c r="CE203" s="43">
        <v>0.26672324189825242</v>
      </c>
      <c r="CF203" s="43">
        <v>33.4047693699424</v>
      </c>
      <c r="CG203" s="43">
        <v>22.165836584834786</v>
      </c>
      <c r="CH203" s="43">
        <v>2.2936135921158511</v>
      </c>
      <c r="CI203" s="43">
        <v>1.9845064054970611</v>
      </c>
      <c r="CJ203" s="43">
        <v>2.0453554575013961</v>
      </c>
      <c r="CK203" s="43">
        <v>0.79993948249431568</v>
      </c>
      <c r="CL203" s="43">
        <v>3.8549306913337689</v>
      </c>
      <c r="CM203" s="43">
        <v>0.26058715616521977</v>
      </c>
      <c r="CN203" s="43">
        <v>-5.1342398336151618</v>
      </c>
      <c r="CO203" s="43">
        <v>-0.40651201722049551</v>
      </c>
      <c r="CP203" s="43">
        <v>-3.2858862660776508E-5</v>
      </c>
      <c r="CQ203" s="43">
        <v>-2.7492490784524541</v>
      </c>
      <c r="CR203" s="43">
        <v>-6.0051486121637646E-2</v>
      </c>
      <c r="CS203" s="43">
        <v>-0.53434929012096799</v>
      </c>
      <c r="CT203" s="43">
        <v>-1.4321063484788012</v>
      </c>
      <c r="CU203" s="43">
        <v>4.806124564185571E-2</v>
      </c>
      <c r="CV203" s="43">
        <v>0</v>
      </c>
      <c r="CW203" s="43">
        <v>0</v>
      </c>
      <c r="CX203" s="43">
        <v>0</v>
      </c>
      <c r="CY203" s="43">
        <v>0</v>
      </c>
      <c r="CZ203" s="43">
        <v>0</v>
      </c>
      <c r="DA203" s="43">
        <v>0</v>
      </c>
      <c r="DB203" s="43">
        <v>0</v>
      </c>
      <c r="DC203" s="43">
        <v>0</v>
      </c>
      <c r="DD203" s="44">
        <v>5224</v>
      </c>
      <c r="DE203" s="44">
        <f>+DD203+DE202</f>
        <v>35739</v>
      </c>
      <c r="DF203" s="43">
        <f>+((DD203/DD191)-1)*100</f>
        <v>65.159658552007585</v>
      </c>
      <c r="DG203" s="43">
        <f>+((DE203/DE191)-1)*100</f>
        <v>39.181400420593505</v>
      </c>
      <c r="DH203" s="44">
        <v>240</v>
      </c>
      <c r="DI203" s="44">
        <f>+DH203+DI202</f>
        <v>1674</v>
      </c>
      <c r="DJ203" s="43">
        <f>+((DH203/DH191)-1)*100</f>
        <v>93.548387096774206</v>
      </c>
      <c r="DK203" s="43">
        <f>+((DI203/DI191)-1)*100</f>
        <v>13.877551020408173</v>
      </c>
    </row>
    <row r="204" spans="1:115" x14ac:dyDescent="0.25">
      <c r="A204" s="41">
        <v>2021</v>
      </c>
      <c r="B204" s="41" t="s">
        <v>169</v>
      </c>
      <c r="C204" s="41" t="s">
        <v>47</v>
      </c>
      <c r="D204" s="42">
        <v>92.138843500435939</v>
      </c>
      <c r="E204" s="42">
        <v>91.402400943723549</v>
      </c>
      <c r="F204" s="42">
        <v>93.403209318658014</v>
      </c>
      <c r="G204" s="42">
        <v>94.537911180046876</v>
      </c>
      <c r="H204" s="42">
        <v>100.4461218164634</v>
      </c>
      <c r="I204" s="42">
        <v>82.555432652763614</v>
      </c>
      <c r="J204" s="42">
        <v>78.233127970940501</v>
      </c>
      <c r="K204" s="42">
        <v>102.00874855152284</v>
      </c>
      <c r="L204" s="42">
        <v>118.72820764047034</v>
      </c>
      <c r="M204" s="42">
        <v>139.56075865271146</v>
      </c>
      <c r="N204" s="42">
        <v>113.3348747682261</v>
      </c>
      <c r="O204" s="42">
        <v>103.91635711024394</v>
      </c>
      <c r="P204" s="42">
        <v>136.0386085707556</v>
      </c>
      <c r="Q204" s="42">
        <v>96.512919554100989</v>
      </c>
      <c r="R204" s="42">
        <v>90.750998906607521</v>
      </c>
      <c r="S204" s="42">
        <v>103.56527946175798</v>
      </c>
      <c r="T204" s="42">
        <v>128.51966038367792</v>
      </c>
      <c r="U204" s="42">
        <v>151.45428503457754</v>
      </c>
      <c r="V204" s="42">
        <v>124.92295677514174</v>
      </c>
      <c r="W204" s="42">
        <v>112.76401099307421</v>
      </c>
      <c r="X204" s="42">
        <v>145.8338694624245</v>
      </c>
      <c r="Y204" s="42">
        <v>108.48136852920243</v>
      </c>
      <c r="Z204" s="42">
        <v>92.49082284309705</v>
      </c>
      <c r="AA204" s="42">
        <v>114.07693148794897</v>
      </c>
      <c r="AB204" s="43">
        <v>0.2866300239118269</v>
      </c>
      <c r="AC204" s="43">
        <v>4.6762971073358583</v>
      </c>
      <c r="AD204" s="43">
        <v>4.2965985369093795</v>
      </c>
      <c r="AE204" s="43">
        <v>-4.9431586972410013</v>
      </c>
      <c r="AF204" s="43">
        <v>9.0144427584142548</v>
      </c>
      <c r="AG204" s="43">
        <v>0.61013753428356132</v>
      </c>
      <c r="AH204" s="43">
        <v>9.4602570829328769</v>
      </c>
      <c r="AI204" s="43">
        <v>5.2123615932173628</v>
      </c>
      <c r="AJ204" s="43">
        <v>22.020723338844839</v>
      </c>
      <c r="AK204" s="43">
        <v>41.30353982240451</v>
      </c>
      <c r="AL204" s="43">
        <v>25.24835332720081</v>
      </c>
      <c r="AM204" s="43">
        <v>2.3114177968751592</v>
      </c>
      <c r="AN204" s="43">
        <v>21.849379131544346</v>
      </c>
      <c r="AO204" s="43">
        <v>19.266259079424341</v>
      </c>
      <c r="AP204" s="43">
        <v>41.841181745252577</v>
      </c>
      <c r="AQ204" s="43">
        <v>12.640982161563885</v>
      </c>
      <c r="AR204" s="43">
        <v>28.335178331637035</v>
      </c>
      <c r="AS204" s="43">
        <v>46.84950245970758</v>
      </c>
      <c r="AT204" s="43">
        <v>31.149175338439949</v>
      </c>
      <c r="AU204" s="43">
        <v>9.288349607407941</v>
      </c>
      <c r="AV204" s="43">
        <v>28.161558479909665</v>
      </c>
      <c r="AW204" s="43">
        <v>25.69234483046894</v>
      </c>
      <c r="AX204" s="43">
        <v>46.36415275996071</v>
      </c>
      <c r="AY204" s="43">
        <v>17.045754745753918</v>
      </c>
      <c r="AZ204" s="43">
        <v>-4.9205770396709809</v>
      </c>
      <c r="BA204" s="43">
        <v>-1.7220664797756968</v>
      </c>
      <c r="BB204" s="43">
        <v>-6.4786357543955564E-2</v>
      </c>
      <c r="BC204" s="43">
        <v>-5.8646133728146976</v>
      </c>
      <c r="BD204" s="43">
        <v>0.42321477071822766</v>
      </c>
      <c r="BE204" s="43">
        <v>-9.4543712011134762</v>
      </c>
      <c r="BF204" s="43">
        <v>-11.276443558615901</v>
      </c>
      <c r="BG204" s="43">
        <v>1.6565021225432019</v>
      </c>
      <c r="BH204" s="43">
        <v>21.130895593154996</v>
      </c>
      <c r="BI204" s="43">
        <v>51.533484158542997</v>
      </c>
      <c r="BJ204" s="43">
        <v>34.447260054181953</v>
      </c>
      <c r="BK204" s="43">
        <v>-1.687628077769654</v>
      </c>
      <c r="BL204" s="43">
        <v>24.89080788022331</v>
      </c>
      <c r="BM204" s="43">
        <v>26.924294486552913</v>
      </c>
      <c r="BN204" s="43">
        <v>52.45476865341783</v>
      </c>
      <c r="BO204" s="43">
        <v>9.8172491595780009</v>
      </c>
      <c r="BP204" s="43">
        <v>25.742950460677338</v>
      </c>
      <c r="BQ204" s="43">
        <v>57.466582103508877</v>
      </c>
      <c r="BR204" s="43">
        <v>39.058536579842482</v>
      </c>
      <c r="BS204" s="43">
        <v>1.9581703666230243</v>
      </c>
      <c r="BT204" s="43">
        <v>30.055745560692749</v>
      </c>
      <c r="BU204" s="43">
        <v>35.049351881724668</v>
      </c>
      <c r="BV204" s="43">
        <v>54.047150815036062</v>
      </c>
      <c r="BW204" s="43">
        <v>14.447486250546483</v>
      </c>
      <c r="BX204" s="43">
        <v>0.17690928720070792</v>
      </c>
      <c r="BY204" s="43">
        <v>0.35703860958737671</v>
      </c>
      <c r="BZ204" s="43">
        <v>4.7590698372716511E-2</v>
      </c>
      <c r="CA204" s="43">
        <v>-2.3825383654426613</v>
      </c>
      <c r="CB204" s="43">
        <v>0.67204526038869328</v>
      </c>
      <c r="CC204" s="43">
        <v>3.5000402700731306E-2</v>
      </c>
      <c r="CD204" s="43">
        <v>1.1892661476270208</v>
      </c>
      <c r="CE204" s="43">
        <v>0.25850653396683049</v>
      </c>
      <c r="CF204" s="43">
        <v>21.868197825423863</v>
      </c>
      <c r="CG204" s="43">
        <v>15.639968890807598</v>
      </c>
      <c r="CH204" s="43">
        <v>1.2337106004318132</v>
      </c>
      <c r="CI204" s="43">
        <v>0.96609635727503007</v>
      </c>
      <c r="CJ204" s="43">
        <v>1.5379645089875749</v>
      </c>
      <c r="CK204" s="43">
        <v>0.33166751374498465</v>
      </c>
      <c r="CL204" s="43">
        <v>1.853713860989652</v>
      </c>
      <c r="CM204" s="43">
        <v>0.30507609318721257</v>
      </c>
      <c r="CN204" s="43">
        <v>-4.5847244751611811</v>
      </c>
      <c r="CO204" s="43">
        <v>-0.33063896773570867</v>
      </c>
      <c r="CP204" s="43">
        <v>-3.1539494105174079E-2</v>
      </c>
      <c r="CQ204" s="43">
        <v>-2.7105910974286802</v>
      </c>
      <c r="CR204" s="43">
        <v>1.7834870305333438E-2</v>
      </c>
      <c r="CS204" s="43">
        <v>-0.45504418113759498</v>
      </c>
      <c r="CT204" s="43">
        <v>-1.1448008348434429</v>
      </c>
      <c r="CU204" s="43">
        <v>7.0055229784086639E-2</v>
      </c>
      <c r="CV204" s="43">
        <v>0</v>
      </c>
      <c r="CW204" s="43">
        <v>0</v>
      </c>
      <c r="CX204" s="43">
        <v>0</v>
      </c>
      <c r="CY204" s="43">
        <v>0</v>
      </c>
      <c r="CZ204" s="43">
        <v>0</v>
      </c>
      <c r="DA204" s="43">
        <v>0</v>
      </c>
      <c r="DB204" s="43">
        <v>0</v>
      </c>
      <c r="DC204" s="43">
        <v>0</v>
      </c>
      <c r="DD204" s="44">
        <v>5046</v>
      </c>
      <c r="DE204" s="44">
        <f t="shared" ref="DE204:DE205" si="59">+DD204+DE203</f>
        <v>40785</v>
      </c>
      <c r="DF204" s="43">
        <f t="shared" ref="DF204:DG219" si="60">+((DD204/DD192)-1)*100</f>
        <v>7.8666096622488135</v>
      </c>
      <c r="DG204" s="43">
        <f t="shared" si="60"/>
        <v>34.355646330214796</v>
      </c>
      <c r="DH204" s="44">
        <v>236</v>
      </c>
      <c r="DI204" s="44">
        <f t="shared" ref="DI204:DI205" si="61">+DH204+DI203</f>
        <v>1910</v>
      </c>
      <c r="DJ204" s="43">
        <f t="shared" ref="DJ204:DK219" si="62">+((DH204/DH192)-1)*100</f>
        <v>21.649484536082465</v>
      </c>
      <c r="DK204" s="43">
        <f t="shared" si="62"/>
        <v>14.783653846153854</v>
      </c>
    </row>
    <row r="205" spans="1:115" x14ac:dyDescent="0.25">
      <c r="A205" s="41">
        <v>2021</v>
      </c>
      <c r="B205" s="41" t="s">
        <v>170</v>
      </c>
      <c r="C205" s="41" t="s">
        <v>47</v>
      </c>
      <c r="D205" s="42">
        <v>92.806113065936927</v>
      </c>
      <c r="E205" s="42">
        <v>92.087063123077257</v>
      </c>
      <c r="F205" s="42">
        <v>93.29995017337005</v>
      </c>
      <c r="G205" s="42">
        <v>94.628330038363771</v>
      </c>
      <c r="H205" s="42">
        <v>103.10688461792677</v>
      </c>
      <c r="I205" s="42">
        <v>83.053187874314929</v>
      </c>
      <c r="J205" s="42">
        <v>80.015468039228324</v>
      </c>
      <c r="K205" s="42">
        <v>102.79707954371126</v>
      </c>
      <c r="L205" s="42">
        <v>122.81279956518074</v>
      </c>
      <c r="M205" s="42">
        <v>127.43582573673982</v>
      </c>
      <c r="N205" s="42">
        <v>106.03248083450066</v>
      </c>
      <c r="O205" s="42">
        <v>119.96987370255758</v>
      </c>
      <c r="P205" s="42">
        <v>156.05029584364584</v>
      </c>
      <c r="Q205" s="42">
        <v>103.8436134122941</v>
      </c>
      <c r="R205" s="42">
        <v>106.41189940085182</v>
      </c>
      <c r="S205" s="42">
        <v>105.37628873778932</v>
      </c>
      <c r="T205" s="42">
        <v>132.54317799501379</v>
      </c>
      <c r="U205" s="42">
        <v>140.14264615613087</v>
      </c>
      <c r="V205" s="42">
        <v>117.9686111003178</v>
      </c>
      <c r="W205" s="42">
        <v>128.52723380906767</v>
      </c>
      <c r="X205" s="42">
        <v>165.04359838490677</v>
      </c>
      <c r="Y205" s="42">
        <v>116.8706311105225</v>
      </c>
      <c r="Z205" s="42">
        <v>104.68717659937245</v>
      </c>
      <c r="AA205" s="42">
        <v>116.51794911500259</v>
      </c>
      <c r="AB205" s="43">
        <v>0.62292043009994913</v>
      </c>
      <c r="AC205" s="43">
        <v>5.2114164904862648</v>
      </c>
      <c r="AD205" s="43">
        <v>2.9522076714068479</v>
      </c>
      <c r="AE205" s="43">
        <v>-4.2616986153983909</v>
      </c>
      <c r="AF205" s="43">
        <v>8.1689345693777291</v>
      </c>
      <c r="AG205" s="43">
        <v>2.998596859375624</v>
      </c>
      <c r="AH205" s="43">
        <v>8.6789750118154032</v>
      </c>
      <c r="AI205" s="43">
        <v>4.734230116268634</v>
      </c>
      <c r="AJ205" s="43">
        <v>19.422265666943517</v>
      </c>
      <c r="AK205" s="43">
        <v>26.790182357866719</v>
      </c>
      <c r="AL205" s="43">
        <v>12.998156413894012</v>
      </c>
      <c r="AM205" s="43">
        <v>10.732243209227676</v>
      </c>
      <c r="AN205" s="43">
        <v>27.496045217561193</v>
      </c>
      <c r="AO205" s="43">
        <v>24.657046026173333</v>
      </c>
      <c r="AP205" s="43">
        <v>33.238813343171934</v>
      </c>
      <c r="AQ205" s="43">
        <v>7.7803410451952715</v>
      </c>
      <c r="AR205" s="43">
        <v>25.030774209988984</v>
      </c>
      <c r="AS205" s="43">
        <v>33.061563823394046</v>
      </c>
      <c r="AT205" s="43">
        <v>18.815592893233845</v>
      </c>
      <c r="AU205" s="43">
        <v>16.729337551843535</v>
      </c>
      <c r="AV205" s="43">
        <v>31.894171948343718</v>
      </c>
      <c r="AW205" s="43">
        <v>30.006174624022176</v>
      </c>
      <c r="AX205" s="43">
        <v>32.524738957645496</v>
      </c>
      <c r="AY205" s="43">
        <v>12.516948423418883</v>
      </c>
      <c r="AZ205" s="43">
        <v>-4.3860512346015845</v>
      </c>
      <c r="BA205" s="43">
        <v>-1.0618809888074288</v>
      </c>
      <c r="BB205" s="43">
        <v>0.22906958554747003</v>
      </c>
      <c r="BC205" s="43">
        <v>-5.7076474732330906</v>
      </c>
      <c r="BD205" s="43">
        <v>1.2012819751559212</v>
      </c>
      <c r="BE205" s="43">
        <v>-8.3271247241062269</v>
      </c>
      <c r="BF205" s="43">
        <v>-9.5073751228206724</v>
      </c>
      <c r="BG205" s="43">
        <v>1.9626565855062728</v>
      </c>
      <c r="BH205" s="43">
        <v>20.925372851451129</v>
      </c>
      <c r="BI205" s="43">
        <v>48.077735408456078</v>
      </c>
      <c r="BJ205" s="43">
        <v>31.755027573027483</v>
      </c>
      <c r="BK205" s="43">
        <v>-0.40958728888094154</v>
      </c>
      <c r="BL205" s="43">
        <v>25.226050293543789</v>
      </c>
      <c r="BM205" s="43">
        <v>26.633058568911562</v>
      </c>
      <c r="BN205" s="43">
        <v>49.380248061648579</v>
      </c>
      <c r="BO205" s="43">
        <v>9.5981027788861972</v>
      </c>
      <c r="BP205" s="43">
        <v>25.656619386110478</v>
      </c>
      <c r="BQ205" s="43">
        <v>54.002646936618895</v>
      </c>
      <c r="BR205" s="43">
        <v>36.482225813914006</v>
      </c>
      <c r="BS205" s="43">
        <v>3.4762899711572315</v>
      </c>
      <c r="BT205" s="43">
        <v>30.294588380515421</v>
      </c>
      <c r="BU205" s="43">
        <v>34.381067538108347</v>
      </c>
      <c r="BV205" s="43">
        <v>50.632653531572316</v>
      </c>
      <c r="BW205" s="43">
        <v>14.236494722507986</v>
      </c>
      <c r="BX205" s="43">
        <v>7.0779707736546404E-2</v>
      </c>
      <c r="BY205" s="43">
        <v>0.35488184751882557</v>
      </c>
      <c r="BZ205" s="43">
        <v>-6.2929722272470803E-2</v>
      </c>
      <c r="CA205" s="43">
        <v>-2.0716830023991868</v>
      </c>
      <c r="CB205" s="43">
        <v>0.29381918144776886</v>
      </c>
      <c r="CC205" s="43">
        <v>0.12848504553753218</v>
      </c>
      <c r="CD205" s="43">
        <v>1.1620449722649586</v>
      </c>
      <c r="CE205" s="43">
        <v>0.26616138563911873</v>
      </c>
      <c r="CF205" s="43">
        <v>19.590591484896706</v>
      </c>
      <c r="CG205" s="43">
        <v>10.359765966935395</v>
      </c>
      <c r="CH205" s="43">
        <v>0.59191031973490593</v>
      </c>
      <c r="CI205" s="43">
        <v>4.5150349444143822</v>
      </c>
      <c r="CJ205" s="43">
        <v>1.7312940269809858</v>
      </c>
      <c r="CK205" s="43">
        <v>0.40877582399897944</v>
      </c>
      <c r="CL205" s="43">
        <v>1.7778353380266927</v>
      </c>
      <c r="CM205" s="43">
        <v>0.20597506480536004</v>
      </c>
      <c r="CN205" s="43">
        <v>-4.1348503074311722</v>
      </c>
      <c r="CO205" s="43">
        <v>-0.2643952067791292</v>
      </c>
      <c r="CP205" s="43">
        <v>-3.4572818148463053E-2</v>
      </c>
      <c r="CQ205" s="43">
        <v>-2.6488516517713787</v>
      </c>
      <c r="CR205" s="43">
        <v>4.4503993004834694E-2</v>
      </c>
      <c r="CS205" s="43">
        <v>-0.39865614777249286</v>
      </c>
      <c r="CT205" s="43">
        <v>-0.92188398270812733</v>
      </c>
      <c r="CU205" s="43">
        <v>8.9005506743584609E-2</v>
      </c>
      <c r="CV205" s="43">
        <v>0</v>
      </c>
      <c r="CW205" s="43">
        <v>0</v>
      </c>
      <c r="CX205" s="43">
        <v>0</v>
      </c>
      <c r="CY205" s="43">
        <v>0</v>
      </c>
      <c r="CZ205" s="43">
        <v>0</v>
      </c>
      <c r="DA205" s="43">
        <v>0</v>
      </c>
      <c r="DB205" s="43">
        <v>0</v>
      </c>
      <c r="DC205" s="43">
        <v>0</v>
      </c>
      <c r="DD205" s="44">
        <v>5379</v>
      </c>
      <c r="DE205" s="44">
        <f t="shared" si="59"/>
        <v>46164</v>
      </c>
      <c r="DF205" s="43">
        <f t="shared" si="60"/>
        <v>7.0660828025477684</v>
      </c>
      <c r="DG205" s="43">
        <f t="shared" si="60"/>
        <v>30.480497456189948</v>
      </c>
      <c r="DH205" s="44">
        <v>225</v>
      </c>
      <c r="DI205" s="44">
        <f t="shared" si="61"/>
        <v>2135</v>
      </c>
      <c r="DJ205" s="43">
        <f t="shared" si="62"/>
        <v>38.036809815950924</v>
      </c>
      <c r="DK205" s="43">
        <f t="shared" si="62"/>
        <v>16.858237547892728</v>
      </c>
    </row>
    <row r="206" spans="1:115" x14ac:dyDescent="0.25">
      <c r="A206" s="41">
        <v>2021</v>
      </c>
      <c r="B206" s="41" t="s">
        <v>171</v>
      </c>
      <c r="C206" s="41" t="s">
        <v>47</v>
      </c>
      <c r="D206" s="42">
        <v>94.599969314859749</v>
      </c>
      <c r="E206" s="42">
        <v>93.243587074688321</v>
      </c>
      <c r="F206" s="42">
        <v>92.9918117715237</v>
      </c>
      <c r="G206" s="42">
        <v>95.233700944159196</v>
      </c>
      <c r="H206" s="42">
        <v>105.74325520771002</v>
      </c>
      <c r="I206" s="42">
        <v>87.538768516458248</v>
      </c>
      <c r="J206" s="42">
        <v>86.643288832621181</v>
      </c>
      <c r="K206" s="42">
        <v>102.86437609182654</v>
      </c>
      <c r="L206" s="42">
        <v>121.0744587984214</v>
      </c>
      <c r="M206" s="42">
        <v>115.50296957973134</v>
      </c>
      <c r="N206" s="42">
        <v>113.92623090360725</v>
      </c>
      <c r="O206" s="42">
        <v>119.50157672564359</v>
      </c>
      <c r="P206" s="42">
        <v>169.85019769590912</v>
      </c>
      <c r="Q206" s="42">
        <v>118.97809967630293</v>
      </c>
      <c r="R206" s="42">
        <v>121.9973838325872</v>
      </c>
      <c r="S206" s="42">
        <v>106.91200939437726</v>
      </c>
      <c r="T206" s="42">
        <v>131.31088326433502</v>
      </c>
      <c r="U206" s="42">
        <v>128.15815436369164</v>
      </c>
      <c r="V206" s="42">
        <v>127.62062422171607</v>
      </c>
      <c r="W206" s="42">
        <v>128.86692499854377</v>
      </c>
      <c r="X206" s="42">
        <v>180.87158710370326</v>
      </c>
      <c r="Y206" s="42">
        <v>133.60875706667338</v>
      </c>
      <c r="Z206" s="42">
        <v>119.18917873824164</v>
      </c>
      <c r="AA206" s="42">
        <v>118.75078482393459</v>
      </c>
      <c r="AB206" s="43">
        <v>0.75639122012962634</v>
      </c>
      <c r="AC206" s="43">
        <v>5.0010418837258097</v>
      </c>
      <c r="AD206" s="43">
        <v>3.3271619631651594</v>
      </c>
      <c r="AE206" s="43">
        <v>-4.6501459109430705</v>
      </c>
      <c r="AF206" s="43">
        <v>7.7501979444547064</v>
      </c>
      <c r="AG206" s="43">
        <v>7.5646936546789112</v>
      </c>
      <c r="AH206" s="43">
        <v>10.190608187765271</v>
      </c>
      <c r="AI206" s="43">
        <v>3.675591873680184</v>
      </c>
      <c r="AJ206" s="43">
        <v>1.9491434871472757</v>
      </c>
      <c r="AK206" s="43">
        <v>2.7085132105887366</v>
      </c>
      <c r="AL206" s="43">
        <v>23.114668649365711</v>
      </c>
      <c r="AM206" s="43">
        <v>-5.0370375260727744</v>
      </c>
      <c r="AN206" s="43">
        <v>9.6359292864863555</v>
      </c>
      <c r="AO206" s="43">
        <v>11.976495309216141</v>
      </c>
      <c r="AP206" s="43">
        <v>12.146533963535333</v>
      </c>
      <c r="AQ206" s="43">
        <v>10.408130886510136</v>
      </c>
      <c r="AR206" s="43">
        <v>8.5931110701859872</v>
      </c>
      <c r="AS206" s="43">
        <v>8.4845575613466728</v>
      </c>
      <c r="AT206" s="43">
        <v>30.307186816176547</v>
      </c>
      <c r="AU206" s="43">
        <v>2.8880847001806043</v>
      </c>
      <c r="AV206" s="43">
        <v>16.069012416244057</v>
      </c>
      <c r="AW206" s="43">
        <v>16.920856619617751</v>
      </c>
      <c r="AX206" s="43">
        <v>15.066943109395382</v>
      </c>
      <c r="AY206" s="43">
        <v>15.749869602661137</v>
      </c>
      <c r="AZ206" s="43">
        <v>-3.9264000840922075</v>
      </c>
      <c r="BA206" s="43">
        <v>-0.52776502983016282</v>
      </c>
      <c r="BB206" s="43">
        <v>0.50230727294189315</v>
      </c>
      <c r="BC206" s="43">
        <v>-5.6124266662625715</v>
      </c>
      <c r="BD206" s="43">
        <v>1.8150911195853769</v>
      </c>
      <c r="BE206" s="43">
        <v>-6.9968000987878698</v>
      </c>
      <c r="BF206" s="43">
        <v>-7.80372115243122</v>
      </c>
      <c r="BG206" s="43">
        <v>2.1191642566895874</v>
      </c>
      <c r="BH206" s="43">
        <v>18.61094118299329</v>
      </c>
      <c r="BI206" s="43">
        <v>41.946206599545107</v>
      </c>
      <c r="BJ206" s="43">
        <v>30.803326983212798</v>
      </c>
      <c r="BK206" s="43">
        <v>-0.90362250762483498</v>
      </c>
      <c r="BL206" s="43">
        <v>23.042450535733661</v>
      </c>
      <c r="BM206" s="43">
        <v>24.569762976627985</v>
      </c>
      <c r="BN206" s="43">
        <v>42.717797017387717</v>
      </c>
      <c r="BO206" s="43">
        <v>9.6761057178842869</v>
      </c>
      <c r="BP206" s="43">
        <v>23.583809315272617</v>
      </c>
      <c r="BQ206" s="43">
        <v>47.751268690903849</v>
      </c>
      <c r="BR206" s="43">
        <v>35.793474236905887</v>
      </c>
      <c r="BS206" s="43">
        <v>3.4147208334273982</v>
      </c>
      <c r="BT206" s="43">
        <v>28.313564032774895</v>
      </c>
      <c r="BU206" s="43">
        <v>31.863971854861582</v>
      </c>
      <c r="BV206" s="43">
        <v>44.508030046725452</v>
      </c>
      <c r="BW206" s="43">
        <v>14.384346590715037</v>
      </c>
      <c r="BX206" s="43">
        <v>0.5266166545822073</v>
      </c>
      <c r="BY206" s="43">
        <v>0.33569450731706962</v>
      </c>
      <c r="BZ206" s="43">
        <v>-5.2107293597595E-2</v>
      </c>
      <c r="CA206" s="43">
        <v>-2.1090178158837345</v>
      </c>
      <c r="CB206" s="43">
        <v>0.59374877276391258</v>
      </c>
      <c r="CC206" s="43">
        <v>0.33179383170387522</v>
      </c>
      <c r="CD206" s="43">
        <v>1.2389851601380333</v>
      </c>
      <c r="CE206" s="43">
        <v>0.18751949214064612</v>
      </c>
      <c r="CF206" s="43">
        <v>6.2094780745080236</v>
      </c>
      <c r="CG206" s="43">
        <v>5.4732982987676193</v>
      </c>
      <c r="CH206" s="43">
        <v>0.90873116284126976</v>
      </c>
      <c r="CI206" s="43">
        <v>-2.0679522654715128</v>
      </c>
      <c r="CJ206" s="43">
        <v>0.61109104529892044</v>
      </c>
      <c r="CK206" s="43">
        <v>0.21971783779568616</v>
      </c>
      <c r="CL206" s="43">
        <v>0.80514334238496299</v>
      </c>
      <c r="CM206" s="43">
        <v>0.25944865289107844</v>
      </c>
      <c r="CN206" s="43">
        <v>-3.6875291059137982</v>
      </c>
      <c r="CO206" s="43">
        <v>-0.21163133106431428</v>
      </c>
      <c r="CP206" s="43">
        <v>-3.3341479188787153E-2</v>
      </c>
      <c r="CQ206" s="43">
        <v>-2.5993495367607991</v>
      </c>
      <c r="CR206" s="43">
        <v>0.12728641987822104</v>
      </c>
      <c r="CS206" s="43">
        <v>-0.33266879565823443</v>
      </c>
      <c r="CT206" s="43">
        <v>-0.73279928763829216</v>
      </c>
      <c r="CU206" s="43">
        <v>9.4974904518407469E-2</v>
      </c>
      <c r="CV206" s="43">
        <v>0</v>
      </c>
      <c r="CW206" s="43">
        <v>0</v>
      </c>
      <c r="CX206" s="43">
        <v>0</v>
      </c>
      <c r="CY206" s="43">
        <v>0</v>
      </c>
      <c r="CZ206" s="43">
        <v>0</v>
      </c>
      <c r="DA206" s="43">
        <v>0</v>
      </c>
      <c r="DB206" s="43">
        <v>0</v>
      </c>
      <c r="DC206" s="43">
        <v>0</v>
      </c>
      <c r="DD206" s="44">
        <v>5311</v>
      </c>
      <c r="DE206" s="44">
        <f>+DD206+DE205</f>
        <v>51475</v>
      </c>
      <c r="DF206" s="43">
        <f t="shared" si="60"/>
        <v>-1.8662232076866236</v>
      </c>
      <c r="DG206" s="43">
        <f t="shared" si="60"/>
        <v>26.188958619337122</v>
      </c>
      <c r="DH206" s="44">
        <v>183</v>
      </c>
      <c r="DI206" s="44">
        <f>+DH206+DI205</f>
        <v>2318</v>
      </c>
      <c r="DJ206" s="43">
        <f t="shared" si="62"/>
        <v>30.714285714285715</v>
      </c>
      <c r="DK206" s="43">
        <f t="shared" si="62"/>
        <v>17.844433146924253</v>
      </c>
    </row>
    <row r="207" spans="1:115" x14ac:dyDescent="0.25">
      <c r="A207" s="41">
        <v>2021</v>
      </c>
      <c r="B207" s="41" t="s">
        <v>172</v>
      </c>
      <c r="C207" s="41" t="s">
        <v>47</v>
      </c>
      <c r="D207" s="42">
        <v>98.158102889289353</v>
      </c>
      <c r="E207" s="42">
        <v>93.851147657268001</v>
      </c>
      <c r="F207" s="42">
        <v>93.995093439078886</v>
      </c>
      <c r="G207" s="42">
        <v>96.385785762687476</v>
      </c>
      <c r="H207" s="42">
        <v>104.11274901694712</v>
      </c>
      <c r="I207" s="42">
        <v>87.470449172323299</v>
      </c>
      <c r="J207" s="42">
        <v>108.0700397530441</v>
      </c>
      <c r="K207" s="42">
        <v>103.81934615554815</v>
      </c>
      <c r="L207" s="42">
        <v>149.85260092254592</v>
      </c>
      <c r="M207" s="42">
        <v>131.23518310524557</v>
      </c>
      <c r="N207" s="42">
        <v>109.80860480262365</v>
      </c>
      <c r="O207" s="42">
        <v>154.87664340983437</v>
      </c>
      <c r="P207" s="42">
        <v>173.77506358636157</v>
      </c>
      <c r="Q207" s="42">
        <v>180.72838683422296</v>
      </c>
      <c r="R207" s="42">
        <v>227.61678261011755</v>
      </c>
      <c r="S207" s="42">
        <v>122.33691058980331</v>
      </c>
      <c r="T207" s="42">
        <v>161.74556972522336</v>
      </c>
      <c r="U207" s="42">
        <v>146.62978559563751</v>
      </c>
      <c r="V207" s="42">
        <v>124.20177186451808</v>
      </c>
      <c r="W207" s="42">
        <v>166.41466435996941</v>
      </c>
      <c r="X207" s="42">
        <v>181.83953593225462</v>
      </c>
      <c r="Y207" s="42">
        <v>203.61748428186718</v>
      </c>
      <c r="Z207" s="42">
        <v>221.30311897896516</v>
      </c>
      <c r="AA207" s="42">
        <v>135.90318125044561</v>
      </c>
      <c r="AB207" s="43">
        <v>1.2861984282487304</v>
      </c>
      <c r="AC207" s="43">
        <v>5.3157985810694086</v>
      </c>
      <c r="AD207" s="43">
        <v>3.6382922042076604</v>
      </c>
      <c r="AE207" s="43">
        <v>-4.5616704837534776</v>
      </c>
      <c r="AF207" s="43">
        <v>6.5811490560469199</v>
      </c>
      <c r="AG207" s="43">
        <v>5.3676633878573243</v>
      </c>
      <c r="AH207" s="43">
        <v>13.419913419925344</v>
      </c>
      <c r="AI207" s="43">
        <v>3.4948726959086018</v>
      </c>
      <c r="AJ207" s="43">
        <v>19.147403399548036</v>
      </c>
      <c r="AK207" s="43">
        <v>22.461952199596279</v>
      </c>
      <c r="AL207" s="43">
        <v>2.5375355556130463</v>
      </c>
      <c r="AM207" s="43">
        <v>14.839950299998206</v>
      </c>
      <c r="AN207" s="43">
        <v>28.903724484209459</v>
      </c>
      <c r="AO207" s="43">
        <v>18.869799975423419</v>
      </c>
      <c r="AP207" s="43">
        <v>30.200689397489345</v>
      </c>
      <c r="AQ207" s="43">
        <v>7.291364592613836</v>
      </c>
      <c r="AR207" s="43">
        <v>25.046187229140628</v>
      </c>
      <c r="AS207" s="43">
        <v>29.840432503153668</v>
      </c>
      <c r="AT207" s="43">
        <v>9.476859333776023</v>
      </c>
      <c r="AU207" s="43">
        <v>21.594274259207079</v>
      </c>
      <c r="AV207" s="43">
        <v>32.913920832225173</v>
      </c>
      <c r="AW207" s="43">
        <v>23.561180090649223</v>
      </c>
      <c r="AX207" s="43">
        <v>29.120813079834875</v>
      </c>
      <c r="AY207" s="43">
        <v>12.623241965852273</v>
      </c>
      <c r="AZ207" s="43">
        <v>-3.4861044275355524</v>
      </c>
      <c r="BA207" s="43">
        <v>-5.3127942767949854E-2</v>
      </c>
      <c r="BB207" s="43">
        <v>0.75828086516989135</v>
      </c>
      <c r="BC207" s="43">
        <v>-5.5247410268333237</v>
      </c>
      <c r="BD207" s="43">
        <v>2.2217921560310883</v>
      </c>
      <c r="BE207" s="43">
        <v>-6.0240600648879372</v>
      </c>
      <c r="BF207" s="43">
        <v>-5.7903720135539576</v>
      </c>
      <c r="BG207" s="43">
        <v>2.2355016574371112</v>
      </c>
      <c r="BH207" s="43">
        <v>18.672307051152192</v>
      </c>
      <c r="BI207" s="43">
        <v>39.723194240374184</v>
      </c>
      <c r="BJ207" s="43">
        <v>27.607639779071079</v>
      </c>
      <c r="BK207" s="43">
        <v>0.71276453257169692</v>
      </c>
      <c r="BL207" s="43">
        <v>23.679213810775845</v>
      </c>
      <c r="BM207" s="43">
        <v>23.614079173882029</v>
      </c>
      <c r="BN207" s="43">
        <v>39.92228403204949</v>
      </c>
      <c r="BO207" s="43">
        <v>9.433236900089037</v>
      </c>
      <c r="BP207" s="43">
        <v>23.751982811148189</v>
      </c>
      <c r="BQ207" s="43">
        <v>45.672681324497219</v>
      </c>
      <c r="BR207" s="43">
        <v>32.782316573762735</v>
      </c>
      <c r="BS207" s="43">
        <v>5.2806174100744618</v>
      </c>
      <c r="BT207" s="43">
        <v>28.814730312608884</v>
      </c>
      <c r="BU207" s="43">
        <v>30.434959687883545</v>
      </c>
      <c r="BV207" s="43">
        <v>41.095863083692507</v>
      </c>
      <c r="BW207" s="43">
        <v>14.202832464914561</v>
      </c>
      <c r="BX207" s="43">
        <v>1.2965254102886172</v>
      </c>
      <c r="BY207" s="43">
        <v>0.36050852794739285</v>
      </c>
      <c r="BZ207" s="43">
        <v>8.6925336670595696E-3</v>
      </c>
      <c r="CA207" s="43">
        <v>-1.8934645436108519</v>
      </c>
      <c r="CB207" s="43">
        <v>0.49840730655740167</v>
      </c>
      <c r="CC207" s="43">
        <v>0.23551952190877304</v>
      </c>
      <c r="CD207" s="43">
        <v>1.9168262955352615</v>
      </c>
      <c r="CE207" s="43">
        <v>0.17003576828358014</v>
      </c>
      <c r="CF207" s="43">
        <v>18.518414356563241</v>
      </c>
      <c r="CG207" s="43">
        <v>6.8379824397843301</v>
      </c>
      <c r="CH207" s="43">
        <v>-2.8636604664698213E-2</v>
      </c>
      <c r="CI207" s="43">
        <v>6.2452983504489854</v>
      </c>
      <c r="CJ207" s="43">
        <v>2.0255323939045793</v>
      </c>
      <c r="CK207" s="43">
        <v>0.46822255738454721</v>
      </c>
      <c r="CL207" s="43">
        <v>2.7618918866152282</v>
      </c>
      <c r="CM207" s="43">
        <v>0.20812333309026687</v>
      </c>
      <c r="CN207" s="43">
        <v>-3.1910164390852076</v>
      </c>
      <c r="CO207" s="43">
        <v>-0.11123658450922276</v>
      </c>
      <c r="CP207" s="43">
        <v>-1.0077524832043938E-2</v>
      </c>
      <c r="CQ207" s="43">
        <v>-2.5365452585123625</v>
      </c>
      <c r="CR207" s="43">
        <v>0.15751437099199661</v>
      </c>
      <c r="CS207" s="43">
        <v>-0.28442960391689953</v>
      </c>
      <c r="CT207" s="43">
        <v>-0.50754225731507041</v>
      </c>
      <c r="CU207" s="43">
        <v>0.1013004190083947</v>
      </c>
      <c r="CV207" s="43">
        <v>0</v>
      </c>
      <c r="CW207" s="43">
        <v>0</v>
      </c>
      <c r="CX207" s="43">
        <v>0</v>
      </c>
      <c r="CY207" s="43">
        <v>0</v>
      </c>
      <c r="CZ207" s="43">
        <v>0</v>
      </c>
      <c r="DA207" s="43">
        <v>0</v>
      </c>
      <c r="DB207" s="43">
        <v>0</v>
      </c>
      <c r="DC207" s="43">
        <v>0</v>
      </c>
      <c r="DD207" s="44">
        <v>5570</v>
      </c>
      <c r="DE207" s="44">
        <f>+DD207+DE206</f>
        <v>57045</v>
      </c>
      <c r="DF207" s="43">
        <f t="shared" si="60"/>
        <v>-18.400234397890415</v>
      </c>
      <c r="DG207" s="43">
        <f t="shared" si="60"/>
        <v>19.797135536981813</v>
      </c>
      <c r="DH207" s="44">
        <v>233</v>
      </c>
      <c r="DI207" s="44">
        <f>+DH207+DI206</f>
        <v>2551</v>
      </c>
      <c r="DJ207" s="43">
        <f t="shared" si="62"/>
        <v>36.257309941520475</v>
      </c>
      <c r="DK207" s="43">
        <f t="shared" si="62"/>
        <v>19.317118802619259</v>
      </c>
    </row>
    <row r="208" spans="1:115" x14ac:dyDescent="0.25">
      <c r="A208" s="41">
        <v>2022</v>
      </c>
      <c r="B208" s="41" t="s">
        <v>160</v>
      </c>
      <c r="C208" s="41" t="s">
        <v>47</v>
      </c>
      <c r="D208" s="42">
        <v>93.264444198579213</v>
      </c>
      <c r="E208" s="42">
        <v>96.651477652102173</v>
      </c>
      <c r="F208" s="42">
        <v>93.915185708283929</v>
      </c>
      <c r="G208" s="42">
        <v>93.190516504671962</v>
      </c>
      <c r="H208" s="42">
        <v>100.17152083554835</v>
      </c>
      <c r="I208" s="42">
        <v>86.628566884043508</v>
      </c>
      <c r="J208" s="42">
        <v>85.000395488779318</v>
      </c>
      <c r="K208" s="42">
        <v>102.05040831942296</v>
      </c>
      <c r="L208" s="42">
        <v>106.70619384358658</v>
      </c>
      <c r="M208" s="42">
        <v>109.90709335344762</v>
      </c>
      <c r="N208" s="42">
        <v>106.06295084997839</v>
      </c>
      <c r="O208" s="42">
        <v>104.30024046786302</v>
      </c>
      <c r="P208" s="42">
        <v>128.05123738841405</v>
      </c>
      <c r="Q208" s="42">
        <v>85.400523060422557</v>
      </c>
      <c r="R208" s="42">
        <v>88.470286903669944</v>
      </c>
      <c r="S208" s="42">
        <v>108.13696393410758</v>
      </c>
      <c r="T208" s="42">
        <v>119.38954146975426</v>
      </c>
      <c r="U208" s="42">
        <v>124.45491827665678</v>
      </c>
      <c r="V208" s="42">
        <v>121.17454670170183</v>
      </c>
      <c r="W208" s="42">
        <v>117.35422128543129</v>
      </c>
      <c r="X208" s="42">
        <v>138.31080803204375</v>
      </c>
      <c r="Y208" s="42">
        <v>97.514453596294601</v>
      </c>
      <c r="Z208" s="42">
        <v>89.598395288357551</v>
      </c>
      <c r="AA208" s="42">
        <v>122.17219590073425</v>
      </c>
      <c r="AB208" s="43">
        <v>1.9030130305424331</v>
      </c>
      <c r="AC208" s="43">
        <v>8.0916083192494881</v>
      </c>
      <c r="AD208" s="43">
        <v>2.2499110375779896</v>
      </c>
      <c r="AE208" s="43">
        <v>-3.3950024760772024</v>
      </c>
      <c r="AF208" s="43">
        <v>6.4745393943945739</v>
      </c>
      <c r="AG208" s="43">
        <v>5.5828953340052223</v>
      </c>
      <c r="AH208" s="43">
        <v>14.352151088450139</v>
      </c>
      <c r="AI208" s="43">
        <v>2.0346042935575737</v>
      </c>
      <c r="AJ208" s="43">
        <v>38.492563662383425</v>
      </c>
      <c r="AK208" s="43">
        <v>70.946538813115879</v>
      </c>
      <c r="AL208" s="43">
        <v>27.138027733674818</v>
      </c>
      <c r="AM208" s="43">
        <v>10.889223356605427</v>
      </c>
      <c r="AN208" s="43">
        <v>55.976875941049897</v>
      </c>
      <c r="AO208" s="43">
        <v>49.662259657399858</v>
      </c>
      <c r="AP208" s="43">
        <v>118.12043781236703</v>
      </c>
      <c r="AQ208" s="43">
        <v>18.331298509283435</v>
      </c>
      <c r="AR208" s="43">
        <v>49.8534099395334</v>
      </c>
      <c r="AS208" s="43">
        <v>83.196306715894863</v>
      </c>
      <c r="AT208" s="43">
        <v>36.636588357639233</v>
      </c>
      <c r="AU208" s="43">
        <v>22.515647716807784</v>
      </c>
      <c r="AV208" s="43">
        <v>65.070493481328157</v>
      </c>
      <c r="AW208" s="43">
        <v>57.009527818056881</v>
      </c>
      <c r="AX208" s="43">
        <v>125.09628108760676</v>
      </c>
      <c r="AY208" s="43">
        <v>25.353934044454117</v>
      </c>
      <c r="AZ208" s="43">
        <v>1.9030130305424331</v>
      </c>
      <c r="BA208" s="43">
        <v>8.0916083192494881</v>
      </c>
      <c r="BB208" s="43">
        <v>2.2499110375779896</v>
      </c>
      <c r="BC208" s="43">
        <v>-3.3950024760772024</v>
      </c>
      <c r="BD208" s="43">
        <v>6.4745393943945739</v>
      </c>
      <c r="BE208" s="43">
        <v>5.5828953340052223</v>
      </c>
      <c r="BF208" s="43">
        <v>14.352151088450139</v>
      </c>
      <c r="BG208" s="43">
        <v>2.0346042935575737</v>
      </c>
      <c r="BH208" s="43">
        <v>38.492563662383425</v>
      </c>
      <c r="BI208" s="43">
        <v>70.946538813115879</v>
      </c>
      <c r="BJ208" s="43">
        <v>27.138027733674818</v>
      </c>
      <c r="BK208" s="43">
        <v>10.889223356605427</v>
      </c>
      <c r="BL208" s="43">
        <v>55.976875941049897</v>
      </c>
      <c r="BM208" s="43">
        <v>49.662259657399858</v>
      </c>
      <c r="BN208" s="43">
        <v>118.12043781236703</v>
      </c>
      <c r="BO208" s="43">
        <v>18.331298509283435</v>
      </c>
      <c r="BP208" s="43">
        <v>49.8534099395334</v>
      </c>
      <c r="BQ208" s="43">
        <v>83.196306715894863</v>
      </c>
      <c r="BR208" s="43">
        <v>36.636588357639233</v>
      </c>
      <c r="BS208" s="43">
        <v>22.515647716807784</v>
      </c>
      <c r="BT208" s="43">
        <v>65.070493481328157</v>
      </c>
      <c r="BU208" s="43">
        <v>57.009527818056881</v>
      </c>
      <c r="BV208" s="43">
        <v>125.09628108760676</v>
      </c>
      <c r="BW208" s="43">
        <v>25.353934044454117</v>
      </c>
      <c r="BX208" s="43">
        <v>1.6283903453304671</v>
      </c>
      <c r="BY208" s="43">
        <v>0.38102976425638929</v>
      </c>
      <c r="BZ208" s="43">
        <v>3.7262219961940873E-2</v>
      </c>
      <c r="CA208" s="43">
        <v>-1.3527532594991929</v>
      </c>
      <c r="CB208" s="43">
        <v>0.52444863209562531</v>
      </c>
      <c r="CC208" s="43">
        <v>0.22930247558805852</v>
      </c>
      <c r="CD208" s="43">
        <v>1.7007540980175817</v>
      </c>
      <c r="CE208" s="43">
        <v>0.10834641491006466</v>
      </c>
      <c r="CF208" s="43">
        <v>37.000014940385775</v>
      </c>
      <c r="CG208" s="43">
        <v>20.799507117474732</v>
      </c>
      <c r="CH208" s="43">
        <v>1.401371968494856</v>
      </c>
      <c r="CI208" s="43">
        <v>5.147640313014282</v>
      </c>
      <c r="CJ208" s="43">
        <v>3.9964375765855311</v>
      </c>
      <c r="CK208" s="43">
        <v>0.7613306241616189</v>
      </c>
      <c r="CL208" s="43">
        <v>4.3863134042299263</v>
      </c>
      <c r="CM208" s="43">
        <v>0.50741393642483501</v>
      </c>
      <c r="CN208" s="43">
        <v>1.6283903453304724</v>
      </c>
      <c r="CO208" s="43">
        <v>0.38102976425638901</v>
      </c>
      <c r="CP208" s="43">
        <v>3.7262219961941005E-2</v>
      </c>
      <c r="CQ208" s="43">
        <v>-1.3527532594991896</v>
      </c>
      <c r="CR208" s="43">
        <v>0.52444863209562642</v>
      </c>
      <c r="CS208" s="43">
        <v>0.22930247558805864</v>
      </c>
      <c r="CT208" s="43">
        <v>1.7007540980175824</v>
      </c>
      <c r="CU208" s="43">
        <v>0.10834641491006426</v>
      </c>
      <c r="CV208" s="43">
        <v>37.000014940385761</v>
      </c>
      <c r="CW208" s="43">
        <v>20.799507117474729</v>
      </c>
      <c r="CX208" s="43">
        <v>1.4013719684948569</v>
      </c>
      <c r="CY208" s="43">
        <v>5.1476403130142749</v>
      </c>
      <c r="CZ208" s="43">
        <v>3.9964375765855298</v>
      </c>
      <c r="DA208" s="43">
        <v>0.76133062416161901</v>
      </c>
      <c r="DB208" s="43">
        <v>4.3863134042299272</v>
      </c>
      <c r="DC208" s="43">
        <v>0.50741393642483545</v>
      </c>
      <c r="DD208" s="44">
        <v>3742</v>
      </c>
      <c r="DE208" s="44">
        <f>+DD208</f>
        <v>3742</v>
      </c>
      <c r="DF208" s="43">
        <f t="shared" si="60"/>
        <v>34.944103858636865</v>
      </c>
      <c r="DG208" s="43">
        <f t="shared" si="60"/>
        <v>34.944103858636865</v>
      </c>
      <c r="DH208" s="44">
        <v>195</v>
      </c>
      <c r="DI208" s="44">
        <f>+DH208</f>
        <v>195</v>
      </c>
      <c r="DJ208" s="43">
        <f t="shared" si="62"/>
        <v>107.44680851063828</v>
      </c>
      <c r="DK208" s="43">
        <f t="shared" si="62"/>
        <v>107.44680851063828</v>
      </c>
    </row>
    <row r="209" spans="1:115" x14ac:dyDescent="0.25">
      <c r="A209" s="41">
        <v>2022</v>
      </c>
      <c r="B209" s="41" t="s">
        <v>162</v>
      </c>
      <c r="C209" s="41" t="s">
        <v>47</v>
      </c>
      <c r="D209" s="42">
        <v>92.916193066280613</v>
      </c>
      <c r="E209" s="42">
        <v>97.906691647584012</v>
      </c>
      <c r="F209" s="42">
        <v>94.774830144598553</v>
      </c>
      <c r="G209" s="42">
        <v>92.941723765058541</v>
      </c>
      <c r="H209" s="42">
        <v>99.835059194068933</v>
      </c>
      <c r="I209" s="42">
        <v>84.900340512012122</v>
      </c>
      <c r="J209" s="42">
        <v>82.466918021471471</v>
      </c>
      <c r="K209" s="42">
        <v>102.72016920299846</v>
      </c>
      <c r="L209" s="42">
        <v>103.23995384927483</v>
      </c>
      <c r="M209" s="42">
        <v>102.69228215325634</v>
      </c>
      <c r="N209" s="42">
        <v>124.17923240391133</v>
      </c>
      <c r="O209" s="42">
        <v>101.4585387727808</v>
      </c>
      <c r="P209" s="42">
        <v>128.21258847743579</v>
      </c>
      <c r="Q209" s="42">
        <v>91.016605141934875</v>
      </c>
      <c r="R209" s="42">
        <v>81.360744208947253</v>
      </c>
      <c r="S209" s="42">
        <v>95.20593352650296</v>
      </c>
      <c r="T209" s="42">
        <v>117.36409763999139</v>
      </c>
      <c r="U209" s="42">
        <v>117.7973137322176</v>
      </c>
      <c r="V209" s="42">
        <v>143.58322576096751</v>
      </c>
      <c r="W209" s="42">
        <v>116.48142595923593</v>
      </c>
      <c r="X209" s="42">
        <v>140.20163185422086</v>
      </c>
      <c r="Y209" s="42">
        <v>105.41728711492473</v>
      </c>
      <c r="Z209" s="42">
        <v>83.519186138253033</v>
      </c>
      <c r="AA209" s="42">
        <v>108.84795187300969</v>
      </c>
      <c r="AB209" s="43">
        <v>1.6555852024176421</v>
      </c>
      <c r="AC209" s="43">
        <v>8.503657119420339</v>
      </c>
      <c r="AD209" s="43">
        <v>1.7092938194087859</v>
      </c>
      <c r="AE209" s="43">
        <v>-3.4962937036869923</v>
      </c>
      <c r="AF209" s="43">
        <v>5.9498234667985539</v>
      </c>
      <c r="AG209" s="43">
        <v>3.629937831783181</v>
      </c>
      <c r="AH209" s="43">
        <v>13.627189795629002</v>
      </c>
      <c r="AI209" s="43">
        <v>2.4613220816038117</v>
      </c>
      <c r="AJ209" s="43">
        <v>2.0488370703616976</v>
      </c>
      <c r="AK209" s="43">
        <v>-5.4256980523552434</v>
      </c>
      <c r="AL209" s="43">
        <v>28.887182902699891</v>
      </c>
      <c r="AM209" s="43">
        <v>0.20127258904361067</v>
      </c>
      <c r="AN209" s="43">
        <v>10.243466515807341</v>
      </c>
      <c r="AO209" s="43">
        <v>13.872556602376029</v>
      </c>
      <c r="AP209" s="43">
        <v>31.61815642903214</v>
      </c>
      <c r="AQ209" s="43">
        <v>8.699635411275942</v>
      </c>
      <c r="AR209" s="43">
        <v>11.418125793916545</v>
      </c>
      <c r="AS209" s="43">
        <v>2.7008671589677347</v>
      </c>
      <c r="AT209" s="43">
        <v>40.705562619011573</v>
      </c>
      <c r="AU209" s="43">
        <v>12.278915574998894</v>
      </c>
      <c r="AV209" s="43">
        <v>16.286965219214888</v>
      </c>
      <c r="AW209" s="43">
        <v>20.044345775329518</v>
      </c>
      <c r="AX209" s="43">
        <v>34.726516926740423</v>
      </c>
      <c r="AY209" s="43">
        <v>15.815471069421028</v>
      </c>
      <c r="AZ209" s="43">
        <v>1.7793801480148641</v>
      </c>
      <c r="BA209" s="43">
        <v>8.2985699816312319</v>
      </c>
      <c r="BB209" s="43">
        <v>1.9776544811590746</v>
      </c>
      <c r="BC209" s="43">
        <v>-3.445606959766323</v>
      </c>
      <c r="BD209" s="43">
        <v>6.2119747237275424</v>
      </c>
      <c r="BE209" s="43">
        <v>4.6071398654078832</v>
      </c>
      <c r="BF209" s="43">
        <v>13.994001659003331</v>
      </c>
      <c r="BG209" s="43">
        <v>2.2482158287647769</v>
      </c>
      <c r="BH209" s="43">
        <v>17.804635831288241</v>
      </c>
      <c r="BI209" s="43">
        <v>22.977275049146417</v>
      </c>
      <c r="BJ209" s="43">
        <v>28.075478937782105</v>
      </c>
      <c r="BK209" s="43">
        <v>5.3483384852741622</v>
      </c>
      <c r="BL209" s="43">
        <v>29.167978981030874</v>
      </c>
      <c r="BM209" s="43">
        <v>28.78042046790512</v>
      </c>
      <c r="BN209" s="43">
        <v>65.889436092114124</v>
      </c>
      <c r="BO209" s="43">
        <v>13.617683226040555</v>
      </c>
      <c r="BP209" s="43">
        <v>27.969740868787184</v>
      </c>
      <c r="BQ209" s="43">
        <v>32.643039368727187</v>
      </c>
      <c r="BR209" s="43">
        <v>38.813599638170125</v>
      </c>
      <c r="BS209" s="43">
        <v>17.193198833815227</v>
      </c>
      <c r="BT209" s="43">
        <v>36.289102843973041</v>
      </c>
      <c r="BU209" s="43">
        <v>35.357639977476317</v>
      </c>
      <c r="BV209" s="43">
        <v>70.063040777606744</v>
      </c>
      <c r="BW209" s="43">
        <v>20.671341540940102</v>
      </c>
      <c r="BX209" s="43">
        <v>1.1781381547989025</v>
      </c>
      <c r="BY209" s="43">
        <v>0.62900011125450994</v>
      </c>
      <c r="BZ209" s="43">
        <v>5.032125033156358E-2</v>
      </c>
      <c r="CA209" s="43">
        <v>-1.7238664584264034</v>
      </c>
      <c r="CB209" s="43">
        <v>0.50857677541424762</v>
      </c>
      <c r="CC209" s="43">
        <v>0.14716823517623134</v>
      </c>
      <c r="CD209" s="43">
        <v>1.4460720050640834</v>
      </c>
      <c r="CE209" s="43">
        <v>0.1208662359846699</v>
      </c>
      <c r="CF209" s="43">
        <v>0.99552641416188148</v>
      </c>
      <c r="CG209" s="43">
        <v>-2.5230655094400989</v>
      </c>
      <c r="CH209" s="43">
        <v>1.3542180670623305</v>
      </c>
      <c r="CI209" s="43">
        <v>-5.5893846219213374E-2</v>
      </c>
      <c r="CJ209" s="43">
        <v>0.61571205794221961</v>
      </c>
      <c r="CK209" s="43">
        <v>0.21943549111369903</v>
      </c>
      <c r="CL209" s="43">
        <v>1.2114461444413274</v>
      </c>
      <c r="CM209" s="43">
        <v>0.17367400926161727</v>
      </c>
      <c r="CN209" s="43">
        <v>1.4515643757981052</v>
      </c>
      <c r="CO209" s="43">
        <v>0.56315327000720217</v>
      </c>
      <c r="CP209" s="43">
        <v>5.3589482925150415E-2</v>
      </c>
      <c r="CQ209" s="43">
        <v>-1.5026098401509642</v>
      </c>
      <c r="CR209" s="43">
        <v>0.51464961743620319</v>
      </c>
      <c r="CS209" s="43">
        <v>0.18820018076887149</v>
      </c>
      <c r="CT209" s="43">
        <v>1.5252578262846344</v>
      </c>
      <c r="CU209" s="43">
        <v>0.10932383852700774</v>
      </c>
      <c r="CV209" s="43">
        <v>16.743124862746345</v>
      </c>
      <c r="CW209" s="43">
        <v>7.7232828295704703</v>
      </c>
      <c r="CX209" s="43">
        <v>1.4110531032997184</v>
      </c>
      <c r="CY209" s="43">
        <v>2.1966572406757177</v>
      </c>
      <c r="CZ209" s="43">
        <v>2.0754833001294446</v>
      </c>
      <c r="DA209" s="43">
        <v>0.45402338406090642</v>
      </c>
      <c r="DB209" s="43">
        <v>2.5645238339286114</v>
      </c>
      <c r="DC209" s="43">
        <v>0.31810117108147135</v>
      </c>
      <c r="DD209" s="44">
        <v>4189</v>
      </c>
      <c r="DE209" s="44">
        <f>+DD209+DD208</f>
        <v>7931</v>
      </c>
      <c r="DF209" s="43">
        <f t="shared" si="60"/>
        <v>-10.510574663533435</v>
      </c>
      <c r="DG209" s="43">
        <f t="shared" si="60"/>
        <v>6.3992487255164932</v>
      </c>
      <c r="DH209" s="44">
        <v>317</v>
      </c>
      <c r="DI209" s="44">
        <v>512</v>
      </c>
      <c r="DJ209" s="43">
        <f t="shared" si="62"/>
        <v>72.282608695652172</v>
      </c>
      <c r="DK209" s="43">
        <f t="shared" si="62"/>
        <v>84.172661870503603</v>
      </c>
    </row>
    <row r="210" spans="1:115" x14ac:dyDescent="0.25">
      <c r="A210" s="41">
        <v>2022</v>
      </c>
      <c r="B210" s="41" t="s">
        <v>163</v>
      </c>
      <c r="C210" s="41" t="s">
        <v>47</v>
      </c>
      <c r="D210" s="42">
        <v>93.480354386742661</v>
      </c>
      <c r="E210" s="42">
        <v>99.877408461129221</v>
      </c>
      <c r="F210" s="42">
        <v>95.601250396495246</v>
      </c>
      <c r="G210" s="42">
        <v>93.3826501749936</v>
      </c>
      <c r="H210" s="42">
        <v>100.43882929956207</v>
      </c>
      <c r="I210" s="42">
        <v>85.780900947559473</v>
      </c>
      <c r="J210" s="42">
        <v>82.186852751059675</v>
      </c>
      <c r="K210" s="42">
        <v>102.68812322769585</v>
      </c>
      <c r="L210" s="42">
        <v>122.71238016879779</v>
      </c>
      <c r="M210" s="42">
        <v>121.23811427607762</v>
      </c>
      <c r="N210" s="42">
        <v>114.86319160862475</v>
      </c>
      <c r="O210" s="42">
        <v>123.42369047606807</v>
      </c>
      <c r="P210" s="42">
        <v>164.15453446775845</v>
      </c>
      <c r="Q210" s="42">
        <v>115.85523647935614</v>
      </c>
      <c r="R210" s="42">
        <v>99.002292961421063</v>
      </c>
      <c r="S210" s="42">
        <v>108.05425329893544</v>
      </c>
      <c r="T210" s="42">
        <v>139.62647182244831</v>
      </c>
      <c r="U210" s="42">
        <v>140.27975424056822</v>
      </c>
      <c r="V210" s="42">
        <v>134.46286256562331</v>
      </c>
      <c r="W210" s="42">
        <v>140.96775047390381</v>
      </c>
      <c r="X210" s="42">
        <v>179.82808609167921</v>
      </c>
      <c r="Y210" s="42">
        <v>135.44237361109984</v>
      </c>
      <c r="Z210" s="42">
        <v>99.8180607598417</v>
      </c>
      <c r="AA210" s="42">
        <v>124.80549631168749</v>
      </c>
      <c r="AB210" s="43">
        <v>1.8673739337295769</v>
      </c>
      <c r="AC210" s="43">
        <v>9.7090009824181145</v>
      </c>
      <c r="AD210" s="43">
        <v>1.5072336650122864</v>
      </c>
      <c r="AE210" s="43">
        <v>-3.3522950498985016</v>
      </c>
      <c r="AF210" s="43">
        <v>6.4059973306169971</v>
      </c>
      <c r="AG210" s="43">
        <v>5.0900749296982184</v>
      </c>
      <c r="AH210" s="43">
        <v>12.867718055993716</v>
      </c>
      <c r="AI210" s="43">
        <v>2.0477054871297806</v>
      </c>
      <c r="AJ210" s="43">
        <v>14.949641508145085</v>
      </c>
      <c r="AK210" s="43">
        <v>12.357394766870854</v>
      </c>
      <c r="AL210" s="43">
        <v>11.286916693724613</v>
      </c>
      <c r="AM210" s="43">
        <v>12.88386733219593</v>
      </c>
      <c r="AN210" s="43">
        <v>28.00041919541556</v>
      </c>
      <c r="AO210" s="43">
        <v>30.707629033713602</v>
      </c>
      <c r="AP210" s="43">
        <v>31.45918913006107</v>
      </c>
      <c r="AQ210" s="43">
        <v>6.6949037957226176</v>
      </c>
      <c r="AR210" s="43">
        <v>24.870027118176765</v>
      </c>
      <c r="AS210" s="43">
        <v>22.743969626109962</v>
      </c>
      <c r="AT210" s="43">
        <v>22.760162970679488</v>
      </c>
      <c r="AU210" s="43">
        <v>24.331518958261313</v>
      </c>
      <c r="AV210" s="43">
        <v>34.339305106532422</v>
      </c>
      <c r="AW210" s="43">
        <v>39.066662844317591</v>
      </c>
      <c r="AX210" s="43">
        <v>31.825256037671878</v>
      </c>
      <c r="AY210" s="43">
        <v>14.707833416031256</v>
      </c>
      <c r="AZ210" s="43">
        <v>1.8087763055663508</v>
      </c>
      <c r="BA210" s="43">
        <v>8.7729292468953002</v>
      </c>
      <c r="BB210" s="43">
        <v>1.8189758965341918</v>
      </c>
      <c r="BC210" s="43">
        <v>-3.4144525932620851</v>
      </c>
      <c r="BD210" s="43">
        <v>6.2767576549390913</v>
      </c>
      <c r="BE210" s="43">
        <v>4.7676448338632493</v>
      </c>
      <c r="BF210" s="43">
        <v>13.620752181162455</v>
      </c>
      <c r="BG210" s="43">
        <v>2.1811598062110749</v>
      </c>
      <c r="BH210" s="43">
        <v>16.735115941625711</v>
      </c>
      <c r="BI210" s="43">
        <v>18.896059902876814</v>
      </c>
      <c r="BJ210" s="43">
        <v>21.952144324128309</v>
      </c>
      <c r="BK210" s="43">
        <v>8.0527930094906441</v>
      </c>
      <c r="BL210" s="43">
        <v>28.709573504864629</v>
      </c>
      <c r="BM210" s="43">
        <v>29.53751701121794</v>
      </c>
      <c r="BN210" s="43">
        <v>51.296575362492106</v>
      </c>
      <c r="BO210" s="43">
        <v>11.115953055901095</v>
      </c>
      <c r="BP210" s="43">
        <v>26.802042346464638</v>
      </c>
      <c r="BQ210" s="43">
        <v>28.832837101787835</v>
      </c>
      <c r="BR210" s="43">
        <v>32.95744423964797</v>
      </c>
      <c r="BS210" s="43">
        <v>19.779709578474481</v>
      </c>
      <c r="BT210" s="43">
        <v>35.517398784488478</v>
      </c>
      <c r="BU210" s="43">
        <v>36.818262430709915</v>
      </c>
      <c r="BV210" s="43">
        <v>53.752608608137088</v>
      </c>
      <c r="BW210" s="43">
        <v>18.510308854443515</v>
      </c>
      <c r="BX210" s="43">
        <v>1.4732834684668761</v>
      </c>
      <c r="BY210" s="43">
        <v>0.86870796605061729</v>
      </c>
      <c r="BZ210" s="43">
        <v>6.2362995476213837E-2</v>
      </c>
      <c r="CA210" s="43">
        <v>-1.6721336525049373</v>
      </c>
      <c r="CB210" s="43">
        <v>0.45263727381533259</v>
      </c>
      <c r="CC210" s="43">
        <v>0.2107178843657008</v>
      </c>
      <c r="CD210" s="43">
        <v>1.4496968626633755</v>
      </c>
      <c r="CE210" s="43">
        <v>0.10129413860057317</v>
      </c>
      <c r="CF210" s="43">
        <v>13.636321551518565</v>
      </c>
      <c r="CG210" s="43">
        <v>3.9310341772229118</v>
      </c>
      <c r="CH210" s="43">
        <v>0.38082678809568032</v>
      </c>
      <c r="CI210" s="43">
        <v>5.0628877462229296</v>
      </c>
      <c r="CJ210" s="43">
        <v>2.1758858952438573</v>
      </c>
      <c r="CK210" s="43">
        <v>0.4073202367683193</v>
      </c>
      <c r="CL210" s="43">
        <v>1.5295376076852447</v>
      </c>
      <c r="CM210" s="43">
        <v>0.1488291002796229</v>
      </c>
      <c r="CN210" s="43">
        <v>1.4456092344682927</v>
      </c>
      <c r="CO210" s="43">
        <v>0.66468726632828135</v>
      </c>
      <c r="CP210" s="43">
        <v>4.4972915183567795E-2</v>
      </c>
      <c r="CQ210" s="43">
        <v>-1.5565645058715465</v>
      </c>
      <c r="CR210" s="43">
        <v>0.48917530432159784</v>
      </c>
      <c r="CS210" s="43">
        <v>0.19524248334758401</v>
      </c>
      <c r="CT210" s="43">
        <v>1.4998524627580412</v>
      </c>
      <c r="CU210" s="43">
        <v>0.10824330840076708</v>
      </c>
      <c r="CV210" s="43">
        <v>15.613716391529618</v>
      </c>
      <c r="CW210" s="43">
        <v>6.3173975332744359</v>
      </c>
      <c r="CX210" s="43">
        <v>1.0017121448260131</v>
      </c>
      <c r="CY210" s="43">
        <v>3.3121466113148643</v>
      </c>
      <c r="CZ210" s="43">
        <v>2.1093217081176774</v>
      </c>
      <c r="DA210" s="43">
        <v>0.43786379559813066</v>
      </c>
      <c r="DB210" s="43">
        <v>2.176621704140425</v>
      </c>
      <c r="DC210" s="43">
        <v>0.25865289425806992</v>
      </c>
      <c r="DD210" s="44">
        <v>4062</v>
      </c>
      <c r="DE210" s="44">
        <f t="shared" ref="DE210:DE219" si="63">+DE209+DD210</f>
        <v>11993</v>
      </c>
      <c r="DF210" s="43">
        <f t="shared" si="60"/>
        <v>-21.688837478311164</v>
      </c>
      <c r="DG210" s="43">
        <f t="shared" si="60"/>
        <v>-5.1261767265248004</v>
      </c>
      <c r="DH210" s="44">
        <v>420</v>
      </c>
      <c r="DI210" s="44">
        <f t="shared" ref="DI210:DI219" si="64">+DI209+DH210</f>
        <v>932</v>
      </c>
      <c r="DJ210" s="43">
        <f t="shared" si="62"/>
        <v>130.76923076923075</v>
      </c>
      <c r="DK210" s="43">
        <f t="shared" si="62"/>
        <v>102.60869565217389</v>
      </c>
    </row>
    <row r="211" spans="1:115" x14ac:dyDescent="0.25">
      <c r="A211" s="41">
        <v>2022</v>
      </c>
      <c r="B211" s="41" t="s">
        <v>164</v>
      </c>
      <c r="C211" s="41" t="s">
        <v>47</v>
      </c>
      <c r="D211" s="42">
        <v>93.58716312567617</v>
      </c>
      <c r="E211" s="42">
        <v>99.865072205645362</v>
      </c>
      <c r="F211" s="42">
        <v>95.668797882237527</v>
      </c>
      <c r="G211" s="42">
        <v>93.572811535944766</v>
      </c>
      <c r="H211" s="42">
        <v>99.95727171854783</v>
      </c>
      <c r="I211" s="42">
        <v>86.81581249388978</v>
      </c>
      <c r="J211" s="42">
        <v>82.162244505540244</v>
      </c>
      <c r="K211" s="42">
        <v>102.79387494613388</v>
      </c>
      <c r="L211" s="42">
        <v>113.13323599434338</v>
      </c>
      <c r="M211" s="42">
        <v>124.21996637536992</v>
      </c>
      <c r="N211" s="42">
        <v>123.43085380188248</v>
      </c>
      <c r="O211" s="42">
        <v>104.95841048721132</v>
      </c>
      <c r="P211" s="42">
        <v>121.99752969672801</v>
      </c>
      <c r="Q211" s="42">
        <v>92.30134729519925</v>
      </c>
      <c r="R211" s="42">
        <v>93.461324088924272</v>
      </c>
      <c r="S211" s="42">
        <v>102.31840141628427</v>
      </c>
      <c r="T211" s="42">
        <v>131.79807250661199</v>
      </c>
      <c r="U211" s="42">
        <v>145.09220664953978</v>
      </c>
      <c r="V211" s="42">
        <v>145.55302995438359</v>
      </c>
      <c r="W211" s="42">
        <v>124.74249283009662</v>
      </c>
      <c r="X211" s="42">
        <v>136.29198236038843</v>
      </c>
      <c r="Y211" s="42">
        <v>109.24146480154558</v>
      </c>
      <c r="Z211" s="42">
        <v>97.034509281946498</v>
      </c>
      <c r="AA211" s="42">
        <v>119.57765048201468</v>
      </c>
      <c r="AB211" s="43">
        <v>2.7054134753160541</v>
      </c>
      <c r="AC211" s="43">
        <v>10.466345989833826</v>
      </c>
      <c r="AD211" s="43">
        <v>1.7901726078454416</v>
      </c>
      <c r="AE211" s="43">
        <v>-2.1191916350154161</v>
      </c>
      <c r="AF211" s="43">
        <v>6.3022153760759814</v>
      </c>
      <c r="AG211" s="43">
        <v>5.8591477283499005</v>
      </c>
      <c r="AH211" s="43">
        <v>12.735955236759921</v>
      </c>
      <c r="AI211" s="43">
        <v>3.1481124187932696</v>
      </c>
      <c r="AJ211" s="43">
        <v>31.866128750829013</v>
      </c>
      <c r="AK211" s="43">
        <v>40.161501895157656</v>
      </c>
      <c r="AL211" s="43">
        <v>37.860785742525472</v>
      </c>
      <c r="AM211" s="43">
        <v>15.282732047562853</v>
      </c>
      <c r="AN211" s="43">
        <v>34.934431573598282</v>
      </c>
      <c r="AO211" s="43">
        <v>60.924988965784557</v>
      </c>
      <c r="AP211" s="43">
        <v>121.51676940323624</v>
      </c>
      <c r="AQ211" s="43">
        <v>16.734804022821372</v>
      </c>
      <c r="AR211" s="43">
        <v>45.413733554686097</v>
      </c>
      <c r="AS211" s="43">
        <v>54.230434911390702</v>
      </c>
      <c r="AT211" s="43">
        <v>52.485533816022297</v>
      </c>
      <c r="AU211" s="43">
        <v>30.209342547677529</v>
      </c>
      <c r="AV211" s="43">
        <v>43.234954281295693</v>
      </c>
      <c r="AW211" s="43">
        <v>72.740357660281688</v>
      </c>
      <c r="AX211" s="43">
        <v>128.20744268672826</v>
      </c>
      <c r="AY211" s="43">
        <v>26.103820633792552</v>
      </c>
      <c r="AZ211" s="43">
        <v>2.0321226961819594</v>
      </c>
      <c r="BA211" s="43">
        <v>9.1968945107317133</v>
      </c>
      <c r="BB211" s="43">
        <v>1.8117220832181369</v>
      </c>
      <c r="BC211" s="43">
        <v>-3.0928241787322119</v>
      </c>
      <c r="BD211" s="43">
        <v>6.2831118257894003</v>
      </c>
      <c r="BE211" s="43">
        <v>5.0408800521545505</v>
      </c>
      <c r="BF211" s="43">
        <v>13.400373244829588</v>
      </c>
      <c r="BG211" s="43">
        <v>2.4217356172251403</v>
      </c>
      <c r="BH211" s="43">
        <v>20.236412701291574</v>
      </c>
      <c r="BI211" s="43">
        <v>23.997956468405413</v>
      </c>
      <c r="BJ211" s="43">
        <v>25.775720191473717</v>
      </c>
      <c r="BK211" s="43">
        <v>9.7163134608583057</v>
      </c>
      <c r="BL211" s="43">
        <v>30.059051745276278</v>
      </c>
      <c r="BM211" s="43">
        <v>35.899294852633055</v>
      </c>
      <c r="BN211" s="43">
        <v>64.770863990328323</v>
      </c>
      <c r="BO211" s="43">
        <v>12.454631906737546</v>
      </c>
      <c r="BP211" s="43">
        <v>31.155765839362481</v>
      </c>
      <c r="BQ211" s="43">
        <v>34.943582345385991</v>
      </c>
      <c r="BR211" s="43">
        <v>37.667967583942527</v>
      </c>
      <c r="BS211" s="43">
        <v>22.224399714905818</v>
      </c>
      <c r="BT211" s="43">
        <v>37.211909090023475</v>
      </c>
      <c r="BU211" s="43">
        <v>44.133263373279604</v>
      </c>
      <c r="BV211" s="43">
        <v>68.140420516823781</v>
      </c>
      <c r="BW211" s="43">
        <v>20.33288884499067</v>
      </c>
      <c r="BX211" s="43">
        <v>2.2988510290324751</v>
      </c>
      <c r="BY211" s="43">
        <v>0.96681699902474205</v>
      </c>
      <c r="BZ211" s="43">
        <v>5.2250231495792258E-4</v>
      </c>
      <c r="CA211" s="43">
        <v>-1.144466741532393</v>
      </c>
      <c r="CB211" s="43">
        <v>0.48755080824542529</v>
      </c>
      <c r="CC211" s="43">
        <v>0.24282278012746283</v>
      </c>
      <c r="CD211" s="43">
        <v>1.5491500697757341</v>
      </c>
      <c r="CE211" s="43">
        <v>0.19645461107654599</v>
      </c>
      <c r="CF211" s="43">
        <v>30.338770769390841</v>
      </c>
      <c r="CG211" s="43">
        <v>14.35398477035919</v>
      </c>
      <c r="CH211" s="43">
        <v>2.0795009323766709</v>
      </c>
      <c r="CI211" s="43">
        <v>6.3593898616583546</v>
      </c>
      <c r="CJ211" s="43">
        <v>2.3290818903969255</v>
      </c>
      <c r="CK211" s="43">
        <v>0.83654880792898845</v>
      </c>
      <c r="CL211" s="43">
        <v>4.0283840192258191</v>
      </c>
      <c r="CM211" s="43">
        <v>0.3518804874448932</v>
      </c>
      <c r="CN211" s="43">
        <v>1.4349310642037083</v>
      </c>
      <c r="CO211" s="43">
        <v>0.77382039563712868</v>
      </c>
      <c r="CP211" s="43">
        <v>2.9877944083034104E-2</v>
      </c>
      <c r="CQ211" s="43">
        <v>-1.7116184649029538</v>
      </c>
      <c r="CR211" s="43">
        <v>0.4909249646942247</v>
      </c>
      <c r="CS211" s="43">
        <v>0.20758682264684311</v>
      </c>
      <c r="CT211" s="43">
        <v>1.5138548783383328</v>
      </c>
      <c r="CU211" s="43">
        <v>0.13048452370709873</v>
      </c>
      <c r="CV211" s="43">
        <v>19.036102205564941</v>
      </c>
      <c r="CW211" s="43">
        <v>8.1773269454055999</v>
      </c>
      <c r="CX211" s="43">
        <v>1.2498718075250883</v>
      </c>
      <c r="CY211" s="43">
        <v>4.0238715928773967</v>
      </c>
      <c r="CZ211" s="43">
        <v>2.1760003301521649</v>
      </c>
      <c r="DA211" s="43">
        <v>0.53013256077600046</v>
      </c>
      <c r="DB211" s="43">
        <v>2.5986701571475841</v>
      </c>
      <c r="DC211" s="43">
        <v>0.28022881168110625</v>
      </c>
      <c r="DD211" s="44">
        <v>4073</v>
      </c>
      <c r="DE211" s="44">
        <f t="shared" si="63"/>
        <v>16066</v>
      </c>
      <c r="DF211" s="43">
        <f t="shared" si="60"/>
        <v>-2.3027104821300104</v>
      </c>
      <c r="DG211" s="43">
        <f t="shared" si="60"/>
        <v>-4.4259369422962491</v>
      </c>
      <c r="DH211" s="44">
        <v>165</v>
      </c>
      <c r="DI211" s="44">
        <f t="shared" si="64"/>
        <v>1097</v>
      </c>
      <c r="DJ211" s="43">
        <f t="shared" si="62"/>
        <v>-31.818181818181824</v>
      </c>
      <c r="DK211" s="43">
        <f t="shared" si="62"/>
        <v>56.267806267806279</v>
      </c>
    </row>
    <row r="212" spans="1:115" x14ac:dyDescent="0.25">
      <c r="A212" s="41">
        <v>2022</v>
      </c>
      <c r="B212" s="41" t="s">
        <v>165</v>
      </c>
      <c r="C212" s="41" t="s">
        <v>47</v>
      </c>
      <c r="D212" s="42">
        <v>93.829186616535381</v>
      </c>
      <c r="E212" s="42">
        <v>100.26908457274149</v>
      </c>
      <c r="F212" s="42">
        <v>96.933669384502195</v>
      </c>
      <c r="G212" s="42">
        <v>93.176864025503377</v>
      </c>
      <c r="H212" s="42">
        <v>100.39029634231873</v>
      </c>
      <c r="I212" s="42">
        <v>88.592115441398249</v>
      </c>
      <c r="J212" s="42">
        <v>83.399687708825653</v>
      </c>
      <c r="K212" s="42">
        <v>103.06306113859503</v>
      </c>
      <c r="L212" s="42">
        <v>121.9539627935072</v>
      </c>
      <c r="M212" s="42">
        <v>135.35406804606126</v>
      </c>
      <c r="N212" s="42">
        <v>113.07872833775919</v>
      </c>
      <c r="O212" s="42">
        <v>113.75068239890835</v>
      </c>
      <c r="P212" s="42">
        <v>129.45512799693819</v>
      </c>
      <c r="Q212" s="42">
        <v>111.37324460881092</v>
      </c>
      <c r="R212" s="42">
        <v>103.80413442114414</v>
      </c>
      <c r="S212" s="42">
        <v>110.9954635239325</v>
      </c>
      <c r="T212" s="42">
        <v>142.97939082939334</v>
      </c>
      <c r="U212" s="42">
        <v>159.07141391482543</v>
      </c>
      <c r="V212" s="42">
        <v>135.43073640132596</v>
      </c>
      <c r="W212" s="42">
        <v>136.09786183769742</v>
      </c>
      <c r="X212" s="42">
        <v>144.66089290853037</v>
      </c>
      <c r="Y212" s="42">
        <v>133.49411973860953</v>
      </c>
      <c r="Z212" s="42">
        <v>108.3384826569616</v>
      </c>
      <c r="AA212" s="42">
        <v>130.68229600267856</v>
      </c>
      <c r="AB212" s="43">
        <v>3.1938631461172484</v>
      </c>
      <c r="AC212" s="43">
        <v>10.269976936643598</v>
      </c>
      <c r="AD212" s="43">
        <v>3.6348545595349169</v>
      </c>
      <c r="AE212" s="43">
        <v>-2.1473559395501329</v>
      </c>
      <c r="AF212" s="43">
        <v>7.3847527746155439</v>
      </c>
      <c r="AG212" s="43">
        <v>10.416647894821729</v>
      </c>
      <c r="AH212" s="43">
        <v>13.225046931088524</v>
      </c>
      <c r="AI212" s="43">
        <v>3.8288942695582584</v>
      </c>
      <c r="AJ212" s="43">
        <v>34.224122347297147</v>
      </c>
      <c r="AK212" s="43">
        <v>63.268269798418132</v>
      </c>
      <c r="AL212" s="43">
        <v>54.312585159045113</v>
      </c>
      <c r="AM212" s="43">
        <v>9.5194709008477929</v>
      </c>
      <c r="AN212" s="43">
        <v>24.793707891582663</v>
      </c>
      <c r="AO212" s="43">
        <v>55.773218622544874</v>
      </c>
      <c r="AP212" s="43">
        <v>60.715907606742192</v>
      </c>
      <c r="AQ212" s="43">
        <v>12.593231273327653</v>
      </c>
      <c r="AR212" s="43">
        <v>47.862608961779898</v>
      </c>
      <c r="AS212" s="43">
        <v>80.511132656174738</v>
      </c>
      <c r="AT212" s="43">
        <v>72.136364072276464</v>
      </c>
      <c r="AU212" s="43">
        <v>22.391771509105006</v>
      </c>
      <c r="AV212" s="43">
        <v>32.90755551039004</v>
      </c>
      <c r="AW212" s="43">
        <v>68.890210608700372</v>
      </c>
      <c r="AX212" s="43">
        <v>66.285065464675426</v>
      </c>
      <c r="AY212" s="43">
        <v>22.209898486551239</v>
      </c>
      <c r="AZ212" s="43">
        <v>2.2633955188382959</v>
      </c>
      <c r="BA212" s="43">
        <v>9.412760034659895</v>
      </c>
      <c r="BB212" s="43">
        <v>2.1770803271756067</v>
      </c>
      <c r="BC212" s="43">
        <v>-2.9053483143546166</v>
      </c>
      <c r="BD212" s="43">
        <v>6.5021345958714116</v>
      </c>
      <c r="BE212" s="43">
        <v>6.0984408015961167</v>
      </c>
      <c r="BF212" s="43">
        <v>13.365113898050929</v>
      </c>
      <c r="BG212" s="43">
        <v>2.7011951169688242</v>
      </c>
      <c r="BH212" s="43">
        <v>22.989539761322852</v>
      </c>
      <c r="BI212" s="43">
        <v>31.195720094803114</v>
      </c>
      <c r="BJ212" s="43">
        <v>30.466547363150774</v>
      </c>
      <c r="BK212" s="43">
        <v>9.6753877488062088</v>
      </c>
      <c r="BL212" s="43">
        <v>29.010254274557301</v>
      </c>
      <c r="BM212" s="43">
        <v>39.907761522055822</v>
      </c>
      <c r="BN212" s="43">
        <v>63.850179291131766</v>
      </c>
      <c r="BO212" s="43">
        <v>12.483922250007895</v>
      </c>
      <c r="BP212" s="43">
        <v>34.492498695733318</v>
      </c>
      <c r="BQ212" s="43">
        <v>43.324672675337084</v>
      </c>
      <c r="BR212" s="43">
        <v>43.384442316906899</v>
      </c>
      <c r="BS212" s="43">
        <v>22.260197211991304</v>
      </c>
      <c r="BT212" s="43">
        <v>36.34785507877978</v>
      </c>
      <c r="BU212" s="43">
        <v>49.155963471493514</v>
      </c>
      <c r="BV212" s="43">
        <v>67.716558737957982</v>
      </c>
      <c r="BW212" s="43">
        <v>20.732711936859218</v>
      </c>
      <c r="BX212" s="43">
        <v>2.6236152139116125</v>
      </c>
      <c r="BY212" s="43">
        <v>1.0942542692153625</v>
      </c>
      <c r="BZ212" s="43">
        <v>0.12535442095968546</v>
      </c>
      <c r="CA212" s="43">
        <v>-1.2475449603863795</v>
      </c>
      <c r="CB212" s="43">
        <v>0.60923461743651064</v>
      </c>
      <c r="CC212" s="43">
        <v>0.44259222953663818</v>
      </c>
      <c r="CD212" s="43">
        <v>1.396942640891369</v>
      </c>
      <c r="CE212" s="43">
        <v>0.20278199625842647</v>
      </c>
      <c r="CF212" s="43">
        <v>32.804977485861798</v>
      </c>
      <c r="CG212" s="43">
        <v>21.154098384896862</v>
      </c>
      <c r="CH212" s="43">
        <v>2.2744507047976463</v>
      </c>
      <c r="CI212" s="43">
        <v>4.0550436824761213</v>
      </c>
      <c r="CJ212" s="43">
        <v>1.727580257107534</v>
      </c>
      <c r="CK212" s="43">
        <v>0.90595362334494733</v>
      </c>
      <c r="CL212" s="43">
        <v>2.4698946346783499</v>
      </c>
      <c r="CM212" s="43">
        <v>0.21795619856034015</v>
      </c>
      <c r="CN212" s="43">
        <v>1.6272913211807407</v>
      </c>
      <c r="CO212" s="43">
        <v>0.85374263576672571</v>
      </c>
      <c r="CP212" s="43">
        <v>4.9389035667132555E-2</v>
      </c>
      <c r="CQ212" s="43">
        <v>-1.6440458448851991</v>
      </c>
      <c r="CR212" s="43">
        <v>0.51658203165633187</v>
      </c>
      <c r="CS212" s="43">
        <v>0.25440060455772573</v>
      </c>
      <c r="CT212" s="43">
        <v>1.4559784805956248</v>
      </c>
      <c r="CU212" s="43">
        <v>0.14124437782239943</v>
      </c>
      <c r="CV212" s="43">
        <v>21.786649251424613</v>
      </c>
      <c r="CW212" s="43">
        <v>10.789180583193714</v>
      </c>
      <c r="CX212" s="43">
        <v>1.4501238796743778</v>
      </c>
      <c r="CY212" s="43">
        <v>4.0182089899076887</v>
      </c>
      <c r="CZ212" s="43">
        <v>2.0738264451819552</v>
      </c>
      <c r="DA212" s="43">
        <v>0.60443869875186507</v>
      </c>
      <c r="DB212" s="43">
        <v>2.5827324821443671</v>
      </c>
      <c r="DC212" s="43">
        <v>0.26813817257065203</v>
      </c>
      <c r="DD212" s="44">
        <v>4435</v>
      </c>
      <c r="DE212" s="44">
        <f t="shared" si="63"/>
        <v>20501</v>
      </c>
      <c r="DF212" s="43">
        <f t="shared" si="60"/>
        <v>28.96190753125909</v>
      </c>
      <c r="DG212" s="43">
        <f t="shared" si="60"/>
        <v>1.2445059015260052</v>
      </c>
      <c r="DH212" s="44">
        <v>279</v>
      </c>
      <c r="DI212" s="44">
        <f t="shared" si="64"/>
        <v>1376</v>
      </c>
      <c r="DJ212" s="43">
        <f t="shared" si="62"/>
        <v>8.5603112840466835</v>
      </c>
      <c r="DK212" s="43">
        <f t="shared" si="62"/>
        <v>43.482794577685091</v>
      </c>
    </row>
    <row r="213" spans="1:115" x14ac:dyDescent="0.25">
      <c r="A213" s="41">
        <v>2022</v>
      </c>
      <c r="B213" s="41" t="s">
        <v>166</v>
      </c>
      <c r="C213" s="41" t="s">
        <v>47</v>
      </c>
      <c r="D213" s="42">
        <v>94.480768944834097</v>
      </c>
      <c r="E213" s="42">
        <v>100.39244712758003</v>
      </c>
      <c r="F213" s="42">
        <v>97.483941322748663</v>
      </c>
      <c r="G213" s="42">
        <v>93.769991244537692</v>
      </c>
      <c r="H213" s="42">
        <v>101.84100427178117</v>
      </c>
      <c r="I213" s="42">
        <v>87.051134679258638</v>
      </c>
      <c r="J213" s="42">
        <v>85.275773474424028</v>
      </c>
      <c r="K213" s="42">
        <v>103.09831171147501</v>
      </c>
      <c r="L213" s="42">
        <v>124.85118632853501</v>
      </c>
      <c r="M213" s="42">
        <v>120.31505472503285</v>
      </c>
      <c r="N213" s="42">
        <v>132.08332250073946</v>
      </c>
      <c r="O213" s="42">
        <v>125.3374675295193</v>
      </c>
      <c r="P213" s="42">
        <v>154.76805514142993</v>
      </c>
      <c r="Q213" s="42">
        <v>104.85458146718605</v>
      </c>
      <c r="R213" s="42">
        <v>120.11320035159538</v>
      </c>
      <c r="S213" s="42">
        <v>114.56651640123496</v>
      </c>
      <c r="T213" s="42">
        <v>144.99204718988534</v>
      </c>
      <c r="U213" s="42">
        <v>142.91914214717377</v>
      </c>
      <c r="V213" s="42">
        <v>159.59761573784544</v>
      </c>
      <c r="W213" s="42">
        <v>146.1106375582315</v>
      </c>
      <c r="X213" s="42">
        <v>170.3194101393851</v>
      </c>
      <c r="Y213" s="42">
        <v>126.19108519491115</v>
      </c>
      <c r="Z213" s="42">
        <v>121.98780726708951</v>
      </c>
      <c r="AA213" s="42">
        <v>135.84749567061482</v>
      </c>
      <c r="AB213" s="43">
        <v>4.1872401981694285</v>
      </c>
      <c r="AC213" s="43">
        <v>11.087601952018588</v>
      </c>
      <c r="AD213" s="43">
        <v>5.4908460510079804</v>
      </c>
      <c r="AE213" s="43">
        <v>-0.94326093368169994</v>
      </c>
      <c r="AF213" s="43">
        <v>8.5147543882964314</v>
      </c>
      <c r="AG213" s="43">
        <v>7.4489682098000554</v>
      </c>
      <c r="AH213" s="43">
        <v>14.737091052377327</v>
      </c>
      <c r="AI213" s="43">
        <v>3.7371424886667892</v>
      </c>
      <c r="AJ213" s="43">
        <v>16.837652168830818</v>
      </c>
      <c r="AK213" s="43">
        <v>2.4845008818780601</v>
      </c>
      <c r="AL213" s="43">
        <v>34.133668598739476</v>
      </c>
      <c r="AM213" s="43">
        <v>23.498543678312078</v>
      </c>
      <c r="AN213" s="43">
        <v>32.78919196332297</v>
      </c>
      <c r="AO213" s="43">
        <v>25.345384440706088</v>
      </c>
      <c r="AP213" s="43">
        <v>42.742918629743173</v>
      </c>
      <c r="AQ213" s="43">
        <v>4.0831856595410221</v>
      </c>
      <c r="AR213" s="43">
        <v>27.212837976312777</v>
      </c>
      <c r="AS213" s="43">
        <v>13.975909822298282</v>
      </c>
      <c r="AT213" s="43">
        <v>49.862056976997081</v>
      </c>
      <c r="AU213" s="43">
        <v>34.600902031236338</v>
      </c>
      <c r="AV213" s="43">
        <v>38.081941116697735</v>
      </c>
      <c r="AW213" s="43">
        <v>35.942126608702488</v>
      </c>
      <c r="AX213" s="43">
        <v>43.332724252563203</v>
      </c>
      <c r="AY213" s="43">
        <v>13.423909881390884</v>
      </c>
      <c r="AZ213" s="43">
        <v>2.582090874373999</v>
      </c>
      <c r="BA213" s="43">
        <v>9.6918178199806526</v>
      </c>
      <c r="BB213" s="43">
        <v>2.7247486749482297</v>
      </c>
      <c r="BC213" s="43">
        <v>-2.5822598757287207</v>
      </c>
      <c r="BD213" s="43">
        <v>6.8369948999793762</v>
      </c>
      <c r="BE213" s="43">
        <v>6.3222559648682619</v>
      </c>
      <c r="BF213" s="43">
        <v>13.596553053903326</v>
      </c>
      <c r="BG213" s="43">
        <v>2.8730191837909702</v>
      </c>
      <c r="BH213" s="43">
        <v>21.833152829574875</v>
      </c>
      <c r="BI213" s="43">
        <v>25.2792757745665</v>
      </c>
      <c r="BJ213" s="43">
        <v>31.130019864051619</v>
      </c>
      <c r="BK213" s="43">
        <v>12.009481183046478</v>
      </c>
      <c r="BL213" s="43">
        <v>29.701315905366155</v>
      </c>
      <c r="BM213" s="43">
        <v>37.127379460997957</v>
      </c>
      <c r="BN213" s="43">
        <v>59.03183942471022</v>
      </c>
      <c r="BO213" s="43">
        <v>10.880091144267201</v>
      </c>
      <c r="BP213" s="43">
        <v>33.105343108207386</v>
      </c>
      <c r="BQ213" s="43">
        <v>37.236857853019686</v>
      </c>
      <c r="BR213" s="43">
        <v>44.572006563992517</v>
      </c>
      <c r="BS213" s="43">
        <v>24.391744938847214</v>
      </c>
      <c r="BT213" s="43">
        <v>36.66923007279901</v>
      </c>
      <c r="BU213" s="43">
        <v>46.61339264078206</v>
      </c>
      <c r="BV213" s="43">
        <v>62.112236482920679</v>
      </c>
      <c r="BW213" s="43">
        <v>19.324852198900121</v>
      </c>
      <c r="BX213" s="43">
        <v>3.2893727486707287</v>
      </c>
      <c r="BY213" s="43">
        <v>1.113243319493771</v>
      </c>
      <c r="BZ213" s="43">
        <v>0.22269108035418139</v>
      </c>
      <c r="CA213" s="43">
        <v>-0.88393684377782766</v>
      </c>
      <c r="CB213" s="43">
        <v>0.70086529177911683</v>
      </c>
      <c r="CC213" s="43">
        <v>0.31491858347701801</v>
      </c>
      <c r="CD213" s="43">
        <v>1.6005006164213429</v>
      </c>
      <c r="CE213" s="43">
        <v>0.22109070092312633</v>
      </c>
      <c r="CF213" s="43">
        <v>15.815798025968601</v>
      </c>
      <c r="CG213" s="43">
        <v>0.85472195709647536</v>
      </c>
      <c r="CH213" s="43">
        <v>1.557936309413303</v>
      </c>
      <c r="CI213" s="43">
        <v>8.6327374436683719</v>
      </c>
      <c r="CJ213" s="43">
        <v>2.2950622067585913</v>
      </c>
      <c r="CK213" s="43">
        <v>0.40705791031044697</v>
      </c>
      <c r="CL213" s="43">
        <v>1.9851143907403244</v>
      </c>
      <c r="CM213" s="43">
        <v>8.3167807981086236E-2</v>
      </c>
      <c r="CN213" s="43">
        <v>1.7997029236214033</v>
      </c>
      <c r="CO213" s="43">
        <v>0.88136496302257683</v>
      </c>
      <c r="CP213" s="43">
        <v>7.4738420305325487E-2</v>
      </c>
      <c r="CQ213" s="43">
        <v>-1.597265040988405</v>
      </c>
      <c r="CR213" s="43">
        <v>0.5470270930832003</v>
      </c>
      <c r="CS213" s="43">
        <v>0.26438402923121024</v>
      </c>
      <c r="CT213" s="43">
        <v>1.4796733336162411</v>
      </c>
      <c r="CU213" s="43">
        <v>0.14978012535125398</v>
      </c>
      <c r="CV213" s="43">
        <v>20.647487365321449</v>
      </c>
      <c r="CW213" s="43">
        <v>8.8893737611729691</v>
      </c>
      <c r="CX213" s="43">
        <v>1.475593992156591</v>
      </c>
      <c r="CY213" s="43">
        <v>4.8895576040457085</v>
      </c>
      <c r="CZ213" s="43">
        <v>2.1152688624457632</v>
      </c>
      <c r="DA213" s="43">
        <v>0.56737162002829988</v>
      </c>
      <c r="DB213" s="43">
        <v>2.4707276053083267</v>
      </c>
      <c r="DC213" s="43">
        <v>0.23959392016379069</v>
      </c>
      <c r="DD213" s="44">
        <v>4171</v>
      </c>
      <c r="DE213" s="44">
        <f t="shared" si="63"/>
        <v>24672</v>
      </c>
      <c r="DF213" s="43">
        <f t="shared" si="60"/>
        <v>-12.84997910572503</v>
      </c>
      <c r="DG213" s="43">
        <f t="shared" si="60"/>
        <v>-1.4499700419412842</v>
      </c>
      <c r="DH213" s="44">
        <v>184</v>
      </c>
      <c r="DI213" s="44">
        <f t="shared" si="64"/>
        <v>1560</v>
      </c>
      <c r="DJ213" s="43">
        <f t="shared" si="62"/>
        <v>-29.501915708812266</v>
      </c>
      <c r="DK213" s="43">
        <f t="shared" si="62"/>
        <v>27.868852459016402</v>
      </c>
    </row>
    <row r="214" spans="1:115" x14ac:dyDescent="0.25">
      <c r="A214" s="41">
        <v>2022</v>
      </c>
      <c r="B214" s="41" t="s">
        <v>167</v>
      </c>
      <c r="C214" s="41" t="s">
        <v>47</v>
      </c>
      <c r="D214" s="42">
        <v>93.785449574404396</v>
      </c>
      <c r="E214" s="42">
        <v>100.38627899983807</v>
      </c>
      <c r="F214" s="42">
        <v>98.70187860284004</v>
      </c>
      <c r="G214" s="42">
        <v>92.476771040930856</v>
      </c>
      <c r="H214" s="42">
        <v>101.19825692080526</v>
      </c>
      <c r="I214" s="42">
        <v>87.874220110982847</v>
      </c>
      <c r="J214" s="42">
        <v>83.952787322334544</v>
      </c>
      <c r="K214" s="42">
        <v>104.39617371086047</v>
      </c>
      <c r="L214" s="42">
        <v>122.68723685659297</v>
      </c>
      <c r="M214" s="42">
        <v>130.7890745125224</v>
      </c>
      <c r="N214" s="42">
        <v>132.55087547660008</v>
      </c>
      <c r="O214" s="42">
        <v>114.53692589594498</v>
      </c>
      <c r="P214" s="42">
        <v>135.37574619859402</v>
      </c>
      <c r="Q214" s="42">
        <v>102.19328599774174</v>
      </c>
      <c r="R214" s="42">
        <v>113.17058792698657</v>
      </c>
      <c r="S214" s="42">
        <v>116.86382119716761</v>
      </c>
      <c r="T214" s="42">
        <v>146.80878387772353</v>
      </c>
      <c r="U214" s="42">
        <v>158.4718359686309</v>
      </c>
      <c r="V214" s="42">
        <v>162.7117955625659</v>
      </c>
      <c r="W214" s="42">
        <v>139.29779452540546</v>
      </c>
      <c r="X214" s="42">
        <v>151.77429935561025</v>
      </c>
      <c r="Y214" s="42">
        <v>124.17146801782539</v>
      </c>
      <c r="Z214" s="42">
        <v>119.10524913064116</v>
      </c>
      <c r="AA214" s="42">
        <v>139.82817794302821</v>
      </c>
      <c r="AB214" s="43">
        <v>3.4027173750236228</v>
      </c>
      <c r="AC214" s="43">
        <v>9.8548768140398035</v>
      </c>
      <c r="AD214" s="43">
        <v>5.7937651741924112</v>
      </c>
      <c r="AE214" s="43">
        <v>-1.3105051439435078</v>
      </c>
      <c r="AF214" s="43">
        <v>6.0896362826465822</v>
      </c>
      <c r="AG214" s="43">
        <v>9.028241847539519</v>
      </c>
      <c r="AH214" s="43">
        <v>11.345445502886786</v>
      </c>
      <c r="AI214" s="43">
        <v>4.0931748466716655</v>
      </c>
      <c r="AJ214" s="43">
        <v>11.791607596477816</v>
      </c>
      <c r="AK214" s="43">
        <v>18.81859671186492</v>
      </c>
      <c r="AL214" s="43">
        <v>21.056013284371524</v>
      </c>
      <c r="AM214" s="43">
        <v>3.7699748813448508</v>
      </c>
      <c r="AN214" s="43">
        <v>4.2581182443917065</v>
      </c>
      <c r="AO214" s="43">
        <v>20.149672050957591</v>
      </c>
      <c r="AP214" s="43">
        <v>22.717884827045598</v>
      </c>
      <c r="AQ214" s="43">
        <v>6.7308390487931691</v>
      </c>
      <c r="AR214" s="43">
        <v>25.137659463865901</v>
      </c>
      <c r="AS214" s="43">
        <v>34.103023335207624</v>
      </c>
      <c r="AT214" s="43">
        <v>36.853018221074962</v>
      </c>
      <c r="AU214" s="43">
        <v>18.058247234315992</v>
      </c>
      <c r="AV214" s="43">
        <v>10.047480251784634</v>
      </c>
      <c r="AW214" s="43">
        <v>30.936296254826789</v>
      </c>
      <c r="AX214" s="43">
        <v>27.430778691808587</v>
      </c>
      <c r="AY214" s="43">
        <v>17.077268964118673</v>
      </c>
      <c r="AZ214" s="43">
        <v>2.6987302237029054</v>
      </c>
      <c r="BA214" s="43">
        <v>9.7153284671532614</v>
      </c>
      <c r="BB214" s="43">
        <v>3.1636073524447195</v>
      </c>
      <c r="BC214" s="43">
        <v>-2.4040183157731709</v>
      </c>
      <c r="BD214" s="43">
        <v>6.7288908514459234</v>
      </c>
      <c r="BE214" s="43">
        <v>6.7052439944929931</v>
      </c>
      <c r="BF214" s="43">
        <v>13.267609600034834</v>
      </c>
      <c r="BG214" s="43">
        <v>3.0479619932739954</v>
      </c>
      <c r="BH214" s="43">
        <v>20.208292033640831</v>
      </c>
      <c r="BI214" s="43">
        <v>24.23312346995916</v>
      </c>
      <c r="BJ214" s="43">
        <v>29.442775324602046</v>
      </c>
      <c r="BK214" s="43">
        <v>10.731137719851525</v>
      </c>
      <c r="BL214" s="43">
        <v>25.395045583559494</v>
      </c>
      <c r="BM214" s="43">
        <v>34.36730811588609</v>
      </c>
      <c r="BN214" s="43">
        <v>51.764832102273608</v>
      </c>
      <c r="BO214" s="43">
        <v>10.217860964170367</v>
      </c>
      <c r="BP214" s="43">
        <v>31.798825999401203</v>
      </c>
      <c r="BQ214" s="43">
        <v>36.72442063011141</v>
      </c>
      <c r="BR214" s="43">
        <v>43.260527914294244</v>
      </c>
      <c r="BS214" s="43">
        <v>23.390617356413035</v>
      </c>
      <c r="BT214" s="43">
        <v>32.099585956381802</v>
      </c>
      <c r="BU214" s="43">
        <v>44.037922726272846</v>
      </c>
      <c r="BV214" s="43">
        <v>55.122554710014107</v>
      </c>
      <c r="BW214" s="43">
        <v>18.962694538841006</v>
      </c>
      <c r="BX214" s="43">
        <v>2.7804987634506828</v>
      </c>
      <c r="BY214" s="43">
        <v>0.98741672165152172</v>
      </c>
      <c r="BZ214" s="43">
        <v>0.22162177205628464</v>
      </c>
      <c r="CA214" s="43">
        <v>-0.83092563591493629</v>
      </c>
      <c r="CB214" s="43">
        <v>0.65937666781664728</v>
      </c>
      <c r="CC214" s="43">
        <v>0.38013555379905367</v>
      </c>
      <c r="CD214" s="43">
        <v>1.1454946296486801</v>
      </c>
      <c r="CE214" s="43">
        <v>0.21737905439343233</v>
      </c>
      <c r="CF214" s="43">
        <v>10.856151007605732</v>
      </c>
      <c r="CG214" s="43">
        <v>6.418229192697388</v>
      </c>
      <c r="CH214" s="43">
        <v>1.1626969383844554</v>
      </c>
      <c r="CI214" s="43">
        <v>1.3389121775800328</v>
      </c>
      <c r="CJ214" s="43">
        <v>0.28874999436770415</v>
      </c>
      <c r="CK214" s="43">
        <v>0.32244268654745178</v>
      </c>
      <c r="CL214" s="43">
        <v>1.1342607110764296</v>
      </c>
      <c r="CM214" s="43">
        <v>0.1908593069522686</v>
      </c>
      <c r="CN214" s="43">
        <v>1.946161427177604</v>
      </c>
      <c r="CO214" s="43">
        <v>0.89821182407222844</v>
      </c>
      <c r="CP214" s="43">
        <v>9.1663891850039536E-2</v>
      </c>
      <c r="CQ214" s="43">
        <v>-1.4892821491130537</v>
      </c>
      <c r="CR214" s="43">
        <v>0.56202469567619873</v>
      </c>
      <c r="CS214" s="43">
        <v>0.2811510139876397</v>
      </c>
      <c r="CT214" s="43">
        <v>1.4425765851918246</v>
      </c>
      <c r="CU214" s="43">
        <v>0.15981556551272619</v>
      </c>
      <c r="CV214" s="43">
        <v>19.108178947427863</v>
      </c>
      <c r="CW214" s="43">
        <v>8.5042074695718384</v>
      </c>
      <c r="CX214" s="43">
        <v>1.4066713148776515</v>
      </c>
      <c r="CY214" s="43">
        <v>4.3202985909709497</v>
      </c>
      <c r="CZ214" s="43">
        <v>1.8223114103963092</v>
      </c>
      <c r="DA214" s="43">
        <v>0.52746125758460416</v>
      </c>
      <c r="DB214" s="43">
        <v>2.29238906060101</v>
      </c>
      <c r="DC214" s="43">
        <v>0.23483984342549841</v>
      </c>
      <c r="DD214" s="44">
        <v>4466</v>
      </c>
      <c r="DE214" s="44">
        <f t="shared" si="63"/>
        <v>29138</v>
      </c>
      <c r="DF214" s="43">
        <f t="shared" si="60"/>
        <v>-18.503649635036503</v>
      </c>
      <c r="DG214" s="43">
        <f t="shared" si="60"/>
        <v>-4.5125348189415053</v>
      </c>
      <c r="DH214" s="44">
        <v>136</v>
      </c>
      <c r="DI214" s="44">
        <f t="shared" si="64"/>
        <v>1696</v>
      </c>
      <c r="DJ214" s="43">
        <f t="shared" si="62"/>
        <v>-36.448598130841127</v>
      </c>
      <c r="DK214" s="43">
        <f t="shared" si="62"/>
        <v>18.270571827057182</v>
      </c>
    </row>
    <row r="215" spans="1:115" x14ac:dyDescent="0.25">
      <c r="A215" s="41">
        <v>2022</v>
      </c>
      <c r="B215" s="41" t="s">
        <v>168</v>
      </c>
      <c r="C215" s="41" t="s">
        <v>47</v>
      </c>
      <c r="D215" s="42">
        <v>94.282092541653867</v>
      </c>
      <c r="E215" s="42">
        <v>101.71551052822304</v>
      </c>
      <c r="F215" s="42">
        <v>97.998636580689606</v>
      </c>
      <c r="G215" s="42">
        <v>93.417178396243955</v>
      </c>
      <c r="H215" s="42">
        <v>97.920396310553429</v>
      </c>
      <c r="I215" s="42">
        <v>88.905516877216797</v>
      </c>
      <c r="J215" s="42">
        <v>84.83165323371874</v>
      </c>
      <c r="K215" s="42">
        <v>105.01786563151572</v>
      </c>
      <c r="L215" s="42">
        <v>126.54028674167294</v>
      </c>
      <c r="M215" s="42">
        <v>137.20917489176617</v>
      </c>
      <c r="N215" s="42">
        <v>147.42275357376337</v>
      </c>
      <c r="O215" s="42">
        <v>117.24366323654939</v>
      </c>
      <c r="P215" s="42">
        <v>129.55282889140048</v>
      </c>
      <c r="Q215" s="42">
        <v>116.51556547988744</v>
      </c>
      <c r="R215" s="42">
        <v>109.67134723989392</v>
      </c>
      <c r="S215" s="42">
        <v>115.51696401882666</v>
      </c>
      <c r="T215" s="42">
        <v>152.84084937388582</v>
      </c>
      <c r="U215" s="42">
        <v>168.25986330925579</v>
      </c>
      <c r="V215" s="42">
        <v>182.78284635573416</v>
      </c>
      <c r="W215" s="42">
        <v>142.95528465102615</v>
      </c>
      <c r="X215" s="42">
        <v>148.04895968696798</v>
      </c>
      <c r="Y215" s="42">
        <v>142.63401011154031</v>
      </c>
      <c r="Z215" s="42">
        <v>115.84530065789136</v>
      </c>
      <c r="AA215" s="42">
        <v>139.68267980560287</v>
      </c>
      <c r="AB215" s="43">
        <v>3.0395397386794309</v>
      </c>
      <c r="AC215" s="43">
        <v>10.322796454256554</v>
      </c>
      <c r="AD215" s="43">
        <v>4.8971419182136211</v>
      </c>
      <c r="AE215" s="43">
        <v>-0.60600246588069506</v>
      </c>
      <c r="AF215" s="43">
        <v>0.62873903324729419</v>
      </c>
      <c r="AG215" s="43">
        <v>9.0174906696994572</v>
      </c>
      <c r="AH215" s="43">
        <v>9.7212749509275618</v>
      </c>
      <c r="AI215" s="43">
        <v>3.1994961423565504</v>
      </c>
      <c r="AJ215" s="43">
        <v>10.90501109785389</v>
      </c>
      <c r="AK215" s="43">
        <v>15.435674745738304</v>
      </c>
      <c r="AL215" s="43">
        <v>31.794047199520371</v>
      </c>
      <c r="AM215" s="43">
        <v>3.5366611457546604</v>
      </c>
      <c r="AN215" s="43">
        <v>-1.728227602863841</v>
      </c>
      <c r="AO215" s="43">
        <v>19.27864883118664</v>
      </c>
      <c r="AP215" s="43">
        <v>25.113151656421138</v>
      </c>
      <c r="AQ215" s="43">
        <v>14.396265572190581</v>
      </c>
      <c r="AR215" s="43">
        <v>24.916940291183252</v>
      </c>
      <c r="AS215" s="43">
        <v>30.963049467690638</v>
      </c>
      <c r="AT215" s="43">
        <v>49.739620905544953</v>
      </c>
      <c r="AU215" s="43">
        <v>18.310392586586577</v>
      </c>
      <c r="AV215" s="43">
        <v>5.2844680424274815</v>
      </c>
      <c r="AW215" s="43">
        <v>30.824741394560839</v>
      </c>
      <c r="AX215" s="43">
        <v>30.030868085116637</v>
      </c>
      <c r="AY215" s="43">
        <v>26.283907646866012</v>
      </c>
      <c r="AZ215" s="43">
        <v>2.7414706010285839</v>
      </c>
      <c r="BA215" s="43">
        <v>9.7924764757110196</v>
      </c>
      <c r="BB215" s="43">
        <v>3.3807424917278173</v>
      </c>
      <c r="BC215" s="43">
        <v>-2.1824131686100534</v>
      </c>
      <c r="BD215" s="43">
        <v>5.9445048843489001</v>
      </c>
      <c r="BE215" s="43">
        <v>6.9948971943834426</v>
      </c>
      <c r="BF215" s="43">
        <v>12.805471778883938</v>
      </c>
      <c r="BG215" s="43">
        <v>3.0672073974787439</v>
      </c>
      <c r="BH215" s="43">
        <v>18.868581701344421</v>
      </c>
      <c r="BI215" s="43">
        <v>22.923802681768013</v>
      </c>
      <c r="BJ215" s="43">
        <v>29.786299583087541</v>
      </c>
      <c r="BK215" s="43">
        <v>9.7432241602305236</v>
      </c>
      <c r="BL215" s="43">
        <v>21.417715709067387</v>
      </c>
      <c r="BM215" s="43">
        <v>31.993369204274824</v>
      </c>
      <c r="BN215" s="43">
        <v>47.505461330438756</v>
      </c>
      <c r="BO215" s="43">
        <v>10.753975343606893</v>
      </c>
      <c r="BP215" s="43">
        <v>30.793789848749519</v>
      </c>
      <c r="BQ215" s="43">
        <v>35.854770572984229</v>
      </c>
      <c r="BR215" s="43">
        <v>44.222848839920424</v>
      </c>
      <c r="BS215" s="43">
        <v>22.682835581554638</v>
      </c>
      <c r="BT215" s="43">
        <v>28.105605098196218</v>
      </c>
      <c r="BU215" s="43">
        <v>41.938811593147939</v>
      </c>
      <c r="BV215" s="43">
        <v>51.079111786395458</v>
      </c>
      <c r="BW215" s="43">
        <v>19.91336642872912</v>
      </c>
      <c r="BX215" s="43">
        <v>2.7307249784961707</v>
      </c>
      <c r="BY215" s="43">
        <v>1.0261865128872831</v>
      </c>
      <c r="BZ215" s="43">
        <v>0.1922786823962829</v>
      </c>
      <c r="CA215" s="43">
        <v>-0.60236545344842585</v>
      </c>
      <c r="CB215" s="43">
        <v>0.49247453565901061</v>
      </c>
      <c r="CC215" s="43">
        <v>0.3840372051884392</v>
      </c>
      <c r="CD215" s="43">
        <v>1.0952609466976213</v>
      </c>
      <c r="CE215" s="43">
        <v>0.14285254911595954</v>
      </c>
      <c r="CF215" s="43">
        <v>10.181780298122913</v>
      </c>
      <c r="CG215" s="43">
        <v>5.5403352779393105</v>
      </c>
      <c r="CH215" s="43">
        <v>1.6759923819137867</v>
      </c>
      <c r="CI215" s="43">
        <v>1.3414258596671726</v>
      </c>
      <c r="CJ215" s="43">
        <v>-6.7361413485997057E-2</v>
      </c>
      <c r="CK215" s="43">
        <v>0.33937914246497042</v>
      </c>
      <c r="CL215" s="43">
        <v>1.0706656921270252</v>
      </c>
      <c r="CM215" s="43">
        <v>0.28134335749664247</v>
      </c>
      <c r="CN215" s="43">
        <v>2.175334760076431</v>
      </c>
      <c r="CO215" s="43">
        <v>0.91455627888888413</v>
      </c>
      <c r="CP215" s="43">
        <v>0.10714772820086541</v>
      </c>
      <c r="CQ215" s="43">
        <v>-1.2513459845280444</v>
      </c>
      <c r="CR215" s="43">
        <v>0.55364026414165479</v>
      </c>
      <c r="CS215" s="43">
        <v>0.2940344675687927</v>
      </c>
      <c r="CT215" s="43">
        <v>1.399757845335811</v>
      </c>
      <c r="CU215" s="43">
        <v>0.15754416046846725</v>
      </c>
      <c r="CV215" s="43">
        <v>17.834676580963741</v>
      </c>
      <c r="CW215" s="43">
        <v>8.0642349944882596</v>
      </c>
      <c r="CX215" s="43">
        <v>1.4471462703778359</v>
      </c>
      <c r="CY215" s="43">
        <v>3.913036526696656</v>
      </c>
      <c r="CZ215" s="43">
        <v>1.5505884860297865</v>
      </c>
      <c r="DA215" s="43">
        <v>0.50041906465978836</v>
      </c>
      <c r="DB215" s="43">
        <v>2.1167220892948597</v>
      </c>
      <c r="DC215" s="43">
        <v>0.24252914941655573</v>
      </c>
      <c r="DD215" s="44">
        <v>4573</v>
      </c>
      <c r="DE215" s="44">
        <f t="shared" si="63"/>
        <v>33711</v>
      </c>
      <c r="DF215" s="43">
        <f t="shared" si="60"/>
        <v>-12.461715160796327</v>
      </c>
      <c r="DG215" s="43">
        <f t="shared" si="60"/>
        <v>-5.6744732645009677</v>
      </c>
      <c r="DH215" s="44">
        <v>308</v>
      </c>
      <c r="DI215" s="44">
        <f t="shared" si="64"/>
        <v>2004</v>
      </c>
      <c r="DJ215" s="43">
        <f t="shared" si="62"/>
        <v>28.333333333333343</v>
      </c>
      <c r="DK215" s="43">
        <f t="shared" si="62"/>
        <v>19.713261648745515</v>
      </c>
    </row>
    <row r="216" spans="1:115" x14ac:dyDescent="0.25">
      <c r="A216" s="41">
        <v>2022</v>
      </c>
      <c r="B216" s="41" t="s">
        <v>169</v>
      </c>
      <c r="C216" s="41" t="s">
        <v>47</v>
      </c>
      <c r="D216" s="42">
        <v>94.933157487914116</v>
      </c>
      <c r="E216" s="42">
        <v>101.94989938241619</v>
      </c>
      <c r="F216" s="42">
        <v>99.035508804864577</v>
      </c>
      <c r="G216" s="42">
        <v>94.095652820928237</v>
      </c>
      <c r="H216" s="42">
        <v>98.10597829216951</v>
      </c>
      <c r="I216" s="42">
        <v>88.581271101063692</v>
      </c>
      <c r="J216" s="42">
        <v>85.57341606304054</v>
      </c>
      <c r="K216" s="42">
        <v>107.47899653428681</v>
      </c>
      <c r="L216" s="42">
        <v>128.19980734571024</v>
      </c>
      <c r="M216" s="42">
        <v>151.937371464367</v>
      </c>
      <c r="N216" s="42">
        <v>136.9827671864212</v>
      </c>
      <c r="O216" s="42">
        <v>109.45020395574116</v>
      </c>
      <c r="P216" s="42">
        <v>128.78078284851512</v>
      </c>
      <c r="Q216" s="42">
        <v>101.6703243541314</v>
      </c>
      <c r="R216" s="42">
        <v>112.90952646771635</v>
      </c>
      <c r="S216" s="42">
        <v>114.39751211415266</v>
      </c>
      <c r="T216" s="42">
        <v>157.47249067645618</v>
      </c>
      <c r="U216" s="42">
        <v>188.29570914776056</v>
      </c>
      <c r="V216" s="42">
        <v>171.99729051821754</v>
      </c>
      <c r="W216" s="42">
        <v>137.01844437411336</v>
      </c>
      <c r="X216" s="42">
        <v>149.48865672196453</v>
      </c>
      <c r="Y216" s="42">
        <v>126.44792083104484</v>
      </c>
      <c r="Z216" s="42">
        <v>121.07016901756234</v>
      </c>
      <c r="AA216" s="42">
        <v>140.14082089115516</v>
      </c>
      <c r="AB216" s="43">
        <v>3.0327209256375776</v>
      </c>
      <c r="AC216" s="43">
        <v>11.539629517157589</v>
      </c>
      <c r="AD216" s="43">
        <v>6.030092035693535</v>
      </c>
      <c r="AE216" s="43">
        <v>-0.46781058899890704</v>
      </c>
      <c r="AF216" s="43">
        <v>-2.3297500012691708</v>
      </c>
      <c r="AG216" s="43">
        <v>7.2991422304639286</v>
      </c>
      <c r="AH216" s="43">
        <v>9.3825829063444388</v>
      </c>
      <c r="AI216" s="43">
        <v>5.3625282737401969</v>
      </c>
      <c r="AJ216" s="43">
        <v>7.9775479588823028</v>
      </c>
      <c r="AK216" s="43">
        <v>8.8682613444757799</v>
      </c>
      <c r="AL216" s="43">
        <v>20.865503638271889</v>
      </c>
      <c r="AM216" s="43">
        <v>5.3252894918423888</v>
      </c>
      <c r="AN216" s="43">
        <v>-5.3351219910968029</v>
      </c>
      <c r="AO216" s="43">
        <v>5.3437455045999283</v>
      </c>
      <c r="AP216" s="43">
        <v>24.416841498254271</v>
      </c>
      <c r="AQ216" s="43">
        <v>10.459328366312715</v>
      </c>
      <c r="AR216" s="43">
        <v>22.527938687624548</v>
      </c>
      <c r="AS216" s="43">
        <v>24.325111768724138</v>
      </c>
      <c r="AT216" s="43">
        <v>37.682692563712237</v>
      </c>
      <c r="AU216" s="43">
        <v>21.509019737271331</v>
      </c>
      <c r="AV216" s="43">
        <v>2.5061306217906587</v>
      </c>
      <c r="AW216" s="43">
        <v>16.561878362555827</v>
      </c>
      <c r="AX216" s="43">
        <v>30.899656091229467</v>
      </c>
      <c r="AY216" s="43">
        <v>22.847642431510849</v>
      </c>
      <c r="AZ216" s="43">
        <v>2.7741266074713833</v>
      </c>
      <c r="BA216" s="43">
        <v>9.9878505237103177</v>
      </c>
      <c r="BB216" s="43">
        <v>3.6755927964556401</v>
      </c>
      <c r="BC216" s="43">
        <v>-1.9932948982775978</v>
      </c>
      <c r="BD216" s="43">
        <v>4.974947636464977</v>
      </c>
      <c r="BE216" s="43">
        <v>7.0291368727810388</v>
      </c>
      <c r="BF216" s="43">
        <v>12.406708441644444</v>
      </c>
      <c r="BG216" s="43">
        <v>3.3264269293564741</v>
      </c>
      <c r="BH216" s="43">
        <v>17.449263748758923</v>
      </c>
      <c r="BI216" s="43">
        <v>20.833001220889713</v>
      </c>
      <c r="BJ216" s="43">
        <v>28.636029517175075</v>
      </c>
      <c r="BK216" s="43">
        <v>9.2488166120748172</v>
      </c>
      <c r="BL216" s="43">
        <v>17.901562820015027</v>
      </c>
      <c r="BM216" s="43">
        <v>28.408081152673638</v>
      </c>
      <c r="BN216" s="43">
        <v>44.227648078963469</v>
      </c>
      <c r="BO216" s="43">
        <v>10.719711221347318</v>
      </c>
      <c r="BP216" s="43">
        <v>29.694446680070264</v>
      </c>
      <c r="BQ216" s="43">
        <v>34.113113917261593</v>
      </c>
      <c r="BR216" s="43">
        <v>43.359901762283862</v>
      </c>
      <c r="BS216" s="43">
        <v>22.547776578125923</v>
      </c>
      <c r="BT216" s="43">
        <v>24.680356606775433</v>
      </c>
      <c r="BU216" s="43">
        <v>38.475000187507916</v>
      </c>
      <c r="BV216" s="43">
        <v>48.186992340444704</v>
      </c>
      <c r="BW216" s="43">
        <v>20.259918733403136</v>
      </c>
      <c r="BX216" s="43">
        <v>2.6181502455881027</v>
      </c>
      <c r="BY216" s="43">
        <v>1.3040282909510157</v>
      </c>
      <c r="BZ216" s="43">
        <v>0.2489434519733934</v>
      </c>
      <c r="CA216" s="43">
        <v>-0.72403667761768675</v>
      </c>
      <c r="CB216" s="43">
        <v>0.1972225575724523</v>
      </c>
      <c r="CC216" s="43">
        <v>0.3213677140790675</v>
      </c>
      <c r="CD216" s="43">
        <v>0.97245758888458511</v>
      </c>
      <c r="CE216" s="43">
        <v>0.29816731974527583</v>
      </c>
      <c r="CF216" s="43">
        <v>7.4034855205303209</v>
      </c>
      <c r="CG216" s="43">
        <v>3.3809304419444492</v>
      </c>
      <c r="CH216" s="43">
        <v>1.0364474376573496</v>
      </c>
      <c r="CI216" s="43">
        <v>1.6931387940663847</v>
      </c>
      <c r="CJ216" s="43">
        <v>-0.44487974140591097</v>
      </c>
      <c r="CK216" s="43">
        <v>8.7001652081726291E-2</v>
      </c>
      <c r="CL216" s="43">
        <v>1.4476981890977045</v>
      </c>
      <c r="CM216" s="43">
        <v>0.20314874708861833</v>
      </c>
      <c r="CN216" s="43">
        <v>2.1009296600814071</v>
      </c>
      <c r="CO216" s="43">
        <v>0.95817967324901476</v>
      </c>
      <c r="CP216" s="43">
        <v>0.13021247537388539</v>
      </c>
      <c r="CQ216" s="43">
        <v>-1.3242830697294412</v>
      </c>
      <c r="CR216" s="43">
        <v>0.51249946194753415</v>
      </c>
      <c r="CS216" s="43">
        <v>0.29709596868270094</v>
      </c>
      <c r="CT216" s="43">
        <v>1.3539302831240028</v>
      </c>
      <c r="CU216" s="43">
        <v>0.17329486743371036</v>
      </c>
      <c r="CV216" s="43">
        <v>16.45348674216736</v>
      </c>
      <c r="CW216" s="43">
        <v>7.4539731902773063</v>
      </c>
      <c r="CX216" s="43">
        <v>1.3934224193898068</v>
      </c>
      <c r="CY216" s="43">
        <v>3.5932522543882226</v>
      </c>
      <c r="CZ216" s="43">
        <v>1.3004994149787599</v>
      </c>
      <c r="DA216" s="43">
        <v>0.44530532245036064</v>
      </c>
      <c r="DB216" s="43">
        <v>2.0296327981378233</v>
      </c>
      <c r="DC216" s="43">
        <v>0.23740134254508174</v>
      </c>
      <c r="DD216" s="44">
        <v>4392</v>
      </c>
      <c r="DE216" s="44">
        <f t="shared" si="63"/>
        <v>38103</v>
      </c>
      <c r="DF216" s="43">
        <f t="shared" si="60"/>
        <v>-12.960760998810938</v>
      </c>
      <c r="DG216" s="43">
        <f t="shared" si="60"/>
        <v>-6.5759470393527035</v>
      </c>
      <c r="DH216" s="44">
        <v>205</v>
      </c>
      <c r="DI216" s="44">
        <f t="shared" si="64"/>
        <v>2209</v>
      </c>
      <c r="DJ216" s="43">
        <f t="shared" si="62"/>
        <v>-13.135593220338981</v>
      </c>
      <c r="DK216" s="43">
        <f t="shared" si="62"/>
        <v>15.654450261780095</v>
      </c>
    </row>
    <row r="217" spans="1:115" x14ac:dyDescent="0.25">
      <c r="A217" s="41">
        <v>2022</v>
      </c>
      <c r="B217" s="41" t="s">
        <v>170</v>
      </c>
      <c r="C217" s="41" t="s">
        <v>47</v>
      </c>
      <c r="D217" s="42">
        <v>95.213800896267472</v>
      </c>
      <c r="E217" s="42">
        <v>102.95530420435004</v>
      </c>
      <c r="F217" s="42">
        <v>98.443026919054574</v>
      </c>
      <c r="G217" s="42">
        <v>94.398107744161138</v>
      </c>
      <c r="H217" s="42">
        <v>97.18611529927675</v>
      </c>
      <c r="I217" s="42">
        <v>89.850420398697523</v>
      </c>
      <c r="J217" s="42">
        <v>86.133546603864147</v>
      </c>
      <c r="K217" s="42">
        <v>107.19378735419841</v>
      </c>
      <c r="L217" s="42">
        <v>127.35437005139767</v>
      </c>
      <c r="M217" s="42">
        <v>141.47650907203982</v>
      </c>
      <c r="N217" s="42">
        <v>126.81049465054539</v>
      </c>
      <c r="O217" s="42">
        <v>115.46012158579242</v>
      </c>
      <c r="P217" s="42">
        <v>136.75908002711358</v>
      </c>
      <c r="Q217" s="42">
        <v>109.1381333580364</v>
      </c>
      <c r="R217" s="42">
        <v>121.45033268694941</v>
      </c>
      <c r="S217" s="42">
        <v>111.09431630170729</v>
      </c>
      <c r="T217" s="42">
        <v>157.98810157150879</v>
      </c>
      <c r="U217" s="42">
        <v>178.16401181324426</v>
      </c>
      <c r="V217" s="42">
        <v>160.92740038341569</v>
      </c>
      <c r="W217" s="42">
        <v>145.72646060690062</v>
      </c>
      <c r="X217" s="42">
        <v>159.11299624732348</v>
      </c>
      <c r="Y217" s="42">
        <v>136.43616893712732</v>
      </c>
      <c r="Z217" s="42">
        <v>130.46464089477837</v>
      </c>
      <c r="AA217" s="42">
        <v>137.30525252724692</v>
      </c>
      <c r="AB217" s="43">
        <v>2.5943202993750303</v>
      </c>
      <c r="AC217" s="43">
        <v>11.802136709199896</v>
      </c>
      <c r="AD217" s="43">
        <v>5.5124110314396235</v>
      </c>
      <c r="AE217" s="43">
        <v>-0.24329108852422232</v>
      </c>
      <c r="AF217" s="43">
        <v>-5.7423607944222521</v>
      </c>
      <c r="AG217" s="43">
        <v>8.184192200627983</v>
      </c>
      <c r="AH217" s="43">
        <v>7.6461198247773421</v>
      </c>
      <c r="AI217" s="43">
        <v>4.2770746309165109</v>
      </c>
      <c r="AJ217" s="43">
        <v>3.6979618592657859</v>
      </c>
      <c r="AK217" s="43">
        <v>11.017846240746776</v>
      </c>
      <c r="AL217" s="43">
        <v>19.595895194111137</v>
      </c>
      <c r="AM217" s="43">
        <v>-3.7590704879345127</v>
      </c>
      <c r="AN217" s="43">
        <v>-12.362178304269955</v>
      </c>
      <c r="AO217" s="43">
        <v>5.0985513425089168</v>
      </c>
      <c r="AP217" s="43">
        <v>14.132285365425211</v>
      </c>
      <c r="AQ217" s="43">
        <v>5.4262943138434938</v>
      </c>
      <c r="AR217" s="43">
        <v>19.197459998621902</v>
      </c>
      <c r="AS217" s="43">
        <v>27.13047505521935</v>
      </c>
      <c r="AT217" s="43">
        <v>36.415440414541052</v>
      </c>
      <c r="AU217" s="43">
        <v>13.381776210466878</v>
      </c>
      <c r="AV217" s="43">
        <v>-3.593354844186214</v>
      </c>
      <c r="AW217" s="43">
        <v>16.741192924766569</v>
      </c>
      <c r="AX217" s="43">
        <v>24.623325542586507</v>
      </c>
      <c r="AY217" s="43">
        <v>17.840430225670524</v>
      </c>
      <c r="AZ217" s="43">
        <v>2.7558807024440357</v>
      </c>
      <c r="BA217" s="43">
        <v>10.171554913510384</v>
      </c>
      <c r="BB217" s="43">
        <v>3.8593600713239695</v>
      </c>
      <c r="BC217" s="43">
        <v>-1.8192973508204813</v>
      </c>
      <c r="BD217" s="43">
        <v>3.8242596068085222</v>
      </c>
      <c r="BE217" s="43">
        <v>7.1466101962164519</v>
      </c>
      <c r="BF217" s="43">
        <v>11.899861542398327</v>
      </c>
      <c r="BG217" s="43">
        <v>3.4235623141429805</v>
      </c>
      <c r="BH217" s="43">
        <v>15.815747104887423</v>
      </c>
      <c r="BI217" s="43">
        <v>19.659246015905786</v>
      </c>
      <c r="BJ217" s="43">
        <v>27.662873533989242</v>
      </c>
      <c r="BK217" s="43">
        <v>7.7605150272028744</v>
      </c>
      <c r="BL217" s="43">
        <v>13.93662565835918</v>
      </c>
      <c r="BM217" s="43">
        <v>25.460613367629282</v>
      </c>
      <c r="BN217" s="43">
        <v>39.932752713883836</v>
      </c>
      <c r="BO217" s="43">
        <v>10.159650027764888</v>
      </c>
      <c r="BP217" s="43">
        <v>28.428323806328336</v>
      </c>
      <c r="BQ217" s="43">
        <v>33.256796777827603</v>
      </c>
      <c r="BR217" s="43">
        <v>42.590487044716575</v>
      </c>
      <c r="BS217" s="43">
        <v>21.485077712440525</v>
      </c>
      <c r="BT217" s="43">
        <v>20.962026065294314</v>
      </c>
      <c r="BU217" s="43">
        <v>35.688758679914123</v>
      </c>
      <c r="BV217" s="43">
        <v>44.898047897639579</v>
      </c>
      <c r="BW217" s="43">
        <v>19.999469345025101</v>
      </c>
      <c r="BX217" s="43">
        <v>1.9636163736898264</v>
      </c>
      <c r="BY217" s="43">
        <v>1.3049280995056318</v>
      </c>
      <c r="BZ217" s="43">
        <v>0.22897443139403564</v>
      </c>
      <c r="CA217" s="43">
        <v>-0.39225033937716136</v>
      </c>
      <c r="CB217" s="43">
        <v>-0.48091599411931513</v>
      </c>
      <c r="CC217" s="43">
        <v>0.35304478219561758</v>
      </c>
      <c r="CD217" s="43">
        <v>0.70666241007098873</v>
      </c>
      <c r="CE217" s="43">
        <v>0.24317298402002913</v>
      </c>
      <c r="CF217" s="43">
        <v>2.4229037115558971</v>
      </c>
      <c r="CG217" s="43">
        <v>3.7907878127431487</v>
      </c>
      <c r="CH217" s="43">
        <v>0.9276376942429142</v>
      </c>
      <c r="CI217" s="43">
        <v>-1.7190617156506711</v>
      </c>
      <c r="CJ217" s="43">
        <v>-1.1943311684451601</v>
      </c>
      <c r="CK217" s="43">
        <v>8.3913300716034422E-2</v>
      </c>
      <c r="CL217" s="43">
        <v>0.44807210789240814</v>
      </c>
      <c r="CM217" s="43">
        <v>8.5885680057222857E-2</v>
      </c>
      <c r="CN217" s="43">
        <v>2.1517602225124519</v>
      </c>
      <c r="CO217" s="43">
        <v>0.99108339709801807</v>
      </c>
      <c r="CP217" s="43">
        <v>0.14021039764579923</v>
      </c>
      <c r="CQ217" s="43">
        <v>-1.0893431995481828</v>
      </c>
      <c r="CR217" s="43">
        <v>0.33489549665973412</v>
      </c>
      <c r="CS217" s="43">
        <v>0.30275708824110753</v>
      </c>
      <c r="CT217" s="43">
        <v>1.2887442351522411</v>
      </c>
      <c r="CU217" s="43">
        <v>0.18341280726373452</v>
      </c>
      <c r="CV217" s="43">
        <v>14.720073781037629</v>
      </c>
      <c r="CW217" s="43">
        <v>7.0193616790947253</v>
      </c>
      <c r="CX217" s="43">
        <v>1.3382044673830698</v>
      </c>
      <c r="CY217" s="43">
        <v>2.9838656627256741</v>
      </c>
      <c r="CZ217" s="43">
        <v>0.97262485265606469</v>
      </c>
      <c r="DA217" s="43">
        <v>0.40239892539006622</v>
      </c>
      <c r="DB217" s="43">
        <v>1.7799053977782038</v>
      </c>
      <c r="DC217" s="43">
        <v>0.22371279600982205</v>
      </c>
      <c r="DD217" s="44">
        <v>4177</v>
      </c>
      <c r="DE217" s="44">
        <f t="shared" si="63"/>
        <v>42280</v>
      </c>
      <c r="DF217" s="43">
        <f t="shared" si="60"/>
        <v>-22.346160996467745</v>
      </c>
      <c r="DG217" s="43">
        <f t="shared" si="60"/>
        <v>-8.4134823672125432</v>
      </c>
      <c r="DH217" s="44">
        <v>247</v>
      </c>
      <c r="DI217" s="44">
        <f t="shared" si="64"/>
        <v>2456</v>
      </c>
      <c r="DJ217" s="43">
        <f t="shared" si="62"/>
        <v>9.777777777777775</v>
      </c>
      <c r="DK217" s="43">
        <f t="shared" si="62"/>
        <v>15.035128805620612</v>
      </c>
    </row>
    <row r="218" spans="1:115" x14ac:dyDescent="0.25">
      <c r="A218" s="41">
        <v>2022</v>
      </c>
      <c r="B218" s="41" t="s">
        <v>171</v>
      </c>
      <c r="C218" s="41" t="s">
        <v>47</v>
      </c>
      <c r="D218" s="42">
        <v>96.420208549481217</v>
      </c>
      <c r="E218" s="42">
        <v>102.96764046103671</v>
      </c>
      <c r="F218" s="42">
        <v>96.963133431926494</v>
      </c>
      <c r="G218" s="42">
        <v>95.563819427453112</v>
      </c>
      <c r="H218" s="42">
        <v>95.835239411419664</v>
      </c>
      <c r="I218" s="42">
        <v>93.151799075835186</v>
      </c>
      <c r="J218" s="42">
        <v>91.501659590671693</v>
      </c>
      <c r="K218" s="42">
        <v>105.92476673258624</v>
      </c>
      <c r="L218" s="42">
        <v>125.15182669658994</v>
      </c>
      <c r="M218" s="42">
        <v>127.17666422256542</v>
      </c>
      <c r="N218" s="42">
        <v>118.39030367942583</v>
      </c>
      <c r="O218" s="42">
        <v>120.61334696469379</v>
      </c>
      <c r="P218" s="42">
        <v>140.68868843291591</v>
      </c>
      <c r="Q218" s="42">
        <v>121.38959236231122</v>
      </c>
      <c r="R218" s="42">
        <v>135.64055248398193</v>
      </c>
      <c r="S218" s="42">
        <v>111.04982965750732</v>
      </c>
      <c r="T218" s="42">
        <v>156.06942710051732</v>
      </c>
      <c r="U218" s="42">
        <v>163.38648866346728</v>
      </c>
      <c r="V218" s="42">
        <v>152.15266032353196</v>
      </c>
      <c r="W218" s="42">
        <v>151.07674266335002</v>
      </c>
      <c r="X218" s="42">
        <v>165.40619818695288</v>
      </c>
      <c r="Y218" s="42">
        <v>153.24009669304013</v>
      </c>
      <c r="Z218" s="42">
        <v>146.2970697495594</v>
      </c>
      <c r="AA218" s="42">
        <v>138.51419193281168</v>
      </c>
      <c r="AB218" s="43">
        <v>1.9241435782744398</v>
      </c>
      <c r="AC218" s="43">
        <v>10.428656480750153</v>
      </c>
      <c r="AD218" s="43">
        <v>4.2706143527562856</v>
      </c>
      <c r="AE218" s="43">
        <v>0.34664040147664998</v>
      </c>
      <c r="AF218" s="43">
        <v>-9.3698796928732513</v>
      </c>
      <c r="AG218" s="43">
        <v>6.4120510883376447</v>
      </c>
      <c r="AH218" s="43">
        <v>5.6073249567384131</v>
      </c>
      <c r="AI218" s="43">
        <v>2.975170566365648</v>
      </c>
      <c r="AJ218" s="43">
        <v>3.3676532099614853</v>
      </c>
      <c r="AK218" s="43">
        <v>10.106835075591514</v>
      </c>
      <c r="AL218" s="43">
        <v>3.9183888911374698</v>
      </c>
      <c r="AM218" s="43">
        <v>0.93033938924727</v>
      </c>
      <c r="AN218" s="43">
        <v>-17.168958092826269</v>
      </c>
      <c r="AO218" s="43">
        <v>2.0268374537575351</v>
      </c>
      <c r="AP218" s="43">
        <v>11.183164935829094</v>
      </c>
      <c r="AQ218" s="43">
        <v>3.8703044555700394</v>
      </c>
      <c r="AR218" s="43">
        <v>18.854906174336051</v>
      </c>
      <c r="AS218" s="43">
        <v>27.488172309194979</v>
      </c>
      <c r="AT218" s="43">
        <v>19.222626633761198</v>
      </c>
      <c r="AU218" s="43">
        <v>17.234692039914211</v>
      </c>
      <c r="AV218" s="43">
        <v>-8.5504800197740654</v>
      </c>
      <c r="AW218" s="43">
        <v>14.693153396053482</v>
      </c>
      <c r="AX218" s="43">
        <v>22.743584021877528</v>
      </c>
      <c r="AY218" s="43">
        <v>16.642759151595698</v>
      </c>
      <c r="AZ218" s="43">
        <v>2.677913215317429</v>
      </c>
      <c r="BA218" s="43">
        <v>10.195463283472495</v>
      </c>
      <c r="BB218" s="43">
        <v>3.896650307919014</v>
      </c>
      <c r="BC218" s="43">
        <v>-1.6222811122620917</v>
      </c>
      <c r="BD218" s="43">
        <v>2.5155269979916461</v>
      </c>
      <c r="BE218" s="43">
        <v>7.0754916879490981</v>
      </c>
      <c r="BF218" s="43">
        <v>11.249407583649784</v>
      </c>
      <c r="BG218" s="43">
        <v>3.3819691887274628</v>
      </c>
      <c r="BH218" s="43">
        <v>14.510790328162493</v>
      </c>
      <c r="BI218" s="43">
        <v>18.725125117665044</v>
      </c>
      <c r="BJ218" s="43">
        <v>25.20124615863697</v>
      </c>
      <c r="BK218" s="43">
        <v>7.0617285370499383</v>
      </c>
      <c r="BL218" s="43">
        <v>10.05458716461256</v>
      </c>
      <c r="BM218" s="43">
        <v>22.495196122872496</v>
      </c>
      <c r="BN218" s="43">
        <v>35.890373840187337</v>
      </c>
      <c r="BO218" s="43">
        <v>9.5499652224607203</v>
      </c>
      <c r="BP218" s="43">
        <v>27.406446194630973</v>
      </c>
      <c r="BQ218" s="43">
        <v>32.6750945540605</v>
      </c>
      <c r="BR218" s="43">
        <v>40.089385522889501</v>
      </c>
      <c r="BS218" s="43">
        <v>21.042443256939379</v>
      </c>
      <c r="BT218" s="43">
        <v>17.244365241592607</v>
      </c>
      <c r="BU218" s="43">
        <v>33.004993744854815</v>
      </c>
      <c r="BV218" s="43">
        <v>41.860187956849629</v>
      </c>
      <c r="BW218" s="43">
        <v>19.667614580230097</v>
      </c>
      <c r="BX218" s="43">
        <v>1.352013958782734</v>
      </c>
      <c r="BY218" s="43">
        <v>0.95213736813766081</v>
      </c>
      <c r="BZ218" s="43">
        <v>0.28226200464058898</v>
      </c>
      <c r="CA218" s="43">
        <v>-7.5667587614410572E-2</v>
      </c>
      <c r="CB218" s="43">
        <v>-0.75655168167230979</v>
      </c>
      <c r="CC218" s="43">
        <v>0.27799467147720514</v>
      </c>
      <c r="CD218" s="43">
        <v>0.38800145536176872</v>
      </c>
      <c r="CE218" s="43">
        <v>0.28383772845223054</v>
      </c>
      <c r="CF218" s="43">
        <v>2.7978804709991101</v>
      </c>
      <c r="CG218" s="43">
        <v>3.4544976745064271</v>
      </c>
      <c r="CH218" s="43">
        <v>0.19228683966839177</v>
      </c>
      <c r="CI218" s="43">
        <v>0.23870032843038655</v>
      </c>
      <c r="CJ218" s="43">
        <v>-1.7365465086468306</v>
      </c>
      <c r="CK218" s="43">
        <v>4.0376694847024025E-2</v>
      </c>
      <c r="CL218" s="43">
        <v>0.49658160947180313</v>
      </c>
      <c r="CM218" s="43">
        <v>0.11198383272190764</v>
      </c>
      <c r="CN218" s="43">
        <v>1.9884540425689856</v>
      </c>
      <c r="CO218" s="43">
        <v>0.92653580753660403</v>
      </c>
      <c r="CP218" s="43">
        <v>0.15273441043237393</v>
      </c>
      <c r="CQ218" s="43">
        <v>-1.0221236512231957</v>
      </c>
      <c r="CR218" s="43">
        <v>0.23633376558855573</v>
      </c>
      <c r="CS218" s="43">
        <v>0.30019026160695622</v>
      </c>
      <c r="CT218" s="43">
        <v>1.2032369073919076</v>
      </c>
      <c r="CU218" s="43">
        <v>0.19154654123578344</v>
      </c>
      <c r="CV218" s="43">
        <v>13.478175168376003</v>
      </c>
      <c r="CW218" s="43">
        <v>6.6578136897111468</v>
      </c>
      <c r="CX218" s="43">
        <v>1.2170883757962976</v>
      </c>
      <c r="CY218" s="43">
        <v>2.6936769081355236</v>
      </c>
      <c r="CZ218" s="43">
        <v>0.68857466128125044</v>
      </c>
      <c r="DA218" s="43">
        <v>0.36420419964213935</v>
      </c>
      <c r="DB218" s="43">
        <v>1.6449603879211907</v>
      </c>
      <c r="DC218" s="43">
        <v>0.21185694588845216</v>
      </c>
      <c r="DD218" s="44">
        <v>3777</v>
      </c>
      <c r="DE218" s="44">
        <f t="shared" si="63"/>
        <v>46057</v>
      </c>
      <c r="DF218" s="43">
        <f t="shared" si="60"/>
        <v>-28.883449444549047</v>
      </c>
      <c r="DG218" s="43">
        <f t="shared" si="60"/>
        <v>-10.52549781447305</v>
      </c>
      <c r="DH218" s="44">
        <v>163</v>
      </c>
      <c r="DI218" s="44">
        <f t="shared" si="64"/>
        <v>2619</v>
      </c>
      <c r="DJ218" s="43">
        <f t="shared" si="62"/>
        <v>-10.928961748633881</v>
      </c>
      <c r="DK218" s="43">
        <f t="shared" si="62"/>
        <v>12.985332182916309</v>
      </c>
    </row>
    <row r="219" spans="1:115" x14ac:dyDescent="0.25">
      <c r="A219" s="41">
        <v>2022</v>
      </c>
      <c r="B219" s="41" t="s">
        <v>172</v>
      </c>
      <c r="C219" s="41" t="s">
        <v>47</v>
      </c>
      <c r="D219" s="42">
        <v>100.93067297369261</v>
      </c>
      <c r="E219" s="42">
        <v>104.06248313523463</v>
      </c>
      <c r="F219" s="42">
        <v>96.043731742305837</v>
      </c>
      <c r="G219" s="42">
        <v>97.73966088315062</v>
      </c>
      <c r="H219" s="42">
        <v>97.97119246270735</v>
      </c>
      <c r="I219" s="42">
        <v>96.021211529502708</v>
      </c>
      <c r="J219" s="42">
        <v>112.878022198864</v>
      </c>
      <c r="K219" s="42">
        <v>107.55911147254812</v>
      </c>
      <c r="L219" s="42">
        <v>146.9092238097623</v>
      </c>
      <c r="M219" s="42">
        <v>131.97659877174161</v>
      </c>
      <c r="N219" s="42">
        <v>116.98738526906556</v>
      </c>
      <c r="O219" s="42">
        <v>147.6666148746032</v>
      </c>
      <c r="P219" s="42">
        <v>139.64962867782921</v>
      </c>
      <c r="Q219" s="42">
        <v>175.8102346999724</v>
      </c>
      <c r="R219" s="42">
        <v>248.75180343633278</v>
      </c>
      <c r="S219" s="42">
        <v>129.47074785738829</v>
      </c>
      <c r="T219" s="42">
        <v>183.12196025123413</v>
      </c>
      <c r="U219" s="42">
        <v>171.29920427902766</v>
      </c>
      <c r="V219" s="42">
        <v>152.27341152067476</v>
      </c>
      <c r="W219" s="42">
        <v>185.89290540496864</v>
      </c>
      <c r="X219" s="42">
        <v>161.13080203119446</v>
      </c>
      <c r="Y219" s="42">
        <v>224.70458494763938</v>
      </c>
      <c r="Z219" s="42">
        <v>270.14574367483004</v>
      </c>
      <c r="AA219" s="42">
        <v>162.91086657275093</v>
      </c>
      <c r="AB219" s="43">
        <v>2.8245962409546355</v>
      </c>
      <c r="AC219" s="43">
        <v>10.880352273641947</v>
      </c>
      <c r="AD219" s="43">
        <v>2.1795162154445213</v>
      </c>
      <c r="AE219" s="43">
        <v>1.4046418875460986</v>
      </c>
      <c r="AF219" s="43">
        <v>-5.8989476430403975</v>
      </c>
      <c r="AG219" s="43">
        <v>9.7756012894523625</v>
      </c>
      <c r="AH219" s="43">
        <v>4.44895038144415</v>
      </c>
      <c r="AI219" s="43">
        <v>3.6021853878725585</v>
      </c>
      <c r="AJ219" s="43">
        <v>-1.9641815321610356</v>
      </c>
      <c r="AK219" s="43">
        <v>0.5649519046286855</v>
      </c>
      <c r="AL219" s="43">
        <v>6.537539092993172</v>
      </c>
      <c r="AM219" s="43">
        <v>-4.6553362576124524</v>
      </c>
      <c r="AN219" s="43">
        <v>-19.637705321035849</v>
      </c>
      <c r="AO219" s="43">
        <v>-2.7212947674688404</v>
      </c>
      <c r="AP219" s="43">
        <v>9.285352593010332</v>
      </c>
      <c r="AQ219" s="43">
        <v>5.8313040873696709</v>
      </c>
      <c r="AR219" s="43">
        <v>13.216059371719059</v>
      </c>
      <c r="AS219" s="43">
        <v>16.824288859987323</v>
      </c>
      <c r="AT219" s="43">
        <v>22.601641856428433</v>
      </c>
      <c r="AU219" s="43">
        <v>11.704642208012462</v>
      </c>
      <c r="AV219" s="43">
        <v>-11.388466097260231</v>
      </c>
      <c r="AW219" s="43">
        <v>10.356232786267693</v>
      </c>
      <c r="AX219" s="43">
        <v>22.070463769879069</v>
      </c>
      <c r="AY219" s="43">
        <v>19.872739603155367</v>
      </c>
      <c r="AZ219" s="43">
        <v>2.6909158215545403</v>
      </c>
      <c r="BA219" s="43">
        <v>10.254080932618749</v>
      </c>
      <c r="BB219" s="43">
        <v>3.7524836250670379</v>
      </c>
      <c r="BC219" s="43">
        <v>-1.3671093395577594</v>
      </c>
      <c r="BD219" s="43">
        <v>1.7668751946152472</v>
      </c>
      <c r="BE219" s="43">
        <v>7.3136652642870725</v>
      </c>
      <c r="BF219" s="43">
        <v>10.472746636154895</v>
      </c>
      <c r="BG219" s="43">
        <v>3.4008212707163477</v>
      </c>
      <c r="BH219" s="43">
        <v>12.618674924787388</v>
      </c>
      <c r="BI219" s="43">
        <v>16.909146439044576</v>
      </c>
      <c r="BJ219" s="43">
        <v>23.505709350602743</v>
      </c>
      <c r="BK219" s="43">
        <v>5.6899962123950543</v>
      </c>
      <c r="BL219" s="43">
        <v>6.6925812943404273</v>
      </c>
      <c r="BM219" s="43">
        <v>18.429541963954364</v>
      </c>
      <c r="BN219" s="43">
        <v>30.361361798494492</v>
      </c>
      <c r="BO219" s="43">
        <v>9.1786586420068428</v>
      </c>
      <c r="BP219" s="43">
        <v>25.757484925123443</v>
      </c>
      <c r="BQ219" s="43">
        <v>31.035503262193885</v>
      </c>
      <c r="BR219" s="43">
        <v>38.439630962005246</v>
      </c>
      <c r="BS219" s="43">
        <v>19.935529778779724</v>
      </c>
      <c r="BT219" s="43">
        <v>14.025820416730973</v>
      </c>
      <c r="BU219" s="43">
        <v>29.312291691331495</v>
      </c>
      <c r="BV219" s="43">
        <v>37.844204554156335</v>
      </c>
      <c r="BW219" s="43">
        <v>19.688464052301889</v>
      </c>
      <c r="BX219" s="43">
        <v>1.4986007655040539</v>
      </c>
      <c r="BY219" s="43">
        <v>0.9433603097794544</v>
      </c>
      <c r="BZ219" s="43">
        <v>0.17363117828128799</v>
      </c>
      <c r="CA219" s="43">
        <v>0.29690107984251835</v>
      </c>
      <c r="CB219" s="43">
        <v>-0.63065354155557951</v>
      </c>
      <c r="CC219" s="43">
        <v>0.38569397668690153</v>
      </c>
      <c r="CD219" s="43">
        <v>1.8657378279300325E-2</v>
      </c>
      <c r="CE219" s="43">
        <v>0.31101038419017102</v>
      </c>
      <c r="CF219" s="43">
        <v>-2.6349851874714596</v>
      </c>
      <c r="CG219" s="43">
        <v>-3.1661572352042512E-2</v>
      </c>
      <c r="CH219" s="43">
        <v>0.23992641467089337</v>
      </c>
      <c r="CI219" s="43">
        <v>-1.9438310721279159</v>
      </c>
      <c r="CJ219" s="43">
        <v>-1.6282716561557922</v>
      </c>
      <c r="CK219" s="43">
        <v>-0.13420038476718144</v>
      </c>
      <c r="CL219" s="43">
        <v>0.73110453798200159</v>
      </c>
      <c r="CM219" s="43">
        <v>0.13194854527857794</v>
      </c>
      <c r="CN219" s="43">
        <v>1.9418682265142515</v>
      </c>
      <c r="CO219" s="43">
        <v>0.92490846034961516</v>
      </c>
      <c r="CP219" s="43">
        <v>0.15458447307746218</v>
      </c>
      <c r="CQ219" s="43">
        <v>-0.90534586048836874</v>
      </c>
      <c r="CR219" s="43">
        <v>0.15957640089409339</v>
      </c>
      <c r="CS219" s="43">
        <v>0.30776019923700265</v>
      </c>
      <c r="CT219" s="43">
        <v>1.0982614677934317</v>
      </c>
      <c r="CU219" s="43">
        <v>0.20212308565101519</v>
      </c>
      <c r="CV219" s="43">
        <v>11.603812078090973</v>
      </c>
      <c r="CW219" s="43">
        <v>5.8625786845892955</v>
      </c>
      <c r="CX219" s="43">
        <v>1.1071470540519375</v>
      </c>
      <c r="CY219" s="43">
        <v>2.1605769015154657</v>
      </c>
      <c r="CZ219" s="43">
        <v>0.42222836526643293</v>
      </c>
      <c r="DA219" s="43">
        <v>0.30691238028281831</v>
      </c>
      <c r="DB219" s="43">
        <v>1.5416936111221662</v>
      </c>
      <c r="DC219" s="43">
        <v>0.20267508126285524</v>
      </c>
      <c r="DD219" s="44">
        <v>4117</v>
      </c>
      <c r="DE219" s="44">
        <f t="shared" si="63"/>
        <v>50174</v>
      </c>
      <c r="DF219" s="43">
        <f t="shared" si="60"/>
        <v>-26.086175942549371</v>
      </c>
      <c r="DG219" s="43">
        <f t="shared" si="60"/>
        <v>-12.044876851608377</v>
      </c>
      <c r="DH219" s="44">
        <v>139</v>
      </c>
      <c r="DI219" s="44">
        <f t="shared" si="64"/>
        <v>2758</v>
      </c>
      <c r="DJ219" s="43">
        <f t="shared" si="62"/>
        <v>-40.343347639484982</v>
      </c>
      <c r="DK219" s="43">
        <f t="shared" si="62"/>
        <v>8.1144649157193207</v>
      </c>
    </row>
    <row r="220" spans="1:115" x14ac:dyDescent="0.25">
      <c r="A220" s="41">
        <v>2023</v>
      </c>
      <c r="B220" s="41" t="s">
        <v>160</v>
      </c>
      <c r="C220" s="41" t="s">
        <v>47</v>
      </c>
      <c r="D220" s="42">
        <v>95.76299714379121</v>
      </c>
      <c r="E220" s="42">
        <v>103.08483488814559</v>
      </c>
      <c r="F220" s="42">
        <v>95.757016479701491</v>
      </c>
      <c r="G220" s="42">
        <v>95.213542405497449</v>
      </c>
      <c r="H220" s="42">
        <v>94.953850731699006</v>
      </c>
      <c r="I220" s="42">
        <v>90.29503835261869</v>
      </c>
      <c r="J220" s="42">
        <v>89.473237067189729</v>
      </c>
      <c r="K220" s="42">
        <v>107.36683562079978</v>
      </c>
      <c r="L220" s="42">
        <v>106.80372833642528</v>
      </c>
      <c r="M220" s="42">
        <v>102.94392071020064</v>
      </c>
      <c r="N220" s="42">
        <v>128.20116743604899</v>
      </c>
      <c r="O220" s="42">
        <v>106.64108752794019</v>
      </c>
      <c r="P220" s="42">
        <v>120.74888458628814</v>
      </c>
      <c r="Q220" s="42">
        <v>93.68457480233171</v>
      </c>
      <c r="R220" s="42">
        <v>102.90984581799832</v>
      </c>
      <c r="S220" s="42">
        <v>101.82662670942504</v>
      </c>
      <c r="T220" s="42">
        <v>138.12745354896839</v>
      </c>
      <c r="U220" s="42">
        <v>137.17354542878522</v>
      </c>
      <c r="V220" s="42">
        <v>168.1699001812743</v>
      </c>
      <c r="W220" s="42">
        <v>140.02063892121362</v>
      </c>
      <c r="X220" s="42">
        <v>142.76299028740067</v>
      </c>
      <c r="Y220" s="42">
        <v>120.92731288275762</v>
      </c>
      <c r="Z220" s="42">
        <v>112.19001954367185</v>
      </c>
      <c r="AA220" s="42">
        <v>130.76566825963428</v>
      </c>
      <c r="AB220" s="43">
        <v>2.6789983757283364</v>
      </c>
      <c r="AC220" s="43">
        <v>6.6562430211365653</v>
      </c>
      <c r="AD220" s="43">
        <v>1.961163956102463</v>
      </c>
      <c r="AE220" s="43">
        <v>2.1708495421034257</v>
      </c>
      <c r="AF220" s="43">
        <v>-5.2087360362784052</v>
      </c>
      <c r="AG220" s="43">
        <v>4.232404621772079</v>
      </c>
      <c r="AH220" s="43">
        <v>5.2621420790928575</v>
      </c>
      <c r="AI220" s="43">
        <v>5.2096090441266396</v>
      </c>
      <c r="AJ220" s="43">
        <v>9.1404715439180606E-2</v>
      </c>
      <c r="AK220" s="43">
        <v>-6.3355079556642213</v>
      </c>
      <c r="AL220" s="43">
        <v>20.872714184036024</v>
      </c>
      <c r="AM220" s="43">
        <v>2.2443352475284284</v>
      </c>
      <c r="AN220" s="43">
        <v>-5.7026803887696094</v>
      </c>
      <c r="AO220" s="43">
        <v>9.7002353674672683</v>
      </c>
      <c r="AP220" s="43">
        <v>16.321365533776056</v>
      </c>
      <c r="AQ220" s="43">
        <v>-5.8355043410759144</v>
      </c>
      <c r="AR220" s="43">
        <v>15.694768443315542</v>
      </c>
      <c r="AS220" s="43">
        <v>10.21946527163804</v>
      </c>
      <c r="AT220" s="43">
        <v>38.783189010198662</v>
      </c>
      <c r="AU220" s="43">
        <v>19.314531158323312</v>
      </c>
      <c r="AV220" s="43">
        <v>3.2189691598977888</v>
      </c>
      <c r="AW220" s="43">
        <v>24.009629775900908</v>
      </c>
      <c r="AX220" s="43">
        <v>25.214317937957386</v>
      </c>
      <c r="AY220" s="43">
        <v>7.0339018592104896</v>
      </c>
      <c r="AZ220" s="43">
        <v>2.6789983757283364</v>
      </c>
      <c r="BA220" s="43">
        <v>6.6562430211365653</v>
      </c>
      <c r="BB220" s="43">
        <v>1.961163956102463</v>
      </c>
      <c r="BC220" s="43">
        <v>2.1708495421034257</v>
      </c>
      <c r="BD220" s="43">
        <v>-5.2087360362784052</v>
      </c>
      <c r="BE220" s="43">
        <v>4.232404621772079</v>
      </c>
      <c r="BF220" s="43">
        <v>5.2621420790928575</v>
      </c>
      <c r="BG220" s="43">
        <v>5.2096090441266396</v>
      </c>
      <c r="BH220" s="43">
        <v>9.1404715439180606E-2</v>
      </c>
      <c r="BI220" s="43">
        <v>-6.3355079556642213</v>
      </c>
      <c r="BJ220" s="43">
        <v>20.872714184036024</v>
      </c>
      <c r="BK220" s="43">
        <v>2.2443352475284284</v>
      </c>
      <c r="BL220" s="43">
        <v>-5.7026803887696094</v>
      </c>
      <c r="BM220" s="43">
        <v>9.7002353674672683</v>
      </c>
      <c r="BN220" s="43">
        <v>16.321365533776056</v>
      </c>
      <c r="BO220" s="43">
        <v>-5.8355043410759144</v>
      </c>
      <c r="BP220" s="43">
        <v>15.694768443315542</v>
      </c>
      <c r="BQ220" s="43">
        <v>10.21946527163804</v>
      </c>
      <c r="BR220" s="43">
        <v>38.783189010198662</v>
      </c>
      <c r="BS220" s="43">
        <v>19.314531158323312</v>
      </c>
      <c r="BT220" s="43">
        <v>3.2189691598977888</v>
      </c>
      <c r="BU220" s="43">
        <v>24.009629775900908</v>
      </c>
      <c r="BV220" s="43">
        <v>25.214317937957386</v>
      </c>
      <c r="BW220" s="43">
        <v>7.0339018592104896</v>
      </c>
      <c r="BX220" s="43">
        <v>2.7270145330144544</v>
      </c>
      <c r="BY220" s="43">
        <v>0.79869996379150876</v>
      </c>
      <c r="BZ220" s="43">
        <v>0.12240975160711576</v>
      </c>
      <c r="CA220" s="43">
        <v>0.90458064915997138</v>
      </c>
      <c r="CB220" s="43">
        <v>-0.50006806391314829</v>
      </c>
      <c r="CC220" s="43">
        <v>0.20394161152483348</v>
      </c>
      <c r="CD220" s="43">
        <v>0.7904235758305278</v>
      </c>
      <c r="CE220" s="43">
        <v>0.40702704501364545</v>
      </c>
      <c r="CF220" s="43">
        <v>0.66523981320213554</v>
      </c>
      <c r="CG220" s="43">
        <v>-1.7467070506630471</v>
      </c>
      <c r="CH220" s="43">
        <v>1.2503639646816209</v>
      </c>
      <c r="CI220" s="43">
        <v>0.83593893877778402</v>
      </c>
      <c r="CJ220" s="43">
        <v>-0.58068800070990845</v>
      </c>
      <c r="CK220" s="43">
        <v>0.15874810562317898</v>
      </c>
      <c r="CL220" s="43">
        <v>0.84369181846140262</v>
      </c>
      <c r="CM220" s="43">
        <v>-9.6107962968895497E-2</v>
      </c>
      <c r="CN220" s="43">
        <v>2.7270145330144548</v>
      </c>
      <c r="CO220" s="43">
        <v>0.79869996379150932</v>
      </c>
      <c r="CP220" s="43">
        <v>0.12240975160711559</v>
      </c>
      <c r="CQ220" s="43">
        <v>0.90458064915997294</v>
      </c>
      <c r="CR220" s="43">
        <v>-0.50006806391314806</v>
      </c>
      <c r="CS220" s="43">
        <v>0.20394161152483345</v>
      </c>
      <c r="CT220" s="43">
        <v>0.79042357583052658</v>
      </c>
      <c r="CU220" s="43">
        <v>0.40702704501364501</v>
      </c>
      <c r="CV220" s="43">
        <v>0.66523981320213066</v>
      </c>
      <c r="CW220" s="43">
        <v>-1.7467070506630491</v>
      </c>
      <c r="CX220" s="43">
        <v>1.2503639646816205</v>
      </c>
      <c r="CY220" s="43">
        <v>0.83593893877778258</v>
      </c>
      <c r="CZ220" s="43">
        <v>-0.58068800070990878</v>
      </c>
      <c r="DA220" s="43">
        <v>0.15874810562317915</v>
      </c>
      <c r="DB220" s="43">
        <v>0.84369181846140207</v>
      </c>
      <c r="DC220" s="43">
        <v>-9.6107962968895622E-2</v>
      </c>
      <c r="DD220" s="44">
        <v>2112</v>
      </c>
      <c r="DE220" s="44">
        <f>DD220</f>
        <v>2112</v>
      </c>
      <c r="DF220" s="43">
        <f t="shared" ref="DF220:DG235" si="65">+((DD220/DD208)-1)*100</f>
        <v>-43.559593800106896</v>
      </c>
      <c r="DG220" s="43">
        <f t="shared" si="65"/>
        <v>-43.559593800106896</v>
      </c>
      <c r="DH220" s="44">
        <v>134</v>
      </c>
      <c r="DI220" s="44">
        <f>+DH220</f>
        <v>134</v>
      </c>
      <c r="DJ220" s="43">
        <f t="shared" ref="DJ220:DK235" si="66">+((DH220/DH208)-1)*100</f>
        <v>-31.282051282051281</v>
      </c>
      <c r="DK220" s="43">
        <f t="shared" si="66"/>
        <v>-31.282051282051281</v>
      </c>
    </row>
    <row r="221" spans="1:115" x14ac:dyDescent="0.25">
      <c r="A221" s="41">
        <v>2023</v>
      </c>
      <c r="B221" s="41" t="s">
        <v>162</v>
      </c>
      <c r="C221" s="41" t="s">
        <v>47</v>
      </c>
      <c r="D221" s="42">
        <v>95.320570069474641</v>
      </c>
      <c r="E221" s="42">
        <v>103.57520104361018</v>
      </c>
      <c r="F221" s="42">
        <v>97.346628834610442</v>
      </c>
      <c r="G221" s="42">
        <v>95.386439655825768</v>
      </c>
      <c r="H221" s="42">
        <v>95.564661887963808</v>
      </c>
      <c r="I221" s="42">
        <v>88.475719521786246</v>
      </c>
      <c r="J221" s="42">
        <v>84.695721972684055</v>
      </c>
      <c r="K221" s="42">
        <v>107.61999882564328</v>
      </c>
      <c r="L221" s="42">
        <v>108.5366070693933</v>
      </c>
      <c r="M221" s="42">
        <v>117.43372332473369</v>
      </c>
      <c r="N221" s="42">
        <v>110.262298248951</v>
      </c>
      <c r="O221" s="42">
        <v>103.34125333682664</v>
      </c>
      <c r="P221" s="42">
        <v>124.68448950709272</v>
      </c>
      <c r="Q221" s="42">
        <v>85.032107024088248</v>
      </c>
      <c r="R221" s="42">
        <v>83.190938479995708</v>
      </c>
      <c r="S221" s="42">
        <v>100.5063418654305</v>
      </c>
      <c r="T221" s="42">
        <v>141.96077704543947</v>
      </c>
      <c r="U221" s="42">
        <v>157.47037096607318</v>
      </c>
      <c r="V221" s="42">
        <v>146.66818223815014</v>
      </c>
      <c r="W221" s="42">
        <v>137.80668952008267</v>
      </c>
      <c r="X221" s="42">
        <v>143.64352000835768</v>
      </c>
      <c r="Y221" s="42">
        <v>111.86605948003638</v>
      </c>
      <c r="Z221" s="42">
        <v>91.442408430656315</v>
      </c>
      <c r="AA221" s="42">
        <v>130.3835480176574</v>
      </c>
      <c r="AB221" s="43">
        <v>2.5876835068768811</v>
      </c>
      <c r="AC221" s="43">
        <v>5.7897057909279681</v>
      </c>
      <c r="AD221" s="43">
        <v>2.7135882871940575</v>
      </c>
      <c r="AE221" s="43">
        <v>2.6303750261261305</v>
      </c>
      <c r="AF221" s="43">
        <v>-4.2774525708488049</v>
      </c>
      <c r="AG221" s="43">
        <v>4.2112658067234188</v>
      </c>
      <c r="AH221" s="43">
        <v>2.702664298224744</v>
      </c>
      <c r="AI221" s="43">
        <v>4.7700754979887572</v>
      </c>
      <c r="AJ221" s="43">
        <v>5.1304296666495164</v>
      </c>
      <c r="AK221" s="43">
        <v>14.35496501039626</v>
      </c>
      <c r="AL221" s="43">
        <v>-11.207134949661668</v>
      </c>
      <c r="AM221" s="43">
        <v>1.8556492009629943</v>
      </c>
      <c r="AN221" s="43">
        <v>-2.7517570717823681</v>
      </c>
      <c r="AO221" s="43">
        <v>-6.5751717596082226</v>
      </c>
      <c r="AP221" s="43">
        <v>2.2494807401813199</v>
      </c>
      <c r="AQ221" s="43">
        <v>5.567308824771966</v>
      </c>
      <c r="AR221" s="43">
        <v>20.957584048315358</v>
      </c>
      <c r="AS221" s="43">
        <v>33.679084842326915</v>
      </c>
      <c r="AT221" s="43">
        <v>2.1485493593230487</v>
      </c>
      <c r="AU221" s="43">
        <v>18.307866155681985</v>
      </c>
      <c r="AV221" s="43">
        <v>2.4549558436777863</v>
      </c>
      <c r="AW221" s="43">
        <v>6.1173765153729187</v>
      </c>
      <c r="AX221" s="43">
        <v>9.4867091727733222</v>
      </c>
      <c r="AY221" s="43">
        <v>19.78502652008811</v>
      </c>
      <c r="AZ221" s="43">
        <v>2.6334263435950689</v>
      </c>
      <c r="BA221" s="43">
        <v>6.2201791246444982</v>
      </c>
      <c r="BB221" s="43">
        <v>2.3390900898914824</v>
      </c>
      <c r="BC221" s="43">
        <v>2.4003051728805014</v>
      </c>
      <c r="BD221" s="43">
        <v>-4.7438776307006769</v>
      </c>
      <c r="BE221" s="43">
        <v>4.2219417055039399</v>
      </c>
      <c r="BF221" s="43">
        <v>4.0017633227350746</v>
      </c>
      <c r="BG221" s="43">
        <v>4.9891234608170132</v>
      </c>
      <c r="BH221" s="43">
        <v>2.5693196908992633</v>
      </c>
      <c r="BI221" s="43">
        <v>3.6586506943832031</v>
      </c>
      <c r="BJ221" s="43">
        <v>3.5707107685148287</v>
      </c>
      <c r="BK221" s="43">
        <v>2.0526762647553154</v>
      </c>
      <c r="BL221" s="43">
        <v>-4.2262897371003083</v>
      </c>
      <c r="BM221" s="43">
        <v>1.3034752620079137</v>
      </c>
      <c r="BN221" s="43">
        <v>9.5799649091149455</v>
      </c>
      <c r="BO221" s="43">
        <v>-0.49666297587336317</v>
      </c>
      <c r="BP221" s="43">
        <v>18.303664369262229</v>
      </c>
      <c r="BQ221" s="43">
        <v>21.626915034601101</v>
      </c>
      <c r="BR221" s="43">
        <v>18.915520209634785</v>
      </c>
      <c r="BS221" s="43">
        <v>18.813077353684914</v>
      </c>
      <c r="BT221" s="43">
        <v>2.8343690546524414</v>
      </c>
      <c r="BU221" s="43">
        <v>14.715111370413503</v>
      </c>
      <c r="BV221" s="43">
        <v>17.626659462461181</v>
      </c>
      <c r="BW221" s="43">
        <v>13.041749299310235</v>
      </c>
      <c r="BX221" s="43">
        <v>2.5389574686321357</v>
      </c>
      <c r="BY221" s="43">
        <v>0.70151451908597851</v>
      </c>
      <c r="BZ221" s="43">
        <v>0.18321741544763653</v>
      </c>
      <c r="CA221" s="43">
        <v>1.084324196162803</v>
      </c>
      <c r="CB221" s="43">
        <v>-0.31501829265822906</v>
      </c>
      <c r="CC221" s="43">
        <v>0.16752414386611725</v>
      </c>
      <c r="CD221" s="43">
        <v>0.33952018479119472</v>
      </c>
      <c r="CE221" s="43">
        <v>0.37787530193663466</v>
      </c>
      <c r="CF221" s="43">
        <v>4.9941498109833393</v>
      </c>
      <c r="CG221" s="43">
        <v>5.1719868557380435</v>
      </c>
      <c r="CH221" s="43">
        <v>-0.58814250755879338</v>
      </c>
      <c r="CI221" s="43">
        <v>0.6081200278398553</v>
      </c>
      <c r="CJ221" s="43">
        <v>-0.24316704854823024</v>
      </c>
      <c r="CK221" s="43">
        <v>-0.12650060693245413</v>
      </c>
      <c r="CL221" s="43">
        <v>-1.7829371788898214E-2</v>
      </c>
      <c r="CM221" s="43">
        <v>0.1896824622338158</v>
      </c>
      <c r="CN221" s="43">
        <v>2.5999274169469171</v>
      </c>
      <c r="CO221" s="43">
        <v>0.74841294146140414</v>
      </c>
      <c r="CP221" s="43">
        <v>0.15551846576718975</v>
      </c>
      <c r="CQ221" s="43">
        <v>0.9594154698653431</v>
      </c>
      <c r="CR221" s="43">
        <v>-0.40714751505045399</v>
      </c>
      <c r="CS221" s="43">
        <v>0.18577321920854842</v>
      </c>
      <c r="CT221" s="43">
        <v>0.5654713693257033</v>
      </c>
      <c r="CU221" s="43">
        <v>0.39248346636918241</v>
      </c>
      <c r="CV221" s="43">
        <v>2.5986601104507709</v>
      </c>
      <c r="CW221" s="43">
        <v>1.4553573099506769</v>
      </c>
      <c r="CX221" s="43">
        <v>0.34777625015525843</v>
      </c>
      <c r="CY221" s="43">
        <v>0.72409459487467165</v>
      </c>
      <c r="CZ221" s="43">
        <v>-0.41221479312244347</v>
      </c>
      <c r="DA221" s="43">
        <v>1.870944520800422E-2</v>
      </c>
      <c r="DB221" s="43">
        <v>0.42074066008094513</v>
      </c>
      <c r="DC221" s="43">
        <v>4.4196643303657857E-2</v>
      </c>
      <c r="DD221" s="44">
        <v>3238</v>
      </c>
      <c r="DE221" s="44">
        <f t="shared" ref="DE221:DE231" si="67">+DD221+DE220</f>
        <v>5350</v>
      </c>
      <c r="DF221" s="43">
        <f t="shared" si="65"/>
        <v>-22.702315588445931</v>
      </c>
      <c r="DG221" s="43">
        <f t="shared" si="65"/>
        <v>-32.543184970369431</v>
      </c>
      <c r="DH221" s="44">
        <v>154</v>
      </c>
      <c r="DI221" s="44">
        <f t="shared" ref="DI221:DI231" si="68">+DH221+DI220</f>
        <v>288</v>
      </c>
      <c r="DJ221" s="43">
        <f t="shared" si="66"/>
        <v>-51.419558359621455</v>
      </c>
      <c r="DK221" s="43">
        <f t="shared" si="66"/>
        <v>-43.75</v>
      </c>
    </row>
    <row r="222" spans="1:115" x14ac:dyDescent="0.25">
      <c r="A222" s="41">
        <v>2023</v>
      </c>
      <c r="B222" s="41" t="s">
        <v>163</v>
      </c>
      <c r="C222" s="41" t="s">
        <v>47</v>
      </c>
      <c r="D222" s="42">
        <v>95.552673015123986</v>
      </c>
      <c r="E222" s="42">
        <v>104.27836760618044</v>
      </c>
      <c r="F222" s="42">
        <v>98.81784508269844</v>
      </c>
      <c r="G222" s="42">
        <v>95.508671608197631</v>
      </c>
      <c r="H222" s="42">
        <v>95.802548818306718</v>
      </c>
      <c r="I222" s="42">
        <v>88.503553328650966</v>
      </c>
      <c r="J222" s="42">
        <v>83.908258116062811</v>
      </c>
      <c r="K222" s="42">
        <v>109.27998034582036</v>
      </c>
      <c r="L222" s="42">
        <v>113.11314736191342</v>
      </c>
      <c r="M222" s="42">
        <v>117.72836135498738</v>
      </c>
      <c r="N222" s="42">
        <v>110.54940703625353</v>
      </c>
      <c r="O222" s="42">
        <v>110.51515927391674</v>
      </c>
      <c r="P222" s="42">
        <v>129.30079387328587</v>
      </c>
      <c r="Q222" s="42">
        <v>98.175545830698979</v>
      </c>
      <c r="R222" s="42">
        <v>93.417934143987964</v>
      </c>
      <c r="S222" s="42">
        <v>114.2125712423265</v>
      </c>
      <c r="T222" s="42">
        <v>149.75046776372324</v>
      </c>
      <c r="U222" s="42">
        <v>159.95380092438424</v>
      </c>
      <c r="V222" s="42">
        <v>148.89569390259621</v>
      </c>
      <c r="W222" s="42">
        <v>149.3115033724863</v>
      </c>
      <c r="X222" s="42">
        <v>151.62509630681893</v>
      </c>
      <c r="Y222" s="42">
        <v>130.15884285863856</v>
      </c>
      <c r="Z222" s="42">
        <v>103.4112936977922</v>
      </c>
      <c r="AA222" s="42">
        <v>150.00630413946948</v>
      </c>
      <c r="AB222" s="43">
        <v>2.2168493497658481</v>
      </c>
      <c r="AC222" s="43">
        <v>4.406360970773493</v>
      </c>
      <c r="AD222" s="43">
        <v>3.3645947860124537</v>
      </c>
      <c r="AE222" s="43">
        <v>2.2766771228059923</v>
      </c>
      <c r="AF222" s="43">
        <v>-4.6160240154009546</v>
      </c>
      <c r="AG222" s="43">
        <v>3.1739610461260392</v>
      </c>
      <c r="AH222" s="43">
        <v>2.0945021099873395</v>
      </c>
      <c r="AI222" s="43">
        <v>6.4192984650308871</v>
      </c>
      <c r="AJ222" s="43">
        <v>-7.8225463426592201</v>
      </c>
      <c r="AK222" s="43">
        <v>-2.8949253640633166</v>
      </c>
      <c r="AL222" s="43">
        <v>-3.7555848065493835</v>
      </c>
      <c r="AM222" s="43">
        <v>-10.458714329769869</v>
      </c>
      <c r="AN222" s="43">
        <v>-21.232274032197505</v>
      </c>
      <c r="AO222" s="43">
        <v>-15.260156714459294</v>
      </c>
      <c r="AP222" s="43">
        <v>-5.6406358382115389</v>
      </c>
      <c r="AQ222" s="43">
        <v>5.6992832353890632</v>
      </c>
      <c r="AR222" s="43">
        <v>7.2507711533016383</v>
      </c>
      <c r="AS222" s="43">
        <v>14.024865377277917</v>
      </c>
      <c r="AT222" s="43">
        <v>10.733693349663053</v>
      </c>
      <c r="AU222" s="43">
        <v>5.9189090203486616</v>
      </c>
      <c r="AV222" s="43">
        <v>-15.683306427718946</v>
      </c>
      <c r="AW222" s="43">
        <v>-3.9009437088219134</v>
      </c>
      <c r="AX222" s="43">
        <v>3.5997823546138452</v>
      </c>
      <c r="AY222" s="43">
        <v>20.192065712271081</v>
      </c>
      <c r="AZ222" s="43">
        <v>2.4941800197422648</v>
      </c>
      <c r="BA222" s="43">
        <v>5.6049020646977921</v>
      </c>
      <c r="BB222" s="43">
        <v>2.6839460277121141</v>
      </c>
      <c r="BC222" s="43">
        <v>2.3590024897441664</v>
      </c>
      <c r="BD222" s="43">
        <v>-4.7011361973364867</v>
      </c>
      <c r="BE222" s="43">
        <v>3.8725701610776042</v>
      </c>
      <c r="BF222" s="43">
        <v>3.3738875744656172</v>
      </c>
      <c r="BG222" s="43">
        <v>5.4667875721645887</v>
      </c>
      <c r="BH222" s="43">
        <v>-1.2640725373725958</v>
      </c>
      <c r="BI222" s="43">
        <v>1.2786208073627625</v>
      </c>
      <c r="BJ222" s="43">
        <v>1.1322622431759521</v>
      </c>
      <c r="BK222" s="43">
        <v>-2.6383451055283946</v>
      </c>
      <c r="BL222" s="43">
        <v>-10.866364716015376</v>
      </c>
      <c r="BM222" s="43">
        <v>-5.2622618088931317</v>
      </c>
      <c r="BN222" s="43">
        <v>3.9747283580814141</v>
      </c>
      <c r="BO222" s="43">
        <v>1.6533192564795129</v>
      </c>
      <c r="BP222" s="43">
        <v>14.203350781085211</v>
      </c>
      <c r="BQ222" s="43">
        <v>18.839138597630157</v>
      </c>
      <c r="BR222" s="43">
        <v>16.159771222536111</v>
      </c>
      <c r="BS222" s="43">
        <v>13.963436407934783</v>
      </c>
      <c r="BT222" s="43">
        <v>-4.4309674192641202</v>
      </c>
      <c r="BU222" s="43">
        <v>7.2635878037944135</v>
      </c>
      <c r="BV222" s="43">
        <v>12.496748029107764</v>
      </c>
      <c r="BW222" s="43">
        <v>15.549715781037232</v>
      </c>
      <c r="BX222" s="43">
        <v>2.20640148109793</v>
      </c>
      <c r="BY222" s="43">
        <v>0.52601636792286233</v>
      </c>
      <c r="BZ222" s="43">
        <v>0.27214927896083063</v>
      </c>
      <c r="CA222" s="43">
        <v>0.94556659731801351</v>
      </c>
      <c r="CB222" s="43">
        <v>-0.32915640556330666</v>
      </c>
      <c r="CC222" s="43">
        <v>0.13961776005846974</v>
      </c>
      <c r="CD222" s="43">
        <v>0.16852121906988521</v>
      </c>
      <c r="CE222" s="43">
        <v>0.48368666333117494</v>
      </c>
      <c r="CF222" s="43">
        <v>-7.736055404363233</v>
      </c>
      <c r="CG222" s="43">
        <v>-1.0121428545553735</v>
      </c>
      <c r="CH222" s="43">
        <v>-0.10762535918514994</v>
      </c>
      <c r="CI222" s="43">
        <v>-4.1266087364646991</v>
      </c>
      <c r="CJ222" s="43">
        <v>-2.0740117403930869</v>
      </c>
      <c r="CK222" s="43">
        <v>-0.19860103745550045</v>
      </c>
      <c r="CL222" s="43">
        <v>-0.4277031648414848</v>
      </c>
      <c r="CM222" s="43">
        <v>0.21063748853206105</v>
      </c>
      <c r="CN222" s="43">
        <v>2.3597070449808277</v>
      </c>
      <c r="CO222" s="43">
        <v>0.67344816388467033</v>
      </c>
      <c r="CP222" s="43">
        <v>0.22747942095868709</v>
      </c>
      <c r="CQ222" s="43">
        <v>0.86532162908791888</v>
      </c>
      <c r="CR222" s="43">
        <v>-0.38391935274200295</v>
      </c>
      <c r="CS222" s="43">
        <v>0.17897612479686739</v>
      </c>
      <c r="CT222" s="43">
        <v>0.37542942067708579</v>
      </c>
      <c r="CU222" s="43">
        <v>0.42297163831760115</v>
      </c>
      <c r="CV222" s="43">
        <v>-1.2433907146558911</v>
      </c>
      <c r="CW222" s="43">
        <v>0.54524962542533217</v>
      </c>
      <c r="CX222" s="43">
        <v>0.15902161975294021</v>
      </c>
      <c r="CY222" s="43">
        <v>-1.0636512022349922</v>
      </c>
      <c r="CZ222" s="43">
        <v>-1.0265182978012286</v>
      </c>
      <c r="DA222" s="43">
        <v>-6.0081162080805835E-2</v>
      </c>
      <c r="DB222" s="43">
        <v>9.7118533469331289E-2</v>
      </c>
      <c r="DC222" s="43">
        <v>0.10547016881353201</v>
      </c>
      <c r="DD222" s="44">
        <v>3216</v>
      </c>
      <c r="DE222" s="44">
        <f t="shared" si="67"/>
        <v>8566</v>
      </c>
      <c r="DF222" s="43">
        <f t="shared" si="65"/>
        <v>-20.827178729689809</v>
      </c>
      <c r="DG222" s="43">
        <f t="shared" si="65"/>
        <v>-28.575002084549318</v>
      </c>
      <c r="DH222" s="44">
        <v>282</v>
      </c>
      <c r="DI222" s="44">
        <f t="shared" si="68"/>
        <v>570</v>
      </c>
      <c r="DJ222" s="43">
        <f t="shared" si="66"/>
        <v>-32.857142857142861</v>
      </c>
      <c r="DK222" s="43">
        <f t="shared" si="66"/>
        <v>-38.841201716738198</v>
      </c>
    </row>
    <row r="223" spans="1:115" x14ac:dyDescent="0.25">
      <c r="A223" s="41">
        <v>2023</v>
      </c>
      <c r="B223" s="41" t="s">
        <v>164</v>
      </c>
      <c r="C223" s="41" t="s">
        <v>47</v>
      </c>
      <c r="D223" s="42">
        <v>95.192208674485386</v>
      </c>
      <c r="E223" s="42">
        <v>103.66463889583419</v>
      </c>
      <c r="F223" s="42">
        <v>98.560420322747007</v>
      </c>
      <c r="G223" s="42">
        <v>95.223916240516871</v>
      </c>
      <c r="H223" s="42">
        <v>96.923081758774956</v>
      </c>
      <c r="I223" s="42">
        <v>87.417311904693165</v>
      </c>
      <c r="J223" s="42">
        <v>82.831354419331532</v>
      </c>
      <c r="K223" s="42">
        <v>108.75763094858301</v>
      </c>
      <c r="L223" s="42">
        <v>102.80566025228683</v>
      </c>
      <c r="M223" s="42">
        <v>101.02434325476494</v>
      </c>
      <c r="N223" s="42">
        <v>94.059960115696128</v>
      </c>
      <c r="O223" s="42">
        <v>107.27848028433966</v>
      </c>
      <c r="P223" s="42">
        <v>109.67454718699415</v>
      </c>
      <c r="Q223" s="42">
        <v>92.688203231598109</v>
      </c>
      <c r="R223" s="42">
        <v>90.688293281026631</v>
      </c>
      <c r="S223" s="42">
        <v>102.06803211887573</v>
      </c>
      <c r="T223" s="42">
        <v>136.95394134280144</v>
      </c>
      <c r="U223" s="42">
        <v>137.43953377798718</v>
      </c>
      <c r="V223" s="42">
        <v>128.00973541903818</v>
      </c>
      <c r="W223" s="42">
        <v>146.45717764865259</v>
      </c>
      <c r="X223" s="42">
        <v>129.17194317514534</v>
      </c>
      <c r="Y223" s="42">
        <v>123.62134618483805</v>
      </c>
      <c r="Z223" s="42">
        <v>100.88711410690753</v>
      </c>
      <c r="AA223" s="42">
        <v>135.93815849415401</v>
      </c>
      <c r="AB223" s="43">
        <v>1.7150274623174866</v>
      </c>
      <c r="AC223" s="43">
        <v>3.8047002883697223</v>
      </c>
      <c r="AD223" s="43">
        <v>3.0225345196339681</v>
      </c>
      <c r="AE223" s="43">
        <v>1.7645132998251878</v>
      </c>
      <c r="AF223" s="43">
        <v>-3.0354869711893717</v>
      </c>
      <c r="AG223" s="43">
        <v>0.69284545467533931</v>
      </c>
      <c r="AH223" s="43">
        <v>0.81437638153394332</v>
      </c>
      <c r="AI223" s="43">
        <v>5.8016647446885949</v>
      </c>
      <c r="AJ223" s="43">
        <v>-9.1286841141651092</v>
      </c>
      <c r="AK223" s="43">
        <v>-18.673023184141002</v>
      </c>
      <c r="AL223" s="43">
        <v>-23.79542292831357</v>
      </c>
      <c r="AM223" s="43">
        <v>2.2104658277108946</v>
      </c>
      <c r="AN223" s="43">
        <v>-10.10100986500907</v>
      </c>
      <c r="AO223" s="43">
        <v>0.41912274060487142</v>
      </c>
      <c r="AP223" s="43">
        <v>-2.9670356534422959</v>
      </c>
      <c r="AQ223" s="43">
        <v>-0.24469625594510935</v>
      </c>
      <c r="AR223" s="43">
        <v>3.9119455528690006</v>
      </c>
      <c r="AS223" s="43">
        <v>-5.2743514267703517</v>
      </c>
      <c r="AT223" s="43">
        <v>-12.052854235218247</v>
      </c>
      <c r="AU223" s="43">
        <v>17.407608526897157</v>
      </c>
      <c r="AV223" s="43">
        <v>-5.2241071425727759</v>
      </c>
      <c r="AW223" s="43">
        <v>13.163391217259669</v>
      </c>
      <c r="AX223" s="43">
        <v>3.9703450385540462</v>
      </c>
      <c r="AY223" s="43">
        <v>13.681911248624235</v>
      </c>
      <c r="AZ223" s="43">
        <v>2.2988175603216421</v>
      </c>
      <c r="BA223" s="43">
        <v>5.1489624653260124</v>
      </c>
      <c r="BB223" s="43">
        <v>2.7691980240579728</v>
      </c>
      <c r="BC223" s="43">
        <v>2.2099007513777469</v>
      </c>
      <c r="BD223" s="43">
        <v>-4.285320419454786</v>
      </c>
      <c r="BE223" s="43">
        <v>3.070391052119148</v>
      </c>
      <c r="BF223" s="43">
        <v>2.7401178824774775</v>
      </c>
      <c r="BG223" s="43">
        <v>5.5506952042771562</v>
      </c>
      <c r="BH223" s="43">
        <v>-3.2599572298688817</v>
      </c>
      <c r="BI223" s="43">
        <v>-4.1320378609730257</v>
      </c>
      <c r="BJ223" s="43">
        <v>-5.4346695665419276</v>
      </c>
      <c r="BK223" s="43">
        <v>-1.4660908638482351</v>
      </c>
      <c r="BL223" s="43">
        <v>-10.694224845336164</v>
      </c>
      <c r="BM223" s="43">
        <v>-3.8986754999769557</v>
      </c>
      <c r="BN223" s="43">
        <v>2.1839581677969067</v>
      </c>
      <c r="BO223" s="43">
        <v>1.1839099918936391</v>
      </c>
      <c r="BP223" s="43">
        <v>11.534233104122404</v>
      </c>
      <c r="BQ223" s="43">
        <v>12.208132050264009</v>
      </c>
      <c r="BR223" s="43">
        <v>8.6219011265671561</v>
      </c>
      <c r="BS223" s="43">
        <v>14.823486753626547</v>
      </c>
      <c r="BT223" s="43">
        <v>-4.6127579935476888</v>
      </c>
      <c r="BU223" s="43">
        <v>8.7034464615060472</v>
      </c>
      <c r="BV223" s="43">
        <v>10.260472138080456</v>
      </c>
      <c r="BW223" s="43">
        <v>15.079909029384787</v>
      </c>
      <c r="BX223" s="43">
        <v>1.5550987441857562</v>
      </c>
      <c r="BY223" s="43">
        <v>0.43197006889474671</v>
      </c>
      <c r="BZ223" s="43">
        <v>0.25417051469309798</v>
      </c>
      <c r="CA223" s="43">
        <v>0.73560985900336096</v>
      </c>
      <c r="CB223" s="43">
        <v>-0.3106035570857818</v>
      </c>
      <c r="CC223" s="43">
        <v>2.9328843377664032E-2</v>
      </c>
      <c r="CD223" s="43">
        <v>-1.6038915008506974E-2</v>
      </c>
      <c r="CE223" s="43">
        <v>0.4306619303111755</v>
      </c>
      <c r="CF223" s="43">
        <v>-8.9016810799371697</v>
      </c>
      <c r="CG223" s="43">
        <v>-7.3626815195091648</v>
      </c>
      <c r="CH223" s="43">
        <v>-1.3715155250045954</v>
      </c>
      <c r="CI223" s="43">
        <v>0.81992470918893257</v>
      </c>
      <c r="CJ223" s="43">
        <v>-0.75139744169310529</v>
      </c>
      <c r="CK223" s="43">
        <v>9.8711259406870505E-3</v>
      </c>
      <c r="CL223" s="43">
        <v>-0.31895895216300507</v>
      </c>
      <c r="CM223" s="43">
        <v>7.3076523303080065E-2</v>
      </c>
      <c r="CN223" s="43">
        <v>2.0602237675427322</v>
      </c>
      <c r="CO223" s="43">
        <v>0.61291022039033105</v>
      </c>
      <c r="CP223" s="43">
        <v>0.23386601707423538</v>
      </c>
      <c r="CQ223" s="43">
        <v>0.83638661357660571</v>
      </c>
      <c r="CR223" s="43">
        <v>-0.38935959715183172</v>
      </c>
      <c r="CS223" s="43">
        <v>0.14146421404972467</v>
      </c>
      <c r="CT223" s="43">
        <v>0.20006470740586116</v>
      </c>
      <c r="CU223" s="43">
        <v>0.42489159219780587</v>
      </c>
      <c r="CV223" s="43">
        <v>-3.2634558901272128</v>
      </c>
      <c r="CW223" s="43">
        <v>-1.4566013702495575</v>
      </c>
      <c r="CX223" s="43">
        <v>-0.23772126006552305</v>
      </c>
      <c r="CY223" s="43">
        <v>-0.58641335570998165</v>
      </c>
      <c r="CZ223" s="43">
        <v>-0.95657175787280768</v>
      </c>
      <c r="DA223" s="43">
        <v>-7.0526456338050811E-2</v>
      </c>
      <c r="DB223" s="43">
        <v>-5.2860721832335991E-2</v>
      </c>
      <c r="DC223" s="43">
        <v>9.7239031941044218E-2</v>
      </c>
      <c r="DD223" s="44">
        <v>2384</v>
      </c>
      <c r="DE223" s="44">
        <f t="shared" si="67"/>
        <v>10950</v>
      </c>
      <c r="DF223" s="43">
        <f t="shared" si="65"/>
        <v>-41.468205254112448</v>
      </c>
      <c r="DG223" s="43">
        <f t="shared" si="65"/>
        <v>-31.843644964521346</v>
      </c>
      <c r="DH223" s="44">
        <v>128</v>
      </c>
      <c r="DI223" s="44">
        <f t="shared" si="68"/>
        <v>698</v>
      </c>
      <c r="DJ223" s="43">
        <f t="shared" si="66"/>
        <v>-22.424242424242426</v>
      </c>
      <c r="DK223" s="43">
        <f t="shared" si="66"/>
        <v>-36.37192342752963</v>
      </c>
    </row>
    <row r="224" spans="1:115" x14ac:dyDescent="0.25">
      <c r="A224" s="41">
        <v>2023</v>
      </c>
      <c r="B224" s="41" t="s">
        <v>165</v>
      </c>
      <c r="C224" s="41" t="s">
        <v>47</v>
      </c>
      <c r="D224" s="42">
        <v>95.232754323475916</v>
      </c>
      <c r="E224" s="42">
        <v>103.34389625323246</v>
      </c>
      <c r="F224" s="42">
        <v>100.33362377425014</v>
      </c>
      <c r="G224" s="42">
        <v>95.013596340903973</v>
      </c>
      <c r="H224" s="42">
        <v>95.693412530993484</v>
      </c>
      <c r="I224" s="42">
        <v>89.603530916965724</v>
      </c>
      <c r="J224" s="42">
        <v>83.586007281926882</v>
      </c>
      <c r="K224" s="42">
        <v>108.20323557604306</v>
      </c>
      <c r="L224" s="42">
        <v>113.42013027469808</v>
      </c>
      <c r="M224" s="42">
        <v>122.86209857067483</v>
      </c>
      <c r="N224" s="42">
        <v>98.773378978978727</v>
      </c>
      <c r="O224" s="42">
        <v>109.67358286469972</v>
      </c>
      <c r="P224" s="42">
        <v>117.8364616675005</v>
      </c>
      <c r="Q224" s="42">
        <v>101.26438929894945</v>
      </c>
      <c r="R224" s="42">
        <v>95.995507272403074</v>
      </c>
      <c r="S224" s="42">
        <v>111.97446437742751</v>
      </c>
      <c r="T224" s="42">
        <v>151.56463127724004</v>
      </c>
      <c r="U224" s="42">
        <v>167.93867806356104</v>
      </c>
      <c r="V224" s="42">
        <v>135.40238144994262</v>
      </c>
      <c r="W224" s="42">
        <v>149.51264070627056</v>
      </c>
      <c r="X224" s="42">
        <v>139.25447072783072</v>
      </c>
      <c r="Y224" s="42">
        <v>135.92560954883649</v>
      </c>
      <c r="Z224" s="42">
        <v>107.42541037361961</v>
      </c>
      <c r="AA224" s="42">
        <v>149.72137074889369</v>
      </c>
      <c r="AB224" s="43">
        <v>1.495875385424239</v>
      </c>
      <c r="AC224" s="43">
        <v>3.066560040508115</v>
      </c>
      <c r="AD224" s="43">
        <v>3.5075061238644567</v>
      </c>
      <c r="AE224" s="43">
        <v>1.971232166493464</v>
      </c>
      <c r="AF224" s="43">
        <v>-4.6786233156533852</v>
      </c>
      <c r="AG224" s="43">
        <v>1.1416540518625506</v>
      </c>
      <c r="AH224" s="43">
        <v>0.22340560045228663</v>
      </c>
      <c r="AI224" s="43">
        <v>4.9874071084845095</v>
      </c>
      <c r="AJ224" s="43">
        <v>-6.9975852553956219</v>
      </c>
      <c r="AK224" s="43">
        <v>-9.2291053056014363</v>
      </c>
      <c r="AL224" s="43">
        <v>-12.650787260404329</v>
      </c>
      <c r="AM224" s="43">
        <v>-3.5842418245112473</v>
      </c>
      <c r="AN224" s="43">
        <v>-8.9750529849327307</v>
      </c>
      <c r="AO224" s="43">
        <v>-9.0765563536987397</v>
      </c>
      <c r="AP224" s="43">
        <v>-7.5224625611352351</v>
      </c>
      <c r="AQ224" s="43">
        <v>0.88201879825828833</v>
      </c>
      <c r="AR224" s="43">
        <v>6.0045300221560183</v>
      </c>
      <c r="AS224" s="43">
        <v>5.5743919856546809</v>
      </c>
      <c r="AT224" s="43">
        <v>-2.0936865690013295E-2</v>
      </c>
      <c r="AU224" s="43">
        <v>9.8567153718923439</v>
      </c>
      <c r="AV224" s="43">
        <v>-3.7373073482396824</v>
      </c>
      <c r="AW224" s="43">
        <v>1.8214209097658918</v>
      </c>
      <c r="AX224" s="43">
        <v>-0.84279589389589793</v>
      </c>
      <c r="AY224" s="43">
        <v>14.568977840598162</v>
      </c>
      <c r="AZ224" s="43">
        <v>2.1375179114328402</v>
      </c>
      <c r="BA224" s="43">
        <v>4.7267761278561471</v>
      </c>
      <c r="BB224" s="43">
        <v>2.9192669140869709</v>
      </c>
      <c r="BC224" s="43">
        <v>2.1622059619765155</v>
      </c>
      <c r="BD224" s="43">
        <v>-4.3641629673424216</v>
      </c>
      <c r="BE224" s="43">
        <v>2.6755126437317145</v>
      </c>
      <c r="BF224" s="43">
        <v>2.2346147983137943</v>
      </c>
      <c r="BG224" s="43">
        <v>5.4375987168736373</v>
      </c>
      <c r="BH224" s="43">
        <v>-4.0628140859671591</v>
      </c>
      <c r="BI224" s="43">
        <v>-5.2946523124884344</v>
      </c>
      <c r="BJ224" s="43">
        <v>-6.8376414167905075</v>
      </c>
      <c r="BK224" s="43">
        <v>-1.9058514545291727</v>
      </c>
      <c r="BL224" s="43">
        <v>-10.362977318257649</v>
      </c>
      <c r="BM224" s="43">
        <v>-5.0614558804573324</v>
      </c>
      <c r="BN224" s="43">
        <v>2.225631457992705E-2</v>
      </c>
      <c r="BO224" s="43">
        <v>1.1200490246778827</v>
      </c>
      <c r="BP224" s="43">
        <v>10.320036096561648</v>
      </c>
      <c r="BQ224" s="43">
        <v>10.671441846991803</v>
      </c>
      <c r="BR224" s="43">
        <v>6.9010861604964724</v>
      </c>
      <c r="BS224" s="43">
        <v>13.760049942121766</v>
      </c>
      <c r="BT224" s="43">
        <v>-4.441454595148608</v>
      </c>
      <c r="BU224" s="43">
        <v>7.1224886064804815</v>
      </c>
      <c r="BV224" s="43">
        <v>7.7455453203416846</v>
      </c>
      <c r="BW224" s="43">
        <v>14.969743630489241</v>
      </c>
      <c r="BX224" s="43">
        <v>1.3211742780617237</v>
      </c>
      <c r="BY224" s="43">
        <v>0.34712879085629372</v>
      </c>
      <c r="BZ224" s="43">
        <v>0.20860234486488166</v>
      </c>
      <c r="CA224" s="43">
        <v>0.87387223830585004</v>
      </c>
      <c r="CB224" s="43">
        <v>-0.40373632807981868</v>
      </c>
      <c r="CC224" s="43">
        <v>4.3556587390740115E-2</v>
      </c>
      <c r="CD224" s="43">
        <v>-0.14213102661507351</v>
      </c>
      <c r="CE224" s="43">
        <v>0.39388167133885027</v>
      </c>
      <c r="CF224" s="43">
        <v>-6.8992705734562403</v>
      </c>
      <c r="CG224" s="43">
        <v>-3.8077982157063865</v>
      </c>
      <c r="CH224" s="43">
        <v>-0.60540310616624782</v>
      </c>
      <c r="CI224" s="43">
        <v>-1.2435376813142451</v>
      </c>
      <c r="CJ224" s="43">
        <v>-0.66487601027113574</v>
      </c>
      <c r="CK224" s="43">
        <v>-0.17178244882155702</v>
      </c>
      <c r="CL224" s="43">
        <v>-0.48140004409915965</v>
      </c>
      <c r="CM224" s="43">
        <v>7.5526932922491033E-2</v>
      </c>
      <c r="CN224" s="43">
        <v>1.8858598233007187</v>
      </c>
      <c r="CO224" s="43">
        <v>0.55546579258267381</v>
      </c>
      <c r="CP224" s="43">
        <v>0.23129191933877757</v>
      </c>
      <c r="CQ224" s="43">
        <v>0.84390127433951745</v>
      </c>
      <c r="CR224" s="43">
        <v>-0.39893974215097461</v>
      </c>
      <c r="CS224" s="43">
        <v>0.11988855571248017</v>
      </c>
      <c r="CT224" s="43">
        <v>0.11197041959394424</v>
      </c>
      <c r="CU224" s="43">
        <v>0.42228160388429997</v>
      </c>
      <c r="CV224" s="43">
        <v>-4.0789862185120231</v>
      </c>
      <c r="CW224" s="43">
        <v>-1.961375562900709</v>
      </c>
      <c r="CX224" s="43">
        <v>-0.31666495811512918</v>
      </c>
      <c r="CY224" s="43">
        <v>-0.72932009102393958</v>
      </c>
      <c r="CZ224" s="43">
        <v>-0.89989383720479366</v>
      </c>
      <c r="DA224" s="43">
        <v>-9.353222471900878E-2</v>
      </c>
      <c r="DB224" s="43">
        <v>-0.17331116496940727</v>
      </c>
      <c r="DC224" s="43">
        <v>9.5111620420963605E-2</v>
      </c>
      <c r="DD224" s="44">
        <v>2806</v>
      </c>
      <c r="DE224" s="44">
        <f t="shared" si="67"/>
        <v>13756</v>
      </c>
      <c r="DF224" s="43">
        <f t="shared" si="65"/>
        <v>-36.730552423900789</v>
      </c>
      <c r="DG224" s="43">
        <f t="shared" si="65"/>
        <v>-32.900834105653388</v>
      </c>
      <c r="DH224" s="44">
        <v>165</v>
      </c>
      <c r="DI224" s="44">
        <f t="shared" si="68"/>
        <v>863</v>
      </c>
      <c r="DJ224" s="43">
        <f t="shared" si="66"/>
        <v>-40.86021505376344</v>
      </c>
      <c r="DK224" s="43">
        <f t="shared" si="66"/>
        <v>-37.281976744186053</v>
      </c>
    </row>
    <row r="225" spans="1:115" x14ac:dyDescent="0.25">
      <c r="A225" s="41">
        <v>2023</v>
      </c>
      <c r="B225" s="41" t="s">
        <v>166</v>
      </c>
      <c r="C225" s="41" t="s">
        <v>47</v>
      </c>
      <c r="D225" s="42">
        <v>95.318825123343203</v>
      </c>
      <c r="E225" s="42">
        <v>102.64998188226586</v>
      </c>
      <c r="F225" s="42">
        <v>100.99004727085853</v>
      </c>
      <c r="G225" s="42">
        <v>95.006065705113627</v>
      </c>
      <c r="H225" s="42">
        <v>96.291398916196641</v>
      </c>
      <c r="I225" s="42">
        <v>89.777040362409494</v>
      </c>
      <c r="J225" s="42">
        <v>84.378158423479292</v>
      </c>
      <c r="K225" s="42">
        <v>107.49822411958758</v>
      </c>
      <c r="L225" s="42">
        <v>103.32428218782637</v>
      </c>
      <c r="M225" s="42">
        <v>98.395855678221707</v>
      </c>
      <c r="N225" s="42">
        <v>97.878873387292899</v>
      </c>
      <c r="O225" s="42">
        <v>105.76627908681016</v>
      </c>
      <c r="P225" s="42">
        <v>111.07477426317888</v>
      </c>
      <c r="Q225" s="42">
        <v>103.81182758012477</v>
      </c>
      <c r="R225" s="42">
        <v>108.88935179516244</v>
      </c>
      <c r="S225" s="42">
        <v>112.35047306070814</v>
      </c>
      <c r="T225" s="42">
        <v>137.85888719312834</v>
      </c>
      <c r="U225" s="42">
        <v>134.61127508704155</v>
      </c>
      <c r="V225" s="42">
        <v>134.37721618558086</v>
      </c>
      <c r="W225" s="42">
        <v>144.14664501569706</v>
      </c>
      <c r="X225" s="42">
        <v>133.12578623565142</v>
      </c>
      <c r="Y225" s="42">
        <v>139.8815121022549</v>
      </c>
      <c r="Z225" s="42">
        <v>122.39992504804253</v>
      </c>
      <c r="AA225" s="42">
        <v>150.82363209026724</v>
      </c>
      <c r="AB225" s="43">
        <v>0.88701244482718433</v>
      </c>
      <c r="AC225" s="43">
        <v>2.2487097578336002</v>
      </c>
      <c r="AD225" s="43">
        <v>3.5965984761550551</v>
      </c>
      <c r="AE225" s="43">
        <v>1.3181983320788015</v>
      </c>
      <c r="AF225" s="43">
        <v>-5.4492838078996186</v>
      </c>
      <c r="AG225" s="43">
        <v>3.1313844365090659</v>
      </c>
      <c r="AH225" s="43">
        <v>-1.0526026494663832</v>
      </c>
      <c r="AI225" s="43">
        <v>4.2676861871665972</v>
      </c>
      <c r="AJ225" s="43">
        <v>-17.242050134840103</v>
      </c>
      <c r="AK225" s="43">
        <v>-18.21816820588672</v>
      </c>
      <c r="AL225" s="43">
        <v>-25.896115017287713</v>
      </c>
      <c r="AM225" s="43">
        <v>-15.61479486419316</v>
      </c>
      <c r="AN225" s="43">
        <v>-28.231459546560377</v>
      </c>
      <c r="AO225" s="43">
        <v>-0.99447622838264582</v>
      </c>
      <c r="AP225" s="43">
        <v>-9.3443922263152466</v>
      </c>
      <c r="AQ225" s="43">
        <v>-1.9342853480556199</v>
      </c>
      <c r="AR225" s="43">
        <v>-4.9196905175186822</v>
      </c>
      <c r="AS225" s="43">
        <v>-5.812984135866861</v>
      </c>
      <c r="AT225" s="43">
        <v>-15.802491431758936</v>
      </c>
      <c r="AU225" s="43">
        <v>-1.3441817620922447</v>
      </c>
      <c r="AV225" s="43">
        <v>-21.837572049653865</v>
      </c>
      <c r="AW225" s="43">
        <v>10.848965191319104</v>
      </c>
      <c r="AX225" s="43">
        <v>0.33783522319628112</v>
      </c>
      <c r="AY225" s="43">
        <v>11.024227090622695</v>
      </c>
      <c r="AZ225" s="43">
        <v>1.9271234466759157</v>
      </c>
      <c r="BA225" s="43">
        <v>4.3086333371090468</v>
      </c>
      <c r="BB225" s="43">
        <v>3.0342242899480842</v>
      </c>
      <c r="BC225" s="43">
        <v>2.0208886324632136</v>
      </c>
      <c r="BD225" s="43">
        <v>-4.5475409372568336</v>
      </c>
      <c r="BE225" s="43">
        <v>2.7518622657404013</v>
      </c>
      <c r="BF225" s="43">
        <v>1.6745257616110676</v>
      </c>
      <c r="BG225" s="43">
        <v>5.2419250028907793</v>
      </c>
      <c r="BH225" s="43">
        <v>-6.4385729505720635</v>
      </c>
      <c r="BI225" s="43">
        <v>-7.4732085942045279</v>
      </c>
      <c r="BJ225" s="43">
        <v>-10.364771279986563</v>
      </c>
      <c r="BK225" s="43">
        <v>-4.4580947069257419</v>
      </c>
      <c r="BL225" s="43">
        <v>-13.708415893043268</v>
      </c>
      <c r="BM225" s="43">
        <v>-4.3516683345800615</v>
      </c>
      <c r="BN225" s="43">
        <v>-1.8969438477595246</v>
      </c>
      <c r="BO225" s="43">
        <v>0.57267416565758289</v>
      </c>
      <c r="BP225" s="43">
        <v>7.5446291870627791</v>
      </c>
      <c r="BQ225" s="43">
        <v>7.8316417792985371</v>
      </c>
      <c r="BR225" s="43">
        <v>2.5864539274597975</v>
      </c>
      <c r="BS225" s="43">
        <v>10.937054698965687</v>
      </c>
      <c r="BT225" s="43">
        <v>-7.6987707042427083</v>
      </c>
      <c r="BU225" s="43">
        <v>7.7873374724702238</v>
      </c>
      <c r="BV225" s="43">
        <v>6.2402052095042126</v>
      </c>
      <c r="BW225" s="43">
        <v>14.247321957958592</v>
      </c>
      <c r="BX225" s="43">
        <v>0.94565180724491771</v>
      </c>
      <c r="BY225" s="43">
        <v>0.23823227269933667</v>
      </c>
      <c r="BZ225" s="43">
        <v>0.31822166797014284</v>
      </c>
      <c r="CA225" s="43">
        <v>0.6253695924151117</v>
      </c>
      <c r="CB225" s="43">
        <v>-0.46608853883335932</v>
      </c>
      <c r="CC225" s="43">
        <v>0.13374344354113837</v>
      </c>
      <c r="CD225" s="43">
        <v>-0.24348117125124347</v>
      </c>
      <c r="CE225" s="43">
        <v>0.33965454070379086</v>
      </c>
      <c r="CF225" s="43">
        <v>-17.339704827368116</v>
      </c>
      <c r="CG225" s="43">
        <v>-6.4459448232362115</v>
      </c>
      <c r="CH225" s="43">
        <v>-1.4730425867025299</v>
      </c>
      <c r="CI225" s="43">
        <v>-6.0623625414343394</v>
      </c>
      <c r="CJ225" s="43">
        <v>-2.5251679503651885</v>
      </c>
      <c r="CK225" s="43">
        <v>-1.5723970082627766E-2</v>
      </c>
      <c r="CL225" s="43">
        <v>-0.80332233324628477</v>
      </c>
      <c r="CM225" s="43">
        <v>-1.4140622300935839E-2</v>
      </c>
      <c r="CN225" s="43">
        <v>1.7287939486495505</v>
      </c>
      <c r="CO225" s="43">
        <v>0.50041522868798471</v>
      </c>
      <c r="CP225" s="43">
        <v>0.26372639340543691</v>
      </c>
      <c r="CQ225" s="43">
        <v>0.80434655784415765</v>
      </c>
      <c r="CR225" s="43">
        <v>-0.41925699218591622</v>
      </c>
      <c r="CS225" s="43">
        <v>0.12226977099739418</v>
      </c>
      <c r="CT225" s="43">
        <v>5.1695474548030612E-2</v>
      </c>
      <c r="CU225" s="43">
        <v>0.40559751535246258</v>
      </c>
      <c r="CV225" s="43">
        <v>-6.4716255142647512</v>
      </c>
      <c r="CW225" s="43">
        <v>-2.7705254021804673</v>
      </c>
      <c r="CX225" s="43">
        <v>-0.5229668046418956</v>
      </c>
      <c r="CY225" s="43">
        <v>-1.7010921967120014</v>
      </c>
      <c r="CZ225" s="43">
        <v>-1.1867113397383742</v>
      </c>
      <c r="DA225" s="43">
        <v>-7.9526557115033869E-2</v>
      </c>
      <c r="DB225" s="43">
        <v>-0.28765568760559018</v>
      </c>
      <c r="DC225" s="43">
        <v>7.6852473728611537E-2</v>
      </c>
      <c r="DD225" s="44">
        <v>2925</v>
      </c>
      <c r="DE225" s="44">
        <f t="shared" si="67"/>
        <v>16681</v>
      </c>
      <c r="DF225" s="43">
        <f t="shared" si="65"/>
        <v>-29.872932150563415</v>
      </c>
      <c r="DG225" s="43">
        <f t="shared" si="65"/>
        <v>-32.3889429312581</v>
      </c>
      <c r="DH225" s="44">
        <v>108</v>
      </c>
      <c r="DI225" s="44">
        <f t="shared" si="68"/>
        <v>971</v>
      </c>
      <c r="DJ225" s="43">
        <f t="shared" si="66"/>
        <v>-41.304347826086953</v>
      </c>
      <c r="DK225" s="43">
        <f t="shared" si="66"/>
        <v>-37.756410256410255</v>
      </c>
    </row>
    <row r="226" spans="1:115" x14ac:dyDescent="0.25">
      <c r="A226" s="41">
        <v>2023</v>
      </c>
      <c r="B226" s="41" t="s">
        <v>167</v>
      </c>
      <c r="C226" s="41" t="s">
        <v>47</v>
      </c>
      <c r="D226" s="42">
        <v>95.844069376730175</v>
      </c>
      <c r="E226" s="42">
        <v>102.29223047323109</v>
      </c>
      <c r="F226" s="42">
        <v>100.65880813031541</v>
      </c>
      <c r="G226" s="42">
        <v>96.009049057843754</v>
      </c>
      <c r="H226" s="42">
        <v>96.62710615936399</v>
      </c>
      <c r="I226" s="42">
        <v>90.737848916400594</v>
      </c>
      <c r="J226" s="42">
        <v>84.150825107681626</v>
      </c>
      <c r="K226" s="42">
        <v>108.49805854871937</v>
      </c>
      <c r="L226" s="42">
        <v>108.14839982248792</v>
      </c>
      <c r="M226" s="42">
        <v>101.97116252442105</v>
      </c>
      <c r="N226" s="42">
        <v>92.037368763685947</v>
      </c>
      <c r="O226" s="42">
        <v>113.81866146581723</v>
      </c>
      <c r="P226" s="42">
        <v>113.81677816843619</v>
      </c>
      <c r="Q226" s="42">
        <v>106.46869772818388</v>
      </c>
      <c r="R226" s="42">
        <v>115.14167969247939</v>
      </c>
      <c r="S226" s="42">
        <v>112.24525929077606</v>
      </c>
      <c r="T226" s="42">
        <v>144.23426064554735</v>
      </c>
      <c r="U226" s="42">
        <v>138.97585436961091</v>
      </c>
      <c r="V226" s="42">
        <v>126.73827373891369</v>
      </c>
      <c r="W226" s="42">
        <v>154.98129590364482</v>
      </c>
      <c r="X226" s="42">
        <v>137.88782200481864</v>
      </c>
      <c r="Y226" s="42">
        <v>144.08481234780902</v>
      </c>
      <c r="Z226" s="42">
        <v>129.94084004613137</v>
      </c>
      <c r="AA226" s="42">
        <v>151.14402538864556</v>
      </c>
      <c r="AB226" s="43">
        <v>2.1950311180121584</v>
      </c>
      <c r="AC226" s="43">
        <v>1.8986175126543881</v>
      </c>
      <c r="AD226" s="43">
        <v>1.9826669514059869</v>
      </c>
      <c r="AE226" s="43">
        <v>3.8196381395599222</v>
      </c>
      <c r="AF226" s="43">
        <v>-4.5170251944344431</v>
      </c>
      <c r="AG226" s="43">
        <v>3.2587814740216769</v>
      </c>
      <c r="AH226" s="43">
        <v>0.23589185262751222</v>
      </c>
      <c r="AI226" s="43">
        <v>3.9291524699168079</v>
      </c>
      <c r="AJ226" s="43">
        <v>-11.850325597518552</v>
      </c>
      <c r="AK226" s="43">
        <v>-22.033883254783781</v>
      </c>
      <c r="AL226" s="43">
        <v>-30.564495758510624</v>
      </c>
      <c r="AM226" s="43">
        <v>-0.62710294039171055</v>
      </c>
      <c r="AN226" s="43">
        <v>-15.925281031161354</v>
      </c>
      <c r="AO226" s="43">
        <v>4.1836522709883583</v>
      </c>
      <c r="AP226" s="43">
        <v>1.7416996779803684</v>
      </c>
      <c r="AQ226" s="43">
        <v>-3.9520887294959395</v>
      </c>
      <c r="AR226" s="43">
        <v>-1.7536574884514322</v>
      </c>
      <c r="AS226" s="43">
        <v>-12.302489890304013</v>
      </c>
      <c r="AT226" s="43">
        <v>-22.108736308437869</v>
      </c>
      <c r="AU226" s="43">
        <v>11.258973217540035</v>
      </c>
      <c r="AV226" s="43">
        <v>-9.1494260950303001</v>
      </c>
      <c r="AW226" s="43">
        <v>16.036972621701608</v>
      </c>
      <c r="AX226" s="43">
        <v>9.0974923394057541</v>
      </c>
      <c r="AY226" s="43">
        <v>8.0926803252974402</v>
      </c>
      <c r="AZ226" s="43">
        <v>1.965463399851064</v>
      </c>
      <c r="BA226" s="43">
        <v>3.9607034362996174</v>
      </c>
      <c r="BB226" s="43">
        <v>2.8800215894768222</v>
      </c>
      <c r="BC226" s="43">
        <v>2.2758153120708613</v>
      </c>
      <c r="BD226" s="43">
        <v>-4.5431533292261461</v>
      </c>
      <c r="BE226" s="43">
        <v>2.8251703157152974</v>
      </c>
      <c r="BF226" s="43">
        <v>1.46787261716117</v>
      </c>
      <c r="BG226" s="43">
        <v>5.0517938918485994</v>
      </c>
      <c r="BH226" s="43">
        <v>-7.2529552477624275</v>
      </c>
      <c r="BI226" s="43">
        <v>-9.7282019212955433</v>
      </c>
      <c r="BJ226" s="43">
        <v>-13.528722639062762</v>
      </c>
      <c r="BK226" s="43">
        <v>-3.9010891436442874</v>
      </c>
      <c r="BL226" s="43">
        <v>-14.020375507648541</v>
      </c>
      <c r="BM226" s="43">
        <v>-3.1109017885316059</v>
      </c>
      <c r="BN226" s="43">
        <v>-1.3081567600905286</v>
      </c>
      <c r="BO226" s="43">
        <v>-0.1266409552947767</v>
      </c>
      <c r="BP226" s="43">
        <v>6.0969829799190522</v>
      </c>
      <c r="BQ226" s="43">
        <v>4.6024786067782264</v>
      </c>
      <c r="BR226" s="43">
        <v>-1.4216691469570941</v>
      </c>
      <c r="BS226" s="43">
        <v>10.985740908509944</v>
      </c>
      <c r="BT226" s="43">
        <v>-7.9062088795464724</v>
      </c>
      <c r="BU226" s="43">
        <v>9.0193320514051933</v>
      </c>
      <c r="BV226" s="43">
        <v>6.7132620565033552</v>
      </c>
      <c r="BW226" s="43">
        <v>13.271329520613385</v>
      </c>
      <c r="BX226" s="43">
        <v>2.270757475543653</v>
      </c>
      <c r="BY226" s="43">
        <v>0.21117332098479569</v>
      </c>
      <c r="BZ226" s="43">
        <v>0.22004443927437817</v>
      </c>
      <c r="CA226" s="43">
        <v>1.8850472813286148</v>
      </c>
      <c r="CB226" s="43">
        <v>-0.42360836907934979</v>
      </c>
      <c r="CC226" s="43">
        <v>0.1433056686654407</v>
      </c>
      <c r="CD226" s="43">
        <v>-8.3501687784660494E-2</v>
      </c>
      <c r="CE226" s="43">
        <v>0.31829682215443333</v>
      </c>
      <c r="CF226" s="43">
        <v>-11.630523360095683</v>
      </c>
      <c r="CG226" s="43">
        <v>-8.6644022490839152</v>
      </c>
      <c r="CH226" s="43">
        <v>-1.8468958615252182</v>
      </c>
      <c r="CI226" s="43">
        <v>0.11918385002435478</v>
      </c>
      <c r="CJ226" s="43">
        <v>-1.2370196157162154</v>
      </c>
      <c r="CK226" s="43">
        <v>7.6268080032623684E-2</v>
      </c>
      <c r="CL226" s="43">
        <v>-3.2017813903730277E-2</v>
      </c>
      <c r="CM226" s="43">
        <v>-4.5639749923582898E-2</v>
      </c>
      <c r="CN226" s="43">
        <v>1.8102408279236584</v>
      </c>
      <c r="CO226" s="43">
        <v>0.46027049443558071</v>
      </c>
      <c r="CP226" s="43">
        <v>0.25659412318748714</v>
      </c>
      <c r="CQ226" s="43">
        <v>0.96029144967837032</v>
      </c>
      <c r="CR226" s="43">
        <v>-0.41992235322860422</v>
      </c>
      <c r="CS226" s="43">
        <v>0.12531221052965383</v>
      </c>
      <c r="CT226" s="43">
        <v>3.444588200189868E-2</v>
      </c>
      <c r="CU226" s="43">
        <v>0.39324902131927197</v>
      </c>
      <c r="CV226" s="43">
        <v>-7.2238838924171702</v>
      </c>
      <c r="CW226" s="43">
        <v>-3.6613279521351165</v>
      </c>
      <c r="CX226" s="43">
        <v>-0.72277779696222766</v>
      </c>
      <c r="CY226" s="43">
        <v>-1.434214726634327</v>
      </c>
      <c r="CZ226" s="43">
        <v>-1.1577375336406219</v>
      </c>
      <c r="DA226" s="43">
        <v>-5.6169508325341615E-2</v>
      </c>
      <c r="DB226" s="43">
        <v>-0.25015496511074231</v>
      </c>
      <c r="DC226" s="43">
        <v>5.8498590391206945E-2</v>
      </c>
      <c r="DD226" s="44">
        <v>2545</v>
      </c>
      <c r="DE226" s="44">
        <f t="shared" si="67"/>
        <v>19226</v>
      </c>
      <c r="DF226" s="43">
        <f t="shared" si="65"/>
        <v>-43.013882669055079</v>
      </c>
      <c r="DG226" s="43">
        <f t="shared" si="65"/>
        <v>-34.017434278262058</v>
      </c>
      <c r="DH226" s="44">
        <v>129</v>
      </c>
      <c r="DI226" s="44">
        <f t="shared" si="68"/>
        <v>1100</v>
      </c>
      <c r="DJ226" s="43">
        <f t="shared" si="66"/>
        <v>-5.1470588235294157</v>
      </c>
      <c r="DK226" s="43">
        <f t="shared" si="66"/>
        <v>-35.141509433962256</v>
      </c>
    </row>
    <row r="227" spans="1:115" x14ac:dyDescent="0.25">
      <c r="A227" s="41">
        <v>2023</v>
      </c>
      <c r="B227" s="41" t="s">
        <v>168</v>
      </c>
      <c r="C227" s="41" t="s">
        <v>47</v>
      </c>
      <c r="D227" s="42">
        <v>95.819206031614684</v>
      </c>
      <c r="E227" s="42">
        <v>101.72784678483566</v>
      </c>
      <c r="F227" s="42">
        <v>101.32626136189531</v>
      </c>
      <c r="G227" s="42">
        <v>95.682132375493538</v>
      </c>
      <c r="H227" s="42">
        <v>97.837663963585769</v>
      </c>
      <c r="I227" s="42">
        <v>92.164964104981976</v>
      </c>
      <c r="J227" s="42">
        <v>83.653972912362207</v>
      </c>
      <c r="K227" s="42">
        <v>109.59403090375899</v>
      </c>
      <c r="L227" s="42">
        <v>110.40186822114771</v>
      </c>
      <c r="M227" s="42">
        <v>109.30509557659842</v>
      </c>
      <c r="N227" s="42">
        <v>103.2124813258427</v>
      </c>
      <c r="O227" s="42">
        <v>114.0287214575673</v>
      </c>
      <c r="P227" s="42">
        <v>115.71236622058296</v>
      </c>
      <c r="Q227" s="42">
        <v>107.82522451545253</v>
      </c>
      <c r="R227" s="42">
        <v>97.563722928953567</v>
      </c>
      <c r="S227" s="42">
        <v>109.56313186458082</v>
      </c>
      <c r="T227" s="42">
        <v>147.52701553180779</v>
      </c>
      <c r="U227" s="42">
        <v>149.02806489030073</v>
      </c>
      <c r="V227" s="42">
        <v>141.23199482254958</v>
      </c>
      <c r="W227" s="42">
        <v>154.92765663576208</v>
      </c>
      <c r="X227" s="42">
        <v>141.0823736475665</v>
      </c>
      <c r="Y227" s="42">
        <v>145.71111162500162</v>
      </c>
      <c r="Z227" s="42">
        <v>110.43057192032602</v>
      </c>
      <c r="AA227" s="42">
        <v>148.32084489482128</v>
      </c>
      <c r="AB227" s="43">
        <v>1.6303345084133669</v>
      </c>
      <c r="AC227" s="43">
        <v>1.2128196131122593E-2</v>
      </c>
      <c r="AD227" s="43">
        <v>3.3955827318738363</v>
      </c>
      <c r="AE227" s="43">
        <v>2.4245583287074046</v>
      </c>
      <c r="AF227" s="43">
        <v>-8.4489391469855235E-2</v>
      </c>
      <c r="AG227" s="43">
        <v>3.6661923154517551</v>
      </c>
      <c r="AH227" s="43">
        <v>-1.388255770651925</v>
      </c>
      <c r="AI227" s="43">
        <v>4.3575112146156281</v>
      </c>
      <c r="AJ227" s="43">
        <v>-12.753581437247085</v>
      </c>
      <c r="AK227" s="43">
        <v>-20.336890253278717</v>
      </c>
      <c r="AL227" s="43">
        <v>-29.988771187752871</v>
      </c>
      <c r="AM227" s="43">
        <v>-2.7421028055867436</v>
      </c>
      <c r="AN227" s="43">
        <v>-10.683257779279742</v>
      </c>
      <c r="AO227" s="43">
        <v>-7.4585236132549309</v>
      </c>
      <c r="AP227" s="43">
        <v>-11.039915726079542</v>
      </c>
      <c r="AQ227" s="43">
        <v>-5.1540760310109013</v>
      </c>
      <c r="AR227" s="43">
        <v>-3.4767104892744372</v>
      </c>
      <c r="AS227" s="43">
        <v>-11.429819352466541</v>
      </c>
      <c r="AT227" s="43">
        <v>-22.732358293796253</v>
      </c>
      <c r="AU227" s="43">
        <v>8.3749068906141986</v>
      </c>
      <c r="AV227" s="43">
        <v>-4.7055960772243832</v>
      </c>
      <c r="AW227" s="43">
        <v>2.1573406728556677</v>
      </c>
      <c r="AX227" s="43">
        <v>-4.6741030553805967</v>
      </c>
      <c r="AY227" s="43">
        <v>6.1841347125070723</v>
      </c>
      <c r="AZ227" s="43">
        <v>1.9233134906898153</v>
      </c>
      <c r="BA227" s="43">
        <v>3.4568149644486512</v>
      </c>
      <c r="BB227" s="43">
        <v>2.9455457991907741</v>
      </c>
      <c r="BC227" s="43">
        <v>2.2944433076438342</v>
      </c>
      <c r="BD227" s="43">
        <v>-3.9986036504354616</v>
      </c>
      <c r="BE227" s="43">
        <v>2.9325160123955918</v>
      </c>
      <c r="BF227" s="43">
        <v>1.1058545859556901</v>
      </c>
      <c r="BG227" s="43">
        <v>4.9635042165442345</v>
      </c>
      <c r="BH227" s="43">
        <v>-7.9920004330905954</v>
      </c>
      <c r="BI227" s="43">
        <v>-11.21090800216975</v>
      </c>
      <c r="BJ227" s="43">
        <v>-15.970761766986518</v>
      </c>
      <c r="BK227" s="43">
        <v>-3.7509428899223041</v>
      </c>
      <c r="BL227" s="43">
        <v>-13.624309315375903</v>
      </c>
      <c r="BM227" s="43">
        <v>-3.729033812081084</v>
      </c>
      <c r="BN227" s="43">
        <v>-2.6273458684221374</v>
      </c>
      <c r="BO227" s="43">
        <v>-0.79290435829434402</v>
      </c>
      <c r="BP227" s="43">
        <v>4.7616549668840324</v>
      </c>
      <c r="BQ227" s="43">
        <v>2.2696204332920189</v>
      </c>
      <c r="BR227" s="43">
        <v>-4.7079590308886532</v>
      </c>
      <c r="BS227" s="43">
        <v>10.634960927131454</v>
      </c>
      <c r="BT227" s="43">
        <v>-7.5144168639696858</v>
      </c>
      <c r="BU227" s="43">
        <v>8.0145614368768214</v>
      </c>
      <c r="BV227" s="43">
        <v>5.1338816468569082</v>
      </c>
      <c r="BW227" s="43">
        <v>12.30215410092832</v>
      </c>
      <c r="BX227" s="43">
        <v>1.9749907358411818</v>
      </c>
      <c r="BY227" s="43">
        <v>-2.9381477625715482E-2</v>
      </c>
      <c r="BZ227" s="43">
        <v>0.34002493974046</v>
      </c>
      <c r="CA227" s="43">
        <v>1.1960776083829794</v>
      </c>
      <c r="CB227" s="43">
        <v>1.905825583757955E-2</v>
      </c>
      <c r="CC227" s="43">
        <v>0.15755202976759597</v>
      </c>
      <c r="CD227" s="43">
        <v>-4.7135150642874803E-2</v>
      </c>
      <c r="CE227" s="43">
        <v>0.33879453038115703</v>
      </c>
      <c r="CF227" s="43">
        <v>-11.757619343030751</v>
      </c>
      <c r="CG227" s="43">
        <v>-7.9860740466894162</v>
      </c>
      <c r="CH227" s="43">
        <v>-1.9095352434960662</v>
      </c>
      <c r="CI227" s="43">
        <v>-0.23757276635445695</v>
      </c>
      <c r="CJ227" s="43">
        <v>-0.5338877114623628</v>
      </c>
      <c r="CK227" s="43">
        <v>-0.14274386757107924</v>
      </c>
      <c r="CL227" s="43">
        <v>-0.90125438571784389</v>
      </c>
      <c r="CM227" s="43">
        <v>-4.6551321739524962E-2</v>
      </c>
      <c r="CN227" s="43">
        <v>1.8363146246667581</v>
      </c>
      <c r="CO227" s="43">
        <v>0.39851901131457962</v>
      </c>
      <c r="CP227" s="43">
        <v>0.26748302694843978</v>
      </c>
      <c r="CQ227" s="43">
        <v>0.99033377218241592</v>
      </c>
      <c r="CR227" s="43">
        <v>-0.36221680654164523</v>
      </c>
      <c r="CS227" s="43">
        <v>0.12089982535466832</v>
      </c>
      <c r="CT227" s="43">
        <v>3.2596203857552547E-2</v>
      </c>
      <c r="CU227" s="43">
        <v>0.3886995915507474</v>
      </c>
      <c r="CV227" s="43">
        <v>-7.7786592826033658</v>
      </c>
      <c r="CW227" s="43">
        <v>-4.2417114430961869</v>
      </c>
      <c r="CX227" s="43">
        <v>-0.8811603605700542</v>
      </c>
      <c r="CY227" s="43">
        <v>-1.2256021681955602</v>
      </c>
      <c r="CZ227" s="43">
        <v>-1.0703516661942962</v>
      </c>
      <c r="DA227" s="43">
        <v>-6.7112215002795544E-2</v>
      </c>
      <c r="DB227" s="43">
        <v>-0.33713362574531708</v>
      </c>
      <c r="DC227" s="43">
        <v>4.4412196200844238E-2</v>
      </c>
      <c r="DD227" s="44">
        <v>2995</v>
      </c>
      <c r="DE227" s="44">
        <f t="shared" si="67"/>
        <v>22221</v>
      </c>
      <c r="DF227" s="43">
        <f t="shared" si="65"/>
        <v>-34.506888257161606</v>
      </c>
      <c r="DG227" s="43">
        <f t="shared" si="65"/>
        <v>-34.083830203791045</v>
      </c>
      <c r="DH227" s="44">
        <v>135</v>
      </c>
      <c r="DI227" s="44">
        <f t="shared" si="68"/>
        <v>1235</v>
      </c>
      <c r="DJ227" s="43">
        <f t="shared" si="66"/>
        <v>-56.168831168831169</v>
      </c>
      <c r="DK227" s="43">
        <f t="shared" si="66"/>
        <v>-38.373253493013969</v>
      </c>
    </row>
    <row r="228" spans="1:115" x14ac:dyDescent="0.25">
      <c r="A228" s="41">
        <v>2023</v>
      </c>
      <c r="B228" s="41" t="s">
        <v>169</v>
      </c>
      <c r="C228" s="41" t="s">
        <v>47</v>
      </c>
      <c r="D228" s="42">
        <v>96.709552595839241</v>
      </c>
      <c r="E228" s="42">
        <v>102.23054919574399</v>
      </c>
      <c r="F228" s="42">
        <v>100.73312386249327</v>
      </c>
      <c r="G228" s="42">
        <v>96.204768745214764</v>
      </c>
      <c r="H228" s="42">
        <v>104.63906756354176</v>
      </c>
      <c r="I228" s="42">
        <v>91.839995372823253</v>
      </c>
      <c r="J228" s="42">
        <v>83.548509002969851</v>
      </c>
      <c r="K228" s="42">
        <v>110.35352051822215</v>
      </c>
      <c r="L228" s="42">
        <v>108.46896408129025</v>
      </c>
      <c r="M228" s="42">
        <v>110.15431160968944</v>
      </c>
      <c r="N228" s="42">
        <v>102.05652997466028</v>
      </c>
      <c r="O228" s="42">
        <v>106.68238370912624</v>
      </c>
      <c r="P228" s="42">
        <v>125.63816602440777</v>
      </c>
      <c r="Q228" s="42">
        <v>97.514903004532457</v>
      </c>
      <c r="R228" s="42">
        <v>100.74619184181894</v>
      </c>
      <c r="S228" s="42">
        <v>108.73521155549659</v>
      </c>
      <c r="T228" s="42">
        <v>145.60526881363677</v>
      </c>
      <c r="U228" s="42">
        <v>149.09965599729745</v>
      </c>
      <c r="V228" s="42">
        <v>139.85751141818795</v>
      </c>
      <c r="W228" s="42">
        <v>148.36029410887764</v>
      </c>
      <c r="X228" s="42">
        <v>150.70288561572471</v>
      </c>
      <c r="Y228" s="42">
        <v>133.10120397756958</v>
      </c>
      <c r="Z228" s="42">
        <v>114.37124698362253</v>
      </c>
      <c r="AA228" s="42">
        <v>148.32810282852108</v>
      </c>
      <c r="AB228" s="43">
        <v>1.8712061780429945</v>
      </c>
      <c r="AC228" s="43">
        <v>0.27528208956348887</v>
      </c>
      <c r="AD228" s="43">
        <v>1.7141478628373674</v>
      </c>
      <c r="AE228" s="43">
        <v>2.2414594734789128</v>
      </c>
      <c r="AF228" s="43">
        <v>6.6592162731572202</v>
      </c>
      <c r="AG228" s="43">
        <v>3.6787960155162391</v>
      </c>
      <c r="AH228" s="43">
        <v>-2.3662805030232437</v>
      </c>
      <c r="AI228" s="43">
        <v>2.6744983453751869</v>
      </c>
      <c r="AJ228" s="43">
        <v>-15.390696501760548</v>
      </c>
      <c r="AK228" s="43">
        <v>-27.500186064806776</v>
      </c>
      <c r="AL228" s="43">
        <v>-25.496810970557672</v>
      </c>
      <c r="AM228" s="43">
        <v>-2.5288397340348046</v>
      </c>
      <c r="AN228" s="43">
        <v>-2.4402839884922978</v>
      </c>
      <c r="AO228" s="43">
        <v>-4.0871526436023213</v>
      </c>
      <c r="AP228" s="43">
        <v>-10.772638063782159</v>
      </c>
      <c r="AQ228" s="43">
        <v>-4.9496710671521278</v>
      </c>
      <c r="AR228" s="43">
        <v>-7.5360603060517173</v>
      </c>
      <c r="AS228" s="43">
        <v>-20.816222168772281</v>
      </c>
      <c r="AT228" s="43">
        <v>-18.686212441599725</v>
      </c>
      <c r="AU228" s="43">
        <v>8.2776080158935663</v>
      </c>
      <c r="AV228" s="43">
        <v>0.81225486962435145</v>
      </c>
      <c r="AW228" s="43">
        <v>5.2616785652131126</v>
      </c>
      <c r="AX228" s="43">
        <v>-5.5330905113117224</v>
      </c>
      <c r="AY228" s="43">
        <v>5.8421820889181353</v>
      </c>
      <c r="AZ228" s="43">
        <v>1.9174563358540286</v>
      </c>
      <c r="BA228" s="43">
        <v>3.0960230266467104</v>
      </c>
      <c r="BB228" s="43">
        <v>2.8053892640938161</v>
      </c>
      <c r="BC228" s="43">
        <v>2.2885083015987684</v>
      </c>
      <c r="BD228" s="43">
        <v>-2.8366479445667392</v>
      </c>
      <c r="BE228" s="43">
        <v>3.0167140960985606</v>
      </c>
      <c r="BF228" s="43">
        <v>0.71223655927974416</v>
      </c>
      <c r="BG228" s="43">
        <v>4.699903859747967</v>
      </c>
      <c r="BH228" s="43">
        <v>-8.8784396105211165</v>
      </c>
      <c r="BI228" s="43">
        <v>-13.394053997802724</v>
      </c>
      <c r="BJ228" s="43">
        <v>-17.124875934873806</v>
      </c>
      <c r="BK228" s="43">
        <v>-3.6190900194535636</v>
      </c>
      <c r="BL228" s="43">
        <v>-12.444082832282932</v>
      </c>
      <c r="BM228" s="43">
        <v>-3.7685592354961495</v>
      </c>
      <c r="BN228" s="43">
        <v>-3.6248703257480197</v>
      </c>
      <c r="BO228" s="43">
        <v>-1.2751526810963032</v>
      </c>
      <c r="BP228" s="43">
        <v>3.2164578771160635</v>
      </c>
      <c r="BQ228" s="43">
        <v>-0.96318398247744463</v>
      </c>
      <c r="BR228" s="43">
        <v>-6.4792936143822537</v>
      </c>
      <c r="BS228" s="43">
        <v>10.366023491969356</v>
      </c>
      <c r="BT228" s="43">
        <v>-6.5984404691405762</v>
      </c>
      <c r="BU228" s="43">
        <v>7.6982695897468867</v>
      </c>
      <c r="BV228" s="43">
        <v>3.7834383254937487</v>
      </c>
      <c r="BW228" s="43">
        <v>11.522782841879398</v>
      </c>
      <c r="BX228" s="43">
        <v>1.2650779946505111</v>
      </c>
      <c r="BY228" s="43">
        <v>1.5749771937459583E-3</v>
      </c>
      <c r="BZ228" s="43">
        <v>0.23950918412353872</v>
      </c>
      <c r="CA228" s="43">
        <v>0.97371644076655783</v>
      </c>
      <c r="CB228" s="43">
        <v>-0.11858264760699462</v>
      </c>
      <c r="CC228" s="43">
        <v>0.14557287941933272</v>
      </c>
      <c r="CD228" s="43">
        <v>-0.24316520781122558</v>
      </c>
      <c r="CE228" s="43">
        <v>0.26645236856555621</v>
      </c>
      <c r="CF228" s="43">
        <v>-14.878730319274863</v>
      </c>
      <c r="CG228" s="43">
        <v>-12.057707756763516</v>
      </c>
      <c r="CH228" s="43">
        <v>-1.4812284783315564</v>
      </c>
      <c r="CI228" s="43">
        <v>-0.23564051638586583</v>
      </c>
      <c r="CJ228" s="43">
        <v>-0.20629965732222477</v>
      </c>
      <c r="CK228" s="43">
        <v>-6.3989404420304069E-2</v>
      </c>
      <c r="CL228" s="43">
        <v>-0.77037108341102356</v>
      </c>
      <c r="CM228" s="43">
        <v>-6.3493422640373637E-2</v>
      </c>
      <c r="CN228" s="43">
        <v>1.6724344664413118</v>
      </c>
      <c r="CO228" s="43">
        <v>0.3535567847080559</v>
      </c>
      <c r="CP228" s="43">
        <v>0.26590731761652892</v>
      </c>
      <c r="CQ228" s="43">
        <v>0.98055437157846204</v>
      </c>
      <c r="CR228" s="43">
        <v>-0.42664579798009666</v>
      </c>
      <c r="CS228" s="43">
        <v>0.12340258039338631</v>
      </c>
      <c r="CT228" s="43">
        <v>-9.4643571929809957E-5</v>
      </c>
      <c r="CU228" s="43">
        <v>0.37575385369690495</v>
      </c>
      <c r="CV228" s="43">
        <v>-8.6352814310140644</v>
      </c>
      <c r="CW228" s="43">
        <v>-5.168217435030364</v>
      </c>
      <c r="CX228" s="43">
        <v>-0.94843447824978566</v>
      </c>
      <c r="CY228" s="43">
        <v>-1.1064003622474374</v>
      </c>
      <c r="CZ228" s="43">
        <v>-0.98783518897159994</v>
      </c>
      <c r="DA228" s="43">
        <v>-6.6624850692876991E-2</v>
      </c>
      <c r="DB228" s="43">
        <v>-0.38961852006829545</v>
      </c>
      <c r="DC228" s="43">
        <v>3.1849404246294434E-2</v>
      </c>
      <c r="DD228" s="44">
        <v>3194</v>
      </c>
      <c r="DE228" s="44">
        <f t="shared" si="67"/>
        <v>25415</v>
      </c>
      <c r="DF228" s="43">
        <f t="shared" si="65"/>
        <v>-27.276867030965391</v>
      </c>
      <c r="DG228" s="43">
        <f t="shared" si="65"/>
        <v>-33.299215284885705</v>
      </c>
      <c r="DH228" s="44">
        <v>282</v>
      </c>
      <c r="DI228" s="44">
        <f t="shared" si="68"/>
        <v>1517</v>
      </c>
      <c r="DJ228" s="43">
        <f t="shared" si="66"/>
        <v>37.560975609756085</v>
      </c>
      <c r="DK228" s="43">
        <f t="shared" si="66"/>
        <v>-31.32639203259393</v>
      </c>
    </row>
    <row r="229" spans="1:115" x14ac:dyDescent="0.25">
      <c r="A229" s="41">
        <v>2023</v>
      </c>
      <c r="B229" s="41" t="s">
        <v>170</v>
      </c>
      <c r="C229" s="41" t="s">
        <v>47</v>
      </c>
      <c r="D229" s="42">
        <v>96.791271498615998</v>
      </c>
      <c r="E229" s="42">
        <v>101.37626350345337</v>
      </c>
      <c r="F229" s="42">
        <v>101.18730983974579</v>
      </c>
      <c r="G229" s="42">
        <v>96.50637839299857</v>
      </c>
      <c r="H229" s="42">
        <v>105.60167979337504</v>
      </c>
      <c r="I229" s="42">
        <v>90.347814142211874</v>
      </c>
      <c r="J229" s="42">
        <v>83.60944370609046</v>
      </c>
      <c r="K229" s="42">
        <v>110.18688144668897</v>
      </c>
      <c r="L229" s="42">
        <v>107.50358492436258</v>
      </c>
      <c r="M229" s="42">
        <v>107.94985329272599</v>
      </c>
      <c r="N229" s="42">
        <v>94.318041368039403</v>
      </c>
      <c r="O229" s="42">
        <v>105.58524289950391</v>
      </c>
      <c r="P229" s="42">
        <v>132.63418026786462</v>
      </c>
      <c r="Q229" s="42">
        <v>107.55897056631298</v>
      </c>
      <c r="R229" s="42">
        <v>102.86079677021817</v>
      </c>
      <c r="S229" s="42">
        <v>103.20263746294212</v>
      </c>
      <c r="T229" s="42">
        <v>144.02228907107136</v>
      </c>
      <c r="U229" s="42">
        <v>145.38982252360427</v>
      </c>
      <c r="V229" s="42">
        <v>129.20894633071177</v>
      </c>
      <c r="W229" s="42">
        <v>147.03949125492838</v>
      </c>
      <c r="X229" s="42">
        <v>159.18519033942798</v>
      </c>
      <c r="Y229" s="42">
        <v>147.43603623281396</v>
      </c>
      <c r="Z229" s="42">
        <v>116.95925169896289</v>
      </c>
      <c r="AA229" s="42">
        <v>141.25844091037433</v>
      </c>
      <c r="AB229" s="43">
        <v>1.6567667580744239</v>
      </c>
      <c r="AC229" s="43">
        <v>-1.5337147639936322</v>
      </c>
      <c r="AD229" s="43">
        <v>2.7876864482719865</v>
      </c>
      <c r="AE229" s="43">
        <v>2.233382320068622</v>
      </c>
      <c r="AF229" s="43">
        <v>8.6592251045154445</v>
      </c>
      <c r="AG229" s="43">
        <v>0.55357976212826454</v>
      </c>
      <c r="AH229" s="43">
        <v>-2.9304527646844325</v>
      </c>
      <c r="AI229" s="43">
        <v>2.7922272049223817</v>
      </c>
      <c r="AJ229" s="43">
        <v>-15.587046694215289</v>
      </c>
      <c r="AK229" s="43">
        <v>-23.697683805756085</v>
      </c>
      <c r="AL229" s="43">
        <v>-25.622842472183549</v>
      </c>
      <c r="AM229" s="43">
        <v>-8.5526314632805907</v>
      </c>
      <c r="AN229" s="43">
        <v>-3.0161798093634173</v>
      </c>
      <c r="AO229" s="43">
        <v>-1.4469395280409025</v>
      </c>
      <c r="AP229" s="43">
        <v>-15.306286533317003</v>
      </c>
      <c r="AQ229" s="43">
        <v>-7.1035846850464823</v>
      </c>
      <c r="AR229" s="43">
        <v>-8.8397875292628996</v>
      </c>
      <c r="AS229" s="43">
        <v>-18.395515994551516</v>
      </c>
      <c r="AT229" s="43">
        <v>-19.709790860433639</v>
      </c>
      <c r="AU229" s="43">
        <v>0.90102418089306191</v>
      </c>
      <c r="AV229" s="43">
        <v>4.537284433527855E-2</v>
      </c>
      <c r="AW229" s="43">
        <v>8.0622809782614269</v>
      </c>
      <c r="AX229" s="43">
        <v>-10.3517620584322</v>
      </c>
      <c r="AY229" s="43">
        <v>2.8791239303412208</v>
      </c>
      <c r="AZ229" s="43">
        <v>1.891044366332717</v>
      </c>
      <c r="BA229" s="43">
        <v>2.6203037384503913</v>
      </c>
      <c r="BB229" s="43">
        <v>2.803589969609388</v>
      </c>
      <c r="BC229" s="43">
        <v>2.2829393115111341</v>
      </c>
      <c r="BD229" s="43">
        <v>-1.7160971691647209</v>
      </c>
      <c r="BE229" s="43">
        <v>2.7637785093821421</v>
      </c>
      <c r="BF229" s="43">
        <v>0.33915214736381927</v>
      </c>
      <c r="BG229" s="43">
        <v>4.5033724479272452</v>
      </c>
      <c r="BH229" s="43">
        <v>-9.5919736749312321</v>
      </c>
      <c r="BI229" s="43">
        <v>-14.537240669072171</v>
      </c>
      <c r="BJ229" s="43">
        <v>-17.981862963616415</v>
      </c>
      <c r="BK229" s="43">
        <v>-4.1232206860296161</v>
      </c>
      <c r="BL229" s="43">
        <v>-11.494009729436705</v>
      </c>
      <c r="BM229" s="43">
        <v>-3.5226380413755476</v>
      </c>
      <c r="BN229" s="43">
        <v>-4.9845532392641108</v>
      </c>
      <c r="BO229" s="43">
        <v>-1.8653231979651075</v>
      </c>
      <c r="BP229" s="43">
        <v>1.8667820339747676</v>
      </c>
      <c r="BQ229" s="43">
        <v>-3.0027174893343722</v>
      </c>
      <c r="BR229" s="43">
        <v>-7.8816909180880916</v>
      </c>
      <c r="BS229" s="43">
        <v>9.3418553703652698</v>
      </c>
      <c r="BT229" s="43">
        <v>-5.9020697357120007</v>
      </c>
      <c r="BU229" s="43">
        <v>7.7384189079852117</v>
      </c>
      <c r="BV229" s="43">
        <v>2.0865532284030541</v>
      </c>
      <c r="BW229" s="43">
        <v>10.609064394818969</v>
      </c>
      <c r="BX229" s="43">
        <v>1.5150691331254942</v>
      </c>
      <c r="BY229" s="43">
        <v>-0.21322849357928672</v>
      </c>
      <c r="BZ229" s="43">
        <v>0.16555682446418143</v>
      </c>
      <c r="CA229" s="43">
        <v>1.4575596936858171</v>
      </c>
      <c r="CB229" s="43">
        <v>1.0949925707689791E-2</v>
      </c>
      <c r="CC229" s="43">
        <v>1.1783581315242925E-2</v>
      </c>
      <c r="CD229" s="43">
        <v>-0.21362190424125846</v>
      </c>
      <c r="CE229" s="43">
        <v>0.2960695057731082</v>
      </c>
      <c r="CF229" s="43">
        <v>-15.200133214835347</v>
      </c>
      <c r="CG229" s="43">
        <v>-9.8429460659089312</v>
      </c>
      <c r="CH229" s="43">
        <v>-1.4598346141321417</v>
      </c>
      <c r="CI229" s="43">
        <v>-1.9928822102784232</v>
      </c>
      <c r="CJ229" s="43">
        <v>-0.67469816005215988</v>
      </c>
      <c r="CK229" s="43">
        <v>-3.0172260293925137E-2</v>
      </c>
      <c r="CL229" s="43">
        <v>-1.1288654633071655</v>
      </c>
      <c r="CM229" s="43">
        <v>-7.0734440862599057E-2</v>
      </c>
      <c r="CN229" s="43">
        <v>1.5826111527062616</v>
      </c>
      <c r="CO229" s="43">
        <v>0.2964039217214316</v>
      </c>
      <c r="CP229" s="43">
        <v>0.13965589569065137</v>
      </c>
      <c r="CQ229" s="43">
        <v>1.0697415979565421</v>
      </c>
      <c r="CR229" s="43">
        <v>-0.3818340214558642</v>
      </c>
      <c r="CS229" s="43">
        <v>0.11263398192454942</v>
      </c>
      <c r="CT229" s="43">
        <v>-2.1412844333067338E-2</v>
      </c>
      <c r="CU229" s="43">
        <v>0.36742262120201835</v>
      </c>
      <c r="CV229" s="43">
        <v>-9.3742344262786652</v>
      </c>
      <c r="CW229" s="43">
        <v>-5.6674538116771487</v>
      </c>
      <c r="CX229" s="43">
        <v>-1.0132806623447064</v>
      </c>
      <c r="CY229" s="43">
        <v>-1.2265354464113758</v>
      </c>
      <c r="CZ229" s="43">
        <v>-0.95627555124273333</v>
      </c>
      <c r="DA229" s="43">
        <v>-6.3417900639481356E-2</v>
      </c>
      <c r="DB229" s="43">
        <v>-0.46815831068342989</v>
      </c>
      <c r="DC229" s="43">
        <v>2.0887256720209475E-2</v>
      </c>
      <c r="DD229" s="44">
        <v>2604</v>
      </c>
      <c r="DE229" s="44">
        <f t="shared" si="67"/>
        <v>28019</v>
      </c>
      <c r="DF229" s="43">
        <f t="shared" si="65"/>
        <v>-37.658606655494374</v>
      </c>
      <c r="DG229" s="43">
        <f t="shared" si="65"/>
        <v>-33.729895931882695</v>
      </c>
      <c r="DH229" s="44">
        <v>198</v>
      </c>
      <c r="DI229" s="44">
        <f t="shared" si="68"/>
        <v>1715</v>
      </c>
      <c r="DJ229" s="43">
        <f t="shared" si="66"/>
        <v>-19.838056680161941</v>
      </c>
      <c r="DK229" s="43">
        <f t="shared" si="66"/>
        <v>-30.171009771986967</v>
      </c>
    </row>
    <row r="230" spans="1:115" x14ac:dyDescent="0.25">
      <c r="A230" s="41">
        <v>2023</v>
      </c>
      <c r="B230" s="41" t="s">
        <v>171</v>
      </c>
      <c r="C230" s="41" t="s">
        <v>47</v>
      </c>
      <c r="D230" s="42">
        <v>98.07920443823798</v>
      </c>
      <c r="E230" s="42">
        <v>101.9406471918673</v>
      </c>
      <c r="F230" s="42">
        <v>101.41486561444579</v>
      </c>
      <c r="G230" s="42">
        <v>97.876006374043712</v>
      </c>
      <c r="H230" s="42">
        <v>105.38164695608452</v>
      </c>
      <c r="I230" s="42">
        <v>91.083421895185836</v>
      </c>
      <c r="J230" s="42">
        <v>86.51673214095662</v>
      </c>
      <c r="K230" s="42">
        <v>112.45253189990363</v>
      </c>
      <c r="L230" s="42">
        <v>124.80400649894547</v>
      </c>
      <c r="M230" s="42">
        <v>135.26141343811335</v>
      </c>
      <c r="N230" s="42">
        <v>101.90421655625799</v>
      </c>
      <c r="O230" s="42">
        <v>114.72898292302955</v>
      </c>
      <c r="P230" s="42">
        <v>149.47025429743169</v>
      </c>
      <c r="Q230" s="42">
        <v>121.98484764488234</v>
      </c>
      <c r="R230" s="42">
        <v>127.05331816435978</v>
      </c>
      <c r="S230" s="42">
        <v>105.54796116116376</v>
      </c>
      <c r="T230" s="42">
        <v>165.4662067577226</v>
      </c>
      <c r="U230" s="42">
        <v>182.46320998136932</v>
      </c>
      <c r="V230" s="42">
        <v>139.37031841901799</v>
      </c>
      <c r="W230" s="42">
        <v>155.41464664193975</v>
      </c>
      <c r="X230" s="42">
        <v>179.99429274905364</v>
      </c>
      <c r="Y230" s="42">
        <v>167.24044475800432</v>
      </c>
      <c r="Z230" s="42">
        <v>144.91226340760394</v>
      </c>
      <c r="AA230" s="42">
        <v>145.41793944433815</v>
      </c>
      <c r="AB230" s="43">
        <v>1.720589401033501</v>
      </c>
      <c r="AC230" s="43">
        <v>-0.99739419546864827</v>
      </c>
      <c r="AD230" s="43">
        <v>4.5911595726685794</v>
      </c>
      <c r="AE230" s="43">
        <v>2.4195212795423027</v>
      </c>
      <c r="AF230" s="43">
        <v>9.961270617462791</v>
      </c>
      <c r="AG230" s="43">
        <v>-2.2204371801402112</v>
      </c>
      <c r="AH230" s="43">
        <v>-5.4479093297486685</v>
      </c>
      <c r="AI230" s="43">
        <v>6.1626429480813982</v>
      </c>
      <c r="AJ230" s="43">
        <v>-0.27791859441868016</v>
      </c>
      <c r="AK230" s="43">
        <v>6.3571011749445017</v>
      </c>
      <c r="AL230" s="43">
        <v>-13.925200468957687</v>
      </c>
      <c r="AM230" s="43">
        <v>-4.8787005665191678</v>
      </c>
      <c r="AN230" s="43">
        <v>6.2418421568433802</v>
      </c>
      <c r="AO230" s="43">
        <v>0.49036764271723765</v>
      </c>
      <c r="AP230" s="43">
        <v>-6.3308753631302395</v>
      </c>
      <c r="AQ230" s="43">
        <v>-4.9544141700280537</v>
      </c>
      <c r="AR230" s="43">
        <v>6.0208971300658609</v>
      </c>
      <c r="AS230" s="43">
        <v>11.675825506719239</v>
      </c>
      <c r="AT230" s="43">
        <v>-8.4009979696273884</v>
      </c>
      <c r="AU230" s="43">
        <v>2.8713247996457358</v>
      </c>
      <c r="AV230" s="43">
        <v>8.8195573817689379</v>
      </c>
      <c r="AW230" s="43">
        <v>9.1362171958222493</v>
      </c>
      <c r="AX230" s="43">
        <v>-0.94657148248153966</v>
      </c>
      <c r="AY230" s="43">
        <v>4.9841445235266679</v>
      </c>
      <c r="AZ230" s="43">
        <v>1.8751831260356067</v>
      </c>
      <c r="BA230" s="43">
        <v>2.2831751216664475</v>
      </c>
      <c r="BB230" s="43">
        <v>2.9662601896407237</v>
      </c>
      <c r="BC230" s="43">
        <v>2.2956116133012072</v>
      </c>
      <c r="BD230" s="43">
        <v>-0.69210243012574058</v>
      </c>
      <c r="BE230" s="43">
        <v>2.2842069104548779</v>
      </c>
      <c r="BF230" s="43">
        <v>-0.22871303690664702</v>
      </c>
      <c r="BG230" s="43">
        <v>4.656681873416435</v>
      </c>
      <c r="BH230" s="43">
        <v>-8.7105792121404573</v>
      </c>
      <c r="BI230" s="43">
        <v>-12.642322630066472</v>
      </c>
      <c r="BJ230" s="43">
        <v>-17.632793229389911</v>
      </c>
      <c r="BK230" s="43">
        <v>-4.1960863646564261</v>
      </c>
      <c r="BL230" s="43">
        <v>-9.8280729745950701</v>
      </c>
      <c r="BM230" s="43">
        <v>-3.0996689049275217</v>
      </c>
      <c r="BN230" s="43">
        <v>-5.1394365827167388</v>
      </c>
      <c r="BO230" s="43">
        <v>-2.149252210737429</v>
      </c>
      <c r="BP230" s="43">
        <v>2.280434974609169</v>
      </c>
      <c r="BQ230" s="43">
        <v>-1.5804152466832311</v>
      </c>
      <c r="BR230" s="43">
        <v>-7.9289940663236909</v>
      </c>
      <c r="BS230" s="43">
        <v>8.6892130422210769</v>
      </c>
      <c r="BT230" s="43">
        <v>-4.455601373204443</v>
      </c>
      <c r="BU230" s="43">
        <v>7.8924931803433074</v>
      </c>
      <c r="BV230" s="43">
        <v>1.7266920160508681</v>
      </c>
      <c r="BW230" s="43">
        <v>10.067023940508403</v>
      </c>
      <c r="BX230" s="43">
        <v>1.7266667093960666</v>
      </c>
      <c r="BY230" s="43">
        <v>-0.22383343605554298</v>
      </c>
      <c r="BZ230" s="43">
        <v>0.26707322528808919</v>
      </c>
      <c r="CA230" s="43">
        <v>1.626561828517826</v>
      </c>
      <c r="CB230" s="43">
        <v>0.15259015487575345</v>
      </c>
      <c r="CC230" s="43">
        <v>-0.12103955895613709</v>
      </c>
      <c r="CD230" s="43">
        <v>-0.32875535920420551</v>
      </c>
      <c r="CE230" s="43">
        <v>0.35406985493028342</v>
      </c>
      <c r="CF230" s="43">
        <v>-0.45428218004557452</v>
      </c>
      <c r="CG230" s="43">
        <v>1.6619561617749679</v>
      </c>
      <c r="CH230" s="43">
        <v>-0.68277101882815061</v>
      </c>
      <c r="CI230" s="43">
        <v>-0.92416971876175324</v>
      </c>
      <c r="CJ230" s="43">
        <v>0.14927585799892787</v>
      </c>
      <c r="CK230" s="43">
        <v>9.0085089148050166E-3</v>
      </c>
      <c r="CL230" s="43">
        <v>-0.59703894739018282</v>
      </c>
      <c r="CM230" s="43">
        <v>-7.0543023754188597E-2</v>
      </c>
      <c r="CN230" s="43">
        <v>1.6035360577153075</v>
      </c>
      <c r="CO230" s="43">
        <v>0.24816389210603607</v>
      </c>
      <c r="CP230" s="43">
        <v>0.15147091754829098</v>
      </c>
      <c r="CQ230" s="43">
        <v>1.1322920485233277</v>
      </c>
      <c r="CR230" s="43">
        <v>-0.33195418821917444</v>
      </c>
      <c r="CS230" s="43">
        <v>9.0966144419401276E-2</v>
      </c>
      <c r="CT230" s="43">
        <v>-5.3587216416233152E-2</v>
      </c>
      <c r="CU230" s="43">
        <v>0.36618445975365937</v>
      </c>
      <c r="CV230" s="43">
        <v>-8.5164457203500454</v>
      </c>
      <c r="CW230" s="43">
        <v>-4.9761524719394599</v>
      </c>
      <c r="CX230" s="43">
        <v>-0.97880738049196125</v>
      </c>
      <c r="CY230" s="43">
        <v>-1.1862850127321396</v>
      </c>
      <c r="CZ230" s="43">
        <v>-0.8503387502633325</v>
      </c>
      <c r="DA230" s="43">
        <v>-5.5890256208156422E-2</v>
      </c>
      <c r="DB230" s="43">
        <v>-0.4812155057738387</v>
      </c>
      <c r="DC230" s="43">
        <v>1.2243657058842719E-2</v>
      </c>
      <c r="DD230" s="44">
        <v>4237</v>
      </c>
      <c r="DE230" s="44">
        <f t="shared" si="67"/>
        <v>32256</v>
      </c>
      <c r="DF230" s="43">
        <f t="shared" si="65"/>
        <v>12.178978024887478</v>
      </c>
      <c r="DG230" s="43">
        <f t="shared" si="65"/>
        <v>-29.965043315891183</v>
      </c>
      <c r="DH230" s="44">
        <v>225</v>
      </c>
      <c r="DI230" s="44">
        <f t="shared" si="68"/>
        <v>1940</v>
      </c>
      <c r="DJ230" s="43">
        <f t="shared" si="66"/>
        <v>38.036809815950924</v>
      </c>
      <c r="DK230" s="43">
        <f t="shared" si="66"/>
        <v>-25.925925925925931</v>
      </c>
    </row>
    <row r="231" spans="1:115" x14ac:dyDescent="0.25">
      <c r="A231" s="41">
        <v>2023</v>
      </c>
      <c r="B231" s="41" t="s">
        <v>172</v>
      </c>
      <c r="C231" s="41" t="s">
        <v>47</v>
      </c>
      <c r="D231" s="42">
        <v>101.26330078247861</v>
      </c>
      <c r="E231" s="42">
        <v>102.37858426155017</v>
      </c>
      <c r="F231" s="42">
        <v>100.11825469978129</v>
      </c>
      <c r="G231" s="42">
        <v>99.309106856760167</v>
      </c>
      <c r="H231" s="42">
        <v>106.10410906067716</v>
      </c>
      <c r="I231" s="42">
        <v>92.973590416252534</v>
      </c>
      <c r="J231" s="42">
        <v>103.68625658619284</v>
      </c>
      <c r="K231" s="42">
        <v>112.01350203839921</v>
      </c>
      <c r="L231" s="42">
        <v>135.98705844417645</v>
      </c>
      <c r="M231" s="42">
        <v>113.34922175739636</v>
      </c>
      <c r="N231" s="42">
        <v>104.69111151936794</v>
      </c>
      <c r="O231" s="42">
        <v>142.73609512516975</v>
      </c>
      <c r="P231" s="42">
        <v>143.98448798137036</v>
      </c>
      <c r="Q231" s="42">
        <v>161.21475869010328</v>
      </c>
      <c r="R231" s="42">
        <v>230.00842516498264</v>
      </c>
      <c r="S231" s="42">
        <v>124.52595792849077</v>
      </c>
      <c r="T231" s="42">
        <v>177.96206007964307</v>
      </c>
      <c r="U231" s="42">
        <v>151.97430469750444</v>
      </c>
      <c r="V231" s="42">
        <v>142.15528110043388</v>
      </c>
      <c r="W231" s="42">
        <v>192.26429686501422</v>
      </c>
      <c r="X231" s="42">
        <v>167.34329362952039</v>
      </c>
      <c r="Y231" s="42">
        <v>220.2604916871569</v>
      </c>
      <c r="Z231" s="42">
        <v>262.80433400028096</v>
      </c>
      <c r="AA231" s="42">
        <v>171.95265435315724</v>
      </c>
      <c r="AB231" s="43">
        <v>0.32956067663663102</v>
      </c>
      <c r="AC231" s="43">
        <v>-1.6181613420622853</v>
      </c>
      <c r="AD231" s="43">
        <v>4.2423621860172789</v>
      </c>
      <c r="AE231" s="43">
        <v>1.6057411693763068</v>
      </c>
      <c r="AF231" s="43">
        <v>8.301334702101947</v>
      </c>
      <c r="AG231" s="43">
        <v>-3.1739040413104824</v>
      </c>
      <c r="AH231" s="43">
        <v>-8.1430959132837053</v>
      </c>
      <c r="AI231" s="43">
        <v>4.1413419141045571</v>
      </c>
      <c r="AJ231" s="43">
        <v>-7.4346355404677151</v>
      </c>
      <c r="AK231" s="43">
        <v>-14.114151438742539</v>
      </c>
      <c r="AL231" s="43">
        <v>-10.510768935827365</v>
      </c>
      <c r="AM231" s="43">
        <v>-3.3389535973451956</v>
      </c>
      <c r="AN231" s="43">
        <v>3.1040965483278393</v>
      </c>
      <c r="AO231" s="43">
        <v>-8.3018352343234838</v>
      </c>
      <c r="AP231" s="43">
        <v>-7.5349718122334934</v>
      </c>
      <c r="AQ231" s="43">
        <v>-3.8192333100170228</v>
      </c>
      <c r="AR231" s="43">
        <v>-2.8177396990027526</v>
      </c>
      <c r="AS231" s="43">
        <v>-11.281371482639857</v>
      </c>
      <c r="AT231" s="43">
        <v>-6.6447125070597686</v>
      </c>
      <c r="AU231" s="43">
        <v>3.4274527293903345</v>
      </c>
      <c r="AV231" s="43">
        <v>3.8555580435348347</v>
      </c>
      <c r="AW231" s="43">
        <v>-1.9777492575498767</v>
      </c>
      <c r="AX231" s="43">
        <v>-2.7175736973245934</v>
      </c>
      <c r="AY231" s="43">
        <v>5.5501440576823269</v>
      </c>
      <c r="AZ231" s="43">
        <v>1.7379942322796049</v>
      </c>
      <c r="BA231" s="43">
        <v>1.9473744636293588</v>
      </c>
      <c r="BB231" s="43">
        <v>3.0717745142750497</v>
      </c>
      <c r="BC231" s="43">
        <v>2.2358207435899891</v>
      </c>
      <c r="BD231" s="43">
        <v>4.7786642088176734E-2</v>
      </c>
      <c r="BE231" s="43">
        <v>1.7917079243589429</v>
      </c>
      <c r="BF231" s="43">
        <v>-1.0833060565462072</v>
      </c>
      <c r="BG231" s="43">
        <v>4.6124791727448766</v>
      </c>
      <c r="BH231" s="43">
        <v>-8.5830150126965936</v>
      </c>
      <c r="BI231" s="43">
        <v>-12.768926277680759</v>
      </c>
      <c r="BJ231" s="43">
        <v>-17.07467219560894</v>
      </c>
      <c r="BK231" s="43">
        <v>-4.1055629039943646</v>
      </c>
      <c r="BL231" s="43">
        <v>-8.725152413363146</v>
      </c>
      <c r="BM231" s="43">
        <v>-3.7886189747246335</v>
      </c>
      <c r="BN231" s="43">
        <v>-5.5567857554727151</v>
      </c>
      <c r="BO231" s="43">
        <v>-2.3108866833126296</v>
      </c>
      <c r="BP231" s="43">
        <v>1.7470937871276959</v>
      </c>
      <c r="BQ231" s="43">
        <v>-2.4750442449757992</v>
      </c>
      <c r="BR231" s="43">
        <v>-7.8216985290493479</v>
      </c>
      <c r="BS231" s="43">
        <v>8.1082834711771579</v>
      </c>
      <c r="BT231" s="43">
        <v>-3.7295891572271644</v>
      </c>
      <c r="BU231" s="43">
        <v>6.5191322189420919</v>
      </c>
      <c r="BV231" s="43">
        <v>0.92800933441212763</v>
      </c>
      <c r="BW231" s="43">
        <v>9.6072089784477335</v>
      </c>
      <c r="BX231" s="43">
        <v>0.6606643535300103</v>
      </c>
      <c r="BY231" s="43">
        <v>-0.27583233765456205</v>
      </c>
      <c r="BZ231" s="43">
        <v>0.24576966039223522</v>
      </c>
      <c r="CA231" s="43">
        <v>1.2980191400924201</v>
      </c>
      <c r="CB231" s="43">
        <v>9.811109568992625E-2</v>
      </c>
      <c r="CC231" s="43">
        <v>-0.16463086354174661</v>
      </c>
      <c r="CD231" s="43">
        <v>-0.77255479938913718</v>
      </c>
      <c r="CE231" s="43">
        <v>0.23178245794087457</v>
      </c>
      <c r="CF231" s="43">
        <v>-6.7871655986483415</v>
      </c>
      <c r="CG231" s="43">
        <v>-4.8915797870976272</v>
      </c>
      <c r="CH231" s="43">
        <v>-0.45950065752086272</v>
      </c>
      <c r="CI231" s="43">
        <v>-0.42822071809800705</v>
      </c>
      <c r="CJ231" s="43">
        <v>-3.2902544731269821E-2</v>
      </c>
      <c r="CK231" s="43">
        <v>-0.20757470581347326</v>
      </c>
      <c r="CL231" s="43">
        <v>-0.65923959016346378</v>
      </c>
      <c r="CM231" s="43">
        <v>-0.10814759522363594</v>
      </c>
      <c r="CN231" s="43">
        <v>1.4877195487964181</v>
      </c>
      <c r="CO231" s="43">
        <v>0.20249054672928504</v>
      </c>
      <c r="CP231" s="43">
        <v>0.15862155496811822</v>
      </c>
      <c r="CQ231" s="43">
        <v>1.1304783662341129</v>
      </c>
      <c r="CR231" s="43">
        <v>-0.31072809391452799</v>
      </c>
      <c r="CS231" s="43">
        <v>6.8429883858967422E-2</v>
      </c>
      <c r="CT231" s="43">
        <v>-0.1166450550396876</v>
      </c>
      <c r="CU231" s="43">
        <v>0.35507234596015019</v>
      </c>
      <c r="CV231" s="43">
        <v>-8.346743508503641</v>
      </c>
      <c r="CW231" s="43">
        <v>-4.9675084533327318</v>
      </c>
      <c r="CX231" s="43">
        <v>-0.92749115255761627</v>
      </c>
      <c r="CY231" s="43">
        <v>-1.121744850703803</v>
      </c>
      <c r="CZ231" s="43">
        <v>-0.75815761310310992</v>
      </c>
      <c r="DA231" s="43">
        <v>-7.3201831700310291E-2</v>
      </c>
      <c r="DB231" s="43">
        <v>-0.49882287628558103</v>
      </c>
      <c r="DC231" s="43">
        <v>1.8326917951297616E-4</v>
      </c>
      <c r="DD231" s="44">
        <v>3248</v>
      </c>
      <c r="DE231" s="44">
        <f t="shared" si="67"/>
        <v>35504</v>
      </c>
      <c r="DF231" s="43">
        <f t="shared" si="65"/>
        <v>-21.107602623269372</v>
      </c>
      <c r="DG231" s="43">
        <f t="shared" si="65"/>
        <v>-29.238250886913541</v>
      </c>
      <c r="DH231" s="44">
        <v>271</v>
      </c>
      <c r="DI231" s="44">
        <f t="shared" si="68"/>
        <v>2211</v>
      </c>
      <c r="DJ231" s="43">
        <f t="shared" si="66"/>
        <v>94.964028776978424</v>
      </c>
      <c r="DK231" s="43">
        <f t="shared" si="66"/>
        <v>-19.833212472806384</v>
      </c>
    </row>
    <row r="232" spans="1:115" x14ac:dyDescent="0.25">
      <c r="A232" s="41">
        <v>2024</v>
      </c>
      <c r="B232" s="41" t="s">
        <v>160</v>
      </c>
      <c r="C232" s="41" t="s">
        <v>47</v>
      </c>
      <c r="D232" s="42">
        <v>95.426773184044222</v>
      </c>
      <c r="E232" s="42">
        <v>101.62915674087849</v>
      </c>
      <c r="F232" s="42">
        <v>98.284194878071915</v>
      </c>
      <c r="G232" s="42">
        <v>96.379484618465753</v>
      </c>
      <c r="H232" s="42">
        <v>103.81400729023795</v>
      </c>
      <c r="I232" s="42">
        <v>91.91445984315385</v>
      </c>
      <c r="J232" s="42">
        <v>76.07463329221865</v>
      </c>
      <c r="K232" s="42">
        <v>109.42098263720565</v>
      </c>
      <c r="L232" s="42">
        <v>101.10396182297772</v>
      </c>
      <c r="M232" s="42">
        <v>97.997901610850874</v>
      </c>
      <c r="N232" s="42">
        <v>100.71983125886071</v>
      </c>
      <c r="O232" s="42">
        <v>104.88079987074784</v>
      </c>
      <c r="P232" s="42">
        <v>117.61317831132945</v>
      </c>
      <c r="Q232" s="42">
        <v>84.548279938174559</v>
      </c>
      <c r="R232" s="42">
        <v>84.260164118292252</v>
      </c>
      <c r="S232" s="42">
        <v>104.14875257511314</v>
      </c>
      <c r="T232" s="42">
        <v>134.94282056669974</v>
      </c>
      <c r="U232" s="42">
        <v>131.02809775940304</v>
      </c>
      <c r="V232" s="42">
        <v>136.73156111307512</v>
      </c>
      <c r="W232" s="42">
        <v>144.45131056990897</v>
      </c>
      <c r="X232" s="42">
        <v>142.37843056939064</v>
      </c>
      <c r="Y232" s="42">
        <v>115.04245658157257</v>
      </c>
      <c r="Z232" s="42">
        <v>96.470957774876069</v>
      </c>
      <c r="AA232" s="42">
        <v>145.06603299719973</v>
      </c>
      <c r="AB232" s="43">
        <v>-0.35110008017202876</v>
      </c>
      <c r="AC232" s="43">
        <v>-1.4121166792832596</v>
      </c>
      <c r="AD232" s="43">
        <v>2.6391574124556616</v>
      </c>
      <c r="AE232" s="43">
        <v>1.2245550197079735</v>
      </c>
      <c r="AF232" s="43">
        <v>9.3310134241676437</v>
      </c>
      <c r="AG232" s="43">
        <v>1.7934778256708084</v>
      </c>
      <c r="AH232" s="43">
        <v>-14.974984938691138</v>
      </c>
      <c r="AI232" s="43">
        <v>1.913204393636736</v>
      </c>
      <c r="AJ232" s="43">
        <v>-5.3366737306151268</v>
      </c>
      <c r="AK232" s="43">
        <v>-4.8045761859735308</v>
      </c>
      <c r="AL232" s="43">
        <v>-21.436104465192862</v>
      </c>
      <c r="AM232" s="43">
        <v>-1.6506655155135719</v>
      </c>
      <c r="AN232" s="43">
        <v>-2.5968821871127812</v>
      </c>
      <c r="AO232" s="43">
        <v>-9.7521869351855806</v>
      </c>
      <c r="AP232" s="43">
        <v>-18.122349277142103</v>
      </c>
      <c r="AQ232" s="43">
        <v>2.2804701881312228</v>
      </c>
      <c r="AR232" s="43">
        <v>-2.3055756842282227</v>
      </c>
      <c r="AS232" s="43">
        <v>-4.4800530963695522</v>
      </c>
      <c r="AT232" s="43">
        <v>-18.694391228341733</v>
      </c>
      <c r="AU232" s="43">
        <v>3.164298979658553</v>
      </c>
      <c r="AV232" s="43">
        <v>-0.26936933531291896</v>
      </c>
      <c r="AW232" s="43">
        <v>-4.8664409725953206</v>
      </c>
      <c r="AX232" s="43">
        <v>-14.011105295045311</v>
      </c>
      <c r="AY232" s="43">
        <v>10.935870957484184</v>
      </c>
      <c r="AZ232" s="43">
        <v>-0.35110008017202876</v>
      </c>
      <c r="BA232" s="43">
        <v>-1.4121166792832596</v>
      </c>
      <c r="BB232" s="43">
        <v>2.6391574124556616</v>
      </c>
      <c r="BC232" s="43">
        <v>1.2245550197079735</v>
      </c>
      <c r="BD232" s="43">
        <v>9.3310134241676437</v>
      </c>
      <c r="BE232" s="43">
        <v>1.7934778256708084</v>
      </c>
      <c r="BF232" s="43">
        <v>-14.974984938691138</v>
      </c>
      <c r="BG232" s="43">
        <v>1.913204393636736</v>
      </c>
      <c r="BH232" s="43">
        <v>-5.3366737306151268</v>
      </c>
      <c r="BI232" s="43">
        <v>-4.8045761859735308</v>
      </c>
      <c r="BJ232" s="43">
        <v>-21.436104465192862</v>
      </c>
      <c r="BK232" s="43">
        <v>-1.6506655155135719</v>
      </c>
      <c r="BL232" s="43">
        <v>-2.5968821871127812</v>
      </c>
      <c r="BM232" s="43">
        <v>-9.7521869351855806</v>
      </c>
      <c r="BN232" s="43">
        <v>-18.122349277142103</v>
      </c>
      <c r="BO232" s="43">
        <v>2.2804701881312228</v>
      </c>
      <c r="BP232" s="43">
        <v>-2.3055756842282227</v>
      </c>
      <c r="BQ232" s="43">
        <v>-4.4800530963695522</v>
      </c>
      <c r="BR232" s="43">
        <v>-18.694391228341733</v>
      </c>
      <c r="BS232" s="43">
        <v>3.164298979658553</v>
      </c>
      <c r="BT232" s="43">
        <v>-0.26936933531291896</v>
      </c>
      <c r="BU232" s="43">
        <v>-4.8664409725953206</v>
      </c>
      <c r="BV232" s="43">
        <v>-14.011105295045311</v>
      </c>
      <c r="BW232" s="43">
        <v>10.935870957484184</v>
      </c>
      <c r="BX232" s="43">
        <v>-0.47740591164739282</v>
      </c>
      <c r="BY232" s="43">
        <v>-0.26929139575878336</v>
      </c>
      <c r="BZ232" s="43">
        <v>0.17754411485396851</v>
      </c>
      <c r="CA232" s="43">
        <v>1.1870969229260164</v>
      </c>
      <c r="CB232" s="43">
        <v>0.13549252614969931</v>
      </c>
      <c r="CC232" s="43">
        <v>6.5792043947646026E-2</v>
      </c>
      <c r="CD232" s="43">
        <v>-1.8646600564454154</v>
      </c>
      <c r="CE232" s="43">
        <v>9.0619932679475601E-2</v>
      </c>
      <c r="CF232" s="43">
        <v>-5.0519277638345832</v>
      </c>
      <c r="CG232" s="43">
        <v>-1.9901712389338291</v>
      </c>
      <c r="CH232" s="43">
        <v>-1.1351748042219305</v>
      </c>
      <c r="CI232" s="43">
        <v>-0.25180025645497006</v>
      </c>
      <c r="CJ232" s="43">
        <v>-0.60380362785371033</v>
      </c>
      <c r="CK232" s="43">
        <v>-0.17775575518365533</v>
      </c>
      <c r="CL232" s="43">
        <v>-0.94911623091383779</v>
      </c>
      <c r="CM232" s="43">
        <v>5.5894149727349074E-2</v>
      </c>
      <c r="CN232" s="43">
        <v>1.3246336353276651</v>
      </c>
      <c r="CO232" s="43">
        <v>0.12076586799566397</v>
      </c>
      <c r="CP232" s="43">
        <v>0.16786445539741435</v>
      </c>
      <c r="CQ232" s="43">
        <v>1.2081946868476625</v>
      </c>
      <c r="CR232" s="43">
        <v>-0.25264569610405568</v>
      </c>
      <c r="CS232" s="43">
        <v>5.8246715758492565E-2</v>
      </c>
      <c r="CT232" s="43">
        <v>-0.3032554709274814</v>
      </c>
      <c r="CU232" s="43">
        <v>0.32546307635996902</v>
      </c>
      <c r="CV232" s="43">
        <v>-8.9458673498103707</v>
      </c>
      <c r="CW232" s="43">
        <v>-4.8855910887389173</v>
      </c>
      <c r="CX232" s="43">
        <v>-1.0979661639957381</v>
      </c>
      <c r="CY232" s="43">
        <v>-1.5020087715373986</v>
      </c>
      <c r="CZ232" s="43">
        <v>-0.77448573869366233</v>
      </c>
      <c r="DA232" s="43">
        <v>-9.7694262081630664E-2</v>
      </c>
      <c r="DB232" s="43">
        <v>-0.60029721190211272</v>
      </c>
      <c r="DC232" s="43">
        <v>1.2175887139088263E-2</v>
      </c>
      <c r="DD232" s="44">
        <v>1897</v>
      </c>
      <c r="DE232" s="44">
        <f>+DD232</f>
        <v>1897</v>
      </c>
      <c r="DF232" s="43">
        <f t="shared" si="65"/>
        <v>-10.179924242424242</v>
      </c>
      <c r="DG232" s="43">
        <f t="shared" si="65"/>
        <v>-10.179924242424242</v>
      </c>
      <c r="DH232" s="44">
        <v>126</v>
      </c>
      <c r="DI232" s="44">
        <f>+DH232</f>
        <v>126</v>
      </c>
      <c r="DJ232" s="43">
        <f t="shared" si="66"/>
        <v>-5.9701492537313383</v>
      </c>
      <c r="DK232" s="43">
        <f t="shared" si="66"/>
        <v>-5.9701492537313383</v>
      </c>
    </row>
    <row r="233" spans="1:115" x14ac:dyDescent="0.25">
      <c r="A233" s="41">
        <v>2024</v>
      </c>
      <c r="B233" s="41" t="s">
        <v>162</v>
      </c>
      <c r="C233" s="41" t="s">
        <v>47</v>
      </c>
      <c r="D233" s="42">
        <v>94.527300640347164</v>
      </c>
      <c r="E233" s="42">
        <v>103.07558269633842</v>
      </c>
      <c r="F233" s="42">
        <v>101.16577100402293</v>
      </c>
      <c r="G233" s="42">
        <v>95.406239592791309</v>
      </c>
      <c r="H233" s="42">
        <v>103.29573565865151</v>
      </c>
      <c r="I233" s="42">
        <v>89.521836886374146</v>
      </c>
      <c r="J233" s="42">
        <v>72.227544242519556</v>
      </c>
      <c r="K233" s="42">
        <v>107.90520800585668</v>
      </c>
      <c r="L233" s="42">
        <v>101.33633182189658</v>
      </c>
      <c r="M233" s="42">
        <v>101.14836486030224</v>
      </c>
      <c r="N233" s="42">
        <v>106.04346228960566</v>
      </c>
      <c r="O233" s="42">
        <v>104.61385842612825</v>
      </c>
      <c r="P233" s="42">
        <v>114.78091778477429</v>
      </c>
      <c r="Q233" s="42">
        <v>86.200632673053292</v>
      </c>
      <c r="R233" s="42">
        <v>71.645374169856595</v>
      </c>
      <c r="S233" s="42">
        <v>101.59482593119782</v>
      </c>
      <c r="T233" s="42">
        <v>135.65143626904305</v>
      </c>
      <c r="U233" s="42">
        <v>135.50448788186759</v>
      </c>
      <c r="V233" s="42">
        <v>143.89940944142185</v>
      </c>
      <c r="W233" s="42">
        <v>144.31797898617</v>
      </c>
      <c r="X233" s="42">
        <v>138.51227860961026</v>
      </c>
      <c r="Y233" s="42">
        <v>117.68629623423277</v>
      </c>
      <c r="Z233" s="42">
        <v>82.447679245390091</v>
      </c>
      <c r="AA233" s="42">
        <v>141.86389696527527</v>
      </c>
      <c r="AB233" s="43">
        <v>-0.83221221668030587</v>
      </c>
      <c r="AC233" s="43">
        <v>-0.48237255852527916</v>
      </c>
      <c r="AD233" s="43">
        <v>3.9232402961802748</v>
      </c>
      <c r="AE233" s="43">
        <v>2.0757601433696315E-2</v>
      </c>
      <c r="AF233" s="43">
        <v>8.0898876404243545</v>
      </c>
      <c r="AG233" s="43">
        <v>1.182377911411403</v>
      </c>
      <c r="AH233" s="43">
        <v>-14.721142272316555</v>
      </c>
      <c r="AI233" s="43">
        <v>0.26501503747038413</v>
      </c>
      <c r="AJ233" s="43">
        <v>-6.6339601374245998</v>
      </c>
      <c r="AK233" s="43">
        <v>-13.867701715799608</v>
      </c>
      <c r="AL233" s="43">
        <v>-3.8261817741364501</v>
      </c>
      <c r="AM233" s="43">
        <v>1.2314589268176634</v>
      </c>
      <c r="AN233" s="43">
        <v>-7.9429059391986856</v>
      </c>
      <c r="AO233" s="43">
        <v>1.3742169750468713</v>
      </c>
      <c r="AP233" s="43">
        <v>-13.878391710793581</v>
      </c>
      <c r="AQ233" s="43">
        <v>1.0830003814333411</v>
      </c>
      <c r="AR233" s="43">
        <v>-4.4444253600956944</v>
      </c>
      <c r="AS233" s="43">
        <v>-13.94921657289936</v>
      </c>
      <c r="AT233" s="43">
        <v>-1.8877801268666006</v>
      </c>
      <c r="AU233" s="43">
        <v>4.7249444049219713</v>
      </c>
      <c r="AV233" s="43">
        <v>-3.572205274869944</v>
      </c>
      <c r="AW233" s="43">
        <v>5.2028620488192567</v>
      </c>
      <c r="AX233" s="43">
        <v>-9.8364963692827665</v>
      </c>
      <c r="AY233" s="43">
        <v>8.8050594742698163</v>
      </c>
      <c r="AZ233" s="43">
        <v>-0.59109917474683416</v>
      </c>
      <c r="BA233" s="43">
        <v>-0.94614156323119536</v>
      </c>
      <c r="BB233" s="43">
        <v>3.2864840834325504</v>
      </c>
      <c r="BC233" s="43">
        <v>0.62211031559926688</v>
      </c>
      <c r="BD233" s="43">
        <v>8.7084609789853431</v>
      </c>
      <c r="BE233" s="43">
        <v>1.4910373971764201</v>
      </c>
      <c r="BF233" s="43">
        <v>-14.85154510179607</v>
      </c>
      <c r="BG233" s="43">
        <v>1.0881392819438229</v>
      </c>
      <c r="BH233" s="43">
        <v>-5.9905366714663728</v>
      </c>
      <c r="BI233" s="43">
        <v>-9.6340886376004686</v>
      </c>
      <c r="BJ233" s="43">
        <v>-13.293513136476919</v>
      </c>
      <c r="BK233" s="43">
        <v>-0.2322493243395285</v>
      </c>
      <c r="BL233" s="43">
        <v>-5.3127566882228532</v>
      </c>
      <c r="BM233" s="43">
        <v>-4.4583242782735066</v>
      </c>
      <c r="BN233" s="43">
        <v>-16.225211582931877</v>
      </c>
      <c r="BO233" s="43">
        <v>1.6856422141573013</v>
      </c>
      <c r="BP233" s="43">
        <v>-3.3896368078432992</v>
      </c>
      <c r="BQ233" s="43">
        <v>-9.5407809866045685</v>
      </c>
      <c r="BR233" s="43">
        <v>-10.864985456034216</v>
      </c>
      <c r="BS233" s="43">
        <v>3.9384034595051354</v>
      </c>
      <c r="BT233" s="43">
        <v>-1.9258644334102515</v>
      </c>
      <c r="BU233" s="43">
        <v>-2.7758327624538559E-2</v>
      </c>
      <c r="BV233" s="43">
        <v>-12.136471189734898</v>
      </c>
      <c r="BW233" s="43">
        <v>9.8720241449275612</v>
      </c>
      <c r="BX233" s="43">
        <v>-0.80982595890005493</v>
      </c>
      <c r="BY233" s="43">
        <v>-0.12489202428983845</v>
      </c>
      <c r="BZ233" s="43">
        <v>0.23743985862044836</v>
      </c>
      <c r="CA233" s="43">
        <v>0.78103335092327808</v>
      </c>
      <c r="CB233" s="43">
        <v>0.15271126446906202</v>
      </c>
      <c r="CC233" s="43">
        <v>2.2311498190414319E-2</v>
      </c>
      <c r="CD233" s="43">
        <v>-1.8934102170073854</v>
      </c>
      <c r="CE233" s="43">
        <v>1.4980310193966275E-2</v>
      </c>
      <c r="CF233" s="43">
        <v>-6.4375453537754206</v>
      </c>
      <c r="CG233" s="43">
        <v>-5.8654911036674529</v>
      </c>
      <c r="CH233" s="43">
        <v>-0.16171660407399183</v>
      </c>
      <c r="CI233" s="43">
        <v>0.75947152375062232</v>
      </c>
      <c r="CJ233" s="43">
        <v>-0.92988678013448767</v>
      </c>
      <c r="CK233" s="43">
        <v>2.2265639900147394E-2</v>
      </c>
      <c r="CL233" s="43">
        <v>-0.28704259565660961</v>
      </c>
      <c r="CM233" s="43">
        <v>2.4854566106352394E-2</v>
      </c>
      <c r="CN233" s="43">
        <v>-0.73317243073195093</v>
      </c>
      <c r="CO233" s="43">
        <v>-0.17249214382646652</v>
      </c>
      <c r="CP233" s="43">
        <v>0.19822454380798585</v>
      </c>
      <c r="CQ233" s="43">
        <v>0.99075623786405576</v>
      </c>
      <c r="CR233" s="43">
        <v>0.14694137788871631</v>
      </c>
      <c r="CS233" s="43">
        <v>3.1158788417487284E-2</v>
      </c>
      <c r="CT233" s="43">
        <v>-1.9890159446241504</v>
      </c>
      <c r="CU233" s="43">
        <v>6.1254709740420771E-2</v>
      </c>
      <c r="CV233" s="43">
        <v>-6.0969486396931281</v>
      </c>
      <c r="CW233" s="43">
        <v>-4.06837517143315</v>
      </c>
      <c r="CX233" s="43">
        <v>-0.80980804268294204</v>
      </c>
      <c r="CY233" s="43">
        <v>0.23746728351600413</v>
      </c>
      <c r="CZ233" s="43">
        <v>-0.77735311955979813</v>
      </c>
      <c r="DA233" s="43">
        <v>-7.727881393389148E-2</v>
      </c>
      <c r="DB233" s="43">
        <v>-0.64483380353886444</v>
      </c>
      <c r="DC233" s="43">
        <v>4.3233027939513738E-2</v>
      </c>
      <c r="DD233" s="44">
        <v>3309</v>
      </c>
      <c r="DE233" s="44">
        <f>DD233+DE232</f>
        <v>5206</v>
      </c>
      <c r="DF233" s="43">
        <f t="shared" si="65"/>
        <v>2.1927115503397099</v>
      </c>
      <c r="DG233" s="43">
        <f t="shared" si="65"/>
        <v>-2.6915887850467279</v>
      </c>
      <c r="DH233" s="44">
        <v>181</v>
      </c>
      <c r="DI233" s="44">
        <f t="shared" ref="DI233:DI243" si="69">DH233+DI232</f>
        <v>307</v>
      </c>
      <c r="DJ233" s="43">
        <f t="shared" si="66"/>
        <v>17.532467532467532</v>
      </c>
      <c r="DK233" s="43">
        <f t="shared" si="66"/>
        <v>6.5972222222222321</v>
      </c>
    </row>
    <row r="234" spans="1:115" x14ac:dyDescent="0.25">
      <c r="A234" s="41">
        <v>2024</v>
      </c>
      <c r="B234" s="41" t="s">
        <v>163</v>
      </c>
      <c r="C234" s="41" t="s">
        <v>47</v>
      </c>
      <c r="D234" s="42">
        <v>94.478939045938731</v>
      </c>
      <c r="E234" s="42">
        <v>102.44026553895402</v>
      </c>
      <c r="F234" s="42">
        <v>99.754639815999354</v>
      </c>
      <c r="G234" s="42">
        <v>95.423657389861987</v>
      </c>
      <c r="H234" s="42">
        <v>103.56078092780596</v>
      </c>
      <c r="I234" s="42">
        <v>89.357364391239543</v>
      </c>
      <c r="J234" s="42">
        <v>72.785331141123663</v>
      </c>
      <c r="K234" s="42">
        <v>108.17439419831783</v>
      </c>
      <c r="L234" s="42">
        <v>103.3027719042104</v>
      </c>
      <c r="M234" s="42">
        <v>99.033605808693622</v>
      </c>
      <c r="N234" s="42">
        <v>88.013920109591851</v>
      </c>
      <c r="O234" s="42">
        <v>111.60936763860603</v>
      </c>
      <c r="P234" s="42">
        <v>114.23761802167591</v>
      </c>
      <c r="Q234" s="42">
        <v>91.456187906570108</v>
      </c>
      <c r="R234" s="42">
        <v>81.206575673496246</v>
      </c>
      <c r="S234" s="42">
        <v>112.38910695288237</v>
      </c>
      <c r="T234" s="42">
        <v>138.03320044307426</v>
      </c>
      <c r="U234" s="42">
        <v>131.65113802213031</v>
      </c>
      <c r="V234" s="42">
        <v>119.96797575258671</v>
      </c>
      <c r="W234" s="42">
        <v>154.32805909722083</v>
      </c>
      <c r="X234" s="42">
        <v>136.89109829778837</v>
      </c>
      <c r="Y234" s="42">
        <v>125.36488419383424</v>
      </c>
      <c r="Z234" s="42">
        <v>93.548731828173132</v>
      </c>
      <c r="AA234" s="42">
        <v>157.65750689968212</v>
      </c>
      <c r="AB234" s="43">
        <v>-1.1237089819719714</v>
      </c>
      <c r="AC234" s="43">
        <v>-1.762687803253904</v>
      </c>
      <c r="AD234" s="43">
        <v>0.94800158060210915</v>
      </c>
      <c r="AE234" s="43">
        <v>-8.9012041424252342E-2</v>
      </c>
      <c r="AF234" s="43">
        <v>8.098147914846221</v>
      </c>
      <c r="AG234" s="43">
        <v>0.96471952873804501</v>
      </c>
      <c r="AH234" s="43">
        <v>-13.256057537928855</v>
      </c>
      <c r="AI234" s="43">
        <v>-1.0117005365519516</v>
      </c>
      <c r="AJ234" s="43">
        <v>-8.6730638184030369</v>
      </c>
      <c r="AK234" s="43">
        <v>-15.879568296991152</v>
      </c>
      <c r="AL234" s="43">
        <v>-20.384991227742542</v>
      </c>
      <c r="AM234" s="43">
        <v>0.99009798463689513</v>
      </c>
      <c r="AN234" s="43">
        <v>-11.649716448277802</v>
      </c>
      <c r="AO234" s="43">
        <v>-6.8442277221623211</v>
      </c>
      <c r="AP234" s="43">
        <v>-13.071749640352747</v>
      </c>
      <c r="AQ234" s="43">
        <v>-1.5965530498173064</v>
      </c>
      <c r="AR234" s="43">
        <v>-7.8245280269418016</v>
      </c>
      <c r="AS234" s="43">
        <v>-17.694273433135599</v>
      </c>
      <c r="AT234" s="43">
        <v>-19.428176458167613</v>
      </c>
      <c r="AU234" s="43">
        <v>3.3597918522190184</v>
      </c>
      <c r="AV234" s="43">
        <v>-9.7173874034782273</v>
      </c>
      <c r="AW234" s="43">
        <v>-3.6831601753027909</v>
      </c>
      <c r="AX234" s="43">
        <v>-9.5372193084067742</v>
      </c>
      <c r="AY234" s="43">
        <v>5.1005874747096502</v>
      </c>
      <c r="AZ234" s="43">
        <v>-0.76864926650733745</v>
      </c>
      <c r="BA234" s="43">
        <v>-1.2199839320595429</v>
      </c>
      <c r="BB234" s="43">
        <v>2.4948883657653464</v>
      </c>
      <c r="BC234" s="43">
        <v>0.38472374654896502</v>
      </c>
      <c r="BD234" s="43">
        <v>8.5042512473365797</v>
      </c>
      <c r="BE234" s="43">
        <v>1.3167557712038702</v>
      </c>
      <c r="BF234" s="43">
        <v>-14.332806625748995</v>
      </c>
      <c r="BG234" s="43">
        <v>0.3804798989089031</v>
      </c>
      <c r="BH234" s="43">
        <v>-6.9143481223814973</v>
      </c>
      <c r="BI234" s="43">
        <v>-11.808761889345941</v>
      </c>
      <c r="BJ234" s="43">
        <v>-15.53973027995209</v>
      </c>
      <c r="BK234" s="43">
        <v>0.18924509443478676</v>
      </c>
      <c r="BL234" s="43">
        <v>-7.4993038402056955</v>
      </c>
      <c r="BM234" s="43">
        <v>-5.3042756972970455</v>
      </c>
      <c r="BN234" s="43">
        <v>-15.171293256032502</v>
      </c>
      <c r="BO234" s="43">
        <v>0.50139567372451399</v>
      </c>
      <c r="BP234" s="43">
        <v>-4.9346978669755241</v>
      </c>
      <c r="BQ234" s="43">
        <v>-12.40965176607447</v>
      </c>
      <c r="BR234" s="43">
        <v>-13.614455801704551</v>
      </c>
      <c r="BS234" s="43">
        <v>3.736142830131306</v>
      </c>
      <c r="BT234" s="43">
        <v>-4.6229082149682688</v>
      </c>
      <c r="BU234" s="43">
        <v>-1.3386275129437686</v>
      </c>
      <c r="BV234" s="43">
        <v>-11.261051890389663</v>
      </c>
      <c r="BW234" s="43">
        <v>8.1312094293439774</v>
      </c>
      <c r="BX234" s="43">
        <v>-1.0276408467247773</v>
      </c>
      <c r="BY234" s="43">
        <v>-0.25422797110754897</v>
      </c>
      <c r="BZ234" s="43">
        <v>7.8080438523325468E-2</v>
      </c>
      <c r="CA234" s="43">
        <v>0.73566642542275273</v>
      </c>
      <c r="CB234" s="43">
        <v>0.11452778998241543</v>
      </c>
      <c r="CC234" s="43">
        <v>-1.4666636269196781E-2</v>
      </c>
      <c r="CD234" s="43">
        <v>-1.6250030500787631</v>
      </c>
      <c r="CE234" s="43">
        <v>-6.2017843197762074E-2</v>
      </c>
      <c r="CF234" s="43">
        <v>-8.4078616457127531</v>
      </c>
      <c r="CG234" s="43">
        <v>-6.1233143000471193</v>
      </c>
      <c r="CH234" s="43">
        <v>-1.0670900275203059</v>
      </c>
      <c r="CI234" s="43">
        <v>0.68230671257886311</v>
      </c>
      <c r="CJ234" s="43">
        <v>-1.2373131570916551</v>
      </c>
      <c r="CK234" s="43">
        <v>-0.12435456435705579</v>
      </c>
      <c r="CL234" s="43">
        <v>-0.50143998014344615</v>
      </c>
      <c r="CM234" s="43">
        <v>-3.6656329132033844E-2</v>
      </c>
      <c r="CN234" s="43">
        <v>-0.8055922139894246</v>
      </c>
      <c r="CO234" s="43">
        <v>-0.19443117989805866</v>
      </c>
      <c r="CP234" s="43">
        <v>0.1649446801816275</v>
      </c>
      <c r="CQ234" s="43">
        <v>0.92512006382699685</v>
      </c>
      <c r="CR234" s="43">
        <v>0.13701953405355907</v>
      </c>
      <c r="CS234" s="43">
        <v>1.2125289410330427E-2</v>
      </c>
      <c r="CT234" s="43">
        <v>-1.8709202384674695</v>
      </c>
      <c r="CU234" s="43">
        <v>2.0549636903589429E-2</v>
      </c>
      <c r="CV234" s="43">
        <v>-6.8931981808429397</v>
      </c>
      <c r="CW234" s="43">
        <v>-4.7749950033899156</v>
      </c>
      <c r="CX234" s="43">
        <v>-0.89277392424355684</v>
      </c>
      <c r="CY234" s="43">
        <v>0.38467242600704266</v>
      </c>
      <c r="CZ234" s="43">
        <v>-0.93552856812141849</v>
      </c>
      <c r="DA234" s="43">
        <v>-9.346787257914467E-2</v>
      </c>
      <c r="DB234" s="43">
        <v>-0.59684950943715431</v>
      </c>
      <c r="DC234" s="43">
        <v>1.5744270921207414E-2</v>
      </c>
      <c r="DD234" s="44">
        <v>2772</v>
      </c>
      <c r="DE234" s="44">
        <f>DD234+DE233</f>
        <v>7978</v>
      </c>
      <c r="DF234" s="43">
        <f t="shared" si="65"/>
        <v>-13.805970149253731</v>
      </c>
      <c r="DG234" s="43">
        <f t="shared" si="65"/>
        <v>-6.8643474200326899</v>
      </c>
      <c r="DH234" s="44">
        <v>145</v>
      </c>
      <c r="DI234" s="44">
        <f t="shared" si="69"/>
        <v>452</v>
      </c>
      <c r="DJ234" s="43">
        <f t="shared" si="66"/>
        <v>-48.581560283687942</v>
      </c>
      <c r="DK234" s="43">
        <f t="shared" si="66"/>
        <v>-20.701754385964911</v>
      </c>
    </row>
    <row r="235" spans="1:115" x14ac:dyDescent="0.25">
      <c r="A235" s="41">
        <v>2024</v>
      </c>
      <c r="B235" s="41" t="s">
        <v>164</v>
      </c>
      <c r="C235" s="41" t="s">
        <v>47</v>
      </c>
      <c r="D235" s="42">
        <v>94.955788781331009</v>
      </c>
      <c r="E235" s="42">
        <v>103.41482972221216</v>
      </c>
      <c r="F235" s="42">
        <v>101.16766071383047</v>
      </c>
      <c r="G235" s="42">
        <v>96.101388996730577</v>
      </c>
      <c r="H235" s="42">
        <v>102.72968546810817</v>
      </c>
      <c r="I235" s="42">
        <v>89.871747601352411</v>
      </c>
      <c r="J235" s="42">
        <v>72.825173062464259</v>
      </c>
      <c r="K235" s="42">
        <v>107.81868387254636</v>
      </c>
      <c r="L235" s="42">
        <v>100.01880436710312</v>
      </c>
      <c r="M235" s="42">
        <v>97.179979139875655</v>
      </c>
      <c r="N235" s="42">
        <v>101.27056596078314</v>
      </c>
      <c r="O235" s="42">
        <v>105.31979482463836</v>
      </c>
      <c r="P235" s="42">
        <v>111.96499777586799</v>
      </c>
      <c r="Q235" s="42">
        <v>87.116758908682868</v>
      </c>
      <c r="R235" s="42">
        <v>73.94885284196873</v>
      </c>
      <c r="S235" s="42">
        <v>107.62047140172164</v>
      </c>
      <c r="T235" s="42">
        <v>133.81260940480081</v>
      </c>
      <c r="U235" s="42">
        <v>129.26739961950494</v>
      </c>
      <c r="V235" s="42">
        <v>138.33274468437097</v>
      </c>
      <c r="W235" s="42">
        <v>145.89695318417611</v>
      </c>
      <c r="X235" s="42">
        <v>133.87191541644293</v>
      </c>
      <c r="Y235" s="42">
        <v>119.54525550609894</v>
      </c>
      <c r="Z235" s="42">
        <v>85.237810772377131</v>
      </c>
      <c r="AA235" s="42">
        <v>151.62917317021848</v>
      </c>
      <c r="AB235" s="43">
        <v>-0.24836055014000324</v>
      </c>
      <c r="AC235" s="43">
        <v>-0.24097819302978385</v>
      </c>
      <c r="AD235" s="43">
        <v>2.645321907664111</v>
      </c>
      <c r="AE235" s="43">
        <v>0.92148358401620278</v>
      </c>
      <c r="AF235" s="43">
        <v>5.9909400361256138</v>
      </c>
      <c r="AG235" s="43">
        <v>2.807722684649927</v>
      </c>
      <c r="AH235" s="43">
        <v>-12.080185609680171</v>
      </c>
      <c r="AI235" s="43">
        <v>-0.86333902995786582</v>
      </c>
      <c r="AJ235" s="43">
        <v>-2.7108000457802817</v>
      </c>
      <c r="AK235" s="43">
        <v>-3.8053839213727958</v>
      </c>
      <c r="AL235" s="43">
        <v>7.6659673640280035</v>
      </c>
      <c r="AM235" s="43">
        <v>-1.8257953081641687</v>
      </c>
      <c r="AN235" s="43">
        <v>2.0884066974706794</v>
      </c>
      <c r="AO235" s="43">
        <v>-6.0109529893399571</v>
      </c>
      <c r="AP235" s="43">
        <v>-18.458215314721382</v>
      </c>
      <c r="AQ235" s="43">
        <v>5.4399395849810572</v>
      </c>
      <c r="AR235" s="43">
        <v>-2.293714154700921</v>
      </c>
      <c r="AS235" s="43">
        <v>-5.9459850698293852</v>
      </c>
      <c r="AT235" s="43">
        <v>8.0642376390674961</v>
      </c>
      <c r="AU235" s="43">
        <v>-0.38251758873876218</v>
      </c>
      <c r="AV235" s="43">
        <v>3.6385395510578178</v>
      </c>
      <c r="AW235" s="43">
        <v>-3.2972385470099619</v>
      </c>
      <c r="AX235" s="43">
        <v>-15.511696883258285</v>
      </c>
      <c r="AY235" s="43">
        <v>11.542759479663879</v>
      </c>
      <c r="AZ235" s="43">
        <v>-0.63893805142704041</v>
      </c>
      <c r="BA235" s="43">
        <v>-0.97519972638241414</v>
      </c>
      <c r="BB235" s="43">
        <v>2.5328588650718409</v>
      </c>
      <c r="BC235" s="43">
        <v>0.51875996017822779</v>
      </c>
      <c r="BD235" s="43">
        <v>7.868630658388942</v>
      </c>
      <c r="BE235" s="43">
        <v>1.6842195375322166</v>
      </c>
      <c r="BF235" s="43">
        <v>-13.785482019353079</v>
      </c>
      <c r="BG235" s="43">
        <v>6.808460260843141E-2</v>
      </c>
      <c r="BH235" s="43">
        <v>-5.9122858069231565</v>
      </c>
      <c r="BI235" s="43">
        <v>-9.9675409272111821</v>
      </c>
      <c r="BJ235" s="43">
        <v>-10.613391237962322</v>
      </c>
      <c r="BK235" s="43">
        <v>-0.31609059993633615</v>
      </c>
      <c r="BL235" s="43">
        <v>-5.3285588084073465</v>
      </c>
      <c r="BM235" s="43">
        <v>-5.4815054502537208</v>
      </c>
      <c r="BN235" s="43">
        <v>-15.976478847366693</v>
      </c>
      <c r="BO235" s="43">
        <v>1.7055311637023784</v>
      </c>
      <c r="BP235" s="43">
        <v>-4.2965577376171238</v>
      </c>
      <c r="BQ235" s="43">
        <v>-10.909132439660796</v>
      </c>
      <c r="BR235" s="43">
        <v>-8.9247823933410686</v>
      </c>
      <c r="BS235" s="43">
        <v>2.6845187415916349</v>
      </c>
      <c r="BT235" s="43">
        <v>-2.7414896981135195</v>
      </c>
      <c r="BU235" s="43">
        <v>-1.8362421634068093</v>
      </c>
      <c r="BV235" s="43">
        <v>-12.312297025130558</v>
      </c>
      <c r="BW235" s="43">
        <v>8.9788884454391926</v>
      </c>
      <c r="BX235" s="43">
        <v>-0.31723497443685544</v>
      </c>
      <c r="BY235" s="43">
        <v>-8.087819476867944E-2</v>
      </c>
      <c r="BZ235" s="43">
        <v>0.19549955309619674</v>
      </c>
      <c r="CA235" s="43">
        <v>1.1414926389813944</v>
      </c>
      <c r="CB235" s="43">
        <v>-5.1011410421184407E-2</v>
      </c>
      <c r="CC235" s="43">
        <v>7.7045731279897514E-2</v>
      </c>
      <c r="CD235" s="43">
        <v>-1.5495990256649366</v>
      </c>
      <c r="CE235" s="43">
        <v>-4.9784266939543603E-2</v>
      </c>
      <c r="CF235" s="43">
        <v>-2.6752385857465302</v>
      </c>
      <c r="CG235" s="43">
        <v>-1.6769467127807656</v>
      </c>
      <c r="CH235" s="43">
        <v>0.3669835903090729</v>
      </c>
      <c r="CI235" s="43">
        <v>-0.49113125209770564</v>
      </c>
      <c r="CJ235" s="43">
        <v>-8.7974044296352319E-2</v>
      </c>
      <c r="CK235" s="43">
        <v>-0.11406679538307313</v>
      </c>
      <c r="CL235" s="43">
        <v>-0.80696054588708876</v>
      </c>
      <c r="CM235" s="43">
        <v>0.13485717438938175</v>
      </c>
      <c r="CN235" s="43">
        <v>-0.69269677502972427</v>
      </c>
      <c r="CO235" s="43">
        <v>-0.16611153609647264</v>
      </c>
      <c r="CP235" s="43">
        <v>0.17790423820716084</v>
      </c>
      <c r="CQ235" s="43">
        <v>0.9618780780883549</v>
      </c>
      <c r="CR235" s="43">
        <v>9.0718651396612934E-2</v>
      </c>
      <c r="CS235" s="43">
        <v>2.9799317225180668E-2</v>
      </c>
      <c r="CT235" s="43">
        <v>-1.7907840599064782</v>
      </c>
      <c r="CU235" s="43">
        <v>3.8985360559172489E-3</v>
      </c>
      <c r="CV235" s="43">
        <v>-5.9441614089897508</v>
      </c>
      <c r="CW235" s="43">
        <v>-4.1070700368721678</v>
      </c>
      <c r="CX235" s="43">
        <v>-0.59240253047150049</v>
      </c>
      <c r="CY235" s="43">
        <v>0.19707119409649773</v>
      </c>
      <c r="CZ235" s="43">
        <v>-0.74202915003301217</v>
      </c>
      <c r="DA235" s="43">
        <v>-9.6937047079806882E-2</v>
      </c>
      <c r="DB235" s="43">
        <v>-0.6469276165338661</v>
      </c>
      <c r="DC235" s="43">
        <v>4.4133777904106122E-2</v>
      </c>
      <c r="DD235" s="44">
        <v>3135</v>
      </c>
      <c r="DE235" s="44">
        <f>DD235+DE234</f>
        <v>11113</v>
      </c>
      <c r="DF235" s="43">
        <f t="shared" si="65"/>
        <v>31.501677852348987</v>
      </c>
      <c r="DG235" s="43">
        <f t="shared" si="65"/>
        <v>1.4885844748858457</v>
      </c>
      <c r="DH235" s="44">
        <v>191</v>
      </c>
      <c r="DI235" s="44">
        <f t="shared" si="69"/>
        <v>643</v>
      </c>
      <c r="DJ235" s="43">
        <f t="shared" si="66"/>
        <v>49.21875</v>
      </c>
      <c r="DK235" s="43">
        <f t="shared" si="66"/>
        <v>-7.8796561604584481</v>
      </c>
    </row>
    <row r="236" spans="1:115" x14ac:dyDescent="0.25">
      <c r="A236" s="41">
        <v>2024</v>
      </c>
      <c r="B236" s="41" t="s">
        <v>165</v>
      </c>
      <c r="C236" s="41" t="s">
        <v>47</v>
      </c>
      <c r="D236" s="42">
        <v>94.833309044208406</v>
      </c>
      <c r="E236" s="42">
        <v>103.25754246482084</v>
      </c>
      <c r="F236" s="42">
        <v>100.74386435612477</v>
      </c>
      <c r="G236" s="42">
        <v>95.682772735680416</v>
      </c>
      <c r="H236" s="42">
        <v>103.70059607925887</v>
      </c>
      <c r="I236" s="42">
        <v>90.127312555333603</v>
      </c>
      <c r="J236" s="42">
        <v>72.478313982808913</v>
      </c>
      <c r="K236" s="42">
        <v>109.35048149158028</v>
      </c>
      <c r="L236" s="42">
        <v>111.32395873457082</v>
      </c>
      <c r="M236" s="42">
        <v>117.85200639257415</v>
      </c>
      <c r="N236" s="42">
        <v>93.05690441494545</v>
      </c>
      <c r="O236" s="42">
        <v>112.72737879454533</v>
      </c>
      <c r="P236" s="42">
        <v>113.8548951293739</v>
      </c>
      <c r="Q236" s="42">
        <v>94.979830925909226</v>
      </c>
      <c r="R236" s="42">
        <v>85.217514080443408</v>
      </c>
      <c r="S236" s="42">
        <v>113.78219303193748</v>
      </c>
      <c r="T236" s="42">
        <v>147.47242911351577</v>
      </c>
      <c r="U236" s="42">
        <v>154.75024164464568</v>
      </c>
      <c r="V236" s="42">
        <v>126.43569297230374</v>
      </c>
      <c r="W236" s="42">
        <v>154.79272803307313</v>
      </c>
      <c r="X236" s="42">
        <v>134.72443394330867</v>
      </c>
      <c r="Y236" s="42">
        <v>130.40892237338124</v>
      </c>
      <c r="Z236" s="42">
        <v>98.468839197604012</v>
      </c>
      <c r="AA236" s="42">
        <v>160.71744356716951</v>
      </c>
      <c r="AB236" s="43">
        <v>-0.41944106531952574</v>
      </c>
      <c r="AC236" s="43">
        <v>-8.3559640716479588E-2</v>
      </c>
      <c r="AD236" s="43">
        <v>0.40887647275420491</v>
      </c>
      <c r="AE236" s="43">
        <v>0.7042954067073337</v>
      </c>
      <c r="AF236" s="43">
        <v>8.3675389313470294</v>
      </c>
      <c r="AG236" s="43">
        <v>0.58455468552156553</v>
      </c>
      <c r="AH236" s="43">
        <v>-13.28893873546666</v>
      </c>
      <c r="AI236" s="43">
        <v>1.0602695098992365</v>
      </c>
      <c r="AJ236" s="43">
        <v>-1.8481477098028609</v>
      </c>
      <c r="AK236" s="43">
        <v>-4.0778175176770954</v>
      </c>
      <c r="AL236" s="43">
        <v>-5.7874648241505238</v>
      </c>
      <c r="AM236" s="43">
        <v>2.7844407468779142</v>
      </c>
      <c r="AN236" s="43">
        <v>-3.3788917978217925</v>
      </c>
      <c r="AO236" s="43">
        <v>-6.2060892447464049</v>
      </c>
      <c r="AP236" s="43">
        <v>-11.227601684915667</v>
      </c>
      <c r="AQ236" s="43">
        <v>1.6144115219133726</v>
      </c>
      <c r="AR236" s="43">
        <v>-2.6999717079368324</v>
      </c>
      <c r="AS236" s="43">
        <v>-7.8531262547653409</v>
      </c>
      <c r="AT236" s="43">
        <v>-6.6222531550922614</v>
      </c>
      <c r="AU236" s="43">
        <v>3.5315323853959191</v>
      </c>
      <c r="AV236" s="43">
        <v>-3.2530638053092753</v>
      </c>
      <c r="AW236" s="43">
        <v>-4.0586076411694645</v>
      </c>
      <c r="AX236" s="43">
        <v>-8.3374791353974302</v>
      </c>
      <c r="AY236" s="43">
        <v>7.3443575645042447</v>
      </c>
      <c r="AZ236" s="43">
        <v>-0.59512123628601143</v>
      </c>
      <c r="BA236" s="43">
        <v>-0.7972943201995486</v>
      </c>
      <c r="BB236" s="43">
        <v>2.0986695713820502</v>
      </c>
      <c r="BC236" s="43">
        <v>0.55576747965129236</v>
      </c>
      <c r="BD236" s="43">
        <v>7.9683142906461057</v>
      </c>
      <c r="BE236" s="43">
        <v>1.4624438717999899</v>
      </c>
      <c r="BF236" s="43">
        <v>-13.68770910867314</v>
      </c>
      <c r="BG236" s="43">
        <v>0.26644403795246241</v>
      </c>
      <c r="BH236" s="43">
        <v>-5.0659986522064493</v>
      </c>
      <c r="BI236" s="43">
        <v>-8.6799368291815675</v>
      </c>
      <c r="BJ236" s="43">
        <v>-9.7336710365446883</v>
      </c>
      <c r="BK236" s="43">
        <v>0.31661320115947689</v>
      </c>
      <c r="BL236" s="43">
        <v>-4.9470831722388642</v>
      </c>
      <c r="BM236" s="43">
        <v>-5.6373413696463759</v>
      </c>
      <c r="BN236" s="43">
        <v>-14.998640132195995</v>
      </c>
      <c r="BO236" s="43">
        <v>1.6863014178632785</v>
      </c>
      <c r="BP236" s="43">
        <v>-3.9596975391237299</v>
      </c>
      <c r="BQ236" s="43">
        <v>-10.233819420981193</v>
      </c>
      <c r="BR236" s="43">
        <v>-8.4960266991448883</v>
      </c>
      <c r="BS236" s="43">
        <v>2.8596504407766288</v>
      </c>
      <c r="BT236" s="43">
        <v>-2.8423293509560632</v>
      </c>
      <c r="BU236" s="43">
        <v>-2.3215060742674432</v>
      </c>
      <c r="BV236" s="43">
        <v>-11.483750857013453</v>
      </c>
      <c r="BW236" s="43">
        <v>8.6276844865917912</v>
      </c>
      <c r="BX236" s="43">
        <v>-0.54948938039457729</v>
      </c>
      <c r="BY236" s="43">
        <v>1.9802787796742789E-2</v>
      </c>
      <c r="BZ236" s="43">
        <v>2.7933507792267588E-2</v>
      </c>
      <c r="CA236" s="43">
        <v>1.0767699850492449</v>
      </c>
      <c r="CB236" s="43">
        <v>2.1519029396328885E-2</v>
      </c>
      <c r="CC236" s="43">
        <v>-3.9209519820304177E-2</v>
      </c>
      <c r="CD236" s="43">
        <v>-1.7170714394238231</v>
      </c>
      <c r="CE236" s="43">
        <v>6.0766268814965677E-2</v>
      </c>
      <c r="CF236" s="43">
        <v>-1.5928288297282704</v>
      </c>
      <c r="CG236" s="43">
        <v>-1.5633808713713293</v>
      </c>
      <c r="CH236" s="43">
        <v>-0.28201950503601725</v>
      </c>
      <c r="CI236" s="43">
        <v>1.2493538453311062</v>
      </c>
      <c r="CJ236" s="43">
        <v>-0.50977346244069144</v>
      </c>
      <c r="CK236" s="43">
        <v>-0.11150815406027148</v>
      </c>
      <c r="CL236" s="43">
        <v>-0.42763942206229233</v>
      </c>
      <c r="CM236" s="43">
        <v>5.2138739911225029E-2</v>
      </c>
      <c r="CN236" s="43">
        <v>-0.68793547816723466</v>
      </c>
      <c r="CO236" s="43">
        <v>-0.12896433267493804</v>
      </c>
      <c r="CP236" s="43">
        <v>0.14176557941827339</v>
      </c>
      <c r="CQ236" s="43">
        <v>0.96518066980445727</v>
      </c>
      <c r="CR236" s="43">
        <v>7.9264274397412626E-2</v>
      </c>
      <c r="CS236" s="43">
        <v>1.6012223596497684E-2</v>
      </c>
      <c r="CT236" s="43">
        <v>-1.7764525999084824</v>
      </c>
      <c r="CU236" s="43">
        <v>1.5258707199544702E-2</v>
      </c>
      <c r="CV236" s="43">
        <v>-5.0436112013355432</v>
      </c>
      <c r="CW236" s="43">
        <v>-3.5779384130687295</v>
      </c>
      <c r="CX236" s="43">
        <v>-0.52587305591629907</v>
      </c>
      <c r="CY236" s="43">
        <v>0.41596485026019103</v>
      </c>
      <c r="CZ236" s="43">
        <v>-0.70034844797018858</v>
      </c>
      <c r="DA236" s="43">
        <v>-9.9562541038279592E-2</v>
      </c>
      <c r="DB236" s="43">
        <v>-0.60165255943137785</v>
      </c>
      <c r="DC236" s="43">
        <v>4.5798965829141697E-2</v>
      </c>
      <c r="DD236" s="44">
        <v>2858</v>
      </c>
      <c r="DE236" s="44">
        <f t="shared" ref="DE236:DE243" si="70">DD236+DE235</f>
        <v>13971</v>
      </c>
      <c r="DF236" s="43">
        <f t="shared" ref="DF236:DG247" si="71">+((DD236/DD224)-1)*100</f>
        <v>1.8531717747683585</v>
      </c>
      <c r="DG236" s="43">
        <f t="shared" si="71"/>
        <v>1.5629543471939567</v>
      </c>
      <c r="DH236" s="44">
        <v>295</v>
      </c>
      <c r="DI236" s="44">
        <f t="shared" si="69"/>
        <v>938</v>
      </c>
      <c r="DJ236" s="43">
        <f t="shared" ref="DJ236:DK247" si="72">+((DH236/DH224)-1)*100</f>
        <v>78.787878787878782</v>
      </c>
      <c r="DK236" s="43">
        <f t="shared" si="72"/>
        <v>8.6906141367323322</v>
      </c>
    </row>
    <row r="237" spans="1:115" x14ac:dyDescent="0.25">
      <c r="A237" s="41">
        <v>2024</v>
      </c>
      <c r="B237" s="41" t="s">
        <v>166</v>
      </c>
      <c r="C237" s="41" t="s">
        <v>47</v>
      </c>
      <c r="D237" s="42">
        <v>94.574684789404472</v>
      </c>
      <c r="E237" s="42">
        <v>100.85814077312236</v>
      </c>
      <c r="F237" s="42">
        <v>99.961273803049892</v>
      </c>
      <c r="G237" s="42">
        <v>95.884434965576986</v>
      </c>
      <c r="H237" s="42">
        <v>105.23026436403879</v>
      </c>
      <c r="I237" s="42">
        <v>88.862139515833078</v>
      </c>
      <c r="J237" s="42">
        <v>72.550966898175389</v>
      </c>
      <c r="K237" s="42">
        <v>107.38606320612941</v>
      </c>
      <c r="L237" s="42">
        <v>104.84573025382362</v>
      </c>
      <c r="M237" s="42">
        <v>100.34297653101862</v>
      </c>
      <c r="N237" s="42">
        <v>90.879415592227858</v>
      </c>
      <c r="O237" s="42">
        <v>111.57315081759339</v>
      </c>
      <c r="P237" s="42">
        <v>114.6783536706665</v>
      </c>
      <c r="Q237" s="42">
        <v>92.551907789925011</v>
      </c>
      <c r="R237" s="42">
        <v>93.626333333129992</v>
      </c>
      <c r="S237" s="42">
        <v>111.6890396634566</v>
      </c>
      <c r="T237" s="42">
        <v>139.16474236907646</v>
      </c>
      <c r="U237" s="42">
        <v>132.60734706780528</v>
      </c>
      <c r="V237" s="42">
        <v>123.42945596237156</v>
      </c>
      <c r="W237" s="42">
        <v>153.21574990018905</v>
      </c>
      <c r="X237" s="42">
        <v>135.8522174345957</v>
      </c>
      <c r="Y237" s="42">
        <v>126.900011665202</v>
      </c>
      <c r="Z237" s="42">
        <v>108.31671417616606</v>
      </c>
      <c r="AA237" s="42">
        <v>158.29485111849249</v>
      </c>
      <c r="AB237" s="43">
        <v>-0.78068559172420615</v>
      </c>
      <c r="AC237" s="43">
        <v>-1.7455834636178058</v>
      </c>
      <c r="AD237" s="43">
        <v>-1.018687975310506</v>
      </c>
      <c r="AE237" s="43">
        <v>0.92454019008607613</v>
      </c>
      <c r="AF237" s="43">
        <v>9.283140081516251</v>
      </c>
      <c r="AG237" s="43">
        <v>-1.0190810956600571</v>
      </c>
      <c r="AH237" s="43">
        <v>-14.016887481645767</v>
      </c>
      <c r="AI237" s="43">
        <v>-0.10433745708523512</v>
      </c>
      <c r="AJ237" s="43">
        <v>1.4724980747812033</v>
      </c>
      <c r="AK237" s="43">
        <v>1.9788646984934655</v>
      </c>
      <c r="AL237" s="43">
        <v>-7.1511425835166449</v>
      </c>
      <c r="AM237" s="43">
        <v>5.4902864891532177</v>
      </c>
      <c r="AN237" s="43">
        <v>3.2442824497210809</v>
      </c>
      <c r="AO237" s="43">
        <v>-10.846471016521742</v>
      </c>
      <c r="AP237" s="43">
        <v>-14.016998182471074</v>
      </c>
      <c r="AQ237" s="43">
        <v>-0.58872328636671023</v>
      </c>
      <c r="AR237" s="43">
        <v>0.94724047360017494</v>
      </c>
      <c r="AS237" s="43">
        <v>-1.488677689101825</v>
      </c>
      <c r="AT237" s="43">
        <v>-8.147036033318301</v>
      </c>
      <c r="AU237" s="43">
        <v>6.2915823559434259</v>
      </c>
      <c r="AV237" s="43">
        <v>2.0480113402809197</v>
      </c>
      <c r="AW237" s="43">
        <v>-9.2803546672867618</v>
      </c>
      <c r="AX237" s="43">
        <v>-11.505898280859849</v>
      </c>
      <c r="AY237" s="43">
        <v>4.9536129880188629</v>
      </c>
      <c r="AZ237" s="43">
        <v>-0.62602339126884843</v>
      </c>
      <c r="BA237" s="43">
        <v>-0.9541463124745575</v>
      </c>
      <c r="BB237" s="43">
        <v>1.5667008037645092</v>
      </c>
      <c r="BC237" s="43">
        <v>0.6170880493423736</v>
      </c>
      <c r="BD237" s="43">
        <v>8.1884117209160223</v>
      </c>
      <c r="BE237" s="43">
        <v>1.0453018271375569</v>
      </c>
      <c r="BF237" s="43">
        <v>-13.742291448950784</v>
      </c>
      <c r="BG237" s="43">
        <v>0.20500306277491109</v>
      </c>
      <c r="BH237" s="43">
        <v>-4.0234341860279184</v>
      </c>
      <c r="BI237" s="43">
        <v>-7.0918077054152313</v>
      </c>
      <c r="BJ237" s="43">
        <v>-9.338540407279595</v>
      </c>
      <c r="BK237" s="43">
        <v>1.1673387847549233</v>
      </c>
      <c r="BL237" s="43">
        <v>-3.6715628591125204</v>
      </c>
      <c r="BM237" s="43">
        <v>-6.5783715845486483</v>
      </c>
      <c r="BN237" s="43">
        <v>-14.812773558471793</v>
      </c>
      <c r="BO237" s="43">
        <v>1.288751577531233</v>
      </c>
      <c r="BP237" s="43">
        <v>-3.1696341801180306</v>
      </c>
      <c r="BQ237" s="43">
        <v>-8.9179111744118078</v>
      </c>
      <c r="BR237" s="43">
        <v>-8.4415924145179062</v>
      </c>
      <c r="BS237" s="43">
        <v>3.4300724079188605</v>
      </c>
      <c r="BT237" s="43">
        <v>-2.066908905428344</v>
      </c>
      <c r="BU237" s="43">
        <v>-3.598314741268982</v>
      </c>
      <c r="BV237" s="43">
        <v>-11.488001451741059</v>
      </c>
      <c r="BW237" s="43">
        <v>7.9739427214920555</v>
      </c>
      <c r="BX237" s="43">
        <v>-0.98249718063723934</v>
      </c>
      <c r="BY237" s="43">
        <v>-0.18719972039636898</v>
      </c>
      <c r="BZ237" s="43">
        <v>-4.0036202360722556E-2</v>
      </c>
      <c r="CA237" s="43">
        <v>1.0926316026227534</v>
      </c>
      <c r="CB237" s="43">
        <v>2.6912433374117656E-2</v>
      </c>
      <c r="CC237" s="43">
        <v>-0.1046908735239467</v>
      </c>
      <c r="CD237" s="43">
        <v>-1.7724890468308201</v>
      </c>
      <c r="CE237" s="43">
        <v>2.3746264777478438E-3</v>
      </c>
      <c r="CF237" s="43">
        <v>2.1154480087890262</v>
      </c>
      <c r="CG237" s="43">
        <v>0.72076388937350755</v>
      </c>
      <c r="CH237" s="43">
        <v>-0.34755466418657854</v>
      </c>
      <c r="CI237" s="43">
        <v>2.7003345034070674</v>
      </c>
      <c r="CJ237" s="43">
        <v>-6.2678699384414435E-2</v>
      </c>
      <c r="CK237" s="43">
        <v>-0.22376138252663733</v>
      </c>
      <c r="CL237" s="43">
        <v>-0.65774091892579578</v>
      </c>
      <c r="CM237" s="43">
        <v>-1.3914718968123116E-2</v>
      </c>
      <c r="CN237" s="43">
        <v>-0.7307712958686281</v>
      </c>
      <c r="CO237" s="43">
        <v>-0.15334209894972503</v>
      </c>
      <c r="CP237" s="43">
        <v>0.11080406211911865</v>
      </c>
      <c r="CQ237" s="43">
        <v>0.98250624732832814</v>
      </c>
      <c r="CR237" s="43">
        <v>7.1735522409770353E-2</v>
      </c>
      <c r="CS237" s="43">
        <v>-2.5156583997921838E-3</v>
      </c>
      <c r="CT237" s="43">
        <v>-1.7530747130361968</v>
      </c>
      <c r="CU237" s="43">
        <v>1.3115342659868865E-2</v>
      </c>
      <c r="CV237" s="43">
        <v>-3.8096162542820764</v>
      </c>
      <c r="CW237" s="43">
        <v>-2.8058805456949254</v>
      </c>
      <c r="CX237" s="43">
        <v>-0.49879231006726926</v>
      </c>
      <c r="CY237" s="43">
        <v>0.79019841653668166</v>
      </c>
      <c r="CZ237" s="43">
        <v>-0.59937187687178606</v>
      </c>
      <c r="DA237" s="43">
        <v>-0.11940619270839234</v>
      </c>
      <c r="DB237" s="43">
        <v>-0.61269210784248695</v>
      </c>
      <c r="DC237" s="43">
        <v>3.6328362366101923E-2</v>
      </c>
      <c r="DD237" s="44">
        <v>3063</v>
      </c>
      <c r="DE237" s="44">
        <f t="shared" si="70"/>
        <v>17034</v>
      </c>
      <c r="DF237" s="43">
        <f t="shared" si="71"/>
        <v>4.7179487179487278</v>
      </c>
      <c r="DG237" s="43">
        <f t="shared" si="71"/>
        <v>2.1161800851267953</v>
      </c>
      <c r="DH237" s="44">
        <v>189</v>
      </c>
      <c r="DI237" s="44">
        <f t="shared" si="69"/>
        <v>1127</v>
      </c>
      <c r="DJ237" s="43">
        <f t="shared" si="72"/>
        <v>75</v>
      </c>
      <c r="DK237" s="43">
        <f t="shared" si="72"/>
        <v>16.065911431513904</v>
      </c>
    </row>
    <row r="238" spans="1:115" x14ac:dyDescent="0.25">
      <c r="A238" s="41">
        <v>2024</v>
      </c>
      <c r="B238" s="41" t="s">
        <v>167</v>
      </c>
      <c r="C238" s="41" t="s">
        <v>47</v>
      </c>
      <c r="D238" s="42">
        <v>94.229971445318256</v>
      </c>
      <c r="E238" s="42">
        <v>101.29299377891886</v>
      </c>
      <c r="F238" s="42">
        <v>99.256797684602432</v>
      </c>
      <c r="G238" s="42">
        <v>95.207113189232828</v>
      </c>
      <c r="H238" s="42">
        <v>105.28407810938975</v>
      </c>
      <c r="I238" s="42">
        <v>89.945127637685971</v>
      </c>
      <c r="J238" s="42">
        <v>71.617025389629418</v>
      </c>
      <c r="K238" s="42">
        <v>108.32501028223334</v>
      </c>
      <c r="L238" s="42">
        <v>111.38792436479059</v>
      </c>
      <c r="M238" s="42">
        <v>111.46122229487401</v>
      </c>
      <c r="N238" s="42">
        <v>100.51485360364426</v>
      </c>
      <c r="O238" s="42">
        <v>115.06966583539113</v>
      </c>
      <c r="P238" s="42">
        <v>120.26899738715464</v>
      </c>
      <c r="Q238" s="42">
        <v>97.356248153938665</v>
      </c>
      <c r="R238" s="42">
        <v>93.475286460689944</v>
      </c>
      <c r="S238" s="42">
        <v>114.40074524573404</v>
      </c>
      <c r="T238" s="42">
        <v>147.51857824027391</v>
      </c>
      <c r="U238" s="42">
        <v>147.48916673897892</v>
      </c>
      <c r="V238" s="42">
        <v>135.91204556897537</v>
      </c>
      <c r="W238" s="42">
        <v>157.05983703335548</v>
      </c>
      <c r="X238" s="42">
        <v>142.39177252185056</v>
      </c>
      <c r="Y238" s="42">
        <v>133.51028848465583</v>
      </c>
      <c r="Z238" s="42">
        <v>108.06275245814818</v>
      </c>
      <c r="AA238" s="42">
        <v>162.37221467061678</v>
      </c>
      <c r="AB238" s="43">
        <v>-1.6840874369257519</v>
      </c>
      <c r="AC238" s="43">
        <v>-0.97684515206042377</v>
      </c>
      <c r="AD238" s="43">
        <v>-1.3928343398402765</v>
      </c>
      <c r="AE238" s="43">
        <v>-0.8352711296283899</v>
      </c>
      <c r="AF238" s="43">
        <v>8.9591547280202022</v>
      </c>
      <c r="AG238" s="43">
        <v>-0.87363904719074403</v>
      </c>
      <c r="AH238" s="43">
        <v>-14.894446610610924</v>
      </c>
      <c r="AI238" s="43">
        <v>-0.15949434377051652</v>
      </c>
      <c r="AJ238" s="43">
        <v>2.9954438046424725</v>
      </c>
      <c r="AK238" s="43">
        <v>9.3066113355137823</v>
      </c>
      <c r="AL238" s="43">
        <v>9.2109161244330995</v>
      </c>
      <c r="AM238" s="43">
        <v>1.0991206129669751</v>
      </c>
      <c r="AN238" s="43">
        <v>5.6689526118635092</v>
      </c>
      <c r="AO238" s="43">
        <v>-8.5588062676500769</v>
      </c>
      <c r="AP238" s="43">
        <v>-18.817159250808292</v>
      </c>
      <c r="AQ238" s="43">
        <v>1.9203358507766444</v>
      </c>
      <c r="AR238" s="43">
        <v>2.2770717442769817</v>
      </c>
      <c r="AS238" s="43">
        <v>6.1257492590954588</v>
      </c>
      <c r="AT238" s="43">
        <v>7.2383594627145165</v>
      </c>
      <c r="AU238" s="43">
        <v>1.3411561166728925</v>
      </c>
      <c r="AV238" s="43">
        <v>3.2663874528923387</v>
      </c>
      <c r="AW238" s="43">
        <v>-7.3390968075296881</v>
      </c>
      <c r="AX238" s="43">
        <v>-16.836960250692602</v>
      </c>
      <c r="AY238" s="43">
        <v>7.4288012728915387</v>
      </c>
      <c r="AZ238" s="43">
        <v>-0.7777826051942327</v>
      </c>
      <c r="BA238" s="43">
        <v>-0.95735830552639012</v>
      </c>
      <c r="BB238" s="43">
        <v>1.1364934392816384</v>
      </c>
      <c r="BC238" s="43">
        <v>0.40814631473713447</v>
      </c>
      <c r="BD238" s="43">
        <v>8.2992608606558669</v>
      </c>
      <c r="BE238" s="43">
        <v>0.7666242210387697</v>
      </c>
      <c r="BF238" s="43">
        <v>-13.905783784930314</v>
      </c>
      <c r="BG238" s="43">
        <v>0.15277642595785679</v>
      </c>
      <c r="BH238" s="43">
        <v>-3.0195613296335133</v>
      </c>
      <c r="BI238" s="43">
        <v>-4.8983990458280058</v>
      </c>
      <c r="BJ238" s="43">
        <v>-7.005483877909735</v>
      </c>
      <c r="BK238" s="43">
        <v>1.1570823156492605</v>
      </c>
      <c r="BL238" s="43">
        <v>-2.3862767150679698</v>
      </c>
      <c r="BM238" s="43">
        <v>-6.887939130434062</v>
      </c>
      <c r="BN238" s="43">
        <v>-15.480767304109733</v>
      </c>
      <c r="BO238" s="43">
        <v>1.3826258680760706</v>
      </c>
      <c r="BP238" s="43">
        <v>-2.3843862685944406</v>
      </c>
      <c r="BQ238" s="43">
        <v>-6.8950974291240863</v>
      </c>
      <c r="BR238" s="43">
        <v>-6.430737728518876</v>
      </c>
      <c r="BS238" s="43">
        <v>3.1133717960703189</v>
      </c>
      <c r="BT238" s="43">
        <v>-1.3145631622598297</v>
      </c>
      <c r="BU238" s="43">
        <v>-4.1929208071185169</v>
      </c>
      <c r="BV238" s="43">
        <v>-12.393369311098844</v>
      </c>
      <c r="BW238" s="43">
        <v>7.8914474276120528</v>
      </c>
      <c r="BX238" s="43">
        <v>-1.985452445463729</v>
      </c>
      <c r="BY238" s="43">
        <v>-5.2730750109855055E-2</v>
      </c>
      <c r="BZ238" s="43">
        <v>-6.4424747450423384E-2</v>
      </c>
      <c r="CA238" s="43">
        <v>0.23577990870405968</v>
      </c>
      <c r="CB238" s="43">
        <v>-4.7221567249123166E-2</v>
      </c>
      <c r="CC238" s="43">
        <v>-9.6317006212568335E-2</v>
      </c>
      <c r="CD238" s="43">
        <v>-1.952611805791137</v>
      </c>
      <c r="CE238" s="43">
        <v>-7.9264773546817678E-3</v>
      </c>
      <c r="CF238" s="43">
        <v>2.6254477052335763</v>
      </c>
      <c r="CG238" s="43">
        <v>2.3187602178667435</v>
      </c>
      <c r="CH238" s="43">
        <v>0.44221930001906662</v>
      </c>
      <c r="CI238" s="43">
        <v>0.94717039383167911</v>
      </c>
      <c r="CJ238" s="43">
        <v>0.12111635168729551</v>
      </c>
      <c r="CK238" s="43">
        <v>-0.1743901531406308</v>
      </c>
      <c r="CL238" s="43">
        <v>-1.088943805350413</v>
      </c>
      <c r="CM238" s="43">
        <v>5.9515400319835064E-2</v>
      </c>
      <c r="CN238" s="43">
        <v>-0.90709380465115985</v>
      </c>
      <c r="CO238" s="43">
        <v>-0.13839660377595284</v>
      </c>
      <c r="CP238" s="43">
        <v>8.8117921486423098E-2</v>
      </c>
      <c r="CQ238" s="43">
        <v>0.87570592251431489</v>
      </c>
      <c r="CR238" s="43">
        <v>5.4661951116213879E-2</v>
      </c>
      <c r="CS238" s="43">
        <v>-1.5980840097897863E-2</v>
      </c>
      <c r="CT238" s="43">
        <v>-1.7812974416891647</v>
      </c>
      <c r="CU238" s="43">
        <v>1.0095285794903703E-2</v>
      </c>
      <c r="CV238" s="43">
        <v>-2.889852851916396</v>
      </c>
      <c r="CW238" s="43">
        <v>-2.0743087318007714</v>
      </c>
      <c r="CX238" s="43">
        <v>-0.3658607560866472</v>
      </c>
      <c r="CY238" s="43">
        <v>0.8125589399187173</v>
      </c>
      <c r="CZ238" s="43">
        <v>-0.49464205200205547</v>
      </c>
      <c r="DA238" s="43">
        <v>-0.12726893664297889</v>
      </c>
      <c r="DB238" s="43">
        <v>-0.67997417642774782</v>
      </c>
      <c r="DC238" s="43">
        <v>3.964286112508706E-2</v>
      </c>
      <c r="DD238" s="44">
        <v>3650</v>
      </c>
      <c r="DE238" s="44">
        <f t="shared" si="70"/>
        <v>20684</v>
      </c>
      <c r="DF238" s="43">
        <f t="shared" si="71"/>
        <v>43.418467583497055</v>
      </c>
      <c r="DG238" s="43">
        <f t="shared" si="71"/>
        <v>7.5834807032143958</v>
      </c>
      <c r="DH238" s="44">
        <v>195</v>
      </c>
      <c r="DI238" s="44">
        <f t="shared" si="69"/>
        <v>1322</v>
      </c>
      <c r="DJ238" s="43">
        <f t="shared" si="72"/>
        <v>51.162790697674424</v>
      </c>
      <c r="DK238" s="43">
        <f t="shared" si="72"/>
        <v>20.181818181818191</v>
      </c>
    </row>
    <row r="239" spans="1:115" x14ac:dyDescent="0.25">
      <c r="A239" s="41">
        <v>2024</v>
      </c>
      <c r="B239" s="41" t="s">
        <v>168</v>
      </c>
      <c r="C239" s="41" t="s">
        <v>47</v>
      </c>
      <c r="D239" s="42">
        <v>93.793247991509858</v>
      </c>
      <c r="E239" s="42">
        <v>101.07710930793606</v>
      </c>
      <c r="F239" s="42">
        <v>99.076600352618271</v>
      </c>
      <c r="G239" s="42">
        <v>94.778456080482187</v>
      </c>
      <c r="H239" s="42">
        <v>104.46329275979029</v>
      </c>
      <c r="I239" s="42">
        <v>91.637929164600266</v>
      </c>
      <c r="J239" s="42">
        <v>70.287008310389311</v>
      </c>
      <c r="K239" s="42">
        <v>107.98532294421415</v>
      </c>
      <c r="L239" s="42">
        <v>116.48520510451776</v>
      </c>
      <c r="M239" s="42">
        <v>112.63677859783792</v>
      </c>
      <c r="N239" s="42">
        <v>98.510643255483615</v>
      </c>
      <c r="O239" s="42">
        <v>126.62392247068243</v>
      </c>
      <c r="P239" s="42">
        <v>127.76760864880394</v>
      </c>
      <c r="Q239" s="42">
        <v>109.36960388138203</v>
      </c>
      <c r="R239" s="42">
        <v>86.77670088575465</v>
      </c>
      <c r="S239" s="42">
        <v>113.30480442779789</v>
      </c>
      <c r="T239" s="42">
        <v>151.8670418208614</v>
      </c>
      <c r="U239" s="42">
        <v>148.64143778782352</v>
      </c>
      <c r="V239" s="42">
        <v>133.11871787032726</v>
      </c>
      <c r="W239" s="42">
        <v>166.92242811337746</v>
      </c>
      <c r="X239" s="42">
        <v>149.61404183624248</v>
      </c>
      <c r="Y239" s="42">
        <v>149.19075768358945</v>
      </c>
      <c r="Z239" s="42">
        <v>100.25201052377197</v>
      </c>
      <c r="AA239" s="42">
        <v>160.78422616352321</v>
      </c>
      <c r="AB239" s="43">
        <v>-2.114354860586487</v>
      </c>
      <c r="AC239" s="43">
        <v>-0.63968470528623644</v>
      </c>
      <c r="AD239" s="43">
        <v>-2.2202151535446246</v>
      </c>
      <c r="AE239" s="43">
        <v>-0.94445668441520692</v>
      </c>
      <c r="AF239" s="43">
        <v>6.7720635671253637</v>
      </c>
      <c r="AG239" s="43">
        <v>-0.57183870845041174</v>
      </c>
      <c r="AH239" s="43">
        <v>-15.978876001473875</v>
      </c>
      <c r="AI239" s="43">
        <v>-1.4678791776146505</v>
      </c>
      <c r="AJ239" s="43">
        <v>5.5101756712888417</v>
      </c>
      <c r="AK239" s="43">
        <v>3.0480582846247328</v>
      </c>
      <c r="AL239" s="43">
        <v>-4.55549368638406</v>
      </c>
      <c r="AM239" s="43">
        <v>11.045639074188941</v>
      </c>
      <c r="AN239" s="43">
        <v>10.418283561188279</v>
      </c>
      <c r="AO239" s="43">
        <v>1.4322987713400792</v>
      </c>
      <c r="AP239" s="43">
        <v>-11.056386246201455</v>
      </c>
      <c r="AQ239" s="43">
        <v>3.4150836139311469</v>
      </c>
      <c r="AR239" s="43">
        <v>2.9418518861840992</v>
      </c>
      <c r="AS239" s="43">
        <v>-0.25943241144665841</v>
      </c>
      <c r="AT239" s="43">
        <v>-5.7446451580721591</v>
      </c>
      <c r="AU239" s="43">
        <v>7.7421757600163899</v>
      </c>
      <c r="AV239" s="43">
        <v>6.047295610427339</v>
      </c>
      <c r="AW239" s="43">
        <v>2.3880444118379751</v>
      </c>
      <c r="AX239" s="43">
        <v>-9.2171589982325877</v>
      </c>
      <c r="AY239" s="43">
        <v>8.402986968918702</v>
      </c>
      <c r="AZ239" s="43">
        <v>-0.945403068178019</v>
      </c>
      <c r="BA239" s="43">
        <v>-0.91816889830101944</v>
      </c>
      <c r="BB239" s="43">
        <v>0.70801430356266515</v>
      </c>
      <c r="BC239" s="43">
        <v>0.2385361235666128</v>
      </c>
      <c r="BD239" s="43">
        <v>8.1051350534644406</v>
      </c>
      <c r="BE239" s="43">
        <v>0.59456886823352484</v>
      </c>
      <c r="BF239" s="43">
        <v>-14.162068929745242</v>
      </c>
      <c r="BG239" s="43">
        <v>-5.2127234729326677E-2</v>
      </c>
      <c r="BH239" s="43">
        <v>-1.932844180888027</v>
      </c>
      <c r="BI239" s="43">
        <v>-3.9019282509050068</v>
      </c>
      <c r="BJ239" s="43">
        <v>-6.702636982508392</v>
      </c>
      <c r="BK239" s="43">
        <v>2.4515686990587149</v>
      </c>
      <c r="BL239" s="43">
        <v>-0.81482060921486132</v>
      </c>
      <c r="BM239" s="43">
        <v>-5.7508190700888528</v>
      </c>
      <c r="BN239" s="43">
        <v>-14.932835618847196</v>
      </c>
      <c r="BO239" s="43">
        <v>1.6401375583543931</v>
      </c>
      <c r="BP239" s="43">
        <v>-1.6999093830082912</v>
      </c>
      <c r="BQ239" s="43">
        <v>-6.0588825301727933</v>
      </c>
      <c r="BR239" s="43">
        <v>-6.3449486267412318</v>
      </c>
      <c r="BS239" s="43">
        <v>3.7225728931535418</v>
      </c>
      <c r="BT239" s="43">
        <v>-0.38601746139397264</v>
      </c>
      <c r="BU239" s="43">
        <v>-3.2815531230124928</v>
      </c>
      <c r="BV239" s="43">
        <v>-11.993939059603942</v>
      </c>
      <c r="BW239" s="43">
        <v>7.9575896488868647</v>
      </c>
      <c r="BX239" s="43">
        <v>-2.7651597946175297</v>
      </c>
      <c r="BY239" s="43">
        <v>-3.781454015685011E-2</v>
      </c>
      <c r="BZ239" s="43">
        <v>-9.0587639728616234E-2</v>
      </c>
      <c r="CA239" s="43">
        <v>-2.369973782752376E-2</v>
      </c>
      <c r="CB239" s="43">
        <v>-0.18887574998027343</v>
      </c>
      <c r="CC239" s="43">
        <v>-9.470516526049888E-2</v>
      </c>
      <c r="CD239" s="43">
        <v>-2.2577306243503643</v>
      </c>
      <c r="CE239" s="43">
        <v>-7.1746337313403213E-2</v>
      </c>
      <c r="CF239" s="43">
        <v>4.656787302577853</v>
      </c>
      <c r="CG239" s="43">
        <v>-6.6959409042740378E-2</v>
      </c>
      <c r="CH239" s="43">
        <v>-0.13658089057434888</v>
      </c>
      <c r="CI239" s="43">
        <v>4.7956183485070971</v>
      </c>
      <c r="CJ239" s="43">
        <v>0.48391916616524888</v>
      </c>
      <c r="CK239" s="43">
        <v>3.0065532800372444E-2</v>
      </c>
      <c r="CL239" s="43">
        <v>-0.50820852708687547</v>
      </c>
      <c r="CM239" s="43">
        <v>5.8933081809099536E-2</v>
      </c>
      <c r="CN239" s="43">
        <v>-1.1642790366791198</v>
      </c>
      <c r="CO239" s="43">
        <v>-0.12803107923524532</v>
      </c>
      <c r="CP239" s="43">
        <v>6.5917156997604448E-2</v>
      </c>
      <c r="CQ239" s="43">
        <v>0.75123599782340933</v>
      </c>
      <c r="CR239" s="43">
        <v>3.1261869669758822E-2</v>
      </c>
      <c r="CS239" s="43">
        <v>-2.6506241199140627E-2</v>
      </c>
      <c r="CT239" s="43">
        <v>-1.8578388353956652</v>
      </c>
      <c r="CU239" s="43">
        <v>-3.1790533984120157E-4</v>
      </c>
      <c r="CV239" s="43">
        <v>-1.9538719513015552</v>
      </c>
      <c r="CW239" s="43">
        <v>-1.8198144442827331</v>
      </c>
      <c r="CX239" s="43">
        <v>-0.30588062614045763</v>
      </c>
      <c r="CY239" s="43">
        <v>1.2680600126775532</v>
      </c>
      <c r="CZ239" s="43">
        <v>-0.36956821241166815</v>
      </c>
      <c r="DA239" s="43">
        <v>-0.10730428341742611</v>
      </c>
      <c r="DB239" s="43">
        <v>-0.65970895244629413</v>
      </c>
      <c r="DC239" s="43">
        <v>4.0344554719470543E-2</v>
      </c>
      <c r="DD239" s="44">
        <v>3682</v>
      </c>
      <c r="DE239" s="44">
        <f t="shared" si="70"/>
        <v>24366</v>
      </c>
      <c r="DF239" s="43">
        <f t="shared" si="71"/>
        <v>22.938230383973291</v>
      </c>
      <c r="DG239" s="43">
        <f t="shared" si="71"/>
        <v>9.6530309167004233</v>
      </c>
      <c r="DH239" s="44">
        <v>516</v>
      </c>
      <c r="DI239" s="44">
        <f t="shared" si="69"/>
        <v>1838</v>
      </c>
      <c r="DJ239" s="43">
        <f t="shared" si="72"/>
        <v>282.22222222222223</v>
      </c>
      <c r="DK239" s="43">
        <f t="shared" si="72"/>
        <v>48.8259109311741</v>
      </c>
    </row>
    <row r="240" spans="1:115" x14ac:dyDescent="0.25">
      <c r="A240" s="41">
        <v>2024</v>
      </c>
      <c r="B240" s="41" t="s">
        <v>169</v>
      </c>
      <c r="C240" s="41" t="s">
        <v>47</v>
      </c>
      <c r="D240" s="42">
        <v>94.539758175550276</v>
      </c>
      <c r="E240" s="42">
        <v>102.91829543899335</v>
      </c>
      <c r="F240" s="42">
        <v>98.929164418915548</v>
      </c>
      <c r="G240" s="42">
        <v>95.256830754106744</v>
      </c>
      <c r="H240" s="42">
        <v>106.27233988139764</v>
      </c>
      <c r="I240" s="42">
        <v>90.279133320153832</v>
      </c>
      <c r="J240" s="42">
        <v>70.926822693894067</v>
      </c>
      <c r="K240" s="42">
        <v>110.26058719002631</v>
      </c>
      <c r="L240" s="42">
        <v>116.47560326956597</v>
      </c>
      <c r="M240" s="42">
        <v>127.3720921258668</v>
      </c>
      <c r="N240" s="42">
        <v>97.999279741094497</v>
      </c>
      <c r="O240" s="42">
        <v>112.55967302422296</v>
      </c>
      <c r="P240" s="42">
        <v>129.82657237668946</v>
      </c>
      <c r="Q240" s="42">
        <v>95.829672138074145</v>
      </c>
      <c r="R240" s="42">
        <v>89.829126682979137</v>
      </c>
      <c r="S240" s="42">
        <v>112.85447855153869</v>
      </c>
      <c r="T240" s="42">
        <v>153.6998995133163</v>
      </c>
      <c r="U240" s="42">
        <v>168.20942602556363</v>
      </c>
      <c r="V240" s="42">
        <v>132.32889219766534</v>
      </c>
      <c r="W240" s="42">
        <v>153.80126424700561</v>
      </c>
      <c r="X240" s="42">
        <v>148.25104590533803</v>
      </c>
      <c r="Y240" s="42">
        <v>130.80145410132465</v>
      </c>
      <c r="Z240" s="42">
        <v>103.88545323370091</v>
      </c>
      <c r="AA240" s="42">
        <v>160.32327597814941</v>
      </c>
      <c r="AB240" s="43">
        <v>-2.243619541243036</v>
      </c>
      <c r="AC240" s="43">
        <v>0.67274043684586449</v>
      </c>
      <c r="AD240" s="43">
        <v>-1.7908304382977747</v>
      </c>
      <c r="AE240" s="43">
        <v>-0.98533368300952606</v>
      </c>
      <c r="AF240" s="43">
        <v>1.5608628363054544</v>
      </c>
      <c r="AG240" s="43">
        <v>-1.6995450036044968</v>
      </c>
      <c r="AH240" s="43">
        <v>-15.107015624452524</v>
      </c>
      <c r="AI240" s="43">
        <v>-8.4214194308818158E-2</v>
      </c>
      <c r="AJ240" s="43">
        <v>7.3815024012539476</v>
      </c>
      <c r="AK240" s="43">
        <v>15.63060062250241</v>
      </c>
      <c r="AL240" s="43">
        <v>-3.9754930278083744</v>
      </c>
      <c r="AM240" s="43">
        <v>5.5091469751195055</v>
      </c>
      <c r="AN240" s="43">
        <v>3.3337054215420547</v>
      </c>
      <c r="AO240" s="43">
        <v>-1.7281777600496429</v>
      </c>
      <c r="AP240" s="43">
        <v>-10.836206271677874</v>
      </c>
      <c r="AQ240" s="43">
        <v>3.7883468814880583</v>
      </c>
      <c r="AR240" s="43">
        <v>5.5592979331263281</v>
      </c>
      <c r="AS240" s="43">
        <v>12.816776739318936</v>
      </c>
      <c r="AT240" s="43">
        <v>-5.383063908531371</v>
      </c>
      <c r="AU240" s="43">
        <v>3.6674031760377757</v>
      </c>
      <c r="AV240" s="43">
        <v>-1.6269361401868521</v>
      </c>
      <c r="AW240" s="43">
        <v>-1.7278204911147843</v>
      </c>
      <c r="AX240" s="43">
        <v>-9.1682079425287171</v>
      </c>
      <c r="AY240" s="43">
        <v>8.0869187435746337</v>
      </c>
      <c r="AZ240" s="43">
        <v>-1.0912636753847127</v>
      </c>
      <c r="BA240" s="43">
        <v>-0.74269286065590245</v>
      </c>
      <c r="BB240" s="43">
        <v>0.42661715806888711</v>
      </c>
      <c r="BC240" s="43">
        <v>0.10150689945653824</v>
      </c>
      <c r="BD240" s="43">
        <v>7.3219246458343212</v>
      </c>
      <c r="BE240" s="43">
        <v>0.33407492753037005</v>
      </c>
      <c r="BF240" s="43">
        <v>-14.26591815725018</v>
      </c>
      <c r="BG240" s="43">
        <v>-5.5750865685089135E-2</v>
      </c>
      <c r="BH240" s="43">
        <v>-0.89664529641046986</v>
      </c>
      <c r="BI240" s="43">
        <v>-1.710493219370679</v>
      </c>
      <c r="BJ240" s="43">
        <v>-6.4056108322940837</v>
      </c>
      <c r="BK240" s="43">
        <v>2.7851828169463744</v>
      </c>
      <c r="BL240" s="43">
        <v>-0.32701582109022631</v>
      </c>
      <c r="BM240" s="43">
        <v>-5.3083117315504307</v>
      </c>
      <c r="BN240" s="43">
        <v>-14.468345335305644</v>
      </c>
      <c r="BO240" s="43">
        <v>1.8800864925121452</v>
      </c>
      <c r="BP240" s="43">
        <v>-0.88281525361416646</v>
      </c>
      <c r="BQ240" s="43">
        <v>-3.9455133102932027</v>
      </c>
      <c r="BR240" s="43">
        <v>-6.2389678423197985</v>
      </c>
      <c r="BS240" s="43">
        <v>3.7163979826189575</v>
      </c>
      <c r="BT240" s="43">
        <v>-0.53335566178130955</v>
      </c>
      <c r="BU240" s="43">
        <v>-3.1070761505726074</v>
      </c>
      <c r="BV240" s="43">
        <v>-11.668314099974298</v>
      </c>
      <c r="BW240" s="43">
        <v>7.9723979478685703</v>
      </c>
      <c r="BX240" s="43">
        <v>-2.7063315895935034</v>
      </c>
      <c r="BY240" s="43">
        <v>0.10504016646828401</v>
      </c>
      <c r="BZ240" s="43">
        <v>-0.1176353745366206</v>
      </c>
      <c r="CA240" s="43">
        <v>-0.7102641640123829</v>
      </c>
      <c r="CB240" s="43">
        <v>2.6032259112601175E-4</v>
      </c>
      <c r="CC240" s="43">
        <v>-0.14120641247999605</v>
      </c>
      <c r="CD240" s="43">
        <v>-1.8376729707108939</v>
      </c>
      <c r="CE240" s="43">
        <v>-4.8531569130508719E-3</v>
      </c>
      <c r="CF240" s="43">
        <v>7.2178429211680992</v>
      </c>
      <c r="CG240" s="43">
        <v>5.666559046843644</v>
      </c>
      <c r="CH240" s="43">
        <v>-0.19908205047309671</v>
      </c>
      <c r="CI240" s="43">
        <v>2.2301210014147022</v>
      </c>
      <c r="CJ240" s="43">
        <v>9.0690269288527817E-2</v>
      </c>
      <c r="CK240" s="43">
        <v>-3.3897788401099783E-2</v>
      </c>
      <c r="CL240" s="43">
        <v>-0.63253165239818554</v>
      </c>
      <c r="CM240" s="43">
        <v>9.5984094893623043E-2</v>
      </c>
      <c r="CN240" s="43">
        <v>-1.274030384152752</v>
      </c>
      <c r="CO240" s="43">
        <v>-0.10257985788671292</v>
      </c>
      <c r="CP240" s="43">
        <v>3.7846247510791742E-2</v>
      </c>
      <c r="CQ240" s="43">
        <v>0.58562538510805051</v>
      </c>
      <c r="CR240" s="43">
        <v>2.7730009989850674E-2</v>
      </c>
      <c r="CS240" s="43">
        <v>-3.9332607573801255E-2</v>
      </c>
      <c r="CT240" s="43">
        <v>-1.7801270472698363</v>
      </c>
      <c r="CU240" s="43">
        <v>-3.1925140311225763E-3</v>
      </c>
      <c r="CV240" s="43">
        <v>-1.025318139037239</v>
      </c>
      <c r="CW240" s="43">
        <v>-0.78424032894615636</v>
      </c>
      <c r="CX240" s="43">
        <v>-0.3156707691760437</v>
      </c>
      <c r="CY240" s="43">
        <v>1.3672335895456329</v>
      </c>
      <c r="CZ240" s="43">
        <v>-0.31664483351426154</v>
      </c>
      <c r="DA240" s="43">
        <v>-9.862647911190843E-2</v>
      </c>
      <c r="DB240" s="43">
        <v>-0.9244502910807485</v>
      </c>
      <c r="DC240" s="43">
        <v>4.7080973246230548E-2</v>
      </c>
      <c r="DD240" s="44">
        <v>3729</v>
      </c>
      <c r="DE240" s="44">
        <f t="shared" si="70"/>
        <v>28095</v>
      </c>
      <c r="DF240" s="43">
        <f t="shared" si="71"/>
        <v>16.7501565435191</v>
      </c>
      <c r="DG240" s="43">
        <f t="shared" si="71"/>
        <v>10.544953767460164</v>
      </c>
      <c r="DH240" s="44">
        <v>456</v>
      </c>
      <c r="DI240" s="44">
        <f t="shared" si="69"/>
        <v>2294</v>
      </c>
      <c r="DJ240" s="43">
        <f t="shared" si="72"/>
        <v>61.702127659574458</v>
      </c>
      <c r="DK240" s="43">
        <f t="shared" si="72"/>
        <v>51.219512195121951</v>
      </c>
    </row>
    <row r="241" spans="1:115" x14ac:dyDescent="0.25">
      <c r="A241" s="41">
        <v>2024</v>
      </c>
      <c r="B241" s="41" t="s">
        <v>170</v>
      </c>
      <c r="C241" s="41" t="s">
        <v>47</v>
      </c>
      <c r="D241" s="42">
        <v>95.029661151713356</v>
      </c>
      <c r="E241" s="42">
        <v>102.85353009769386</v>
      </c>
      <c r="F241" s="42">
        <v>98.250604321276654</v>
      </c>
      <c r="G241" s="42">
        <v>96.109662450341204</v>
      </c>
      <c r="H241" s="42">
        <v>105.98742879040988</v>
      </c>
      <c r="I241" s="42">
        <v>91.021247677337627</v>
      </c>
      <c r="J241" s="42">
        <v>71.492812340840587</v>
      </c>
      <c r="K241" s="42">
        <v>110.85664233046637</v>
      </c>
      <c r="L241" s="42">
        <v>122.09434649052366</v>
      </c>
      <c r="M241" s="42">
        <v>138.26414342455439</v>
      </c>
      <c r="N241" s="42">
        <v>102.07698519491959</v>
      </c>
      <c r="O241" s="42">
        <v>112.63132548159479</v>
      </c>
      <c r="P241" s="42">
        <v>137.72063136239666</v>
      </c>
      <c r="Q241" s="42">
        <v>106.51668682372821</v>
      </c>
      <c r="R241" s="42">
        <v>98.513565589432801</v>
      </c>
      <c r="S241" s="42">
        <v>111.45099602466647</v>
      </c>
      <c r="T241" s="42">
        <v>160.79414825233661</v>
      </c>
      <c r="U241" s="42">
        <v>182.44524763444167</v>
      </c>
      <c r="V241" s="42">
        <v>138.08143323531249</v>
      </c>
      <c r="W241" s="42">
        <v>153.35734811668809</v>
      </c>
      <c r="X241" s="42">
        <v>158.52697643480488</v>
      </c>
      <c r="Y241" s="42">
        <v>146.59830280243</v>
      </c>
      <c r="Z241" s="42">
        <v>113.89962087627588</v>
      </c>
      <c r="AA241" s="42">
        <v>158.32532018599272</v>
      </c>
      <c r="AB241" s="43">
        <v>-1.8200095108036995</v>
      </c>
      <c r="AC241" s="43">
        <v>1.4572115238693506</v>
      </c>
      <c r="AD241" s="43">
        <v>-2.9022468559744441</v>
      </c>
      <c r="AE241" s="43">
        <v>-0.41107743266650676</v>
      </c>
      <c r="AF241" s="43">
        <v>0.36528680016227888</v>
      </c>
      <c r="AG241" s="43">
        <v>0.74537889103296617</v>
      </c>
      <c r="AH241" s="43">
        <v>-14.491941135074493</v>
      </c>
      <c r="AI241" s="43">
        <v>0.60784085635587903</v>
      </c>
      <c r="AJ241" s="43">
        <v>13.572348844391424</v>
      </c>
      <c r="AK241" s="43">
        <v>28.081826150912505</v>
      </c>
      <c r="AL241" s="43">
        <v>8.2263623314694723</v>
      </c>
      <c r="AM241" s="43">
        <v>6.6733592579763634</v>
      </c>
      <c r="AN241" s="43">
        <v>3.8349474353138513</v>
      </c>
      <c r="AO241" s="43">
        <v>-0.9690346951974349</v>
      </c>
      <c r="AP241" s="43">
        <v>-4.2263246224863433</v>
      </c>
      <c r="AQ241" s="43">
        <v>7.9923912455107216</v>
      </c>
      <c r="AR241" s="43">
        <v>11.645321907769969</v>
      </c>
      <c r="AS241" s="43">
        <v>25.486945693754738</v>
      </c>
      <c r="AT241" s="43">
        <v>6.8667744429178112</v>
      </c>
      <c r="AU241" s="43">
        <v>4.2967075088733653</v>
      </c>
      <c r="AV241" s="43">
        <v>-0.41348941017665952</v>
      </c>
      <c r="AW241" s="43">
        <v>-0.56820127004846288</v>
      </c>
      <c r="AX241" s="43">
        <v>-2.6159801625288082</v>
      </c>
      <c r="AY241" s="43">
        <v>12.082024384261025</v>
      </c>
      <c r="AZ241" s="43">
        <v>-1.1649273676969552</v>
      </c>
      <c r="BA241" s="43">
        <v>-0.52579641818406575</v>
      </c>
      <c r="BB241" s="43">
        <v>8.8327467925353176E-2</v>
      </c>
      <c r="BC241" s="43">
        <v>4.9749199773785335E-2</v>
      </c>
      <c r="BD241" s="43">
        <v>6.5722493735429044</v>
      </c>
      <c r="BE241" s="43">
        <v>0.37540271972893446</v>
      </c>
      <c r="BF241" s="43">
        <v>-14.288313109476302</v>
      </c>
      <c r="BG241" s="43">
        <v>1.1493846469701197E-2</v>
      </c>
      <c r="BH241" s="43">
        <v>0.54024232116121063</v>
      </c>
      <c r="BI241" s="43">
        <v>1.2406618549547277</v>
      </c>
      <c r="BJ241" s="43">
        <v>-5.067500869301977</v>
      </c>
      <c r="BK241" s="43">
        <v>3.1641381963115833</v>
      </c>
      <c r="BL241" s="43">
        <v>0.13257016715646497</v>
      </c>
      <c r="BM241" s="43">
        <v>-4.8387778342247607</v>
      </c>
      <c r="BN241" s="43">
        <v>-13.405708778844961</v>
      </c>
      <c r="BO241" s="43">
        <v>2.4659645517598028</v>
      </c>
      <c r="BP241" s="43">
        <v>0.37227985354444382</v>
      </c>
      <c r="BQ241" s="43">
        <v>-1.0484608507627446</v>
      </c>
      <c r="BR241" s="43">
        <v>-5.028165766965154</v>
      </c>
      <c r="BS241" s="43">
        <v>3.7743434543224375</v>
      </c>
      <c r="BT241" s="43">
        <v>-0.51999779983773475</v>
      </c>
      <c r="BU241" s="43">
        <v>-2.8262044168162581</v>
      </c>
      <c r="BV241" s="43">
        <v>-10.714015581829683</v>
      </c>
      <c r="BW241" s="43">
        <v>8.3764652027602757</v>
      </c>
      <c r="BX241" s="43">
        <v>-2.1068709128239078</v>
      </c>
      <c r="BY241" s="43">
        <v>0.25272237487491794</v>
      </c>
      <c r="BZ241" s="43">
        <v>-0.18392812840559561</v>
      </c>
      <c r="CA241" s="43">
        <v>-0.2428162817703706</v>
      </c>
      <c r="CB241" s="43">
        <v>-0.20741694912484049</v>
      </c>
      <c r="CC241" s="43">
        <v>-2.1561631184946837E-2</v>
      </c>
      <c r="CD241" s="43">
        <v>-1.7352934496517562</v>
      </c>
      <c r="CE241" s="43">
        <v>3.1423152438687103E-2</v>
      </c>
      <c r="CF241" s="43">
        <v>13.63195949957445</v>
      </c>
      <c r="CG241" s="43">
        <v>10.382355988619972</v>
      </c>
      <c r="CH241" s="43">
        <v>0.39008742952947068</v>
      </c>
      <c r="CI241" s="43">
        <v>2.5791769720567448</v>
      </c>
      <c r="CJ241" s="43">
        <v>0.33382787654375812</v>
      </c>
      <c r="CK241" s="43">
        <v>-1.9040756103960266E-2</v>
      </c>
      <c r="CL241" s="43">
        <v>-0.22575056798908044</v>
      </c>
      <c r="CM241" s="43">
        <v>0.19130255691747702</v>
      </c>
      <c r="CN241" s="43">
        <v>-1.510892365156991</v>
      </c>
      <c r="CO241" s="43">
        <v>-6.1609894603798503E-2</v>
      </c>
      <c r="CP241" s="43">
        <v>2.3277946562480448E-3</v>
      </c>
      <c r="CQ241" s="43">
        <v>3.0502938048212842E-3</v>
      </c>
      <c r="CR241" s="43">
        <v>0.3552023142858467</v>
      </c>
      <c r="CS241" s="43">
        <v>-3.7537315817035261E-2</v>
      </c>
      <c r="CT241" s="43">
        <v>-1.7726294426099869</v>
      </c>
      <c r="CU241" s="43">
        <v>3.0388512692656111E-4</v>
      </c>
      <c r="CV241" s="43">
        <v>0.41588686878777992</v>
      </c>
      <c r="CW241" s="43">
        <v>0.32586085690897038</v>
      </c>
      <c r="CX241" s="43">
        <v>-0.26597261466333705</v>
      </c>
      <c r="CY241" s="43">
        <v>1.2275708192634185</v>
      </c>
      <c r="CZ241" s="43">
        <v>1.2985205089855949E-2</v>
      </c>
      <c r="DA241" s="43">
        <v>-9.0737590255937806E-2</v>
      </c>
      <c r="DB241" s="43">
        <v>-0.85519048045262802</v>
      </c>
      <c r="DC241" s="43">
        <v>6.1370672897422936E-2</v>
      </c>
      <c r="DD241" s="44">
        <v>3883</v>
      </c>
      <c r="DE241" s="44">
        <f t="shared" si="70"/>
        <v>31978</v>
      </c>
      <c r="DF241" s="43">
        <f t="shared" si="71"/>
        <v>49.11674347158219</v>
      </c>
      <c r="DG241" s="43">
        <f t="shared" si="71"/>
        <v>14.129697705128663</v>
      </c>
      <c r="DH241" s="44">
        <v>161</v>
      </c>
      <c r="DI241" s="44">
        <f t="shared" si="69"/>
        <v>2455</v>
      </c>
      <c r="DJ241" s="43">
        <f t="shared" si="72"/>
        <v>-18.686868686868685</v>
      </c>
      <c r="DK241" s="43">
        <f t="shared" si="72"/>
        <v>43.148688046647223</v>
      </c>
    </row>
    <row r="242" spans="1:115" x14ac:dyDescent="0.25">
      <c r="A242" s="41">
        <v>2024</v>
      </c>
      <c r="B242" s="41" t="s">
        <v>171</v>
      </c>
      <c r="C242" s="41" t="s">
        <v>47</v>
      </c>
      <c r="D242" s="42">
        <v>96.248576203357246</v>
      </c>
      <c r="E242" s="42">
        <v>103.9360365164018</v>
      </c>
      <c r="F242" s="42">
        <v>98.468730829516616</v>
      </c>
      <c r="G242" s="42">
        <v>96.195086499205857</v>
      </c>
      <c r="H242" s="42">
        <v>107.30586555141193</v>
      </c>
      <c r="I242" s="42">
        <v>92.913223588452482</v>
      </c>
      <c r="J242" s="42">
        <v>77.232392652986945</v>
      </c>
      <c r="K242" s="42">
        <v>111.43026528820133</v>
      </c>
      <c r="L242" s="42">
        <v>145.64174554051573</v>
      </c>
      <c r="M242" s="42">
        <v>170.73353408434119</v>
      </c>
      <c r="N242" s="42">
        <v>103.84769674797299</v>
      </c>
      <c r="O242" s="42">
        <v>131.84995360212895</v>
      </c>
      <c r="P242" s="42">
        <v>166.18964496222816</v>
      </c>
      <c r="Q242" s="42">
        <v>123.56696647689729</v>
      </c>
      <c r="R242" s="42">
        <v>119.68289757889772</v>
      </c>
      <c r="S242" s="42">
        <v>117.24170554705424</v>
      </c>
      <c r="T242" s="42">
        <v>188.89850610069351</v>
      </c>
      <c r="U242" s="42">
        <v>226.45039856253092</v>
      </c>
      <c r="V242" s="42">
        <v>140.24096527748651</v>
      </c>
      <c r="W242" s="42">
        <v>171.8605105705621</v>
      </c>
      <c r="X242" s="42">
        <v>188.16294077410433</v>
      </c>
      <c r="Y242" s="42">
        <v>170.05290899771589</v>
      </c>
      <c r="Z242" s="42">
        <v>138.90831354884142</v>
      </c>
      <c r="AA242" s="42">
        <v>167.0766686707174</v>
      </c>
      <c r="AB242" s="43">
        <v>-1.8664794900875359</v>
      </c>
      <c r="AC242" s="43">
        <v>1.9574030374546192</v>
      </c>
      <c r="AD242" s="43">
        <v>-2.905032479291203</v>
      </c>
      <c r="AE242" s="43">
        <v>-1.7173972836754703</v>
      </c>
      <c r="AF242" s="43">
        <v>1.8259522895189617</v>
      </c>
      <c r="AG242" s="43">
        <v>2.0089294574069605</v>
      </c>
      <c r="AH242" s="43">
        <v>-10.731264644673876</v>
      </c>
      <c r="AI242" s="43">
        <v>-0.90906500230003573</v>
      </c>
      <c r="AJ242" s="43">
        <v>16.696370273775084</v>
      </c>
      <c r="AK242" s="43">
        <v>26.224863207168482</v>
      </c>
      <c r="AL242" s="43">
        <v>1.9071636654427016</v>
      </c>
      <c r="AM242" s="43">
        <v>14.922969107627914</v>
      </c>
      <c r="AN242" s="43">
        <v>11.185764514407293</v>
      </c>
      <c r="AO242" s="43">
        <v>1.2969797991802645</v>
      </c>
      <c r="AP242" s="43">
        <v>-5.8010453343119046</v>
      </c>
      <c r="AQ242" s="43">
        <v>11.079081260541845</v>
      </c>
      <c r="AR242" s="43">
        <v>14.161380623948627</v>
      </c>
      <c r="AS242" s="43">
        <v>24.107428881500546</v>
      </c>
      <c r="AT242" s="43">
        <v>0.62470034390744722</v>
      </c>
      <c r="AU242" s="43">
        <v>10.581926661334574</v>
      </c>
      <c r="AV242" s="43">
        <v>4.5382816867640008</v>
      </c>
      <c r="AW242" s="43">
        <v>1.6816890458412725</v>
      </c>
      <c r="AX242" s="43">
        <v>-4.143162019265989</v>
      </c>
      <c r="AY242" s="43">
        <v>14.894124692689381</v>
      </c>
      <c r="AZ242" s="43">
        <v>-1.2301093998965507</v>
      </c>
      <c r="BA242" s="43">
        <v>-0.30181223793003253</v>
      </c>
      <c r="BB242" s="43">
        <v>-0.18836929293776228</v>
      </c>
      <c r="BC242" s="43">
        <v>-0.11440818699086641</v>
      </c>
      <c r="BD242" s="43">
        <v>6.1113950704838604</v>
      </c>
      <c r="BE242" s="43">
        <v>0.52565545404124059</v>
      </c>
      <c r="BF242" s="43">
        <v>-13.957530635294802</v>
      </c>
      <c r="BG242" s="43">
        <v>-7.4785725441295359E-2</v>
      </c>
      <c r="BH242" s="43">
        <v>2.2103315800884316</v>
      </c>
      <c r="BI242" s="43">
        <v>3.9992865450843684</v>
      </c>
      <c r="BJ242" s="43">
        <v>-4.4403264681854182</v>
      </c>
      <c r="BK242" s="43">
        <v>4.2901910624533413</v>
      </c>
      <c r="BL242" s="43">
        <v>1.355829405828235</v>
      </c>
      <c r="BM242" s="43">
        <v>-4.1681118586092474</v>
      </c>
      <c r="BN242" s="43">
        <v>-12.541842556946426</v>
      </c>
      <c r="BO242" s="43">
        <v>3.2349306779886788</v>
      </c>
      <c r="BP242" s="43">
        <v>1.7955667297073763</v>
      </c>
      <c r="BQ242" s="43">
        <v>1.7173741680348353</v>
      </c>
      <c r="BR242" s="43">
        <v>-4.5158916901814949</v>
      </c>
      <c r="BS242" s="43">
        <v>4.4242279717162214</v>
      </c>
      <c r="BT242" s="43">
        <v>4.605594967832527E-2</v>
      </c>
      <c r="BU242" s="43">
        <v>-2.3235876960013724</v>
      </c>
      <c r="BV242" s="43">
        <v>-9.9549118084734332</v>
      </c>
      <c r="BW242" s="43">
        <v>8.9755296104544477</v>
      </c>
      <c r="BX242" s="43">
        <v>-2.1386497168678176</v>
      </c>
      <c r="BY242" s="43">
        <v>0.38386307545743342</v>
      </c>
      <c r="BZ242" s="43">
        <v>-0.1864025143333273</v>
      </c>
      <c r="CA242" s="43">
        <v>-0.87024333661632569</v>
      </c>
      <c r="CB242" s="43">
        <v>2.7025395038368892E-2</v>
      </c>
      <c r="CC242" s="43">
        <v>4.420673961526022E-2</v>
      </c>
      <c r="CD242" s="43">
        <v>-1.4834142357972147</v>
      </c>
      <c r="CE242" s="43">
        <v>-5.368484023196738E-2</v>
      </c>
      <c r="CF242" s="43">
        <v>16.380523381931965</v>
      </c>
      <c r="CG242" s="43">
        <v>10.120592877759828</v>
      </c>
      <c r="CH242" s="43">
        <v>9.1693468728012414E-2</v>
      </c>
      <c r="CI242" s="43">
        <v>5.3630702214053665</v>
      </c>
      <c r="CJ242" s="43">
        <v>0.9268332487299108</v>
      </c>
      <c r="CK242" s="43">
        <v>2.704431086014971E-2</v>
      </c>
      <c r="CL242" s="43">
        <v>-0.38208213092235838</v>
      </c>
      <c r="CM242" s="43">
        <v>0.2333713853711987</v>
      </c>
      <c r="CN242" s="43">
        <v>-1.5346590142276568</v>
      </c>
      <c r="CO242" s="43">
        <v>-6.0281149344973521E-3</v>
      </c>
      <c r="CP242" s="43">
        <v>-1.5195788444034641E-2</v>
      </c>
      <c r="CQ242" s="43">
        <v>-7.8021879581700995E-2</v>
      </c>
      <c r="CR242" s="43">
        <v>0.32431733887916231</v>
      </c>
      <c r="CS242" s="43">
        <v>-3.0099809688874903E-2</v>
      </c>
      <c r="CT242" s="43">
        <v>-1.7252434342161953</v>
      </c>
      <c r="CU242" s="43">
        <v>-4.3873262414930812E-3</v>
      </c>
      <c r="CV242" s="43">
        <v>2.2308703623641577</v>
      </c>
      <c r="CW242" s="43">
        <v>1.5033955509962329</v>
      </c>
      <c r="CX242" s="43">
        <v>-0.22807629787597203</v>
      </c>
      <c r="CY242" s="43">
        <v>1.6498829641250488</v>
      </c>
      <c r="CZ242" s="43">
        <v>0.10830689233884479</v>
      </c>
      <c r="DA242" s="43">
        <v>-7.843838019217525E-2</v>
      </c>
      <c r="DB242" s="43">
        <v>-0.80320687041738725</v>
      </c>
      <c r="DC242" s="43">
        <v>7.9006503389579208E-2</v>
      </c>
      <c r="DD242" s="44">
        <v>5465</v>
      </c>
      <c r="DE242" s="44">
        <f t="shared" si="70"/>
        <v>37443</v>
      </c>
      <c r="DF242" s="43">
        <f t="shared" si="71"/>
        <v>28.982770828416339</v>
      </c>
      <c r="DG242" s="43">
        <f t="shared" si="71"/>
        <v>16.080729166666675</v>
      </c>
      <c r="DH242" s="44">
        <v>366</v>
      </c>
      <c r="DI242" s="44">
        <f t="shared" si="69"/>
        <v>2821</v>
      </c>
      <c r="DJ242" s="43">
        <f t="shared" si="72"/>
        <v>62.666666666666671</v>
      </c>
      <c r="DK242" s="43">
        <f t="shared" si="72"/>
        <v>45.41237113402061</v>
      </c>
    </row>
    <row r="243" spans="1:115" x14ac:dyDescent="0.25">
      <c r="A243" s="41">
        <v>2024</v>
      </c>
      <c r="B243" s="41" t="s">
        <v>172</v>
      </c>
      <c r="C243" s="41" t="s">
        <v>47</v>
      </c>
      <c r="D243" s="42">
        <v>97.59806351152433</v>
      </c>
      <c r="E243" s="42">
        <v>103.40866159445793</v>
      </c>
      <c r="F243" s="42">
        <v>96.567933397731707</v>
      </c>
      <c r="G243" s="42">
        <v>94.777175360113006</v>
      </c>
      <c r="H243" s="42">
        <v>105.6363821151663</v>
      </c>
      <c r="I243" s="42">
        <v>94.158153859386218</v>
      </c>
      <c r="J243" s="42">
        <v>93.726948078308965</v>
      </c>
      <c r="K243" s="42">
        <v>112.1032307693542</v>
      </c>
      <c r="L243" s="42">
        <v>150.73473182030125</v>
      </c>
      <c r="M243" s="42">
        <v>131.16559314697784</v>
      </c>
      <c r="N243" s="42">
        <v>105.91252415294112</v>
      </c>
      <c r="O243" s="42">
        <v>159.20165014747741</v>
      </c>
      <c r="P243" s="42">
        <v>173.14315606117731</v>
      </c>
      <c r="Q243" s="42">
        <v>173.33890349236393</v>
      </c>
      <c r="R243" s="42">
        <v>217.6940774343247</v>
      </c>
      <c r="S243" s="42">
        <v>135.79717783937807</v>
      </c>
      <c r="T243" s="42">
        <v>194.23740663762308</v>
      </c>
      <c r="U243" s="42">
        <v>175.23640762250153</v>
      </c>
      <c r="V243" s="42">
        <v>142.60715402220205</v>
      </c>
      <c r="W243" s="42">
        <v>207.59368042750518</v>
      </c>
      <c r="X243" s="42">
        <v>188.03464448656365</v>
      </c>
      <c r="Y243" s="42">
        <v>239.28707821550731</v>
      </c>
      <c r="Z243" s="42">
        <v>253.45491106705617</v>
      </c>
      <c r="AA243" s="42">
        <v>193.05040985857968</v>
      </c>
      <c r="AB243" s="43">
        <v>-3.6195119481908788</v>
      </c>
      <c r="AC243" s="43">
        <v>1.0061453187086178</v>
      </c>
      <c r="AD243" s="43">
        <v>-3.5461278392194484</v>
      </c>
      <c r="AE243" s="43">
        <v>-4.5634601297782851</v>
      </c>
      <c r="AF243" s="43">
        <v>-0.44081888029744443</v>
      </c>
      <c r="AG243" s="43">
        <v>1.2740859397063931</v>
      </c>
      <c r="AH243" s="43">
        <v>-9.6052349036295332</v>
      </c>
      <c r="AI243" s="43">
        <v>8.0105281347453428E-2</v>
      </c>
      <c r="AJ243" s="43">
        <v>10.844909467748209</v>
      </c>
      <c r="AK243" s="43">
        <v>15.718124141790945</v>
      </c>
      <c r="AL243" s="43">
        <v>1.1666822673357613</v>
      </c>
      <c r="AM243" s="43">
        <v>11.535663076580938</v>
      </c>
      <c r="AN243" s="43">
        <v>20.251256568401786</v>
      </c>
      <c r="AO243" s="43">
        <v>7.5204930992493146</v>
      </c>
      <c r="AP243" s="43">
        <v>-5.3538681123637026</v>
      </c>
      <c r="AQ243" s="43">
        <v>9.0513015104527916</v>
      </c>
      <c r="AR243" s="43">
        <v>9.1454024249305377</v>
      </c>
      <c r="AS243" s="43">
        <v>15.306602633451028</v>
      </c>
      <c r="AT243" s="43">
        <v>0.31787276439552148</v>
      </c>
      <c r="AU243" s="43">
        <v>7.9730786279334387</v>
      </c>
      <c r="AV243" s="43">
        <v>12.364613130450053</v>
      </c>
      <c r="AW243" s="43">
        <v>8.6382203102381538</v>
      </c>
      <c r="AX243" s="43">
        <v>-3.557560406600746</v>
      </c>
      <c r="AY243" s="43">
        <v>12.269514294377659</v>
      </c>
      <c r="AZ243" s="43">
        <v>-1.4392558988024939</v>
      </c>
      <c r="BA243" s="43">
        <v>-0.1931695063076555</v>
      </c>
      <c r="BB243" s="43">
        <v>-0.46915822795725592</v>
      </c>
      <c r="BC243" s="43">
        <v>-0.4976297768570892</v>
      </c>
      <c r="BD243" s="43">
        <v>5.5278756646503835</v>
      </c>
      <c r="BE243" s="43">
        <v>0.5898938178075408</v>
      </c>
      <c r="BF243" s="43">
        <v>-13.521112395427648</v>
      </c>
      <c r="BG243" s="43">
        <v>-6.1559958564705308E-2</v>
      </c>
      <c r="BH243" s="43">
        <v>3.0844294032039699</v>
      </c>
      <c r="BI243" s="43">
        <v>4.9917713069561387</v>
      </c>
      <c r="BJ243" s="43">
        <v>-3.9661502687608929</v>
      </c>
      <c r="BK243" s="43">
        <v>5.0615167799099803</v>
      </c>
      <c r="BL243" s="43">
        <v>3.1761771634314151</v>
      </c>
      <c r="BM243" s="43">
        <v>-2.6927437524205344</v>
      </c>
      <c r="BN243" s="43">
        <v>-11.315786671546968</v>
      </c>
      <c r="BO243" s="43">
        <v>3.7891945730466947</v>
      </c>
      <c r="BP243" s="43">
        <v>2.5299673339112871</v>
      </c>
      <c r="BQ243" s="43">
        <v>2.8574199276437451</v>
      </c>
      <c r="BR243" s="43">
        <v>-4.1068975221383308</v>
      </c>
      <c r="BS243" s="43">
        <v>4.7990775301927746</v>
      </c>
      <c r="BT243" s="43">
        <v>1.2069138941297242</v>
      </c>
      <c r="BU243" s="43">
        <v>-0.92001109374629797</v>
      </c>
      <c r="BV243" s="43">
        <v>-8.8467653982277845</v>
      </c>
      <c r="BW243" s="43">
        <v>9.2984428443962699</v>
      </c>
      <c r="BX243" s="43">
        <v>-3.8360345290490301</v>
      </c>
      <c r="BY243" s="43">
        <v>0.21647313128546386</v>
      </c>
      <c r="BZ243" s="43">
        <v>-0.16104698996764255</v>
      </c>
      <c r="CA243" s="43">
        <v>-2.3512013683729243</v>
      </c>
      <c r="CB243" s="43">
        <v>-0.18715906142358393</v>
      </c>
      <c r="CC243" s="43">
        <v>5.9773500212541596E-2</v>
      </c>
      <c r="CD243" s="43">
        <v>-1.4185110619168844</v>
      </c>
      <c r="CE243" s="43">
        <v>5.6373211340500903E-3</v>
      </c>
      <c r="CF243" s="43">
        <v>10.508193482379198</v>
      </c>
      <c r="CG243" s="43">
        <v>4.8754567105627338</v>
      </c>
      <c r="CH243" s="43">
        <v>7.949311946736172E-2</v>
      </c>
      <c r="CI243" s="43">
        <v>4.6390810327092398</v>
      </c>
      <c r="CJ243" s="43">
        <v>1.4845714767935618</v>
      </c>
      <c r="CK243" s="43">
        <v>0.18292157495686445</v>
      </c>
      <c r="CL243" s="43">
        <v>-0.95118366534162146</v>
      </c>
      <c r="CM243" s="43">
        <v>0.19785323323111192</v>
      </c>
      <c r="CN243" s="43">
        <v>-1.6360428039583752</v>
      </c>
      <c r="CO243" s="43">
        <v>1.1816448561644126E-2</v>
      </c>
      <c r="CP243" s="43">
        <v>-2.8048916066535728E-2</v>
      </c>
      <c r="CQ243" s="43">
        <v>-0.27714604829801193</v>
      </c>
      <c r="CR243" s="43">
        <v>0.34629853121601961</v>
      </c>
      <c r="CS243" s="43">
        <v>2.7545141953873066E-2</v>
      </c>
      <c r="CT243" s="43">
        <v>-1.7129630267600044</v>
      </c>
      <c r="CU243" s="43">
        <v>-3.5449345653290167E-3</v>
      </c>
      <c r="CV243" s="43">
        <v>3.0788186469073793</v>
      </c>
      <c r="CW243" s="43">
        <v>1.8541028785388667</v>
      </c>
      <c r="CX243" s="43">
        <v>-0.19694770441134007</v>
      </c>
      <c r="CY243" s="43">
        <v>1.9525534805222051</v>
      </c>
      <c r="CZ243" s="43">
        <v>0.24763685893968324</v>
      </c>
      <c r="DA243" s="43">
        <v>-5.2554663148436133E-2</v>
      </c>
      <c r="DB243" s="43">
        <v>-0.81701298442207559</v>
      </c>
      <c r="DC243" s="43">
        <v>9.1040780888491671E-2</v>
      </c>
      <c r="DD243" s="44">
        <v>6401</v>
      </c>
      <c r="DE243" s="44">
        <f t="shared" si="70"/>
        <v>43844</v>
      </c>
      <c r="DF243" s="43">
        <f t="shared" si="71"/>
        <v>97.075123152709367</v>
      </c>
      <c r="DG243" s="43">
        <f t="shared" si="71"/>
        <v>23.490310950878769</v>
      </c>
      <c r="DH243" s="44">
        <v>427</v>
      </c>
      <c r="DI243" s="44">
        <f t="shared" si="69"/>
        <v>3248</v>
      </c>
      <c r="DJ243" s="43">
        <f t="shared" si="72"/>
        <v>57.564575645756456</v>
      </c>
      <c r="DK243" s="43">
        <f t="shared" si="72"/>
        <v>46.901854364540931</v>
      </c>
    </row>
    <row r="244" spans="1:115" x14ac:dyDescent="0.25">
      <c r="A244" s="41" t="s">
        <v>497</v>
      </c>
      <c r="B244" s="41" t="s">
        <v>160</v>
      </c>
      <c r="C244" s="41" t="s">
        <v>47</v>
      </c>
      <c r="D244" s="42">
        <v>93.608034203085467</v>
      </c>
      <c r="E244" s="42">
        <v>102.7949328841579</v>
      </c>
      <c r="F244" s="42">
        <v>95.940125507412375</v>
      </c>
      <c r="G244" s="42">
        <v>92.775230116626872</v>
      </c>
      <c r="H244" s="42">
        <v>102.90269414476666</v>
      </c>
      <c r="I244" s="42">
        <v>94.036697247621134</v>
      </c>
      <c r="J244" s="42">
        <v>75.642231263923279</v>
      </c>
      <c r="K244" s="42">
        <v>109.1069320794689</v>
      </c>
      <c r="L244" s="42">
        <v>117.48018519528216</v>
      </c>
      <c r="M244" s="42">
        <v>119.95450252201833</v>
      </c>
      <c r="N244" s="42">
        <v>107.60294064730031</v>
      </c>
      <c r="O244" s="42">
        <v>117.29473226397447</v>
      </c>
      <c r="P244" s="42">
        <v>149.3174974704261</v>
      </c>
      <c r="Q244" s="42">
        <v>97.115266875130018</v>
      </c>
      <c r="R244" s="42">
        <v>89.651807699210536</v>
      </c>
      <c r="S244" s="42">
        <v>112.54968959256952</v>
      </c>
      <c r="T244" s="42">
        <v>153.80437510410559</v>
      </c>
      <c r="U244" s="42">
        <v>159.47218077545256</v>
      </c>
      <c r="V244" s="42">
        <v>144.70531587042638</v>
      </c>
      <c r="W244" s="42">
        <v>156.42843716329688</v>
      </c>
      <c r="X244" s="42">
        <v>170.13465610696127</v>
      </c>
      <c r="Y244" s="42">
        <v>133.4477123258726</v>
      </c>
      <c r="Z244" s="42">
        <v>103.93092288481793</v>
      </c>
      <c r="AA244" s="42">
        <v>161.98942322496973</v>
      </c>
      <c r="AB244" s="43">
        <v>-1.9059001161561451</v>
      </c>
      <c r="AC244" s="43">
        <v>1.147088277286179</v>
      </c>
      <c r="AD244" s="43">
        <v>-2.3849911713348382</v>
      </c>
      <c r="AE244" s="43">
        <v>-3.7396490716950059</v>
      </c>
      <c r="AF244" s="43">
        <v>-0.87783254809102873</v>
      </c>
      <c r="AG244" s="43">
        <v>2.3089265911900636</v>
      </c>
      <c r="AH244" s="43">
        <v>-0.56839186675330389</v>
      </c>
      <c r="AI244" s="43">
        <v>-0.28701127532185788</v>
      </c>
      <c r="AJ244" s="43">
        <v>16.197410147959836</v>
      </c>
      <c r="AK244" s="43">
        <v>22.405174549917394</v>
      </c>
      <c r="AL244" s="43">
        <v>6.8339167196867834</v>
      </c>
      <c r="AM244" s="43">
        <v>11.83622970889353</v>
      </c>
      <c r="AN244" s="43">
        <v>26.956434316546861</v>
      </c>
      <c r="AO244" s="43">
        <v>14.86368137370151</v>
      </c>
      <c r="AP244" s="43">
        <v>6.3988049837512717</v>
      </c>
      <c r="AQ244" s="43">
        <v>8.0662867386698025</v>
      </c>
      <c r="AR244" s="43">
        <v>13.977442044115973</v>
      </c>
      <c r="AS244" s="43">
        <v>21.708384310271555</v>
      </c>
      <c r="AT244" s="43">
        <v>5.8316855979996252</v>
      </c>
      <c r="AU244" s="43">
        <v>8.2914627400292318</v>
      </c>
      <c r="AV244" s="43">
        <v>19.494684290710129</v>
      </c>
      <c r="AW244" s="43">
        <v>15.998663703125571</v>
      </c>
      <c r="AX244" s="43">
        <v>7.732861041299488</v>
      </c>
      <c r="AY244" s="43">
        <v>11.665990913321988</v>
      </c>
      <c r="AZ244" s="43">
        <v>-1.9059001161561451</v>
      </c>
      <c r="BA244" s="43">
        <v>1.147088277286179</v>
      </c>
      <c r="BB244" s="43">
        <v>-2.3849911713348382</v>
      </c>
      <c r="BC244" s="43">
        <v>-3.7396490716950059</v>
      </c>
      <c r="BD244" s="43">
        <v>-0.87783254809102873</v>
      </c>
      <c r="BE244" s="43">
        <v>2.3089265911900636</v>
      </c>
      <c r="BF244" s="43">
        <v>-0.56839186675330389</v>
      </c>
      <c r="BG244" s="43">
        <v>-0.28701127532185788</v>
      </c>
      <c r="BH244" s="43">
        <v>16.197410147959836</v>
      </c>
      <c r="BI244" s="43">
        <v>22.405174549917394</v>
      </c>
      <c r="BJ244" s="43">
        <v>6.8339167196867834</v>
      </c>
      <c r="BK244" s="43">
        <v>11.83622970889353</v>
      </c>
      <c r="BL244" s="43">
        <v>26.956434316546861</v>
      </c>
      <c r="BM244" s="43">
        <v>14.86368137370151</v>
      </c>
      <c r="BN244" s="43">
        <v>6.3988049837512717</v>
      </c>
      <c r="BO244" s="43">
        <v>8.0662867386698025</v>
      </c>
      <c r="BP244" s="43">
        <v>13.977442044115973</v>
      </c>
      <c r="BQ244" s="43">
        <v>21.708384310271555</v>
      </c>
      <c r="BR244" s="43">
        <v>5.8316855979996252</v>
      </c>
      <c r="BS244" s="43">
        <v>8.2914627400292318</v>
      </c>
      <c r="BT244" s="43">
        <v>19.494684290710129</v>
      </c>
      <c r="BU244" s="43">
        <v>15.998663703125571</v>
      </c>
      <c r="BV244" s="43">
        <v>7.732861041299488</v>
      </c>
      <c r="BW244" s="43">
        <v>11.665990913321988</v>
      </c>
      <c r="BX244" s="43">
        <v>-2.1486245381390603</v>
      </c>
      <c r="BY244" s="43">
        <v>0.22663871446624445</v>
      </c>
      <c r="BZ244" s="43">
        <v>-0.15734860767189213</v>
      </c>
      <c r="CA244" s="43">
        <v>-1.9626355037840446</v>
      </c>
      <c r="CB244" s="43">
        <v>-0.28412820676791661</v>
      </c>
      <c r="CC244" s="43">
        <v>0.11693260312708743</v>
      </c>
      <c r="CD244" s="43">
        <v>-6.7769698433549241E-2</v>
      </c>
      <c r="CE244" s="43">
        <v>-2.0313839075007615E-2</v>
      </c>
      <c r="CF244" s="43">
        <v>16.295395666803046</v>
      </c>
      <c r="CG244" s="43">
        <v>8.0784725454060133</v>
      </c>
      <c r="CH244" s="43">
        <v>0.37360293398769406</v>
      </c>
      <c r="CI244" s="43">
        <v>4.7950150798213782</v>
      </c>
      <c r="CJ244" s="43">
        <v>2.1805422831629797</v>
      </c>
      <c r="CK244" s="43">
        <v>0.26230937627655931</v>
      </c>
      <c r="CL244" s="43">
        <v>0.39902394252677936</v>
      </c>
      <c r="CM244" s="43">
        <v>0.20642950562174536</v>
      </c>
      <c r="CN244" s="43">
        <v>-1.7800758406314401</v>
      </c>
      <c r="CO244" s="43">
        <v>5.0764533028918722E-2</v>
      </c>
      <c r="CP244" s="43">
        <v>-6.5108532014181444E-2</v>
      </c>
      <c r="CQ244" s="43">
        <v>-0.4753861004697314</v>
      </c>
      <c r="CR244" s="43">
        <v>0.25486247342560331</v>
      </c>
      <c r="CS244" s="43">
        <v>3.0091894238459375E-2</v>
      </c>
      <c r="CT244" s="43">
        <v>-1.5608616286500077</v>
      </c>
      <c r="CU244" s="43">
        <v>-1.4438480190455042E-2</v>
      </c>
      <c r="CV244" s="43">
        <v>4.7586319621980948</v>
      </c>
      <c r="CW244" s="43">
        <v>2.6070198138623004</v>
      </c>
      <c r="CX244" s="43">
        <v>-5.9375639489115103E-2</v>
      </c>
      <c r="CY244" s="43">
        <v>2.381886476750092</v>
      </c>
      <c r="CZ244" s="43">
        <v>0.43014031750583326</v>
      </c>
      <c r="DA244" s="43">
        <v>-1.8873974238340297E-2</v>
      </c>
      <c r="DB244" s="43">
        <v>-0.68569003520776828</v>
      </c>
      <c r="DC244" s="43">
        <v>0.1035250030151023</v>
      </c>
      <c r="DD244" s="44">
        <v>2751</v>
      </c>
      <c r="DE244" s="44">
        <f>DD244</f>
        <v>2751</v>
      </c>
      <c r="DF244" s="43">
        <f t="shared" si="71"/>
        <v>45.018450184501837</v>
      </c>
      <c r="DG244" s="43">
        <f t="shared" si="71"/>
        <v>45.018450184501837</v>
      </c>
      <c r="DH244" s="44">
        <v>214</v>
      </c>
      <c r="DI244" s="44">
        <f>DH244</f>
        <v>214</v>
      </c>
      <c r="DJ244" s="43">
        <f t="shared" si="72"/>
        <v>69.841269841269835</v>
      </c>
      <c r="DK244" s="43">
        <f t="shared" si="72"/>
        <v>69.841269841269835</v>
      </c>
    </row>
    <row r="245" spans="1:115" x14ac:dyDescent="0.25">
      <c r="A245" s="41" t="s">
        <v>497</v>
      </c>
      <c r="B245" s="41" t="s">
        <v>162</v>
      </c>
      <c r="C245" s="41" t="s">
        <v>47</v>
      </c>
      <c r="D245" s="42">
        <v>92.850402665869922</v>
      </c>
      <c r="E245" s="42">
        <v>102.3384914312585</v>
      </c>
      <c r="F245" s="42">
        <v>100.0220723250407</v>
      </c>
      <c r="G245" s="42">
        <v>91.648529175888896</v>
      </c>
      <c r="H245" s="42">
        <v>102.73245159522679</v>
      </c>
      <c r="I245" s="42">
        <v>92.346426066806174</v>
      </c>
      <c r="J245" s="42">
        <v>73.105238333040106</v>
      </c>
      <c r="K245" s="42">
        <v>110.19329064191103</v>
      </c>
      <c r="L245" s="42">
        <v>111.98738767170518</v>
      </c>
      <c r="M245" s="42">
        <v>115.19421643190711</v>
      </c>
      <c r="N245" s="42">
        <v>103.48014477613812</v>
      </c>
      <c r="O245" s="42">
        <v>114.4133582623503</v>
      </c>
      <c r="P245" s="42">
        <v>132.97199291476508</v>
      </c>
      <c r="Q245" s="42">
        <v>89.467523512594624</v>
      </c>
      <c r="R245" s="42">
        <v>75.007579958651689</v>
      </c>
      <c r="S245" s="42">
        <v>110.35888482251137</v>
      </c>
      <c r="T245" s="42">
        <v>146.58876555862787</v>
      </c>
      <c r="U245" s="42">
        <v>152.88519945353966</v>
      </c>
      <c r="V245" s="42">
        <v>139.95796631647437</v>
      </c>
      <c r="W245" s="42">
        <v>152.20402267882963</v>
      </c>
      <c r="X245" s="42">
        <v>149.68736641179368</v>
      </c>
      <c r="Y245" s="42">
        <v>123.04934713750487</v>
      </c>
      <c r="Z245" s="42">
        <v>87.295385973416401</v>
      </c>
      <c r="AA245" s="42">
        <v>159.46835332842193</v>
      </c>
      <c r="AB245" s="43">
        <v>-1.773982715170741</v>
      </c>
      <c r="AC245" s="43">
        <v>-0.71509783966139384</v>
      </c>
      <c r="AD245" s="43">
        <v>-1.1305194114882511</v>
      </c>
      <c r="AE245" s="43">
        <v>-3.9386422030057044</v>
      </c>
      <c r="AF245" s="43">
        <v>-0.54531202070735585</v>
      </c>
      <c r="AG245" s="43">
        <v>3.1551957362281779</v>
      </c>
      <c r="AH245" s="43">
        <v>1.2151791947591306</v>
      </c>
      <c r="AI245" s="43">
        <v>2.1204561654986742</v>
      </c>
      <c r="AJ245" s="43">
        <v>10.510599365811203</v>
      </c>
      <c r="AK245" s="43">
        <v>13.886385203560959</v>
      </c>
      <c r="AL245" s="43">
        <v>-2.4172329515864899</v>
      </c>
      <c r="AM245" s="43">
        <v>9.3673056167236766</v>
      </c>
      <c r="AN245" s="43">
        <v>15.848518622320906</v>
      </c>
      <c r="AO245" s="43">
        <v>3.7898687494930305</v>
      </c>
      <c r="AP245" s="43">
        <v>4.6928442034847695</v>
      </c>
      <c r="AQ245" s="43">
        <v>8.6264815269714301</v>
      </c>
      <c r="AR245" s="43">
        <v>8.0628186404841031</v>
      </c>
      <c r="AS245" s="43">
        <v>12.826668580028521</v>
      </c>
      <c r="AT245" s="43">
        <v>-2.7390266160556842</v>
      </c>
      <c r="AU245" s="43">
        <v>5.4643529157343274</v>
      </c>
      <c r="AV245" s="43">
        <v>8.06794019588677</v>
      </c>
      <c r="AW245" s="43">
        <v>4.5570734018155701</v>
      </c>
      <c r="AX245" s="43">
        <v>5.8797370312850372</v>
      </c>
      <c r="AY245" s="43">
        <v>12.409398543066796</v>
      </c>
      <c r="AZ245" s="43">
        <v>-1.840253744001108</v>
      </c>
      <c r="BA245" s="43">
        <v>0.20941619592103056</v>
      </c>
      <c r="BB245" s="43">
        <v>-1.7486932295107893</v>
      </c>
      <c r="BC245" s="43">
        <v>-3.8386407273107936</v>
      </c>
      <c r="BD245" s="43">
        <v>-0.71198833425228925</v>
      </c>
      <c r="BE245" s="43">
        <v>2.7264812356006418</v>
      </c>
      <c r="BF245" s="43">
        <v>0.30025996221185736</v>
      </c>
      <c r="BG245" s="43">
        <v>0.90832682083854532</v>
      </c>
      <c r="BH245" s="43">
        <v>13.350740969347207</v>
      </c>
      <c r="BI245" s="43">
        <v>18.078396909332639</v>
      </c>
      <c r="BJ245" s="43">
        <v>2.089245049658417</v>
      </c>
      <c r="BK245" s="43">
        <v>10.603340634093827</v>
      </c>
      <c r="BL245" s="43">
        <v>21.47016431452451</v>
      </c>
      <c r="BM245" s="43">
        <v>9.2731939163491752</v>
      </c>
      <c r="BN245" s="43">
        <v>5.6148418239859277</v>
      </c>
      <c r="BO245" s="43">
        <v>8.3429072408417468</v>
      </c>
      <c r="BP245" s="43">
        <v>11.012385915152411</v>
      </c>
      <c r="BQ245" s="43">
        <v>17.192942648069941</v>
      </c>
      <c r="BR245" s="43">
        <v>1.4368733516604948</v>
      </c>
      <c r="BS245" s="43">
        <v>6.8785604994848759</v>
      </c>
      <c r="BT245" s="43">
        <v>13.85995053148752</v>
      </c>
      <c r="BU245" s="43">
        <v>10.212879311214174</v>
      </c>
      <c r="BV245" s="43">
        <v>6.8789210799622413</v>
      </c>
      <c r="BW245" s="43">
        <v>12.033546516193795</v>
      </c>
      <c r="BX245" s="43">
        <v>-2.236788129059633</v>
      </c>
      <c r="BY245" s="43">
        <v>-0.16814169440344795</v>
      </c>
      <c r="BZ245" s="43">
        <v>-7.8806502693797659E-2</v>
      </c>
      <c r="CA245" s="43">
        <v>-2.1069612339608592</v>
      </c>
      <c r="CB245" s="43">
        <v>-0.23324555417953208</v>
      </c>
      <c r="CC245" s="43">
        <v>0.14811527144253583</v>
      </c>
      <c r="CD245" s="43">
        <v>8.0659858224141845E-2</v>
      </c>
      <c r="CE245" s="43">
        <v>0.1215917265113238</v>
      </c>
      <c r="CF245" s="43">
        <v>10.653005687839908</v>
      </c>
      <c r="CG245" s="43">
        <v>5.131946249186834</v>
      </c>
      <c r="CH245" s="43">
        <v>-0.13331444407720905</v>
      </c>
      <c r="CI245" s="43">
        <v>3.8813866324377453</v>
      </c>
      <c r="CJ245" s="43">
        <v>1.2473217027311501</v>
      </c>
      <c r="CK245" s="43">
        <v>9.3990092995590011E-2</v>
      </c>
      <c r="CL245" s="43">
        <v>0.21772673069380005</v>
      </c>
      <c r="CM245" s="43">
        <v>0.21394872387206629</v>
      </c>
      <c r="CN245" s="43">
        <v>-2.2351194525067939</v>
      </c>
      <c r="CO245" s="43">
        <v>-4.2144703026649959E-2</v>
      </c>
      <c r="CP245" s="43">
        <v>-0.11393481678048023</v>
      </c>
      <c r="CQ245" s="43">
        <v>-2.0215142902044674</v>
      </c>
      <c r="CR245" s="43">
        <v>-0.24298706532712011</v>
      </c>
      <c r="CS245" s="43">
        <v>0.12896412286212353</v>
      </c>
      <c r="CT245" s="43">
        <v>4.9649142688059983E-3</v>
      </c>
      <c r="CU245" s="43">
        <v>5.1532385700992805E-2</v>
      </c>
      <c r="CV245" s="43">
        <v>13.467384152378685</v>
      </c>
      <c r="CW245" s="43">
        <v>6.6068728915237669</v>
      </c>
      <c r="CX245" s="43">
        <v>0.12180553338620345</v>
      </c>
      <c r="CY245" s="43">
        <v>4.3304839323622994</v>
      </c>
      <c r="CZ245" s="43">
        <v>1.7163761216991031</v>
      </c>
      <c r="DA245" s="43">
        <v>0.17498755068109609</v>
      </c>
      <c r="DB245" s="43">
        <v>0.30696908568386222</v>
      </c>
      <c r="DC245" s="43">
        <v>0.20988903704245682</v>
      </c>
      <c r="DD245" s="44">
        <v>3601</v>
      </c>
      <c r="DE245" s="44">
        <f>DD245+DE244</f>
        <v>6352</v>
      </c>
      <c r="DF245" s="43">
        <f t="shared" si="71"/>
        <v>8.8244182532487123</v>
      </c>
      <c r="DG245" s="43">
        <f t="shared" si="71"/>
        <v>22.013061851709569</v>
      </c>
      <c r="DH245" s="44">
        <v>206</v>
      </c>
      <c r="DI245" s="44">
        <f>DH245+DH244</f>
        <v>420</v>
      </c>
      <c r="DJ245" s="43">
        <f t="shared" si="72"/>
        <v>13.812154696132595</v>
      </c>
      <c r="DK245" s="43">
        <f t="shared" si="72"/>
        <v>36.807817589576544</v>
      </c>
    </row>
    <row r="246" spans="1:115" x14ac:dyDescent="0.25">
      <c r="A246" s="41" t="s">
        <v>497</v>
      </c>
      <c r="B246" s="41" t="s">
        <v>163</v>
      </c>
      <c r="C246" s="41" t="s">
        <v>47</v>
      </c>
      <c r="D246" s="42">
        <v>92.739985624913274</v>
      </c>
      <c r="E246" s="42">
        <v>102.60988905190938</v>
      </c>
      <c r="F246" s="42">
        <v>100.75805646276964</v>
      </c>
      <c r="G246" s="42">
        <v>91.47604175608501</v>
      </c>
      <c r="H246" s="42">
        <v>103.02012881335882</v>
      </c>
      <c r="I246" s="42">
        <v>92.055436267707847</v>
      </c>
      <c r="J246" s="42">
        <v>71.687334662612344</v>
      </c>
      <c r="K246" s="42">
        <v>111.80840779667791</v>
      </c>
      <c r="L246" s="42">
        <v>123.63123776587159</v>
      </c>
      <c r="M246" s="42">
        <v>126.95080926461377</v>
      </c>
      <c r="N246" s="42">
        <v>99.448447381743421</v>
      </c>
      <c r="O246" s="42">
        <v>127.06806459574551</v>
      </c>
      <c r="P246" s="42">
        <v>146.43515334165878</v>
      </c>
      <c r="Q246" s="42">
        <v>109.92868150983774</v>
      </c>
      <c r="R246" s="42">
        <v>86.214358799876834</v>
      </c>
      <c r="S246" s="42">
        <v>128.31156766471764</v>
      </c>
      <c r="T246" s="42">
        <v>162.43683102516647</v>
      </c>
      <c r="U246" s="42">
        <v>168.79927201334911</v>
      </c>
      <c r="V246" s="42">
        <v>135.63539185907177</v>
      </c>
      <c r="W246" s="42">
        <v>170.32712650215777</v>
      </c>
      <c r="X246" s="42">
        <v>163.50295003099004</v>
      </c>
      <c r="Y246" s="42">
        <v>151.63855835211973</v>
      </c>
      <c r="Z246" s="42">
        <v>100.53101804500592</v>
      </c>
      <c r="AA246" s="42">
        <v>186.2478663579202</v>
      </c>
      <c r="AB246" s="43">
        <v>-1.840572553614217</v>
      </c>
      <c r="AC246" s="43">
        <v>0.1655828516872182</v>
      </c>
      <c r="AD246" s="43">
        <v>1.0058846872898597</v>
      </c>
      <c r="AE246" s="43">
        <v>-4.1369359986367265</v>
      </c>
      <c r="AF246" s="43">
        <v>-0.52206260864722243</v>
      </c>
      <c r="AG246" s="43">
        <v>3.0194174759398118</v>
      </c>
      <c r="AH246" s="43">
        <v>-1.5085408849516813</v>
      </c>
      <c r="AI246" s="43">
        <v>3.3594027729869191</v>
      </c>
      <c r="AJ246" s="43">
        <v>19.678528936775464</v>
      </c>
      <c r="AK246" s="43">
        <v>28.189626367688447</v>
      </c>
      <c r="AL246" s="43">
        <v>12.991725920074582</v>
      </c>
      <c r="AM246" s="43">
        <v>13.850716372836324</v>
      </c>
      <c r="AN246" s="43">
        <v>28.18470472123602</v>
      </c>
      <c r="AO246" s="43">
        <v>20.198188910015347</v>
      </c>
      <c r="AP246" s="43">
        <v>6.1667212105029012</v>
      </c>
      <c r="AQ246" s="43">
        <v>14.167263308276446</v>
      </c>
      <c r="AR246" s="43">
        <v>17.679536882256386</v>
      </c>
      <c r="AS246" s="43">
        <v>28.217100550224082</v>
      </c>
      <c r="AT246" s="43">
        <v>13.059665305011414</v>
      </c>
      <c r="AU246" s="43">
        <v>10.366920635513299</v>
      </c>
      <c r="AV246" s="43">
        <v>19.440162336422429</v>
      </c>
      <c r="AW246" s="43">
        <v>20.957762077666153</v>
      </c>
      <c r="AX246" s="43">
        <v>7.4637956927706917</v>
      </c>
      <c r="AY246" s="43">
        <v>18.134473911496141</v>
      </c>
      <c r="AZ246" s="43">
        <v>-1.8403596416734613</v>
      </c>
      <c r="BA246" s="43">
        <v>0.19479671863824599</v>
      </c>
      <c r="BB246" s="43">
        <v>-0.83031856982115348</v>
      </c>
      <c r="BC246" s="43">
        <v>-3.9377476075016071</v>
      </c>
      <c r="BD246" s="43">
        <v>-0.6486773505886223</v>
      </c>
      <c r="BE246" s="43">
        <v>2.8231452795928647</v>
      </c>
      <c r="BF246" s="43">
        <v>-0.29522446573092553</v>
      </c>
      <c r="BG246" s="43">
        <v>1.7228988019823532</v>
      </c>
      <c r="BH246" s="43">
        <v>15.488738885615572</v>
      </c>
      <c r="BI246" s="43">
        <v>21.436609872413804</v>
      </c>
      <c r="BJ246" s="43">
        <v>5.344483364782282</v>
      </c>
      <c r="BK246" s="43">
        <v>11.732063799834581</v>
      </c>
      <c r="BL246" s="43">
        <v>23.683040606370053</v>
      </c>
      <c r="BM246" s="43">
        <v>13.083792539510796</v>
      </c>
      <c r="BN246" s="43">
        <v>5.8038504512342382</v>
      </c>
      <c r="BO246" s="43">
        <v>10.400520956482872</v>
      </c>
      <c r="BP246" s="43">
        <v>13.264530673008391</v>
      </c>
      <c r="BQ246" s="43">
        <v>20.837850381117118</v>
      </c>
      <c r="BR246" s="43">
        <v>4.9175685359361454</v>
      </c>
      <c r="BS246" s="43">
        <v>8.0935347051793727</v>
      </c>
      <c r="BT246" s="43">
        <v>15.688372231621672</v>
      </c>
      <c r="BU246" s="43">
        <v>13.974551802636626</v>
      </c>
      <c r="BV246" s="43">
        <v>7.0797314688831881</v>
      </c>
      <c r="BW246" s="43">
        <v>14.197028709275994</v>
      </c>
      <c r="BX246" s="43">
        <v>-1.6936736090157183</v>
      </c>
      <c r="BY246" s="43">
        <v>2.196232647344273E-2</v>
      </c>
      <c r="BZ246" s="43">
        <v>6.3935864744274845E-2</v>
      </c>
      <c r="CA246" s="43">
        <v>-2.0525724105614351</v>
      </c>
      <c r="CB246" s="43">
        <v>-5.2897496472115751E-2</v>
      </c>
      <c r="CC246" s="43">
        <v>0.14073002440621565</v>
      </c>
      <c r="CD246" s="43">
        <v>-3.5767217368024511E-2</v>
      </c>
      <c r="CE246" s="43">
        <v>0.22093529976192947</v>
      </c>
      <c r="CF246" s="43">
        <v>19.671959350780341</v>
      </c>
      <c r="CG246" s="43">
        <v>9.9761783330589608</v>
      </c>
      <c r="CH246" s="43">
        <v>0.61267219437250964</v>
      </c>
      <c r="CI246" s="43">
        <v>5.8322716694735002</v>
      </c>
      <c r="CJ246" s="43">
        <v>2.1688491925125457</v>
      </c>
      <c r="CK246" s="43">
        <v>0.36634995098830198</v>
      </c>
      <c r="CL246" s="43">
        <v>0.34199369087243575</v>
      </c>
      <c r="CM246" s="43">
        <v>0.37364431950206173</v>
      </c>
      <c r="CN246" s="43">
        <v>-1.8117209446934766</v>
      </c>
      <c r="CO246" s="43">
        <v>2.5720918925669828E-2</v>
      </c>
      <c r="CP246" s="43">
        <v>-5.255879067022623E-2</v>
      </c>
      <c r="CQ246" s="43">
        <v>-1.9517050952162722</v>
      </c>
      <c r="CR246" s="43">
        <v>-6.2500741115647185E-2</v>
      </c>
      <c r="CS246" s="43">
        <v>0.13232951903434673</v>
      </c>
      <c r="CT246" s="43">
        <v>-1.0568683886178962E-2</v>
      </c>
      <c r="CU246" s="43">
        <v>0.10756192823484309</v>
      </c>
      <c r="CV246" s="43">
        <v>15.478547090327254</v>
      </c>
      <c r="CW246" s="43">
        <v>7.7173554784579448</v>
      </c>
      <c r="CX246" s="43">
        <v>0.28520122031009476</v>
      </c>
      <c r="CY246" s="43">
        <v>4.7915179174527864</v>
      </c>
      <c r="CZ246" s="43">
        <v>1.8683329174626393</v>
      </c>
      <c r="DA246" s="43">
        <v>0.23029545469701723</v>
      </c>
      <c r="DB246" s="43">
        <v>0.32089887815079621</v>
      </c>
      <c r="DC246" s="43">
        <v>0.26494522379601454</v>
      </c>
      <c r="DD246" s="44">
        <v>3969</v>
      </c>
      <c r="DE246" s="44">
        <f t="shared" ref="DE246:DE247" si="73">DD246+DE245</f>
        <v>10321</v>
      </c>
      <c r="DF246" s="43">
        <f t="shared" si="71"/>
        <v>43.181818181818187</v>
      </c>
      <c r="DG246" s="43">
        <f t="shared" si="71"/>
        <v>29.368262722486847</v>
      </c>
      <c r="DH246" s="44">
        <v>411</v>
      </c>
      <c r="DI246" s="44">
        <f>DH246+DH245</f>
        <v>617</v>
      </c>
      <c r="DJ246" s="43">
        <f t="shared" si="72"/>
        <v>183.44827586206898</v>
      </c>
      <c r="DK246" s="43">
        <f t="shared" si="72"/>
        <v>36.504424778761056</v>
      </c>
    </row>
    <row r="247" spans="1:115" x14ac:dyDescent="0.25">
      <c r="A247" s="41" t="s">
        <v>497</v>
      </c>
      <c r="B247" s="41" t="s">
        <v>164</v>
      </c>
      <c r="C247" s="41" t="s">
        <v>47</v>
      </c>
      <c r="D247" s="42">
        <v>93.632560179141464</v>
      </c>
      <c r="E247" s="42">
        <v>102.99231297191496</v>
      </c>
      <c r="F247" s="42">
        <v>100.58327758451213</v>
      </c>
      <c r="G247" s="42">
        <v>93.232063073591718</v>
      </c>
      <c r="H247" s="42">
        <v>102.65323977381813</v>
      </c>
      <c r="I247" s="42">
        <v>91.582261550916343</v>
      </c>
      <c r="J247" s="42">
        <v>72.052942881828244</v>
      </c>
      <c r="K247" s="42">
        <v>111.79879400408039</v>
      </c>
      <c r="L247" s="42">
        <v>119.05609879218582</v>
      </c>
      <c r="M247" s="42">
        <v>128.17314888718181</v>
      </c>
      <c r="N247" s="42">
        <v>98.806214914663926</v>
      </c>
      <c r="O247" s="42">
        <v>119.52057656723578</v>
      </c>
      <c r="P247" s="42">
        <v>133.02784162129407</v>
      </c>
      <c r="Q247" s="42">
        <v>98.408597376941955</v>
      </c>
      <c r="R247" s="42">
        <v>78.142476932957038</v>
      </c>
      <c r="S247" s="42">
        <v>115.93453414615607</v>
      </c>
      <c r="T247" s="42">
        <v>156.60974461106275</v>
      </c>
      <c r="U247" s="42">
        <v>170.93644751391298</v>
      </c>
      <c r="V247" s="42">
        <v>134.46287718644246</v>
      </c>
      <c r="W247" s="42">
        <v>160.17104709058262</v>
      </c>
      <c r="X247" s="42">
        <v>146.24039964194986</v>
      </c>
      <c r="Y247" s="42">
        <v>136.60214337058537</v>
      </c>
      <c r="Z247" s="42">
        <v>91.366312309052759</v>
      </c>
      <c r="AA247" s="42">
        <v>168.75662741150578</v>
      </c>
      <c r="AB247" s="43">
        <v>-1.39352073124972</v>
      </c>
      <c r="AC247" s="43">
        <v>-0.40856495285265249</v>
      </c>
      <c r="AD247" s="43">
        <v>-0.57763827412334878</v>
      </c>
      <c r="AE247" s="43">
        <v>-2.9857278371246854</v>
      </c>
      <c r="AF247" s="43">
        <v>-7.4414414822454589E-2</v>
      </c>
      <c r="AG247" s="43">
        <v>1.903283284477042</v>
      </c>
      <c r="AH247" s="43">
        <v>-1.0603890772407087</v>
      </c>
      <c r="AI247" s="43">
        <v>3.6914846189728623</v>
      </c>
      <c r="AJ247" s="43">
        <v>19.033715255392725</v>
      </c>
      <c r="AK247" s="43">
        <v>31.892546203057172</v>
      </c>
      <c r="AL247" s="43">
        <v>-2.4334326788235106</v>
      </c>
      <c r="AM247" s="43">
        <v>13.483487853581821</v>
      </c>
      <c r="AN247" s="43">
        <v>18.811989696628029</v>
      </c>
      <c r="AO247" s="43">
        <v>12.961729304111703</v>
      </c>
      <c r="AP247" s="43">
        <v>5.6709792374335155</v>
      </c>
      <c r="AQ247" s="43">
        <v>7.7253543272450598</v>
      </c>
      <c r="AR247" s="43">
        <v>17.036612100805538</v>
      </c>
      <c r="AS247" s="43">
        <v>32.234769181603198</v>
      </c>
      <c r="AT247" s="43">
        <v>-2.7975064810275008</v>
      </c>
      <c r="AU247" s="43">
        <v>9.7836819720198633</v>
      </c>
      <c r="AV247" s="43">
        <v>9.2390432952509816</v>
      </c>
      <c r="AW247" s="43">
        <v>14.268142882187584</v>
      </c>
      <c r="AX247" s="43">
        <v>7.1898861328588692</v>
      </c>
      <c r="AY247" s="43">
        <v>11.295619360833719</v>
      </c>
      <c r="AZ247" s="43">
        <v>-1.7285220201813112</v>
      </c>
      <c r="BA247" s="43">
        <v>4.2817544728102064E-2</v>
      </c>
      <c r="BB247" s="43">
        <v>-0.76647030517155157</v>
      </c>
      <c r="BC247" s="43">
        <v>-3.6990628918520341</v>
      </c>
      <c r="BD247" s="43">
        <v>-0.50597338132660763</v>
      </c>
      <c r="BE247" s="43">
        <v>2.5939311574345147</v>
      </c>
      <c r="BF247" s="43">
        <v>-0.4848156222774902</v>
      </c>
      <c r="BG247" s="43">
        <v>2.2127231583005669</v>
      </c>
      <c r="BH247" s="43">
        <v>16.362562485866583</v>
      </c>
      <c r="BI247" s="43">
        <v>24.006692977339551</v>
      </c>
      <c r="BJ247" s="43">
        <v>3.3556476730647988</v>
      </c>
      <c r="BK247" s="43">
        <v>12.16463724674659</v>
      </c>
      <c r="BL247" s="43">
        <v>22.49378828481856</v>
      </c>
      <c r="BM247" s="43">
        <v>13.053351405745683</v>
      </c>
      <c r="BN247" s="43">
        <v>5.7722628369563989</v>
      </c>
      <c r="BO247" s="43">
        <v>9.7243012054904376</v>
      </c>
      <c r="BP247" s="43">
        <v>14.195052014890241</v>
      </c>
      <c r="BQ247" s="43">
        <v>23.631000290143469</v>
      </c>
      <c r="BR247" s="43">
        <v>2.9372665414866717</v>
      </c>
      <c r="BS247" s="43">
        <v>8.512192977246368</v>
      </c>
      <c r="BT247" s="43">
        <v>14.123288951961243</v>
      </c>
      <c r="BU247" s="43">
        <v>14.048032880432393</v>
      </c>
      <c r="BV247" s="43">
        <v>7.1059802987536669</v>
      </c>
      <c r="BW247" s="43">
        <v>13.459145374377378</v>
      </c>
      <c r="BX247" s="43">
        <v>-1.3935207312497226</v>
      </c>
      <c r="BY247" s="43">
        <v>-5.4438422067460655E-2</v>
      </c>
      <c r="BZ247" s="43">
        <v>-3.7053583815667319E-2</v>
      </c>
      <c r="CA247" s="43">
        <v>-1.4837450219781991</v>
      </c>
      <c r="CB247" s="43">
        <v>-7.1057450846158257E-3</v>
      </c>
      <c r="CC247" s="43">
        <v>8.9538621221773612E-2</v>
      </c>
      <c r="CD247" s="43">
        <v>-0.11222602753652472</v>
      </c>
      <c r="CE247" s="43">
        <v>0.21150944801101124</v>
      </c>
      <c r="CF247" s="43">
        <v>19.033715255392721</v>
      </c>
      <c r="CG247" s="43">
        <v>11.431283804477987</v>
      </c>
      <c r="CH247" s="43">
        <v>-0.13628537358662687</v>
      </c>
      <c r="CI247" s="43">
        <v>5.542087610681981</v>
      </c>
      <c r="CJ247" s="43">
        <v>1.4644024768564046</v>
      </c>
      <c r="CK247" s="43">
        <v>0.22985804764297221</v>
      </c>
      <c r="CL247" s="43">
        <v>0.29704942415868535</v>
      </c>
      <c r="CM247" s="43">
        <v>0.20531926516140292</v>
      </c>
      <c r="CN247" s="43">
        <v>-1.7285220201813161</v>
      </c>
      <c r="CO247" s="43">
        <v>5.6688733638917002E-3</v>
      </c>
      <c r="CP247" s="43">
        <v>-4.8699982812402724E-2</v>
      </c>
      <c r="CQ247" s="43">
        <v>-1.8350971839268748</v>
      </c>
      <c r="CR247" s="43">
        <v>-4.8662217318536996E-2</v>
      </c>
      <c r="CS247" s="43">
        <v>0.12256985076225217</v>
      </c>
      <c r="CT247" s="43">
        <v>-5.182969923614953E-2</v>
      </c>
      <c r="CU247" s="43">
        <v>0.12752833898651011</v>
      </c>
      <c r="CV247" s="43">
        <v>16.36256248586659</v>
      </c>
      <c r="CW247" s="43">
        <v>8.6290769284822471</v>
      </c>
      <c r="CX247" s="43">
        <v>0.18116781224502934</v>
      </c>
      <c r="CY247" s="43">
        <v>4.990133673459284</v>
      </c>
      <c r="CZ247" s="43">
        <v>1.7678581371131197</v>
      </c>
      <c r="DA247" s="43">
        <v>0.2287985538027015</v>
      </c>
      <c r="DB247" s="43">
        <v>0.31350267975106982</v>
      </c>
      <c r="DC247" s="43">
        <v>0.25202470101320606</v>
      </c>
      <c r="DD247" s="44">
        <v>3808</v>
      </c>
      <c r="DE247" s="44">
        <f t="shared" si="73"/>
        <v>14129</v>
      </c>
      <c r="DF247" s="43">
        <f t="shared" si="71"/>
        <v>21.467304625199368</v>
      </c>
      <c r="DG247" s="43">
        <f t="shared" si="71"/>
        <v>27.139386304328262</v>
      </c>
      <c r="DH247" s="44">
        <v>184</v>
      </c>
      <c r="DI247" s="44">
        <f>DH247+DH246</f>
        <v>595</v>
      </c>
      <c r="DJ247" s="43">
        <f t="shared" si="72"/>
        <v>-3.6649214659685847</v>
      </c>
      <c r="DK247" s="43">
        <f t="shared" si="72"/>
        <v>-7.4650077760497702</v>
      </c>
    </row>
    <row r="248" spans="1:115" x14ac:dyDescent="0.25">
      <c r="A248" s="41">
        <v>2019</v>
      </c>
      <c r="B248" s="41" t="s">
        <v>160</v>
      </c>
      <c r="C248" s="41" t="s">
        <v>174</v>
      </c>
      <c r="D248" s="42">
        <v>97.504185653896187</v>
      </c>
      <c r="E248" s="42">
        <v>99.180327868852459</v>
      </c>
      <c r="F248" s="42">
        <v>99.049681912985193</v>
      </c>
      <c r="G248" s="42">
        <v>97.92897786451195</v>
      </c>
      <c r="H248" s="42">
        <v>96.767498297002703</v>
      </c>
      <c r="I248" s="42">
        <v>97.777777777777771</v>
      </c>
      <c r="J248" s="42">
        <v>95.020967859632549</v>
      </c>
      <c r="K248" s="42">
        <v>95.84330089734344</v>
      </c>
      <c r="L248" s="42">
        <v>82.928852222142595</v>
      </c>
      <c r="M248" s="42">
        <v>69.248069331838124</v>
      </c>
      <c r="N248" s="42">
        <v>96.110542926013437</v>
      </c>
      <c r="O248" s="42">
        <v>85.170647065517386</v>
      </c>
      <c r="P248" s="42">
        <v>94.781877785633711</v>
      </c>
      <c r="Q248" s="42">
        <v>88.525934264303544</v>
      </c>
      <c r="R248" s="42">
        <v>78.353817732118941</v>
      </c>
      <c r="S248" s="42">
        <v>97.920034378311243</v>
      </c>
      <c r="T248" s="42">
        <v>81.390371082384647</v>
      </c>
      <c r="U248" s="42">
        <v>68.259583212528128</v>
      </c>
      <c r="V248" s="42">
        <v>93.537934998571387</v>
      </c>
      <c r="W248" s="42">
        <v>83.296560239215836</v>
      </c>
      <c r="X248" s="42">
        <v>93.475176998093673</v>
      </c>
      <c r="Y248" s="42">
        <v>86.747435143938105</v>
      </c>
      <c r="Z248" s="42">
        <v>78.047536676263093</v>
      </c>
      <c r="AA248" s="42">
        <v>96.557867932658098</v>
      </c>
      <c r="AB248" s="43"/>
      <c r="AC248" s="43"/>
      <c r="AD248" s="43"/>
      <c r="AE248" s="43"/>
      <c r="AF248" s="43"/>
      <c r="AG248" s="43"/>
      <c r="AH248" s="43"/>
      <c r="AI248" s="43"/>
      <c r="AJ248" s="43"/>
      <c r="AK248" s="43"/>
      <c r="AL248" s="43"/>
      <c r="AM248" s="43"/>
      <c r="AN248" s="43"/>
      <c r="AO248" s="43"/>
      <c r="AP248" s="43"/>
      <c r="AQ248" s="43"/>
      <c r="AR248" s="43"/>
      <c r="AS248" s="43"/>
      <c r="AT248" s="43"/>
      <c r="AU248" s="43"/>
      <c r="AV248" s="43"/>
      <c r="AW248" s="43"/>
      <c r="AX248" s="43"/>
      <c r="AY248" s="43"/>
      <c r="AZ248" s="43"/>
      <c r="BA248" s="43"/>
      <c r="BB248" s="43"/>
      <c r="BC248" s="43"/>
      <c r="BD248" s="43"/>
      <c r="BE248" s="43"/>
      <c r="BF248" s="43"/>
      <c r="BG248" s="43"/>
      <c r="BH248" s="43"/>
      <c r="BI248" s="43"/>
      <c r="BJ248" s="43"/>
      <c r="BK248" s="43"/>
      <c r="BL248" s="43"/>
      <c r="BM248" s="43"/>
      <c r="BN248" s="43"/>
      <c r="BO248" s="43"/>
      <c r="BP248" s="43"/>
      <c r="BQ248" s="43"/>
      <c r="BR248" s="43"/>
      <c r="BS248" s="43"/>
      <c r="BT248" s="43"/>
      <c r="BU248" s="43"/>
      <c r="BV248" s="43"/>
      <c r="BW248" s="43"/>
      <c r="BX248" s="43"/>
      <c r="BY248" s="43"/>
      <c r="BZ248" s="43"/>
      <c r="CA248" s="43"/>
      <c r="CB248" s="43"/>
      <c r="CC248" s="43"/>
      <c r="CD248" s="43"/>
      <c r="CE248" s="43"/>
      <c r="CF248" s="43"/>
      <c r="CG248" s="43"/>
      <c r="CH248" s="43"/>
      <c r="CI248" s="43"/>
      <c r="CJ248" s="43"/>
      <c r="CK248" s="43"/>
      <c r="CL248" s="43"/>
      <c r="CM248" s="43"/>
      <c r="CN248" s="43"/>
      <c r="CO248" s="43"/>
      <c r="CP248" s="43"/>
      <c r="CQ248" s="43"/>
      <c r="CR248" s="43"/>
      <c r="CS248" s="43"/>
      <c r="CT248" s="43"/>
      <c r="CU248" s="43"/>
      <c r="CV248" s="43"/>
      <c r="CW248" s="43"/>
      <c r="CX248" s="43"/>
      <c r="CY248" s="43"/>
      <c r="CZ248" s="43"/>
      <c r="DA248" s="43"/>
      <c r="DB248" s="43"/>
      <c r="DC248" s="43"/>
      <c r="DD248" s="44">
        <f>5906-DD172</f>
        <v>1453</v>
      </c>
      <c r="DE248" s="44">
        <v>1453</v>
      </c>
      <c r="DF248" s="43"/>
      <c r="DG248" s="43"/>
      <c r="DH248" s="44">
        <v>7493</v>
      </c>
      <c r="DI248" s="44">
        <v>7493</v>
      </c>
      <c r="DJ248" s="43"/>
      <c r="DK248" s="43"/>
    </row>
    <row r="249" spans="1:115" x14ac:dyDescent="0.25">
      <c r="A249" s="41">
        <v>2019</v>
      </c>
      <c r="B249" s="41" t="s">
        <v>162</v>
      </c>
      <c r="C249" s="41" t="s">
        <v>174</v>
      </c>
      <c r="D249" s="42">
        <v>98.296690949409808</v>
      </c>
      <c r="E249" s="42">
        <v>98.52459016393442</v>
      </c>
      <c r="F249" s="42">
        <v>100.47408321246141</v>
      </c>
      <c r="G249" s="42">
        <v>99.264343116510062</v>
      </c>
      <c r="H249" s="42">
        <v>97.259238760217968</v>
      </c>
      <c r="I249" s="42">
        <v>98.518518518518519</v>
      </c>
      <c r="J249" s="42">
        <v>93.871423004249436</v>
      </c>
      <c r="K249" s="42">
        <v>96.890119970309868</v>
      </c>
      <c r="L249" s="42">
        <v>82.122757742197578</v>
      </c>
      <c r="M249" s="42">
        <v>79.155402586413842</v>
      </c>
      <c r="N249" s="42">
        <v>89.820664651378181</v>
      </c>
      <c r="O249" s="42">
        <v>83.934782006319011</v>
      </c>
      <c r="P249" s="42">
        <v>86.015130676154442</v>
      </c>
      <c r="Q249" s="42">
        <v>78.058969479740455</v>
      </c>
      <c r="R249" s="42">
        <v>64.414699708604616</v>
      </c>
      <c r="S249" s="42">
        <v>91.687149825381539</v>
      </c>
      <c r="T249" s="42">
        <v>80.977899693474896</v>
      </c>
      <c r="U249" s="42">
        <v>78.242829518410204</v>
      </c>
      <c r="V249" s="42">
        <v>87.720886954965579</v>
      </c>
      <c r="W249" s="42">
        <v>82.62694925935773</v>
      </c>
      <c r="X249" s="42">
        <v>85.143835819585732</v>
      </c>
      <c r="Y249" s="42">
        <v>76.956463279558733</v>
      </c>
      <c r="Z249" s="42">
        <v>64.133535045355444</v>
      </c>
      <c r="AA249" s="42">
        <v>90.559300156951096</v>
      </c>
      <c r="AB249" s="43"/>
      <c r="AC249" s="43"/>
      <c r="AD249" s="43"/>
      <c r="AE249" s="43"/>
      <c r="AF249" s="43"/>
      <c r="AG249" s="43"/>
      <c r="AH249" s="43"/>
      <c r="AI249" s="43"/>
      <c r="AJ249" s="43"/>
      <c r="AK249" s="43"/>
      <c r="AL249" s="43"/>
      <c r="AM249" s="43"/>
      <c r="AN249" s="43"/>
      <c r="AO249" s="43"/>
      <c r="AP249" s="43"/>
      <c r="AQ249" s="43"/>
      <c r="AR249" s="43"/>
      <c r="AS249" s="43"/>
      <c r="AT249" s="43"/>
      <c r="AU249" s="43"/>
      <c r="AV249" s="43"/>
      <c r="AW249" s="43"/>
      <c r="AX249" s="43"/>
      <c r="AY249" s="43"/>
      <c r="AZ249" s="43"/>
      <c r="BA249" s="43"/>
      <c r="BB249" s="43"/>
      <c r="BC249" s="43"/>
      <c r="BD249" s="43"/>
      <c r="BE249" s="43"/>
      <c r="BF249" s="43"/>
      <c r="BG249" s="43"/>
      <c r="BH249" s="43"/>
      <c r="BI249" s="43"/>
      <c r="BJ249" s="43"/>
      <c r="BK249" s="43"/>
      <c r="BL249" s="43"/>
      <c r="BM249" s="43"/>
      <c r="BN249" s="43"/>
      <c r="BO249" s="43"/>
      <c r="BP249" s="43"/>
      <c r="BQ249" s="43"/>
      <c r="BR249" s="43"/>
      <c r="BS249" s="43"/>
      <c r="BT249" s="43"/>
      <c r="BU249" s="43"/>
      <c r="BV249" s="43"/>
      <c r="BW249" s="43"/>
      <c r="BX249" s="43"/>
      <c r="BY249" s="43"/>
      <c r="BZ249" s="43"/>
      <c r="CA249" s="43"/>
      <c r="CB249" s="43"/>
      <c r="CC249" s="43"/>
      <c r="CD249" s="43"/>
      <c r="CE249" s="43"/>
      <c r="CF249" s="43"/>
      <c r="CG249" s="43"/>
      <c r="CH249" s="43"/>
      <c r="CI249" s="43"/>
      <c r="CJ249" s="43"/>
      <c r="CK249" s="43"/>
      <c r="CL249" s="43"/>
      <c r="CM249" s="43"/>
      <c r="CN249" s="43"/>
      <c r="CO249" s="43"/>
      <c r="CP249" s="43"/>
      <c r="CQ249" s="43"/>
      <c r="CR249" s="43"/>
      <c r="CS249" s="43"/>
      <c r="CT249" s="43"/>
      <c r="CU249" s="43"/>
      <c r="CV249" s="43"/>
      <c r="CW249" s="43"/>
      <c r="CX249" s="43"/>
      <c r="CY249" s="43"/>
      <c r="CZ249" s="43"/>
      <c r="DA249" s="43"/>
      <c r="DB249" s="43"/>
      <c r="DC249" s="43"/>
      <c r="DD249" s="44">
        <f>7525-DD173</f>
        <v>1769</v>
      </c>
      <c r="DE249" s="44">
        <f>+DD249+DE248</f>
        <v>3222</v>
      </c>
      <c r="DF249" s="43"/>
      <c r="DG249" s="43"/>
      <c r="DH249" s="44">
        <v>7839</v>
      </c>
      <c r="DI249" s="44">
        <f>+DH249+DI248</f>
        <v>15332</v>
      </c>
      <c r="DJ249" s="43"/>
      <c r="DK249" s="43"/>
    </row>
    <row r="250" spans="1:115" x14ac:dyDescent="0.25">
      <c r="A250" s="41">
        <v>2019</v>
      </c>
      <c r="B250" s="41" t="s">
        <v>163</v>
      </c>
      <c r="C250" s="41" t="s">
        <v>174</v>
      </c>
      <c r="D250" s="42">
        <v>98.46705462768827</v>
      </c>
      <c r="E250" s="42">
        <v>97.295081967213122</v>
      </c>
      <c r="F250" s="42">
        <v>99.299274889857031</v>
      </c>
      <c r="G250" s="42">
        <v>99.426165703698004</v>
      </c>
      <c r="H250" s="42">
        <v>97.604095708446849</v>
      </c>
      <c r="I250" s="42">
        <v>97.037037037037038</v>
      </c>
      <c r="J250" s="42">
        <v>95.619029283583885</v>
      </c>
      <c r="K250" s="42">
        <v>97.246254294246768</v>
      </c>
      <c r="L250" s="42">
        <v>96.010196031928416</v>
      </c>
      <c r="M250" s="42">
        <v>99.390643904249714</v>
      </c>
      <c r="N250" s="42">
        <v>91.583795251831106</v>
      </c>
      <c r="O250" s="42">
        <v>97.458907445188686</v>
      </c>
      <c r="P250" s="42">
        <v>97.410168279802761</v>
      </c>
      <c r="Q250" s="42">
        <v>109.38203293177769</v>
      </c>
      <c r="R250" s="42">
        <v>74.551754182783597</v>
      </c>
      <c r="S250" s="42">
        <v>99.899865803710085</v>
      </c>
      <c r="T250" s="42">
        <v>95.028052189147644</v>
      </c>
      <c r="U250" s="42">
        <v>98.573182884351809</v>
      </c>
      <c r="V250" s="42">
        <v>89.974027684346666</v>
      </c>
      <c r="W250" s="42">
        <v>96.32448179161716</v>
      </c>
      <c r="X250" s="42">
        <v>96.807901241335955</v>
      </c>
      <c r="Y250" s="42">
        <v>108.56123119002493</v>
      </c>
      <c r="Z250" s="42">
        <v>74.235692698293448</v>
      </c>
      <c r="AA250" s="42">
        <v>98.746356934589002</v>
      </c>
      <c r="AB250" s="43"/>
      <c r="AC250" s="43"/>
      <c r="AD250" s="43"/>
      <c r="AE250" s="43"/>
      <c r="AF250" s="43"/>
      <c r="AG250" s="43"/>
      <c r="AH250" s="43"/>
      <c r="AI250" s="43"/>
      <c r="AJ250" s="43"/>
      <c r="AK250" s="43"/>
      <c r="AL250" s="43"/>
      <c r="AM250" s="43"/>
      <c r="AN250" s="43"/>
      <c r="AO250" s="43"/>
      <c r="AP250" s="43"/>
      <c r="AQ250" s="43"/>
      <c r="AR250" s="43"/>
      <c r="AS250" s="43"/>
      <c r="AT250" s="43"/>
      <c r="AU250" s="43"/>
      <c r="AV250" s="43"/>
      <c r="AW250" s="43"/>
      <c r="AX250" s="43"/>
      <c r="AY250" s="43"/>
      <c r="AZ250" s="43"/>
      <c r="BA250" s="43"/>
      <c r="BB250" s="43"/>
      <c r="BC250" s="43"/>
      <c r="BD250" s="43"/>
      <c r="BE250" s="43"/>
      <c r="BF250" s="43"/>
      <c r="BG250" s="43"/>
      <c r="BH250" s="43"/>
      <c r="BI250" s="43"/>
      <c r="BJ250" s="43"/>
      <c r="BK250" s="43"/>
      <c r="BL250" s="43"/>
      <c r="BM250" s="43"/>
      <c r="BN250" s="43"/>
      <c r="BO250" s="43"/>
      <c r="BP250" s="43"/>
      <c r="BQ250" s="43"/>
      <c r="BR250" s="43"/>
      <c r="BS250" s="43"/>
      <c r="BT250" s="43"/>
      <c r="BU250" s="43"/>
      <c r="BV250" s="43"/>
      <c r="BW250" s="43"/>
      <c r="BX250" s="43"/>
      <c r="BY250" s="43"/>
      <c r="BZ250" s="43"/>
      <c r="CA250" s="43"/>
      <c r="CB250" s="43"/>
      <c r="CC250" s="43"/>
      <c r="CD250" s="43"/>
      <c r="CE250" s="43"/>
      <c r="CF250" s="43"/>
      <c r="CG250" s="43"/>
      <c r="CH250" s="43"/>
      <c r="CI250" s="43"/>
      <c r="CJ250" s="43"/>
      <c r="CK250" s="43"/>
      <c r="CL250" s="43"/>
      <c r="CM250" s="43"/>
      <c r="CN250" s="43"/>
      <c r="CO250" s="43"/>
      <c r="CP250" s="43"/>
      <c r="CQ250" s="43"/>
      <c r="CR250" s="43"/>
      <c r="CS250" s="43"/>
      <c r="CT250" s="43"/>
      <c r="CU250" s="43"/>
      <c r="CV250" s="43"/>
      <c r="CW250" s="43"/>
      <c r="CX250" s="43"/>
      <c r="CY250" s="43"/>
      <c r="CZ250" s="43"/>
      <c r="DA250" s="43"/>
      <c r="DB250" s="43"/>
      <c r="DC250" s="43"/>
      <c r="DD250" s="44">
        <f>8186-DD174</f>
        <v>2343</v>
      </c>
      <c r="DE250" s="44">
        <f t="shared" ref="DE250:DE259" si="74">+DD250+DE249</f>
        <v>5565</v>
      </c>
      <c r="DF250" s="43"/>
      <c r="DG250" s="43"/>
      <c r="DH250" s="44">
        <v>8123</v>
      </c>
      <c r="DI250" s="44">
        <f t="shared" ref="DI250:DI259" si="75">+DH250+DI249</f>
        <v>23455</v>
      </c>
      <c r="DJ250" s="43"/>
      <c r="DK250" s="43"/>
    </row>
    <row r="251" spans="1:115" x14ac:dyDescent="0.25">
      <c r="A251" s="41">
        <v>2019</v>
      </c>
      <c r="B251" s="41" t="s">
        <v>164</v>
      </c>
      <c r="C251" s="41" t="s">
        <v>174</v>
      </c>
      <c r="D251" s="42">
        <v>98.351647015471443</v>
      </c>
      <c r="E251" s="42">
        <v>96.967213114754102</v>
      </c>
      <c r="F251" s="42">
        <v>100.35789337838159</v>
      </c>
      <c r="G251" s="42">
        <v>98.476280273212652</v>
      </c>
      <c r="H251" s="42">
        <v>98.067098092643036</v>
      </c>
      <c r="I251" s="42">
        <v>97.037037037037038</v>
      </c>
      <c r="J251" s="42">
        <v>97.433707872146485</v>
      </c>
      <c r="K251" s="42">
        <v>99.717610662442752</v>
      </c>
      <c r="L251" s="42">
        <v>89.441110534175778</v>
      </c>
      <c r="M251" s="42">
        <v>92.161674533030819</v>
      </c>
      <c r="N251" s="42">
        <v>93.636573176423838</v>
      </c>
      <c r="O251" s="42">
        <v>90.470856767994121</v>
      </c>
      <c r="P251" s="42">
        <v>90.266864617316116</v>
      </c>
      <c r="Q251" s="42">
        <v>83.614550601885583</v>
      </c>
      <c r="R251" s="42">
        <v>66.881696303073014</v>
      </c>
      <c r="S251" s="42">
        <v>98.201507461802606</v>
      </c>
      <c r="T251" s="42">
        <v>88.871934794004687</v>
      </c>
      <c r="U251" s="42">
        <v>91.484195589616277</v>
      </c>
      <c r="V251" s="42">
        <v>92.349625386806281</v>
      </c>
      <c r="W251" s="42">
        <v>89.930586486107885</v>
      </c>
      <c r="X251" s="42">
        <v>90.020381105878016</v>
      </c>
      <c r="Y251" s="42">
        <v>83.333732049414323</v>
      </c>
      <c r="Z251" s="42">
        <v>66.653117149748951</v>
      </c>
      <c r="AA251" s="42">
        <v>97.37372165706843</v>
      </c>
      <c r="AB251" s="43"/>
      <c r="AC251" s="43"/>
      <c r="AD251" s="43"/>
      <c r="AE251" s="43"/>
      <c r="AF251" s="43"/>
      <c r="AG251" s="43"/>
      <c r="AH251" s="43"/>
      <c r="AI251" s="43"/>
      <c r="AJ251" s="43"/>
      <c r="AK251" s="43"/>
      <c r="AL251" s="43"/>
      <c r="AM251" s="43"/>
      <c r="AN251" s="43"/>
      <c r="AO251" s="43"/>
      <c r="AP251" s="43"/>
      <c r="AQ251" s="43"/>
      <c r="AR251" s="43"/>
      <c r="AS251" s="43"/>
      <c r="AT251" s="43"/>
      <c r="AU251" s="43"/>
      <c r="AV251" s="43"/>
      <c r="AW251" s="43"/>
      <c r="AX251" s="43"/>
      <c r="AY251" s="43"/>
      <c r="AZ251" s="43"/>
      <c r="BA251" s="43"/>
      <c r="BB251" s="43"/>
      <c r="BC251" s="43"/>
      <c r="BD251" s="43"/>
      <c r="BE251" s="43"/>
      <c r="BF251" s="43"/>
      <c r="BG251" s="43"/>
      <c r="BH251" s="43"/>
      <c r="BI251" s="43"/>
      <c r="BJ251" s="43"/>
      <c r="BK251" s="43"/>
      <c r="BL251" s="43"/>
      <c r="BM251" s="43"/>
      <c r="BN251" s="43"/>
      <c r="BO251" s="43"/>
      <c r="BP251" s="43"/>
      <c r="BQ251" s="43"/>
      <c r="BR251" s="43"/>
      <c r="BS251" s="43"/>
      <c r="BT251" s="43"/>
      <c r="BU251" s="43"/>
      <c r="BV251" s="43"/>
      <c r="BW251" s="43"/>
      <c r="BX251" s="43"/>
      <c r="BY251" s="43"/>
      <c r="BZ251" s="43"/>
      <c r="CA251" s="43"/>
      <c r="CB251" s="43"/>
      <c r="CC251" s="43"/>
      <c r="CD251" s="43"/>
      <c r="CE251" s="43"/>
      <c r="CF251" s="43"/>
      <c r="CG251" s="43"/>
      <c r="CH251" s="43"/>
      <c r="CI251" s="43"/>
      <c r="CJ251" s="43"/>
      <c r="CK251" s="43"/>
      <c r="CL251" s="43"/>
      <c r="CM251" s="43"/>
      <c r="CN251" s="43"/>
      <c r="CO251" s="43"/>
      <c r="CP251" s="43"/>
      <c r="CQ251" s="43"/>
      <c r="CR251" s="43"/>
      <c r="CS251" s="43"/>
      <c r="CT251" s="43"/>
      <c r="CU251" s="43"/>
      <c r="CV251" s="43"/>
      <c r="CW251" s="43"/>
      <c r="CX251" s="43"/>
      <c r="CY251" s="43"/>
      <c r="CZ251" s="43"/>
      <c r="DA251" s="43"/>
      <c r="DB251" s="43"/>
      <c r="DC251" s="43"/>
      <c r="DD251" s="44">
        <f>7926-DD175</f>
        <v>2047</v>
      </c>
      <c r="DE251" s="44">
        <f t="shared" si="74"/>
        <v>7612</v>
      </c>
      <c r="DF251" s="43"/>
      <c r="DG251" s="43"/>
      <c r="DH251" s="44">
        <v>7557</v>
      </c>
      <c r="DI251" s="44">
        <f t="shared" si="75"/>
        <v>31012</v>
      </c>
      <c r="DJ251" s="43"/>
      <c r="DK251" s="43"/>
    </row>
    <row r="252" spans="1:115" x14ac:dyDescent="0.25">
      <c r="A252" s="41">
        <v>2019</v>
      </c>
      <c r="B252" s="41" t="s">
        <v>165</v>
      </c>
      <c r="C252" s="41" t="s">
        <v>174</v>
      </c>
      <c r="D252" s="42">
        <v>99.15216123778508</v>
      </c>
      <c r="E252" s="42">
        <v>97.950819672131146</v>
      </c>
      <c r="F252" s="42">
        <v>100.91732591316251</v>
      </c>
      <c r="G252" s="42">
        <v>99.898477157360404</v>
      </c>
      <c r="H252" s="42">
        <v>97.770137942779272</v>
      </c>
      <c r="I252" s="42">
        <v>97.777777777777771</v>
      </c>
      <c r="J252" s="42">
        <v>96.764847899565424</v>
      </c>
      <c r="K252" s="42">
        <v>100.24641617350751</v>
      </c>
      <c r="L252" s="42">
        <v>97.323834413036863</v>
      </c>
      <c r="M252" s="42">
        <v>99.034120132946867</v>
      </c>
      <c r="N252" s="42">
        <v>108.56430707565634</v>
      </c>
      <c r="O252" s="42">
        <v>97.731361416912449</v>
      </c>
      <c r="P252" s="42">
        <v>95.272241491824801</v>
      </c>
      <c r="Q252" s="42">
        <v>86.715923143189073</v>
      </c>
      <c r="R252" s="42">
        <v>82.902676502947642</v>
      </c>
      <c r="S252" s="42">
        <v>100.24212341578729</v>
      </c>
      <c r="T252" s="42">
        <v>97.100875053305288</v>
      </c>
      <c r="U252" s="42">
        <v>98.740792076596378</v>
      </c>
      <c r="V252" s="42">
        <v>107.75683732686672</v>
      </c>
      <c r="W252" s="42">
        <v>97.566080812599026</v>
      </c>
      <c r="X252" s="42">
        <v>95.208836002283618</v>
      </c>
      <c r="Y252" s="42">
        <v>86.526752916114987</v>
      </c>
      <c r="Z252" s="42">
        <v>82.809244560984652</v>
      </c>
      <c r="AA252" s="42">
        <v>99.756322207409525</v>
      </c>
      <c r="AB252" s="43"/>
      <c r="AC252" s="43"/>
      <c r="AD252" s="43"/>
      <c r="AE252" s="43"/>
      <c r="AF252" s="43"/>
      <c r="AG252" s="43"/>
      <c r="AH252" s="43"/>
      <c r="AI252" s="43"/>
      <c r="AJ252" s="43"/>
      <c r="AK252" s="43"/>
      <c r="AL252" s="43"/>
      <c r="AM252" s="43"/>
      <c r="AN252" s="43"/>
      <c r="AO252" s="43"/>
      <c r="AP252" s="43"/>
      <c r="AQ252" s="43"/>
      <c r="AR252" s="43"/>
      <c r="AS252" s="43"/>
      <c r="AT252" s="43"/>
      <c r="AU252" s="43"/>
      <c r="AV252" s="43"/>
      <c r="AW252" s="43"/>
      <c r="AX252" s="43"/>
      <c r="AY252" s="43"/>
      <c r="AZ252" s="43"/>
      <c r="BA252" s="43"/>
      <c r="BB252" s="43"/>
      <c r="BC252" s="43"/>
      <c r="BD252" s="43"/>
      <c r="BE252" s="43"/>
      <c r="BF252" s="43"/>
      <c r="BG252" s="43"/>
      <c r="BH252" s="43"/>
      <c r="BI252" s="43"/>
      <c r="BJ252" s="43"/>
      <c r="BK252" s="43"/>
      <c r="BL252" s="43"/>
      <c r="BM252" s="43"/>
      <c r="BN252" s="43"/>
      <c r="BO252" s="43"/>
      <c r="BP252" s="43"/>
      <c r="BQ252" s="43"/>
      <c r="BR252" s="43"/>
      <c r="BS252" s="43"/>
      <c r="BT252" s="43"/>
      <c r="BU252" s="43"/>
      <c r="BV252" s="43"/>
      <c r="BW252" s="43"/>
      <c r="BX252" s="43"/>
      <c r="BY252" s="43"/>
      <c r="BZ252" s="43"/>
      <c r="CA252" s="43"/>
      <c r="CB252" s="43"/>
      <c r="CC252" s="43"/>
      <c r="CD252" s="43"/>
      <c r="CE252" s="43"/>
      <c r="CF252" s="43"/>
      <c r="CG252" s="43"/>
      <c r="CH252" s="43"/>
      <c r="CI252" s="43"/>
      <c r="CJ252" s="43"/>
      <c r="CK252" s="43"/>
      <c r="CL252" s="43"/>
      <c r="CM252" s="43"/>
      <c r="CN252" s="43"/>
      <c r="CO252" s="43"/>
      <c r="CP252" s="43"/>
      <c r="CQ252" s="43"/>
      <c r="CR252" s="43"/>
      <c r="CS252" s="43"/>
      <c r="CT252" s="43"/>
      <c r="CU252" s="43"/>
      <c r="CV252" s="43"/>
      <c r="CW252" s="43"/>
      <c r="CX252" s="43"/>
      <c r="CY252" s="43"/>
      <c r="CZ252" s="43"/>
      <c r="DA252" s="43"/>
      <c r="DB252" s="43"/>
      <c r="DC252" s="43"/>
      <c r="DD252" s="44">
        <f>9039-DD176</f>
        <v>2239</v>
      </c>
      <c r="DE252" s="44">
        <f t="shared" si="74"/>
        <v>9851</v>
      </c>
      <c r="DF252" s="43"/>
      <c r="DG252" s="43"/>
      <c r="DH252" s="44">
        <v>8064</v>
      </c>
      <c r="DI252" s="44">
        <f t="shared" si="75"/>
        <v>39076</v>
      </c>
      <c r="DJ252" s="43"/>
      <c r="DK252" s="43"/>
    </row>
    <row r="253" spans="1:115" x14ac:dyDescent="0.25">
      <c r="A253" s="41">
        <v>2019</v>
      </c>
      <c r="B253" s="41" t="s">
        <v>166</v>
      </c>
      <c r="C253" s="41" t="s">
        <v>174</v>
      </c>
      <c r="D253" s="42">
        <v>98.947692801010703</v>
      </c>
      <c r="E253" s="42">
        <v>98.114754098360663</v>
      </c>
      <c r="F253" s="42">
        <v>99.845797442831554</v>
      </c>
      <c r="G253" s="42">
        <v>99.297233886263712</v>
      </c>
      <c r="H253" s="42">
        <v>97.610481948228866</v>
      </c>
      <c r="I253" s="42">
        <v>99.259259259259252</v>
      </c>
      <c r="J253" s="42">
        <v>98.711807986883628</v>
      </c>
      <c r="K253" s="42">
        <v>100.19245642769195</v>
      </c>
      <c r="L253" s="42">
        <v>95.910467845314386</v>
      </c>
      <c r="M253" s="42">
        <v>83.898410504903879</v>
      </c>
      <c r="N253" s="42">
        <v>87.077061457682646</v>
      </c>
      <c r="O253" s="42">
        <v>101.40065660138293</v>
      </c>
      <c r="P253" s="42">
        <v>92.266151886442344</v>
      </c>
      <c r="Q253" s="42">
        <v>91.686046327436429</v>
      </c>
      <c r="R253" s="42">
        <v>102.71873600525063</v>
      </c>
      <c r="S253" s="42">
        <v>99.647612579447895</v>
      </c>
      <c r="T253" s="42">
        <v>96.01629745239083</v>
      </c>
      <c r="U253" s="42">
        <v>83.709688512355541</v>
      </c>
      <c r="V253" s="42">
        <v>86.914731269751542</v>
      </c>
      <c r="W253" s="42">
        <v>101.70926758915681</v>
      </c>
      <c r="X253" s="42">
        <v>92.274659792664934</v>
      </c>
      <c r="Y253" s="42">
        <v>91.42844767813834</v>
      </c>
      <c r="Z253" s="42">
        <v>102.68751685713274</v>
      </c>
      <c r="AA253" s="42">
        <v>99.514902762560666</v>
      </c>
      <c r="AB253" s="43"/>
      <c r="AC253" s="43"/>
      <c r="AD253" s="43"/>
      <c r="AE253" s="43"/>
      <c r="AF253" s="43"/>
      <c r="AG253" s="43"/>
      <c r="AH253" s="43"/>
      <c r="AI253" s="43"/>
      <c r="AJ253" s="43"/>
      <c r="AK253" s="43"/>
      <c r="AL253" s="43"/>
      <c r="AM253" s="43"/>
      <c r="AN253" s="43"/>
      <c r="AO253" s="43"/>
      <c r="AP253" s="43"/>
      <c r="AQ253" s="43"/>
      <c r="AR253" s="43"/>
      <c r="AS253" s="43"/>
      <c r="AT253" s="43"/>
      <c r="AU253" s="43"/>
      <c r="AV253" s="43"/>
      <c r="AW253" s="43"/>
      <c r="AX253" s="43"/>
      <c r="AY253" s="43"/>
      <c r="AZ253" s="43"/>
      <c r="BA253" s="43"/>
      <c r="BB253" s="43"/>
      <c r="BC253" s="43"/>
      <c r="BD253" s="43"/>
      <c r="BE253" s="43"/>
      <c r="BF253" s="43"/>
      <c r="BG253" s="43"/>
      <c r="BH253" s="43"/>
      <c r="BI253" s="43"/>
      <c r="BJ253" s="43"/>
      <c r="BK253" s="43"/>
      <c r="BL253" s="43"/>
      <c r="BM253" s="43"/>
      <c r="BN253" s="43"/>
      <c r="BO253" s="43"/>
      <c r="BP253" s="43"/>
      <c r="BQ253" s="43"/>
      <c r="BR253" s="43"/>
      <c r="BS253" s="43"/>
      <c r="BT253" s="43"/>
      <c r="BU253" s="43"/>
      <c r="BV253" s="43"/>
      <c r="BW253" s="43"/>
      <c r="BX253" s="43"/>
      <c r="BY253" s="43"/>
      <c r="BZ253" s="43"/>
      <c r="CA253" s="43"/>
      <c r="CB253" s="43"/>
      <c r="CC253" s="43"/>
      <c r="CD253" s="43"/>
      <c r="CE253" s="43"/>
      <c r="CF253" s="43"/>
      <c r="CG253" s="43"/>
      <c r="CH253" s="43"/>
      <c r="CI253" s="43"/>
      <c r="CJ253" s="43"/>
      <c r="CK253" s="43"/>
      <c r="CL253" s="43"/>
      <c r="CM253" s="43"/>
      <c r="CN253" s="43"/>
      <c r="CO253" s="43"/>
      <c r="CP253" s="43"/>
      <c r="CQ253" s="43"/>
      <c r="CR253" s="43"/>
      <c r="CS253" s="43"/>
      <c r="CT253" s="43"/>
      <c r="CU253" s="43"/>
      <c r="CV253" s="43"/>
      <c r="CW253" s="43"/>
      <c r="CX253" s="43"/>
      <c r="CY253" s="43"/>
      <c r="CZ253" s="43"/>
      <c r="DA253" s="43"/>
      <c r="DB253" s="43"/>
      <c r="DC253" s="43"/>
      <c r="DD253" s="44">
        <f>8018-DD177</f>
        <v>2248</v>
      </c>
      <c r="DE253" s="44">
        <f t="shared" si="74"/>
        <v>12099</v>
      </c>
      <c r="DF253" s="43"/>
      <c r="DG253" s="43"/>
      <c r="DH253" s="44">
        <v>7001</v>
      </c>
      <c r="DI253" s="44">
        <f t="shared" si="75"/>
        <v>46077</v>
      </c>
      <c r="DJ253" s="43"/>
      <c r="DK253" s="43"/>
    </row>
    <row r="254" spans="1:115" x14ac:dyDescent="0.25">
      <c r="A254" s="41">
        <v>2019</v>
      </c>
      <c r="B254" s="41" t="s">
        <v>167</v>
      </c>
      <c r="C254" s="41" t="s">
        <v>174</v>
      </c>
      <c r="D254" s="42">
        <v>97.892874680389298</v>
      </c>
      <c r="E254" s="42">
        <v>98.770491803278688</v>
      </c>
      <c r="F254" s="42">
        <v>96.941051589747815</v>
      </c>
      <c r="G254" s="42">
        <v>97.876352632906119</v>
      </c>
      <c r="H254" s="42">
        <v>97.894669618528596</v>
      </c>
      <c r="I254" s="42">
        <v>99.259259259259252</v>
      </c>
      <c r="J254" s="42">
        <v>96.925076193832751</v>
      </c>
      <c r="K254" s="42">
        <v>99.879489900407506</v>
      </c>
      <c r="L254" s="42">
        <v>98.955576122168736</v>
      </c>
      <c r="M254" s="42">
        <v>105.2561370838572</v>
      </c>
      <c r="N254" s="42">
        <v>110.67111727442152</v>
      </c>
      <c r="O254" s="42">
        <v>96.818100965334466</v>
      </c>
      <c r="P254" s="42">
        <v>96.357039771941928</v>
      </c>
      <c r="Q254" s="42">
        <v>90.870844497718181</v>
      </c>
      <c r="R254" s="42">
        <v>87.855161880699711</v>
      </c>
      <c r="S254" s="42">
        <v>105.8368399669982</v>
      </c>
      <c r="T254" s="42">
        <v>99.274156013193078</v>
      </c>
      <c r="U254" s="42">
        <v>105.27028388268269</v>
      </c>
      <c r="V254" s="42">
        <v>111.02816672267627</v>
      </c>
      <c r="W254" s="42">
        <v>97.380834802182122</v>
      </c>
      <c r="X254" s="42">
        <v>96.47364154707202</v>
      </c>
      <c r="Y254" s="42">
        <v>90.651175652928927</v>
      </c>
      <c r="Z254" s="42">
        <v>87.677244618371176</v>
      </c>
      <c r="AA254" s="42">
        <v>105.85951898721004</v>
      </c>
      <c r="AB254" s="43"/>
      <c r="AC254" s="43"/>
      <c r="AD254" s="43"/>
      <c r="AE254" s="43"/>
      <c r="AF254" s="43"/>
      <c r="AG254" s="43"/>
      <c r="AH254" s="43"/>
      <c r="AI254" s="43"/>
      <c r="AJ254" s="43"/>
      <c r="AK254" s="43"/>
      <c r="AL254" s="43"/>
      <c r="AM254" s="43"/>
      <c r="AN254" s="43"/>
      <c r="AO254" s="43"/>
      <c r="AP254" s="43"/>
      <c r="AQ254" s="43"/>
      <c r="AR254" s="43"/>
      <c r="AS254" s="43"/>
      <c r="AT254" s="43"/>
      <c r="AU254" s="43"/>
      <c r="AV254" s="43"/>
      <c r="AW254" s="43"/>
      <c r="AX254" s="43"/>
      <c r="AY254" s="43"/>
      <c r="AZ254" s="43"/>
      <c r="BA254" s="43"/>
      <c r="BB254" s="43"/>
      <c r="BC254" s="43"/>
      <c r="BD254" s="43"/>
      <c r="BE254" s="43"/>
      <c r="BF254" s="43"/>
      <c r="BG254" s="43"/>
      <c r="BH254" s="43"/>
      <c r="BI254" s="43"/>
      <c r="BJ254" s="43"/>
      <c r="BK254" s="43"/>
      <c r="BL254" s="43"/>
      <c r="BM254" s="43"/>
      <c r="BN254" s="43"/>
      <c r="BO254" s="43"/>
      <c r="BP254" s="43"/>
      <c r="BQ254" s="43"/>
      <c r="BR254" s="43"/>
      <c r="BS254" s="43"/>
      <c r="BT254" s="43"/>
      <c r="BU254" s="43"/>
      <c r="BV254" s="43"/>
      <c r="BW254" s="43"/>
      <c r="BX254" s="43"/>
      <c r="BY254" s="43"/>
      <c r="BZ254" s="43"/>
      <c r="CA254" s="43"/>
      <c r="CB254" s="43"/>
      <c r="CC254" s="43"/>
      <c r="CD254" s="43"/>
      <c r="CE254" s="43"/>
      <c r="CF254" s="43"/>
      <c r="CG254" s="43"/>
      <c r="CH254" s="43"/>
      <c r="CI254" s="43"/>
      <c r="CJ254" s="43"/>
      <c r="CK254" s="43"/>
      <c r="CL254" s="43"/>
      <c r="CM254" s="43"/>
      <c r="CN254" s="43"/>
      <c r="CO254" s="43"/>
      <c r="CP254" s="43"/>
      <c r="CQ254" s="43"/>
      <c r="CR254" s="43"/>
      <c r="CS254" s="43"/>
      <c r="CT254" s="43"/>
      <c r="CU254" s="43"/>
      <c r="CV254" s="43"/>
      <c r="CW254" s="43"/>
      <c r="CX254" s="43"/>
      <c r="CY254" s="43"/>
      <c r="CZ254" s="43"/>
      <c r="DA254" s="43"/>
      <c r="DB254" s="43"/>
      <c r="DC254" s="43"/>
      <c r="DD254" s="44">
        <f>9006-DD178</f>
        <v>2554</v>
      </c>
      <c r="DE254" s="44">
        <f t="shared" si="74"/>
        <v>14653</v>
      </c>
      <c r="DF254" s="43"/>
      <c r="DG254" s="43"/>
      <c r="DH254" s="44">
        <v>9016</v>
      </c>
      <c r="DI254" s="44">
        <f t="shared" si="75"/>
        <v>55093</v>
      </c>
      <c r="DJ254" s="43"/>
      <c r="DK254" s="43"/>
    </row>
    <row r="255" spans="1:115" x14ac:dyDescent="0.25">
      <c r="A255" s="41">
        <v>2019</v>
      </c>
      <c r="B255" s="41" t="s">
        <v>168</v>
      </c>
      <c r="C255" s="41" t="s">
        <v>174</v>
      </c>
      <c r="D255" s="42">
        <v>98.566266128305585</v>
      </c>
      <c r="E255" s="42">
        <v>99.836065573770497</v>
      </c>
      <c r="F255" s="42">
        <v>100.17285030836412</v>
      </c>
      <c r="G255" s="42">
        <v>99.119623729594011</v>
      </c>
      <c r="H255" s="42">
        <v>97.438053474114426</v>
      </c>
      <c r="I255" s="42">
        <v>100.74074074074073</v>
      </c>
      <c r="J255" s="42">
        <v>93.988799545398791</v>
      </c>
      <c r="K255" s="42">
        <v>101.69253736706332</v>
      </c>
      <c r="L255" s="42">
        <v>97.140783677465123</v>
      </c>
      <c r="M255" s="42">
        <v>103.5923884935299</v>
      </c>
      <c r="N255" s="42">
        <v>104.03198488740517</v>
      </c>
      <c r="O255" s="42">
        <v>95.527160959180705</v>
      </c>
      <c r="P255" s="42">
        <v>98.436797979303719</v>
      </c>
      <c r="Q255" s="42">
        <v>82.392097892290678</v>
      </c>
      <c r="R255" s="42">
        <v>81.458533392725826</v>
      </c>
      <c r="S255" s="42">
        <v>102.90661963867294</v>
      </c>
      <c r="T255" s="42">
        <v>97.578543783520473</v>
      </c>
      <c r="U255" s="42">
        <v>103.91947717177308</v>
      </c>
      <c r="V255" s="42">
        <v>105.02255744137996</v>
      </c>
      <c r="W255" s="42">
        <v>96.057503622841494</v>
      </c>
      <c r="X255" s="42">
        <v>98.652803213830396</v>
      </c>
      <c r="Y255" s="42">
        <v>82.48760425545909</v>
      </c>
      <c r="Z255" s="42">
        <v>81.460900818989217</v>
      </c>
      <c r="AA255" s="42">
        <v>103.27642954128639</v>
      </c>
      <c r="AB255" s="43"/>
      <c r="AC255" s="43"/>
      <c r="AD255" s="43"/>
      <c r="AE255" s="43"/>
      <c r="AF255" s="43"/>
      <c r="AG255" s="43"/>
      <c r="AH255" s="43"/>
      <c r="AI255" s="43"/>
      <c r="AJ255" s="43"/>
      <c r="AK255" s="43"/>
      <c r="AL255" s="43"/>
      <c r="AM255" s="43"/>
      <c r="AN255" s="43"/>
      <c r="AO255" s="43"/>
      <c r="AP255" s="43"/>
      <c r="AQ255" s="43"/>
      <c r="AR255" s="43"/>
      <c r="AS255" s="43"/>
      <c r="AT255" s="43"/>
      <c r="AU255" s="43"/>
      <c r="AV255" s="43"/>
      <c r="AW255" s="43"/>
      <c r="AX255" s="43"/>
      <c r="AY255" s="43"/>
      <c r="AZ255" s="43"/>
      <c r="BA255" s="43"/>
      <c r="BB255" s="43"/>
      <c r="BC255" s="43"/>
      <c r="BD255" s="43"/>
      <c r="BE255" s="43"/>
      <c r="BF255" s="43"/>
      <c r="BG255" s="43"/>
      <c r="BH255" s="43"/>
      <c r="BI255" s="43"/>
      <c r="BJ255" s="43"/>
      <c r="BK255" s="43"/>
      <c r="BL255" s="43"/>
      <c r="BM255" s="43"/>
      <c r="BN255" s="43"/>
      <c r="BO255" s="43"/>
      <c r="BP255" s="43"/>
      <c r="BQ255" s="43"/>
      <c r="BR255" s="43"/>
      <c r="BS255" s="43"/>
      <c r="BT255" s="43"/>
      <c r="BU255" s="43"/>
      <c r="BV255" s="43"/>
      <c r="BW255" s="43"/>
      <c r="BX255" s="43"/>
      <c r="BY255" s="43"/>
      <c r="BZ255" s="43"/>
      <c r="CA255" s="43"/>
      <c r="CB255" s="43"/>
      <c r="CC255" s="43"/>
      <c r="CD255" s="43"/>
      <c r="CE255" s="43"/>
      <c r="CF255" s="43"/>
      <c r="CG255" s="43"/>
      <c r="CH255" s="43"/>
      <c r="CI255" s="43"/>
      <c r="CJ255" s="43"/>
      <c r="CK255" s="43"/>
      <c r="CL255" s="43"/>
      <c r="CM255" s="43"/>
      <c r="CN255" s="43"/>
      <c r="CO255" s="43"/>
      <c r="CP255" s="43"/>
      <c r="CQ255" s="43"/>
      <c r="CR255" s="43"/>
      <c r="CS255" s="43"/>
      <c r="CT255" s="43"/>
      <c r="CU255" s="43"/>
      <c r="CV255" s="43"/>
      <c r="CW255" s="43"/>
      <c r="CX255" s="43"/>
      <c r="CY255" s="43"/>
      <c r="CZ255" s="43"/>
      <c r="DA255" s="43"/>
      <c r="DB255" s="43"/>
      <c r="DC255" s="43"/>
      <c r="DD255" s="44">
        <f>9711-DD179</f>
        <v>2794</v>
      </c>
      <c r="DE255" s="44">
        <f t="shared" si="74"/>
        <v>17447</v>
      </c>
      <c r="DF255" s="43"/>
      <c r="DG255" s="43"/>
      <c r="DH255" s="44">
        <v>8876</v>
      </c>
      <c r="DI255" s="44">
        <f t="shared" si="75"/>
        <v>63969</v>
      </c>
      <c r="DJ255" s="43"/>
      <c r="DK255" s="43"/>
    </row>
    <row r="256" spans="1:115" x14ac:dyDescent="0.25">
      <c r="A256" s="41">
        <v>2019</v>
      </c>
      <c r="B256" s="41" t="s">
        <v>169</v>
      </c>
      <c r="C256" s="41" t="s">
        <v>174</v>
      </c>
      <c r="D256" s="42">
        <v>98.903547925139591</v>
      </c>
      <c r="E256" s="42">
        <v>101.22950819672131</v>
      </c>
      <c r="F256" s="42">
        <v>101.06363903667217</v>
      </c>
      <c r="G256" s="42">
        <v>99.201192838583069</v>
      </c>
      <c r="H256" s="42">
        <v>97.664764986376014</v>
      </c>
      <c r="I256" s="42">
        <v>91.851851851851848</v>
      </c>
      <c r="J256" s="42">
        <v>95.319067011757824</v>
      </c>
      <c r="K256" s="42">
        <v>102.57747720206498</v>
      </c>
      <c r="L256" s="42">
        <v>98.572620431870689</v>
      </c>
      <c r="M256" s="42">
        <v>113.91464520722927</v>
      </c>
      <c r="N256" s="42">
        <v>100.08391886726457</v>
      </c>
      <c r="O256" s="42">
        <v>94.105432221901708</v>
      </c>
      <c r="P256" s="42">
        <v>92.916057496449099</v>
      </c>
      <c r="Q256" s="42">
        <v>77.846069840122638</v>
      </c>
      <c r="R256" s="42">
        <v>92.047120497818085</v>
      </c>
      <c r="S256" s="42">
        <v>96.995255989166679</v>
      </c>
      <c r="T256" s="42">
        <v>99.220119553868841</v>
      </c>
      <c r="U256" s="42">
        <v>114.42332881560793</v>
      </c>
      <c r="V256" s="42">
        <v>101.21956086521308</v>
      </c>
      <c r="W256" s="42">
        <v>94.89020963543318</v>
      </c>
      <c r="X256" s="42">
        <v>93.243255376116863</v>
      </c>
      <c r="Y256" s="42">
        <v>77.996385120086202</v>
      </c>
      <c r="Z256" s="42">
        <v>92.136395603693714</v>
      </c>
      <c r="AA256" s="42">
        <v>97.724489989181208</v>
      </c>
      <c r="AB256" s="43"/>
      <c r="AC256" s="43"/>
      <c r="AD256" s="43"/>
      <c r="AE256" s="43"/>
      <c r="AF256" s="43"/>
      <c r="AG256" s="43"/>
      <c r="AH256" s="43"/>
      <c r="AI256" s="43"/>
      <c r="AJ256" s="43"/>
      <c r="AK256" s="43"/>
      <c r="AL256" s="43"/>
      <c r="AM256" s="43"/>
      <c r="AN256" s="43"/>
      <c r="AO256" s="43"/>
      <c r="AP256" s="43"/>
      <c r="AQ256" s="43"/>
      <c r="AR256" s="43"/>
      <c r="AS256" s="43"/>
      <c r="AT256" s="43"/>
      <c r="AU256" s="43"/>
      <c r="AV256" s="43"/>
      <c r="AW256" s="43"/>
      <c r="AX256" s="43"/>
      <c r="AY256" s="43"/>
      <c r="AZ256" s="43"/>
      <c r="BA256" s="43"/>
      <c r="BB256" s="43"/>
      <c r="BC256" s="43"/>
      <c r="BD256" s="43"/>
      <c r="BE256" s="43"/>
      <c r="BF256" s="43"/>
      <c r="BG256" s="43"/>
      <c r="BH256" s="43"/>
      <c r="BI256" s="43"/>
      <c r="BJ256" s="43"/>
      <c r="BK256" s="43"/>
      <c r="BL256" s="43"/>
      <c r="BM256" s="43"/>
      <c r="BN256" s="43"/>
      <c r="BO256" s="43"/>
      <c r="BP256" s="43"/>
      <c r="BQ256" s="43"/>
      <c r="BR256" s="43"/>
      <c r="BS256" s="43"/>
      <c r="BT256" s="43"/>
      <c r="BU256" s="43"/>
      <c r="BV256" s="43"/>
      <c r="BW256" s="43"/>
      <c r="BX256" s="43"/>
      <c r="BY256" s="43"/>
      <c r="BZ256" s="43"/>
      <c r="CA256" s="43"/>
      <c r="CB256" s="43"/>
      <c r="CC256" s="43"/>
      <c r="CD256" s="43"/>
      <c r="CE256" s="43"/>
      <c r="CF256" s="43"/>
      <c r="CG256" s="43"/>
      <c r="CH256" s="43"/>
      <c r="CI256" s="43"/>
      <c r="CJ256" s="43"/>
      <c r="CK256" s="43"/>
      <c r="CL256" s="43"/>
      <c r="CM256" s="43"/>
      <c r="CN256" s="43"/>
      <c r="CO256" s="43"/>
      <c r="CP256" s="43"/>
      <c r="CQ256" s="43"/>
      <c r="CR256" s="43"/>
      <c r="CS256" s="43"/>
      <c r="CT256" s="43"/>
      <c r="CU256" s="43"/>
      <c r="CV256" s="43"/>
      <c r="CW256" s="43"/>
      <c r="CX256" s="43"/>
      <c r="CY256" s="43"/>
      <c r="CZ256" s="43"/>
      <c r="DA256" s="43"/>
      <c r="DB256" s="43"/>
      <c r="DC256" s="43"/>
      <c r="DD256" s="44">
        <f>9173-DD180</f>
        <v>2654</v>
      </c>
      <c r="DE256" s="44">
        <f t="shared" si="74"/>
        <v>20101</v>
      </c>
      <c r="DF256" s="43"/>
      <c r="DG256" s="43"/>
      <c r="DH256" s="44">
        <v>7789</v>
      </c>
      <c r="DI256" s="44">
        <f t="shared" si="75"/>
        <v>71758</v>
      </c>
      <c r="DJ256" s="43"/>
      <c r="DK256" s="43"/>
    </row>
    <row r="257" spans="1:115" x14ac:dyDescent="0.25">
      <c r="A257" s="41">
        <v>2019</v>
      </c>
      <c r="B257" s="41" t="s">
        <v>170</v>
      </c>
      <c r="C257" s="41" t="s">
        <v>174</v>
      </c>
      <c r="D257" s="42">
        <v>99.389999554717363</v>
      </c>
      <c r="E257" s="42">
        <v>101.39344262295083</v>
      </c>
      <c r="F257" s="42">
        <v>102.0447976354473</v>
      </c>
      <c r="G257" s="42">
        <v>98.949907357665197</v>
      </c>
      <c r="H257" s="42">
        <v>98.77277758855584</v>
      </c>
      <c r="I257" s="42">
        <v>100.74074074074073</v>
      </c>
      <c r="J257" s="42">
        <v>98.51990665770299</v>
      </c>
      <c r="K257" s="42">
        <v>102.15659118314937</v>
      </c>
      <c r="L257" s="42">
        <v>106.94748359840949</v>
      </c>
      <c r="M257" s="42">
        <v>128.49635755107204</v>
      </c>
      <c r="N257" s="42">
        <v>108.90619989605229</v>
      </c>
      <c r="O257" s="42">
        <v>100.83921745565385</v>
      </c>
      <c r="P257" s="42">
        <v>100.70988835471843</v>
      </c>
      <c r="Q257" s="42">
        <v>84.303673267734609</v>
      </c>
      <c r="R257" s="42">
        <v>96.999378639949555</v>
      </c>
      <c r="S257" s="42">
        <v>96.412849296066668</v>
      </c>
      <c r="T257" s="42">
        <v>107.78961440821575</v>
      </c>
      <c r="U257" s="42">
        <v>129.39220960453795</v>
      </c>
      <c r="V257" s="42">
        <v>110.751444206062</v>
      </c>
      <c r="W257" s="42">
        <v>101.69606128309556</v>
      </c>
      <c r="X257" s="42">
        <v>101.22684332585091</v>
      </c>
      <c r="Y257" s="42">
        <v>84.854927096508192</v>
      </c>
      <c r="Z257" s="42">
        <v>97.148484511918582</v>
      </c>
      <c r="AA257" s="42">
        <v>97.445074055568327</v>
      </c>
      <c r="AB257" s="43"/>
      <c r="AC257" s="43"/>
      <c r="AD257" s="43"/>
      <c r="AE257" s="43"/>
      <c r="AF257" s="43"/>
      <c r="AG257" s="43"/>
      <c r="AH257" s="43"/>
      <c r="AI257" s="43"/>
      <c r="AJ257" s="43"/>
      <c r="AK257" s="43"/>
      <c r="AL257" s="43"/>
      <c r="AM257" s="43"/>
      <c r="AN257" s="43"/>
      <c r="AO257" s="43"/>
      <c r="AP257" s="43"/>
      <c r="AQ257" s="43"/>
      <c r="AR257" s="43"/>
      <c r="AS257" s="43"/>
      <c r="AT257" s="43"/>
      <c r="AU257" s="43"/>
      <c r="AV257" s="43"/>
      <c r="AW257" s="43"/>
      <c r="AX257" s="43"/>
      <c r="AY257" s="43"/>
      <c r="AZ257" s="43"/>
      <c r="BA257" s="43"/>
      <c r="BB257" s="43"/>
      <c r="BC257" s="43"/>
      <c r="BD257" s="43"/>
      <c r="BE257" s="43"/>
      <c r="BF257" s="43"/>
      <c r="BG257" s="43"/>
      <c r="BH257" s="43"/>
      <c r="BI257" s="43"/>
      <c r="BJ257" s="43"/>
      <c r="BK257" s="43"/>
      <c r="BL257" s="43"/>
      <c r="BM257" s="43"/>
      <c r="BN257" s="43"/>
      <c r="BO257" s="43"/>
      <c r="BP257" s="43"/>
      <c r="BQ257" s="43"/>
      <c r="BR257" s="43"/>
      <c r="BS257" s="43"/>
      <c r="BT257" s="43"/>
      <c r="BU257" s="43"/>
      <c r="BV257" s="43"/>
      <c r="BW257" s="43"/>
      <c r="BX257" s="43"/>
      <c r="BY257" s="43"/>
      <c r="BZ257" s="43"/>
      <c r="CA257" s="43"/>
      <c r="CB257" s="43"/>
      <c r="CC257" s="43"/>
      <c r="CD257" s="43"/>
      <c r="CE257" s="43"/>
      <c r="CF257" s="43"/>
      <c r="CG257" s="43"/>
      <c r="CH257" s="43"/>
      <c r="CI257" s="43"/>
      <c r="CJ257" s="43"/>
      <c r="CK257" s="43"/>
      <c r="CL257" s="43"/>
      <c r="CM257" s="43"/>
      <c r="CN257" s="43"/>
      <c r="CO257" s="43"/>
      <c r="CP257" s="43"/>
      <c r="CQ257" s="43"/>
      <c r="CR257" s="43"/>
      <c r="CS257" s="43"/>
      <c r="CT257" s="43"/>
      <c r="CU257" s="43"/>
      <c r="CV257" s="43"/>
      <c r="CW257" s="43"/>
      <c r="CX257" s="43"/>
      <c r="CY257" s="43"/>
      <c r="CZ257" s="43"/>
      <c r="DA257" s="43"/>
      <c r="DB257" s="43"/>
      <c r="DC257" s="43"/>
      <c r="DD257" s="44">
        <f>9751-DD181</f>
        <v>2747</v>
      </c>
      <c r="DE257" s="44">
        <f t="shared" si="74"/>
        <v>22848</v>
      </c>
      <c r="DF257" s="43"/>
      <c r="DG257" s="43"/>
      <c r="DH257" s="44">
        <v>8258</v>
      </c>
      <c r="DI257" s="44">
        <f t="shared" si="75"/>
        <v>80016</v>
      </c>
      <c r="DJ257" s="43"/>
      <c r="DK257" s="43"/>
    </row>
    <row r="258" spans="1:115" x14ac:dyDescent="0.25">
      <c r="A258" s="41">
        <v>2019</v>
      </c>
      <c r="B258" s="41" t="s">
        <v>171</v>
      </c>
      <c r="C258" s="41" t="s">
        <v>174</v>
      </c>
      <c r="D258" s="42">
        <v>104.4493754823223</v>
      </c>
      <c r="E258" s="42">
        <v>105.40983606557377</v>
      </c>
      <c r="F258" s="42">
        <v>100.8097427318057</v>
      </c>
      <c r="G258" s="42">
        <v>102.69682384800079</v>
      </c>
      <c r="H258" s="42">
        <v>110.43724455040869</v>
      </c>
      <c r="I258" s="42">
        <v>103.7037037037037</v>
      </c>
      <c r="J258" s="42">
        <v>106.6375191940144</v>
      </c>
      <c r="K258" s="42">
        <v>102.40480601493711</v>
      </c>
      <c r="L258" s="42">
        <v>117.892824899099</v>
      </c>
      <c r="M258" s="42">
        <v>115.73123926989777</v>
      </c>
      <c r="N258" s="42">
        <v>99.288397942974882</v>
      </c>
      <c r="O258" s="42">
        <v>119.2073186500417</v>
      </c>
      <c r="P258" s="42">
        <v>128.97362807036598</v>
      </c>
      <c r="Q258" s="42">
        <v>115.09727908026983</v>
      </c>
      <c r="R258" s="42">
        <v>123.06580880557397</v>
      </c>
      <c r="S258" s="42">
        <v>95.820942677004226</v>
      </c>
      <c r="T258" s="42">
        <v>118.7733756305347</v>
      </c>
      <c r="U258" s="42">
        <v>116.72350039108967</v>
      </c>
      <c r="V258" s="42">
        <v>101.13978749211942</v>
      </c>
      <c r="W258" s="42">
        <v>120.00126378943345</v>
      </c>
      <c r="X258" s="42">
        <v>129.86477685601659</v>
      </c>
      <c r="Y258" s="42">
        <v>116.03716786175168</v>
      </c>
      <c r="Z258" s="42">
        <v>123.37385203028003</v>
      </c>
      <c r="AA258" s="42">
        <v>97.043186678442169</v>
      </c>
      <c r="AB258" s="43"/>
      <c r="AC258" s="43"/>
      <c r="AD258" s="43"/>
      <c r="AE258" s="43"/>
      <c r="AF258" s="43"/>
      <c r="AG258" s="43"/>
      <c r="AH258" s="43"/>
      <c r="AI258" s="43"/>
      <c r="AJ258" s="43"/>
      <c r="AK258" s="43"/>
      <c r="AL258" s="43"/>
      <c r="AM258" s="43"/>
      <c r="AN258" s="43"/>
      <c r="AO258" s="43"/>
      <c r="AP258" s="43"/>
      <c r="AQ258" s="43"/>
      <c r="AR258" s="43"/>
      <c r="AS258" s="43"/>
      <c r="AT258" s="43"/>
      <c r="AU258" s="43"/>
      <c r="AV258" s="43"/>
      <c r="AW258" s="43"/>
      <c r="AX258" s="43"/>
      <c r="AY258" s="43"/>
      <c r="AZ258" s="43"/>
      <c r="BA258" s="43"/>
      <c r="BB258" s="43"/>
      <c r="BC258" s="43"/>
      <c r="BD258" s="43"/>
      <c r="BE258" s="43"/>
      <c r="BF258" s="43"/>
      <c r="BG258" s="43"/>
      <c r="BH258" s="43"/>
      <c r="BI258" s="43"/>
      <c r="BJ258" s="43"/>
      <c r="BK258" s="43"/>
      <c r="BL258" s="43"/>
      <c r="BM258" s="43"/>
      <c r="BN258" s="43"/>
      <c r="BO258" s="43"/>
      <c r="BP258" s="43"/>
      <c r="BQ258" s="43"/>
      <c r="BR258" s="43"/>
      <c r="BS258" s="43"/>
      <c r="BT258" s="43"/>
      <c r="BU258" s="43"/>
      <c r="BV258" s="43"/>
      <c r="BW258" s="43"/>
      <c r="BX258" s="43"/>
      <c r="BY258" s="43"/>
      <c r="BZ258" s="43"/>
      <c r="CA258" s="43"/>
      <c r="CB258" s="43"/>
      <c r="CC258" s="43"/>
      <c r="CD258" s="43"/>
      <c r="CE258" s="43"/>
      <c r="CF258" s="43"/>
      <c r="CG258" s="43"/>
      <c r="CH258" s="43"/>
      <c r="CI258" s="43"/>
      <c r="CJ258" s="43"/>
      <c r="CK258" s="43"/>
      <c r="CL258" s="43"/>
      <c r="CM258" s="43"/>
      <c r="CN258" s="43"/>
      <c r="CO258" s="43"/>
      <c r="CP258" s="43"/>
      <c r="CQ258" s="43"/>
      <c r="CR258" s="43"/>
      <c r="CS258" s="43"/>
      <c r="CT258" s="43"/>
      <c r="CU258" s="43"/>
      <c r="CV258" s="43"/>
      <c r="CW258" s="43"/>
      <c r="CX258" s="43"/>
      <c r="CY258" s="43"/>
      <c r="CZ258" s="43"/>
      <c r="DA258" s="43"/>
      <c r="DB258" s="43"/>
      <c r="DC258" s="43"/>
      <c r="DD258" s="44">
        <f>9644-DD182</f>
        <v>3009</v>
      </c>
      <c r="DE258" s="44">
        <f t="shared" si="74"/>
        <v>25857</v>
      </c>
      <c r="DF258" s="43"/>
      <c r="DG258" s="43"/>
      <c r="DH258" s="44">
        <v>7617</v>
      </c>
      <c r="DI258" s="44">
        <f t="shared" si="75"/>
        <v>87633</v>
      </c>
      <c r="DJ258" s="43"/>
      <c r="DK258" s="43"/>
    </row>
    <row r="259" spans="1:115" x14ac:dyDescent="0.25">
      <c r="A259" s="41">
        <v>2019</v>
      </c>
      <c r="B259" s="41" t="s">
        <v>172</v>
      </c>
      <c r="C259" s="41" t="s">
        <v>174</v>
      </c>
      <c r="D259" s="42">
        <v>110.07850394386422</v>
      </c>
      <c r="E259" s="42">
        <v>105.32786885245902</v>
      </c>
      <c r="F259" s="42">
        <v>99.023861948283724</v>
      </c>
      <c r="G259" s="42">
        <v>107.86462159169399</v>
      </c>
      <c r="H259" s="42">
        <v>112.71393903269752</v>
      </c>
      <c r="I259" s="42">
        <v>116.2962962962963</v>
      </c>
      <c r="J259" s="42">
        <v>131.18784749123171</v>
      </c>
      <c r="K259" s="42">
        <v>101.15293990683543</v>
      </c>
      <c r="L259" s="42">
        <v>136.75349248219121</v>
      </c>
      <c r="M259" s="42">
        <v>110.12091140103072</v>
      </c>
      <c r="N259" s="42">
        <v>110.22543659289595</v>
      </c>
      <c r="O259" s="42">
        <v>137.33555844457317</v>
      </c>
      <c r="P259" s="42">
        <v>126.59415359004677</v>
      </c>
      <c r="Q259" s="42">
        <v>211.50657867353107</v>
      </c>
      <c r="R259" s="42">
        <v>248.75061634845449</v>
      </c>
      <c r="S259" s="42">
        <v>114.42919896765069</v>
      </c>
      <c r="T259" s="42">
        <v>137.97876034595919</v>
      </c>
      <c r="U259" s="42">
        <v>111.26092834045016</v>
      </c>
      <c r="V259" s="42">
        <v>112.58443965124101</v>
      </c>
      <c r="W259" s="42">
        <v>138.52020068895987</v>
      </c>
      <c r="X259" s="42">
        <v>127.60788872127135</v>
      </c>
      <c r="Y259" s="42">
        <v>214.41867775607645</v>
      </c>
      <c r="Z259" s="42">
        <v>249.63647942896884</v>
      </c>
      <c r="AA259" s="42">
        <v>116.14282909707502</v>
      </c>
      <c r="AB259" s="43"/>
      <c r="AC259" s="43"/>
      <c r="AD259" s="43"/>
      <c r="AE259" s="43"/>
      <c r="AF259" s="43"/>
      <c r="AG259" s="43"/>
      <c r="AH259" s="43"/>
      <c r="AI259" s="43"/>
      <c r="AJ259" s="43"/>
      <c r="AK259" s="43"/>
      <c r="AL259" s="43"/>
      <c r="AM259" s="43"/>
      <c r="AN259" s="43"/>
      <c r="AO259" s="43"/>
      <c r="AP259" s="43"/>
      <c r="AQ259" s="43"/>
      <c r="AR259" s="43"/>
      <c r="AS259" s="43"/>
      <c r="AT259" s="43"/>
      <c r="AU259" s="43"/>
      <c r="AV259" s="43"/>
      <c r="AW259" s="43"/>
      <c r="AX259" s="43"/>
      <c r="AY259" s="43"/>
      <c r="AZ259" s="43"/>
      <c r="BA259" s="43"/>
      <c r="BB259" s="43"/>
      <c r="BC259" s="43"/>
      <c r="BD259" s="43"/>
      <c r="BE259" s="43"/>
      <c r="BF259" s="43"/>
      <c r="BG259" s="43"/>
      <c r="BH259" s="43"/>
      <c r="BI259" s="43"/>
      <c r="BJ259" s="43"/>
      <c r="BK259" s="43"/>
      <c r="BL259" s="43"/>
      <c r="BM259" s="43"/>
      <c r="BN259" s="43"/>
      <c r="BO259" s="43"/>
      <c r="BP259" s="43"/>
      <c r="BQ259" s="43"/>
      <c r="BR259" s="43"/>
      <c r="BS259" s="43"/>
      <c r="BT259" s="43"/>
      <c r="BU259" s="43"/>
      <c r="BV259" s="43"/>
      <c r="BW259" s="43"/>
      <c r="BX259" s="43"/>
      <c r="BY259" s="43"/>
      <c r="BZ259" s="43"/>
      <c r="CA259" s="43"/>
      <c r="CB259" s="43"/>
      <c r="CC259" s="43"/>
      <c r="CD259" s="43"/>
      <c r="CE259" s="43"/>
      <c r="CF259" s="43"/>
      <c r="CG259" s="43"/>
      <c r="CH259" s="43"/>
      <c r="CI259" s="43"/>
      <c r="CJ259" s="43"/>
      <c r="CK259" s="43"/>
      <c r="CL259" s="43"/>
      <c r="CM259" s="43"/>
      <c r="CN259" s="43"/>
      <c r="CO259" s="43"/>
      <c r="CP259" s="43"/>
      <c r="CQ259" s="43"/>
      <c r="CR259" s="43"/>
      <c r="CS259" s="43"/>
      <c r="CT259" s="43"/>
      <c r="CU259" s="43"/>
      <c r="CV259" s="43"/>
      <c r="CW259" s="43"/>
      <c r="CX259" s="43"/>
      <c r="CY259" s="43"/>
      <c r="CZ259" s="43"/>
      <c r="DA259" s="43"/>
      <c r="DB259" s="43"/>
      <c r="DC259" s="43"/>
      <c r="DD259" s="44">
        <f>12492-DD183</f>
        <v>4071</v>
      </c>
      <c r="DE259" s="44">
        <f t="shared" si="74"/>
        <v>29928</v>
      </c>
      <c r="DF259" s="43"/>
      <c r="DG259" s="43"/>
      <c r="DH259" s="44">
        <v>9568</v>
      </c>
      <c r="DI259" s="44">
        <f t="shared" si="75"/>
        <v>97201</v>
      </c>
      <c r="DJ259" s="43"/>
      <c r="DK259" s="43"/>
    </row>
    <row r="260" spans="1:115" x14ac:dyDescent="0.25">
      <c r="A260" s="41">
        <v>2020</v>
      </c>
      <c r="B260" s="41" t="s">
        <v>160</v>
      </c>
      <c r="C260" s="41" t="s">
        <v>174</v>
      </c>
      <c r="D260" s="42">
        <v>102.45198915383926</v>
      </c>
      <c r="E260" s="42">
        <v>106.14754098360655</v>
      </c>
      <c r="F260" s="42">
        <v>106.02537528576785</v>
      </c>
      <c r="G260" s="42">
        <v>100.37999802655382</v>
      </c>
      <c r="H260" s="42">
        <v>108.52456573569481</v>
      </c>
      <c r="I260" s="42">
        <v>104.44444444444446</v>
      </c>
      <c r="J260" s="42">
        <v>101.13572671760227</v>
      </c>
      <c r="K260" s="42">
        <v>97.645556414836136</v>
      </c>
      <c r="L260" s="42">
        <v>96.319238134670414</v>
      </c>
      <c r="M260" s="42">
        <v>90.154812525385424</v>
      </c>
      <c r="N260" s="42">
        <v>126.92461289560697</v>
      </c>
      <c r="O260" s="42">
        <v>94.638898190931116</v>
      </c>
      <c r="P260" s="42">
        <v>113.98506536756344</v>
      </c>
      <c r="Q260" s="42">
        <v>87.638943528585472</v>
      </c>
      <c r="R260" s="42">
        <v>80.146884487023442</v>
      </c>
      <c r="S260" s="42">
        <v>105.20253242775877</v>
      </c>
      <c r="T260" s="42">
        <v>97.668929798856368</v>
      </c>
      <c r="U260" s="42">
        <v>91.3003488858145</v>
      </c>
      <c r="V260" s="42">
        <v>129.9422159876232</v>
      </c>
      <c r="W260" s="42">
        <v>95.9344628212163</v>
      </c>
      <c r="X260" s="42">
        <v>115.5390703081838</v>
      </c>
      <c r="Y260" s="42">
        <v>89.594728835124755</v>
      </c>
      <c r="Z260" s="42">
        <v>80.660532476158323</v>
      </c>
      <c r="AA260" s="42">
        <v>107.46626263839039</v>
      </c>
      <c r="AB260" s="43">
        <v>5.0744524112082301</v>
      </c>
      <c r="AC260" s="43">
        <v>7.0247933884297398</v>
      </c>
      <c r="AD260" s="43">
        <v>7.0426206708172678</v>
      </c>
      <c r="AE260" s="43">
        <v>2.5028548397931116</v>
      </c>
      <c r="AF260" s="43">
        <v>12.149810262332949</v>
      </c>
      <c r="AG260" s="43">
        <v>6.8181818181818343</v>
      </c>
      <c r="AH260" s="43">
        <v>6.435167937883568</v>
      </c>
      <c r="AI260" s="43">
        <v>1.8804188718657189</v>
      </c>
      <c r="AJ260" s="43">
        <v>16.146836177906842</v>
      </c>
      <c r="AK260" s="43">
        <v>30.191084596686402</v>
      </c>
      <c r="AL260" s="43">
        <v>32.061071586406939</v>
      </c>
      <c r="AM260" s="43">
        <v>11.116800742549593</v>
      </c>
      <c r="AN260" s="43">
        <v>20.260400015877721</v>
      </c>
      <c r="AO260" s="43">
        <v>-1.0019558032224429</v>
      </c>
      <c r="AP260" s="43">
        <v>2.2884229598546746</v>
      </c>
      <c r="AQ260" s="43">
        <v>7.4371890243745353</v>
      </c>
      <c r="AR260" s="43">
        <v>20.000595279255219</v>
      </c>
      <c r="AS260" s="43">
        <v>33.754624023337954</v>
      </c>
      <c r="AT260" s="43">
        <v>38.91926948099487</v>
      </c>
      <c r="AU260" s="43">
        <v>15.172178233658396</v>
      </c>
      <c r="AV260" s="43">
        <v>23.604013406190273</v>
      </c>
      <c r="AW260" s="43">
        <v>3.2822799734219199</v>
      </c>
      <c r="AX260" s="43">
        <v>3.3479542227370818</v>
      </c>
      <c r="AY260" s="43">
        <v>11.297261361798183</v>
      </c>
      <c r="AZ260" s="43">
        <v>5.0744524112082301</v>
      </c>
      <c r="BA260" s="43">
        <v>7.0247933884297398</v>
      </c>
      <c r="BB260" s="43">
        <v>7.0426206708172678</v>
      </c>
      <c r="BC260" s="43">
        <v>2.5028548397931116</v>
      </c>
      <c r="BD260" s="43">
        <v>12.149810262332949</v>
      </c>
      <c r="BE260" s="43">
        <v>6.8181818181818343</v>
      </c>
      <c r="BF260" s="43">
        <v>6.435167937883568</v>
      </c>
      <c r="BG260" s="43">
        <v>1.8804188718657189</v>
      </c>
      <c r="BH260" s="43">
        <v>16.146836177906842</v>
      </c>
      <c r="BI260" s="43">
        <v>30.191084596686402</v>
      </c>
      <c r="BJ260" s="43">
        <v>32.061071586406939</v>
      </c>
      <c r="BK260" s="43">
        <v>11.116800742549593</v>
      </c>
      <c r="BL260" s="43">
        <v>20.260400015877721</v>
      </c>
      <c r="BM260" s="43">
        <v>-1.0019558032224429</v>
      </c>
      <c r="BN260" s="43">
        <v>2.2884229598546746</v>
      </c>
      <c r="BO260" s="43">
        <v>7.4371890243745353</v>
      </c>
      <c r="BP260" s="43">
        <v>20.000595279255219</v>
      </c>
      <c r="BQ260" s="43">
        <v>33.754624023337954</v>
      </c>
      <c r="BR260" s="43">
        <v>38.91926948099487</v>
      </c>
      <c r="BS260" s="43">
        <v>15.172178233658396</v>
      </c>
      <c r="BT260" s="43">
        <v>23.604013406190273</v>
      </c>
      <c r="BU260" s="43">
        <v>3.2822799734219199</v>
      </c>
      <c r="BV260" s="43">
        <v>3.3479542227370818</v>
      </c>
      <c r="BW260" s="43">
        <v>11.297261361798183</v>
      </c>
      <c r="BX260" s="43">
        <v>5.27560876891999</v>
      </c>
      <c r="BY260" s="43">
        <v>0.55612013891288747</v>
      </c>
      <c r="BZ260" s="43">
        <v>0.51113569896037991</v>
      </c>
      <c r="CA260" s="43">
        <v>1.4565821080247583</v>
      </c>
      <c r="CB260" s="43">
        <v>2.6431872881470131</v>
      </c>
      <c r="CC260" s="43">
        <v>-6.4665132431730582E-3</v>
      </c>
      <c r="CD260" s="43">
        <v>3.1524252060471047E-2</v>
      </c>
      <c r="CE260" s="43">
        <v>8.3525796057652507E-2</v>
      </c>
      <c r="CF260" s="43">
        <v>17.290281803890824</v>
      </c>
      <c r="CG260" s="43">
        <v>5.6231554244283997</v>
      </c>
      <c r="CH260" s="43">
        <v>2.2194039103911023</v>
      </c>
      <c r="CI260" s="43">
        <v>6.9218174489634281</v>
      </c>
      <c r="CJ260" s="43">
        <v>2.1390410935607229</v>
      </c>
      <c r="CK260" s="43">
        <v>-4.2470629368039192E-2</v>
      </c>
      <c r="CL260" s="43">
        <v>0.30620084308200801</v>
      </c>
      <c r="CM260" s="43">
        <v>0.12313371283320527</v>
      </c>
      <c r="CN260" s="43">
        <v>0</v>
      </c>
      <c r="CO260" s="43">
        <v>0</v>
      </c>
      <c r="CP260" s="43">
        <v>0</v>
      </c>
      <c r="CQ260" s="43">
        <v>0</v>
      </c>
      <c r="CR260" s="43">
        <v>0</v>
      </c>
      <c r="CS260" s="43">
        <v>0</v>
      </c>
      <c r="CT260" s="43">
        <v>0</v>
      </c>
      <c r="CU260" s="43">
        <v>0</v>
      </c>
      <c r="CV260" s="43">
        <v>0</v>
      </c>
      <c r="CW260" s="43">
        <v>0</v>
      </c>
      <c r="CX260" s="43">
        <v>0</v>
      </c>
      <c r="CY260" s="43">
        <v>0</v>
      </c>
      <c r="CZ260" s="43">
        <v>0</v>
      </c>
      <c r="DA260" s="43">
        <v>0</v>
      </c>
      <c r="DB260" s="43">
        <v>0</v>
      </c>
      <c r="DC260" s="43">
        <v>0</v>
      </c>
      <c r="DD260" s="44">
        <f>6445-DD184</f>
        <v>1898</v>
      </c>
      <c r="DE260" s="44">
        <v>1898</v>
      </c>
      <c r="DF260" s="43">
        <f>+((DD260/DD248)-1)*100</f>
        <v>30.626290433585691</v>
      </c>
      <c r="DG260" s="43">
        <f>+((DE260/DE248)-1)*100</f>
        <v>30.626290433585691</v>
      </c>
      <c r="DH260" s="44">
        <v>8338</v>
      </c>
      <c r="DI260" s="44">
        <v>8338</v>
      </c>
      <c r="DJ260" s="43">
        <f>+((DH260/DH248)-1)*100</f>
        <v>11.277192045909512</v>
      </c>
      <c r="DK260" s="43">
        <f>+((DI260/DI248)-1)*100</f>
        <v>11.277192045909512</v>
      </c>
    </row>
    <row r="261" spans="1:115" x14ac:dyDescent="0.25">
      <c r="A261" s="41">
        <v>2020</v>
      </c>
      <c r="B261" s="41" t="s">
        <v>162</v>
      </c>
      <c r="C261" s="41" t="s">
        <v>174</v>
      </c>
      <c r="D261" s="42">
        <v>101.61122337397188</v>
      </c>
      <c r="E261" s="42">
        <v>107.1311475409836</v>
      </c>
      <c r="F261" s="42">
        <v>106.0684085570041</v>
      </c>
      <c r="G261" s="42">
        <v>99.912949096052003</v>
      </c>
      <c r="H261" s="42">
        <v>109.10890667574928</v>
      </c>
      <c r="I261" s="42">
        <v>102.22222222222221</v>
      </c>
      <c r="J261" s="42">
        <v>95.391728680088349</v>
      </c>
      <c r="K261" s="42">
        <v>94.148964871999951</v>
      </c>
      <c r="L261" s="42">
        <v>97.180692128254734</v>
      </c>
      <c r="M261" s="42">
        <v>95.263806413852052</v>
      </c>
      <c r="N261" s="42">
        <v>130.56672670190252</v>
      </c>
      <c r="O261" s="42">
        <v>95.69202769860027</v>
      </c>
      <c r="P261" s="42">
        <v>112.04079382178134</v>
      </c>
      <c r="Q261" s="42">
        <v>83.100235638351435</v>
      </c>
      <c r="R261" s="42">
        <v>70.04340823143643</v>
      </c>
      <c r="S261" s="42">
        <v>101.15754468082953</v>
      </c>
      <c r="T261" s="42">
        <v>98.911505181483193</v>
      </c>
      <c r="U261" s="42">
        <v>96.598582757167989</v>
      </c>
      <c r="V261" s="42">
        <v>133.95875137209779</v>
      </c>
      <c r="W261" s="42">
        <v>97.478250755145055</v>
      </c>
      <c r="X261" s="42">
        <v>114.00173840788462</v>
      </c>
      <c r="Y261" s="42">
        <v>85.578105516939431</v>
      </c>
      <c r="Z261" s="42">
        <v>70.666461209957305</v>
      </c>
      <c r="AA261" s="42">
        <v>103.86827990935059</v>
      </c>
      <c r="AB261" s="43">
        <v>3.3719674513437603</v>
      </c>
      <c r="AC261" s="43">
        <v>8.7354409317803814</v>
      </c>
      <c r="AD261" s="43">
        <v>5.5679287291559465</v>
      </c>
      <c r="AE261" s="43">
        <v>0.65341285619615608</v>
      </c>
      <c r="AF261" s="43">
        <v>12.183591056830467</v>
      </c>
      <c r="AG261" s="43">
        <v>3.7593984962405846</v>
      </c>
      <c r="AH261" s="43">
        <v>1.6195617656398875</v>
      </c>
      <c r="AI261" s="43">
        <v>-2.8291378926457056</v>
      </c>
      <c r="AJ261" s="43">
        <v>18.335884960570258</v>
      </c>
      <c r="AK261" s="43">
        <v>20.350352977931841</v>
      </c>
      <c r="AL261" s="43">
        <v>45.363794855752218</v>
      </c>
      <c r="AM261" s="43">
        <v>14.007596625909047</v>
      </c>
      <c r="AN261" s="43">
        <v>30.257075634301</v>
      </c>
      <c r="AO261" s="43">
        <v>6.4582791602435963</v>
      </c>
      <c r="AP261" s="43">
        <v>8.738236067690508</v>
      </c>
      <c r="AQ261" s="43">
        <v>10.329031792878695</v>
      </c>
      <c r="AR261" s="43">
        <v>22.146296157213573</v>
      </c>
      <c r="AS261" s="43">
        <v>23.459981383263706</v>
      </c>
      <c r="AT261" s="43">
        <v>52.710210785796029</v>
      </c>
      <c r="AU261" s="43">
        <v>17.973919682270466</v>
      </c>
      <c r="AV261" s="43">
        <v>33.893120166029298</v>
      </c>
      <c r="AW261" s="43">
        <v>11.203272434780388</v>
      </c>
      <c r="AX261" s="43">
        <v>10.186443270251289</v>
      </c>
      <c r="AY261" s="43">
        <v>14.696425137267276</v>
      </c>
      <c r="AZ261" s="43">
        <v>4.2197645219151481</v>
      </c>
      <c r="BA261" s="43">
        <v>7.8772802653399809</v>
      </c>
      <c r="BB261" s="43">
        <v>6.3000107828870444</v>
      </c>
      <c r="BC261" s="43">
        <v>1.5718717683557593</v>
      </c>
      <c r="BD261" s="43">
        <v>12.166743466526221</v>
      </c>
      <c r="BE261" s="43">
        <v>5.2830188679245271</v>
      </c>
      <c r="BF261" s="43">
        <v>4.0420180500074121</v>
      </c>
      <c r="BG261" s="43">
        <v>-0.48714933642046709</v>
      </c>
      <c r="BH261" s="43">
        <v>17.236015028712103</v>
      </c>
      <c r="BI261" s="43">
        <v>24.942237902207111</v>
      </c>
      <c r="BJ261" s="43">
        <v>38.487423898611461</v>
      </c>
      <c r="BK261" s="43">
        <v>12.551635352096447</v>
      </c>
      <c r="BL261" s="43">
        <v>25.016371184656983</v>
      </c>
      <c r="BM261" s="43">
        <v>2.4937886504265094</v>
      </c>
      <c r="BN261" s="43">
        <v>5.1984677089735865</v>
      </c>
      <c r="BO261" s="43">
        <v>8.835579187177899</v>
      </c>
      <c r="BP261" s="43">
        <v>21.070720308223301</v>
      </c>
      <c r="BQ261" s="43">
        <v>28.256544134922692</v>
      </c>
      <c r="BR261" s="43">
        <v>45.59344726811041</v>
      </c>
      <c r="BS261" s="43">
        <v>16.567395519092543</v>
      </c>
      <c r="BT261" s="43">
        <v>28.508608963350433</v>
      </c>
      <c r="BU261" s="43">
        <v>7.0059027543116548</v>
      </c>
      <c r="BV261" s="43">
        <v>6.4325875826876766</v>
      </c>
      <c r="BW261" s="43">
        <v>12.942358365820406</v>
      </c>
      <c r="BX261" s="43">
        <v>3.5365248664671149</v>
      </c>
      <c r="BY261" s="43">
        <v>0.57983571112996612</v>
      </c>
      <c r="BZ261" s="43">
        <v>0.35377458342711998</v>
      </c>
      <c r="CA261" s="43">
        <v>0.54080830749620934</v>
      </c>
      <c r="CB261" s="43">
        <v>2.4064243982060511</v>
      </c>
      <c r="CC261" s="43">
        <v>-2.5487284005712665E-2</v>
      </c>
      <c r="CD261" s="43">
        <v>-0.177588817588194</v>
      </c>
      <c r="CE261" s="43">
        <v>-0.14124203219832521</v>
      </c>
      <c r="CF261" s="43">
        <v>18.840600431789841</v>
      </c>
      <c r="CG261" s="43">
        <v>4.5814546591478953</v>
      </c>
      <c r="CH261" s="43">
        <v>2.8863709773231938</v>
      </c>
      <c r="CI261" s="43">
        <v>7.9665116961537619</v>
      </c>
      <c r="CJ261" s="43">
        <v>2.9244789817844437</v>
      </c>
      <c r="CK261" s="43">
        <v>-1.1673359052277977E-3</v>
      </c>
      <c r="CL261" s="43">
        <v>0.24479852860064463</v>
      </c>
      <c r="CM261" s="43">
        <v>0.2381529246851363</v>
      </c>
      <c r="CN261" s="43">
        <v>4.1423032366313377</v>
      </c>
      <c r="CO261" s="43">
        <v>0.56639630664063279</v>
      </c>
      <c r="CP261" s="43">
        <v>0.40431040704929494</v>
      </c>
      <c r="CQ261" s="43">
        <v>0.99239352879618226</v>
      </c>
      <c r="CR261" s="43">
        <v>2.3085182799378416</v>
      </c>
      <c r="CS261" s="43">
        <v>-1.5999895667814411E-2</v>
      </c>
      <c r="CT261" s="43">
        <v>-8.3715583139342187E-2</v>
      </c>
      <c r="CU261" s="43">
        <v>-2.9599806985457212E-2</v>
      </c>
      <c r="CV261" s="43">
        <v>17.963762645418388</v>
      </c>
      <c r="CW261" s="43">
        <v>5.1989642034013688</v>
      </c>
      <c r="CX261" s="43">
        <v>2.5182787912906472</v>
      </c>
      <c r="CY261" s="43">
        <v>7.2944829722435758</v>
      </c>
      <c r="CZ261" s="43">
        <v>2.5214531651733791</v>
      </c>
      <c r="DA261" s="43">
        <v>-2.1919792644713807E-2</v>
      </c>
      <c r="DB261" s="43">
        <v>0.27205821940840408</v>
      </c>
      <c r="DC261" s="43">
        <v>0.1804450865457228</v>
      </c>
      <c r="DD261" s="44">
        <f>7892-DD185</f>
        <v>2113</v>
      </c>
      <c r="DE261" s="44">
        <f t="shared" ref="DE261:DE268" si="76">+DD261+DE260</f>
        <v>4011</v>
      </c>
      <c r="DF261" s="43">
        <f t="shared" ref="DF261:DG276" si="77">+((DD261/DD249)-1)*100</f>
        <v>19.446014697569257</v>
      </c>
      <c r="DG261" s="43">
        <f t="shared" si="77"/>
        <v>24.487895716946007</v>
      </c>
      <c r="DH261" s="44">
        <v>9035</v>
      </c>
      <c r="DI261" s="44">
        <f t="shared" ref="DI261:DI270" si="78">+DH261+DI260</f>
        <v>17373</v>
      </c>
      <c r="DJ261" s="43">
        <f t="shared" ref="DJ261:DK276" si="79">+((DH261/DH249)-1)*100</f>
        <v>15.257048092868985</v>
      </c>
      <c r="DK261" s="43">
        <f t="shared" si="79"/>
        <v>13.312027132794157</v>
      </c>
    </row>
    <row r="262" spans="1:115" x14ac:dyDescent="0.25">
      <c r="A262" s="41">
        <v>2020</v>
      </c>
      <c r="B262" s="41" t="s">
        <v>163</v>
      </c>
      <c r="C262" s="41" t="s">
        <v>174</v>
      </c>
      <c r="D262" s="42">
        <v>100.82374503351492</v>
      </c>
      <c r="E262" s="42">
        <v>106.2295081967213</v>
      </c>
      <c r="F262" s="42">
        <v>104.61388396700929</v>
      </c>
      <c r="G262" s="42">
        <v>99.751126508864047</v>
      </c>
      <c r="H262" s="42">
        <v>108.3681028610354</v>
      </c>
      <c r="I262" s="42">
        <v>94.814814814814824</v>
      </c>
      <c r="J262" s="42">
        <v>90.977998108933491</v>
      </c>
      <c r="K262" s="42">
        <v>95.832508948180333</v>
      </c>
      <c r="L262" s="42">
        <v>96.569684541876541</v>
      </c>
      <c r="M262" s="42">
        <v>66.655800082690547</v>
      </c>
      <c r="N262" s="42">
        <v>81.634288188257159</v>
      </c>
      <c r="O262" s="42">
        <v>120.20863798594898</v>
      </c>
      <c r="P262" s="42">
        <v>80.618473151565567</v>
      </c>
      <c r="Q262" s="42">
        <v>63.363671811053244</v>
      </c>
      <c r="R262" s="42">
        <v>41.915673254815708</v>
      </c>
      <c r="S262" s="42">
        <v>116.74466226001377</v>
      </c>
      <c r="T262" s="42">
        <v>99.141372771161599</v>
      </c>
      <c r="U262" s="42">
        <v>67.945363117456324</v>
      </c>
      <c r="V262" s="42">
        <v>85.061372685247861</v>
      </c>
      <c r="W262" s="42">
        <v>123.61700511929547</v>
      </c>
      <c r="X262" s="42">
        <v>82.41651022782321</v>
      </c>
      <c r="Y262" s="42">
        <v>65.396737293480271</v>
      </c>
      <c r="Z262" s="42">
        <v>42.30347718907673</v>
      </c>
      <c r="AA262" s="42">
        <v>120.5099281754452</v>
      </c>
      <c r="AB262" s="43">
        <v>2.3933796077657554</v>
      </c>
      <c r="AC262" s="43">
        <v>9.1828138163436925</v>
      </c>
      <c r="AD262" s="43">
        <v>5.352112674586218</v>
      </c>
      <c r="AE262" s="43">
        <v>0.32683630397098984</v>
      </c>
      <c r="AF262" s="43">
        <v>11.028233061798677</v>
      </c>
      <c r="AG262" s="43">
        <v>-2.2900763358778553</v>
      </c>
      <c r="AH262" s="43">
        <v>-4.8536689918553417</v>
      </c>
      <c r="AI262" s="43">
        <v>-1.4537787150019521</v>
      </c>
      <c r="AJ262" s="43">
        <v>0.58273863930249359</v>
      </c>
      <c r="AK262" s="43">
        <v>-32.935538533279896</v>
      </c>
      <c r="AL262" s="43">
        <v>-10.863829170013585</v>
      </c>
      <c r="AM262" s="43">
        <v>23.342895110490392</v>
      </c>
      <c r="AN262" s="43">
        <v>-17.238133784970401</v>
      </c>
      <c r="AO262" s="43">
        <v>-42.071224941875421</v>
      </c>
      <c r="AP262" s="43">
        <v>-43.776409134454163</v>
      </c>
      <c r="AQ262" s="43">
        <v>16.861680764818509</v>
      </c>
      <c r="AR262" s="43">
        <v>4.3285329828992358</v>
      </c>
      <c r="AS262" s="43">
        <v>-31.071148227838709</v>
      </c>
      <c r="AT262" s="43">
        <v>-5.4600812318125076</v>
      </c>
      <c r="AU262" s="43">
        <v>28.333942545075285</v>
      </c>
      <c r="AV262" s="43">
        <v>-14.865926054564415</v>
      </c>
      <c r="AW262" s="43">
        <v>-39.760505130040194</v>
      </c>
      <c r="AX262" s="43">
        <v>-43.014639385119914</v>
      </c>
      <c r="AY262" s="43">
        <v>22.039872575018336</v>
      </c>
      <c r="AZ262" s="43">
        <v>3.6086250669279174</v>
      </c>
      <c r="BA262" s="43">
        <v>8.3078632953598195</v>
      </c>
      <c r="BB262" s="43">
        <v>5.9850230402453963</v>
      </c>
      <c r="BC262" s="43">
        <v>1.1545387610996327</v>
      </c>
      <c r="BD262" s="43">
        <v>11.785702554444821</v>
      </c>
      <c r="BE262" s="43">
        <v>2.7777777777777679</v>
      </c>
      <c r="BF262" s="43">
        <v>1.052342066833889</v>
      </c>
      <c r="BG262" s="43">
        <v>-0.81131373278841012</v>
      </c>
      <c r="BH262" s="43">
        <v>11.111471744337686</v>
      </c>
      <c r="BI262" s="43">
        <v>1.7273627282144099</v>
      </c>
      <c r="BJ262" s="43">
        <v>22.200826740332303</v>
      </c>
      <c r="BK262" s="43">
        <v>16.497040801872863</v>
      </c>
      <c r="BL262" s="43">
        <v>10.221575134178851</v>
      </c>
      <c r="BM262" s="43">
        <v>-15.169964272571267</v>
      </c>
      <c r="BN262" s="43">
        <v>-11.602371680223944</v>
      </c>
      <c r="BO262" s="43">
        <v>11.605136856024778</v>
      </c>
      <c r="BP262" s="43">
        <v>14.889678432470955</v>
      </c>
      <c r="BQ262" s="43">
        <v>4.3940316122103695</v>
      </c>
      <c r="BR262" s="43">
        <v>28.657845283438178</v>
      </c>
      <c r="BS262" s="43">
        <v>20.889283893445466</v>
      </c>
      <c r="BT262" s="43">
        <v>13.263193616963997</v>
      </c>
      <c r="BU262" s="43">
        <v>-11.641431281695503</v>
      </c>
      <c r="BV262" s="43">
        <v>-10.528894841301451</v>
      </c>
      <c r="BW262" s="43">
        <v>16.084929231560995</v>
      </c>
      <c r="BX262" s="43">
        <v>2.6075734782945363</v>
      </c>
      <c r="BY262" s="43">
        <v>0.54840127604493072</v>
      </c>
      <c r="BZ262" s="43">
        <v>0.32937346609776219</v>
      </c>
      <c r="CA262" s="43">
        <v>0.42246028532530666</v>
      </c>
      <c r="CB262" s="43">
        <v>2.0182442310258213</v>
      </c>
      <c r="CC262" s="43">
        <v>-9.5651385356673946E-2</v>
      </c>
      <c r="CD262" s="43">
        <v>-0.48134245534326714</v>
      </c>
      <c r="CE262" s="43">
        <v>-0.13391193949934369</v>
      </c>
      <c r="CF262" s="43">
        <v>1.8138659738546097</v>
      </c>
      <c r="CG262" s="43">
        <v>-8.0789176900922843</v>
      </c>
      <c r="CH262" s="43">
        <v>-0.10725068226460706</v>
      </c>
      <c r="CI262" s="43">
        <v>13.100393916440185</v>
      </c>
      <c r="CJ262" s="43">
        <v>-1.6868399243176098</v>
      </c>
      <c r="CK262" s="43">
        <v>-0.30632739505953099</v>
      </c>
      <c r="CL262" s="43">
        <v>-1.4838055978515805</v>
      </c>
      <c r="CM262" s="43">
        <v>0.37661334700003846</v>
      </c>
      <c r="CN262" s="43">
        <v>3.6205205327019927</v>
      </c>
      <c r="CO262" s="43">
        <v>0.56677563882804405</v>
      </c>
      <c r="CP262" s="43">
        <v>0.379270916208238</v>
      </c>
      <c r="CQ262" s="43">
        <v>0.78997018081013504</v>
      </c>
      <c r="CR262" s="43">
        <v>2.2166751488500287</v>
      </c>
      <c r="CS262" s="43">
        <v>-4.4745445170634751E-2</v>
      </c>
      <c r="CT262" s="43">
        <v>-0.22297115842326001</v>
      </c>
      <c r="CU262" s="43">
        <v>-6.4454748400558162E-2</v>
      </c>
      <c r="CV262" s="43">
        <v>11.961206499090965</v>
      </c>
      <c r="CW262" s="43">
        <v>0.3875602208199026</v>
      </c>
      <c r="CX262" s="43">
        <v>1.5468921586064177</v>
      </c>
      <c r="CY262" s="43">
        <v>9.4072835308107674</v>
      </c>
      <c r="CZ262" s="43">
        <v>0.86935959593176637</v>
      </c>
      <c r="DA262" s="43">
        <v>-0.12730657154248268</v>
      </c>
      <c r="DB262" s="43">
        <v>-0.37535568244973738</v>
      </c>
      <c r="DC262" s="43">
        <v>0.25277324691432823</v>
      </c>
      <c r="DD262" s="44">
        <f>4516-DD186</f>
        <v>1204</v>
      </c>
      <c r="DE262" s="44">
        <f t="shared" si="76"/>
        <v>5215</v>
      </c>
      <c r="DF262" s="43">
        <f t="shared" si="77"/>
        <v>-48.612889457959888</v>
      </c>
      <c r="DG262" s="43">
        <f t="shared" si="77"/>
        <v>-6.2893081761006275</v>
      </c>
      <c r="DH262" s="44">
        <v>5960</v>
      </c>
      <c r="DI262" s="44">
        <f t="shared" si="78"/>
        <v>23333</v>
      </c>
      <c r="DJ262" s="43">
        <f t="shared" si="79"/>
        <v>-26.628093069063151</v>
      </c>
      <c r="DK262" s="43">
        <f t="shared" si="79"/>
        <v>-0.5201449584310347</v>
      </c>
    </row>
    <row r="263" spans="1:115" x14ac:dyDescent="0.25">
      <c r="A263" s="41">
        <v>2020</v>
      </c>
      <c r="B263" s="41" t="s">
        <v>164</v>
      </c>
      <c r="C263" s="41" t="s">
        <v>174</v>
      </c>
      <c r="D263" s="42">
        <v>97.804673548557702</v>
      </c>
      <c r="E263" s="42">
        <v>100.24590163934425</v>
      </c>
      <c r="F263" s="42">
        <v>102.32451390283772</v>
      </c>
      <c r="G263" s="42">
        <v>98.171053929898804</v>
      </c>
      <c r="H263" s="42">
        <v>105.89662806539508</v>
      </c>
      <c r="I263" s="42">
        <v>87.407407407407405</v>
      </c>
      <c r="J263" s="42">
        <v>79.791827425432515</v>
      </c>
      <c r="K263" s="42">
        <v>95.897260643677043</v>
      </c>
      <c r="L263" s="42">
        <v>72.322708973681443</v>
      </c>
      <c r="M263" s="42">
        <v>24.541549106786221</v>
      </c>
      <c r="N263" s="42">
        <v>46.827716862451943</v>
      </c>
      <c r="O263" s="42">
        <v>107.82024389454237</v>
      </c>
      <c r="P263" s="42">
        <v>27.90907958424463</v>
      </c>
      <c r="Q263" s="42">
        <v>16.837909884582821</v>
      </c>
      <c r="R263" s="42">
        <v>31.302170820439045</v>
      </c>
      <c r="S263" s="42">
        <v>89.306905341683347</v>
      </c>
      <c r="T263" s="42">
        <v>74.515646608443561</v>
      </c>
      <c r="U263" s="42">
        <v>25.091713683584736</v>
      </c>
      <c r="V263" s="42">
        <v>48.996619464296117</v>
      </c>
      <c r="W263" s="42">
        <v>111.15357265550605</v>
      </c>
      <c r="X263" s="42">
        <v>28.893933000877404</v>
      </c>
      <c r="Y263" s="42">
        <v>17.457681547693362</v>
      </c>
      <c r="Z263" s="42">
        <v>31.467288319944593</v>
      </c>
      <c r="AA263" s="42">
        <v>92.739711791162478</v>
      </c>
      <c r="AB263" s="43">
        <v>-0.55614062754607563</v>
      </c>
      <c r="AC263" s="43">
        <v>3.3812341504649179</v>
      </c>
      <c r="AD263" s="43">
        <v>1.9596072199735692</v>
      </c>
      <c r="AE263" s="43">
        <v>-0.30994909887642752</v>
      </c>
      <c r="AF263" s="43">
        <v>7.9838499609273139</v>
      </c>
      <c r="AG263" s="43">
        <v>-9.92366412213741</v>
      </c>
      <c r="AH263" s="43">
        <v>-18.106547345877289</v>
      </c>
      <c r="AI263" s="43">
        <v>-3.8311688310484038</v>
      </c>
      <c r="AJ263" s="43">
        <v>-19.139298984836874</v>
      </c>
      <c r="AK263" s="43">
        <v>-73.371198786117418</v>
      </c>
      <c r="AL263" s="43">
        <v>-49.989928855873167</v>
      </c>
      <c r="AM263" s="43">
        <v>19.176768902542275</v>
      </c>
      <c r="AN263" s="43">
        <v>-69.081589681258578</v>
      </c>
      <c r="AO263" s="43">
        <v>-79.862464411543328</v>
      </c>
      <c r="AP263" s="43">
        <v>-53.197701986214717</v>
      </c>
      <c r="AQ263" s="43">
        <v>-9.0575005924211425</v>
      </c>
      <c r="AR263" s="43">
        <v>-16.153905300742487</v>
      </c>
      <c r="AS263" s="43">
        <v>-72.572624679193538</v>
      </c>
      <c r="AT263" s="43">
        <v>-46.944430733666934</v>
      </c>
      <c r="AU263" s="43">
        <v>23.599296967418979</v>
      </c>
      <c r="AV263" s="43">
        <v>-67.902898603713282</v>
      </c>
      <c r="AW263" s="43">
        <v>-79.050882375768921</v>
      </c>
      <c r="AX263" s="43">
        <v>-52.789472322431187</v>
      </c>
      <c r="AY263" s="43">
        <v>-4.7589943026169257</v>
      </c>
      <c r="AZ263" s="43">
        <v>2.5653465648357132</v>
      </c>
      <c r="BA263" s="43">
        <v>7.0890840652446663</v>
      </c>
      <c r="BB263" s="43">
        <v>4.9729951153142382</v>
      </c>
      <c r="BC263" s="43">
        <v>0.78952012760191703</v>
      </c>
      <c r="BD263" s="43">
        <v>10.828970117089876</v>
      </c>
      <c r="BE263" s="43">
        <v>-0.37950664136623402</v>
      </c>
      <c r="BF263" s="43">
        <v>-3.8350658283049399</v>
      </c>
      <c r="BG263" s="43">
        <v>-1.5840487399319425</v>
      </c>
      <c r="BH263" s="43">
        <v>3.3920993770121921</v>
      </c>
      <c r="BI263" s="43">
        <v>-18.631782138664622</v>
      </c>
      <c r="BJ263" s="43">
        <v>3.9880656851493335</v>
      </c>
      <c r="BK263" s="43">
        <v>17.176069933265214</v>
      </c>
      <c r="BL263" s="43">
        <v>-9.2057039645601861</v>
      </c>
      <c r="BM263" s="43">
        <v>-30.213103360137751</v>
      </c>
      <c r="BN263" s="43">
        <v>-21.391066211255371</v>
      </c>
      <c r="BO263" s="43">
        <v>6.3715609999250411</v>
      </c>
      <c r="BP263" s="43">
        <v>6.9221466489759464</v>
      </c>
      <c r="BQ263" s="43">
        <v>-16.527162250055493</v>
      </c>
      <c r="BR263" s="43">
        <v>9.4549343948001621</v>
      </c>
      <c r="BS263" s="43">
        <v>21.581299480158034</v>
      </c>
      <c r="BT263" s="43">
        <v>-6.7303941075898326</v>
      </c>
      <c r="BU263" s="43">
        <v>-27.438672894904858</v>
      </c>
      <c r="BV263" s="43">
        <v>-20.479791793129198</v>
      </c>
      <c r="BW263" s="43">
        <v>10.788861518846504</v>
      </c>
      <c r="BX263" s="43">
        <v>-0.14187670578912623</v>
      </c>
      <c r="BY263" s="43">
        <v>0.39726795676578297</v>
      </c>
      <c r="BZ263" s="43">
        <v>-7.8283517427201632E-2</v>
      </c>
      <c r="CA263" s="43">
        <v>5.1260381518163999E-2</v>
      </c>
      <c r="CB263" s="43">
        <v>1.5500925786170283</v>
      </c>
      <c r="CC263" s="43">
        <v>-0.1345585014851847</v>
      </c>
      <c r="CD263" s="43">
        <v>-1.6804310554140622</v>
      </c>
      <c r="CE263" s="43">
        <v>-0.2472245483636529</v>
      </c>
      <c r="CF263" s="43">
        <v>-17.657204213993847</v>
      </c>
      <c r="CG263" s="43">
        <v>-17.771247216200692</v>
      </c>
      <c r="CH263" s="43">
        <v>-3.0854939425231147</v>
      </c>
      <c r="CI263" s="43">
        <v>10.579798632412974</v>
      </c>
      <c r="CJ263" s="43">
        <v>-6.3284736615561306</v>
      </c>
      <c r="CK263" s="43">
        <v>-0.42819374310115327</v>
      </c>
      <c r="CL263" s="43">
        <v>-0.44488531140324489</v>
      </c>
      <c r="CM263" s="43">
        <v>-0.17870897162248539</v>
      </c>
      <c r="CN263" s="43">
        <v>2.793095852640656</v>
      </c>
      <c r="CO263" s="43">
        <v>0.66773690355025395</v>
      </c>
      <c r="CP263" s="43">
        <v>0.26546562540268076</v>
      </c>
      <c r="CQ263" s="43">
        <v>0.61389361006852905</v>
      </c>
      <c r="CR263" s="43">
        <v>2.0427091366001817</v>
      </c>
      <c r="CS263" s="43">
        <v>-6.565278907808253E-2</v>
      </c>
      <c r="CT263" s="43">
        <v>-0.62083467500352407</v>
      </c>
      <c r="CU263" s="43">
        <v>-0.11022195889938326</v>
      </c>
      <c r="CV263" s="43">
        <v>4.4759236213943767</v>
      </c>
      <c r="CW263" s="43">
        <v>-4.24323838775131</v>
      </c>
      <c r="CX263" s="43">
        <v>0.36358233339124374</v>
      </c>
      <c r="CY263" s="43">
        <v>9.7007278602479587</v>
      </c>
      <c r="CZ263" s="43">
        <v>-0.88345501045323971</v>
      </c>
      <c r="DA263" s="43">
        <v>-0.20408792380629864</v>
      </c>
      <c r="DB263" s="43">
        <v>-0.3963884292710228</v>
      </c>
      <c r="DC263" s="43">
        <v>0.13878317903704537</v>
      </c>
      <c r="DD263" s="44">
        <f>172-DD187</f>
        <v>113</v>
      </c>
      <c r="DE263" s="44">
        <f t="shared" si="76"/>
        <v>5328</v>
      </c>
      <c r="DF263" s="43">
        <f t="shared" si="77"/>
        <v>-94.479726428920372</v>
      </c>
      <c r="DG263" s="43">
        <f t="shared" si="77"/>
        <v>-30.005254860746188</v>
      </c>
      <c r="DH263" s="44">
        <v>46</v>
      </c>
      <c r="DI263" s="44">
        <f t="shared" si="78"/>
        <v>23379</v>
      </c>
      <c r="DJ263" s="43">
        <f t="shared" si="79"/>
        <v>-99.391292841074502</v>
      </c>
      <c r="DK263" s="43">
        <f t="shared" si="79"/>
        <v>-24.613053011737396</v>
      </c>
    </row>
    <row r="264" spans="1:115" x14ac:dyDescent="0.25">
      <c r="A264" s="41">
        <v>2020</v>
      </c>
      <c r="B264" s="41" t="s">
        <v>165</v>
      </c>
      <c r="C264" s="41" t="s">
        <v>174</v>
      </c>
      <c r="D264" s="42">
        <v>97.909514539078643</v>
      </c>
      <c r="E264" s="42">
        <v>96.06557377049181</v>
      </c>
      <c r="F264" s="42">
        <v>101.58434162603393</v>
      </c>
      <c r="G264" s="42">
        <v>99.826117463902378</v>
      </c>
      <c r="H264" s="42">
        <v>105.21649352861033</v>
      </c>
      <c r="I264" s="42">
        <v>85.18518518518519</v>
      </c>
      <c r="J264" s="42">
        <v>76.223953198433108</v>
      </c>
      <c r="K264" s="42">
        <v>96.339730560918866</v>
      </c>
      <c r="L264" s="42">
        <v>96.685096804522601</v>
      </c>
      <c r="M264" s="42">
        <v>59.305947770230226</v>
      </c>
      <c r="N264" s="42">
        <v>71.488675577162269</v>
      </c>
      <c r="O264" s="42">
        <v>131.3793550717759</v>
      </c>
      <c r="P264" s="42">
        <v>61.508526714336895</v>
      </c>
      <c r="Q264" s="42">
        <v>63.239593087248004</v>
      </c>
      <c r="R264" s="42">
        <v>23.619158787788717</v>
      </c>
      <c r="S264" s="42">
        <v>93.51339283132026</v>
      </c>
      <c r="T264" s="42">
        <v>98.769647234977015</v>
      </c>
      <c r="U264" s="42">
        <v>61.042947504903466</v>
      </c>
      <c r="V264" s="42">
        <v>75.029938428047842</v>
      </c>
      <c r="W264" s="42">
        <v>133.71578671231131</v>
      </c>
      <c r="X264" s="42">
        <v>63.223481060699029</v>
      </c>
      <c r="Y264" s="42">
        <v>65.801579369308001</v>
      </c>
      <c r="Z264" s="42">
        <v>23.73356683659641</v>
      </c>
      <c r="AA264" s="42">
        <v>97.343627767602854</v>
      </c>
      <c r="AB264" s="43">
        <v>-1.2532724281484331</v>
      </c>
      <c r="AC264" s="43">
        <v>-1.9246861924686165</v>
      </c>
      <c r="AD264" s="43">
        <v>0.66095262318521808</v>
      </c>
      <c r="AE264" s="43">
        <v>-7.2433229731860838E-2</v>
      </c>
      <c r="AF264" s="43">
        <v>7.6161860282830895</v>
      </c>
      <c r="AG264" s="43">
        <v>-12.878787878787868</v>
      </c>
      <c r="AH264" s="43">
        <v>-21.227641180661195</v>
      </c>
      <c r="AI264" s="43">
        <v>-3.897082570839161</v>
      </c>
      <c r="AJ264" s="43">
        <v>-0.65630131854802487</v>
      </c>
      <c r="AK264" s="43">
        <v>-40.115641265236825</v>
      </c>
      <c r="AL264" s="43">
        <v>-34.150848006294368</v>
      </c>
      <c r="AM264" s="43">
        <v>34.429064700454127</v>
      </c>
      <c r="AN264" s="43">
        <v>-35.439194301296176</v>
      </c>
      <c r="AO264" s="43">
        <v>-27.072686543595847</v>
      </c>
      <c r="AP264" s="43">
        <v>-71.509775336446552</v>
      </c>
      <c r="AQ264" s="43">
        <v>-6.7124781031995928</v>
      </c>
      <c r="AR264" s="43">
        <v>1.7185964397907094</v>
      </c>
      <c r="AS264" s="43">
        <v>-38.178592432648806</v>
      </c>
      <c r="AT264" s="43">
        <v>-30.371064807280835</v>
      </c>
      <c r="AU264" s="43">
        <v>37.051509703610193</v>
      </c>
      <c r="AV264" s="43">
        <v>-33.594943793680464</v>
      </c>
      <c r="AW264" s="43">
        <v>-23.952330173419778</v>
      </c>
      <c r="AX264" s="43">
        <v>-71.339471864016474</v>
      </c>
      <c r="AY264" s="43">
        <v>-2.4185880016609818</v>
      </c>
      <c r="AZ264" s="43">
        <v>1.7954277270938013</v>
      </c>
      <c r="BA264" s="43">
        <v>5.2869332441023875</v>
      </c>
      <c r="BB264" s="43">
        <v>4.1028465206505826</v>
      </c>
      <c r="BC264" s="43">
        <v>0.61556289718558421</v>
      </c>
      <c r="BD264" s="43">
        <v>10.184590795351811</v>
      </c>
      <c r="BE264" s="43">
        <v>-2.8831562974203306</v>
      </c>
      <c r="BF264" s="43">
        <v>-7.3507433642095439</v>
      </c>
      <c r="BG264" s="43">
        <v>-2.0573140377427079</v>
      </c>
      <c r="BH264" s="43">
        <v>2.5122817285527344</v>
      </c>
      <c r="BI264" s="43">
        <v>-23.478442699251922</v>
      </c>
      <c r="BJ264" s="43">
        <v>-4.6431364150073318</v>
      </c>
      <c r="BK264" s="43">
        <v>20.883815478056668</v>
      </c>
      <c r="BL264" s="43">
        <v>-14.595123823995326</v>
      </c>
      <c r="BM264" s="43">
        <v>-29.602918006285929</v>
      </c>
      <c r="BN264" s="43">
        <v>-32.709297109172212</v>
      </c>
      <c r="BO264" s="43">
        <v>3.6836420894039712</v>
      </c>
      <c r="BP264" s="43">
        <v>5.7825335336227246</v>
      </c>
      <c r="BQ264" s="43">
        <v>-21.438433789606481</v>
      </c>
      <c r="BR264" s="43">
        <v>0.34997835795327337</v>
      </c>
      <c r="BS264" s="43">
        <v>24.937354414940295</v>
      </c>
      <c r="BT264" s="43">
        <v>-12.282784127576285</v>
      </c>
      <c r="BU264" s="43">
        <v>-26.756373780590824</v>
      </c>
      <c r="BV264" s="43">
        <v>-31.990838432558622</v>
      </c>
      <c r="BW264" s="43">
        <v>8.0610268751319722</v>
      </c>
      <c r="BX264" s="43">
        <v>-0.77444033072130347</v>
      </c>
      <c r="BY264" s="43">
        <v>-6.3978675449846926E-3</v>
      </c>
      <c r="BZ264" s="43">
        <v>-0.18609449511279921</v>
      </c>
      <c r="CA264" s="43">
        <v>-0.3726757844953309</v>
      </c>
      <c r="CB264" s="43">
        <v>1.4320560188189466</v>
      </c>
      <c r="CC264" s="43">
        <v>-0.15354882107961842</v>
      </c>
      <c r="CD264" s="43">
        <v>-1.3097054013054594</v>
      </c>
      <c r="CE264" s="43">
        <v>-0.17807398000205749</v>
      </c>
      <c r="CF264" s="43">
        <v>2.6196656054626768</v>
      </c>
      <c r="CG264" s="43">
        <v>-9.6872647155330558</v>
      </c>
      <c r="CH264" s="43">
        <v>-2.3118290704478195</v>
      </c>
      <c r="CI264" s="43">
        <v>18.399304557571057</v>
      </c>
      <c r="CJ264" s="43">
        <v>-3.1530026924810306</v>
      </c>
      <c r="CK264" s="43">
        <v>-0.37437248557699104</v>
      </c>
      <c r="CL264" s="43">
        <v>-4.6473259882929635E-2</v>
      </c>
      <c r="CM264" s="43">
        <v>-0.20669672818655344</v>
      </c>
      <c r="CN264" s="43">
        <v>2.0285216387103366</v>
      </c>
      <c r="CO264" s="43">
        <v>0.54094601176035184</v>
      </c>
      <c r="CP264" s="43">
        <v>0.20301536783405044</v>
      </c>
      <c r="CQ264" s="43">
        <v>0.40747625648334673</v>
      </c>
      <c r="CR264" s="43">
        <v>1.8346336036227029</v>
      </c>
      <c r="CS264" s="43">
        <v>-8.094916565534957E-2</v>
      </c>
      <c r="CT264" s="43">
        <v>-0.75378470384443985</v>
      </c>
      <c r="CU264" s="43">
        <v>-0.12281573149032546</v>
      </c>
      <c r="CV264" s="43">
        <v>3.9588290867267881</v>
      </c>
      <c r="CW264" s="43">
        <v>-5.3425225743376359</v>
      </c>
      <c r="CX264" s="43">
        <v>-0.26639397490302674</v>
      </c>
      <c r="CY264" s="43">
        <v>11.520607381133823</v>
      </c>
      <c r="CZ264" s="43">
        <v>-1.3681398817111243</v>
      </c>
      <c r="DA264" s="43">
        <v>-0.24051724852023457</v>
      </c>
      <c r="DB264" s="43">
        <v>-0.40788505217591825</v>
      </c>
      <c r="DC264" s="43">
        <v>6.3680437240903998E-2</v>
      </c>
      <c r="DD264" s="44">
        <f>3625-DD188</f>
        <v>1239</v>
      </c>
      <c r="DE264" s="44">
        <f t="shared" si="76"/>
        <v>6567</v>
      </c>
      <c r="DF264" s="43">
        <f t="shared" si="77"/>
        <v>-44.662795891022775</v>
      </c>
      <c r="DG264" s="43">
        <f t="shared" si="77"/>
        <v>-33.336717084559943</v>
      </c>
      <c r="DH264" s="44">
        <v>2897</v>
      </c>
      <c r="DI264" s="44">
        <f t="shared" si="78"/>
        <v>26276</v>
      </c>
      <c r="DJ264" s="43">
        <f t="shared" si="79"/>
        <v>-64.074900793650784</v>
      </c>
      <c r="DK264" s="43">
        <f t="shared" si="79"/>
        <v>-32.756679291636814</v>
      </c>
    </row>
    <row r="265" spans="1:115" x14ac:dyDescent="0.25">
      <c r="A265" s="41">
        <v>2020</v>
      </c>
      <c r="B265" s="41" t="s">
        <v>166</v>
      </c>
      <c r="C265" s="41" t="s">
        <v>174</v>
      </c>
      <c r="D265" s="42">
        <v>98.842075306664469</v>
      </c>
      <c r="E265" s="42">
        <v>96.721311475409834</v>
      </c>
      <c r="F265" s="42">
        <v>101.35626528478024</v>
      </c>
      <c r="G265" s="42">
        <v>102.28503141068511</v>
      </c>
      <c r="H265" s="42">
        <v>105.11112057220706</v>
      </c>
      <c r="I265" s="42">
        <v>77.777777777777786</v>
      </c>
      <c r="J265" s="42">
        <v>72.950451884157403</v>
      </c>
      <c r="K265" s="42">
        <v>95.163408097477017</v>
      </c>
      <c r="L265" s="42">
        <v>107.29080872812094</v>
      </c>
      <c r="M265" s="42">
        <v>70.863049754370508</v>
      </c>
      <c r="N265" s="42">
        <v>99.964789189230984</v>
      </c>
      <c r="O265" s="42">
        <v>133.82272365374371</v>
      </c>
      <c r="P265" s="42">
        <v>84.814871266878328</v>
      </c>
      <c r="Q265" s="42">
        <v>83.006824711485152</v>
      </c>
      <c r="R265" s="42">
        <v>63.881706529945362</v>
      </c>
      <c r="S265" s="42">
        <v>95.828727739096394</v>
      </c>
      <c r="T265" s="42">
        <v>109.39324651789978</v>
      </c>
      <c r="U265" s="42">
        <v>73.288735547120055</v>
      </c>
      <c r="V265" s="42">
        <v>104.87087925235672</v>
      </c>
      <c r="W265" s="42">
        <v>135.71624812129696</v>
      </c>
      <c r="X265" s="42">
        <v>87.053414020686802</v>
      </c>
      <c r="Y265" s="42">
        <v>86.532656997000984</v>
      </c>
      <c r="Z265" s="42">
        <v>63.528047597035616</v>
      </c>
      <c r="AA265" s="42">
        <v>99.899075502282031</v>
      </c>
      <c r="AB265" s="43">
        <v>-0.10674073478260659</v>
      </c>
      <c r="AC265" s="43">
        <v>-1.4202172096908994</v>
      </c>
      <c r="AD265" s="43">
        <v>1.5128006191883259</v>
      </c>
      <c r="AE265" s="43">
        <v>3.0089433587280556</v>
      </c>
      <c r="AF265" s="43">
        <v>7.6842552913081841</v>
      </c>
      <c r="AG265" s="43">
        <v>-21.641791044776106</v>
      </c>
      <c r="AH265" s="43">
        <v>-26.097542561624721</v>
      </c>
      <c r="AI265" s="43">
        <v>-5.0193881950028381</v>
      </c>
      <c r="AJ265" s="43">
        <v>11.865587915972743</v>
      </c>
      <c r="AK265" s="43">
        <v>-15.537077129454612</v>
      </c>
      <c r="AL265" s="43">
        <v>14.800370517569039</v>
      </c>
      <c r="AM265" s="43">
        <v>31.974218056413051</v>
      </c>
      <c r="AN265" s="43">
        <v>-8.0758549773862534</v>
      </c>
      <c r="AO265" s="43">
        <v>-9.4662404625403536</v>
      </c>
      <c r="AP265" s="43">
        <v>-37.809099864040441</v>
      </c>
      <c r="AQ265" s="43">
        <v>-3.8323896995592799</v>
      </c>
      <c r="AR265" s="43">
        <v>13.931956782797039</v>
      </c>
      <c r="AS265" s="43">
        <v>-12.448920967729272</v>
      </c>
      <c r="AT265" s="43">
        <v>20.659498936809516</v>
      </c>
      <c r="AU265" s="43">
        <v>33.435478730913239</v>
      </c>
      <c r="AV265" s="43">
        <v>-5.658374448315417</v>
      </c>
      <c r="AW265" s="43">
        <v>-5.354778305295449</v>
      </c>
      <c r="AX265" s="43">
        <v>-38.134595575603377</v>
      </c>
      <c r="AY265" s="43">
        <v>0.38604543546405523</v>
      </c>
      <c r="AZ265" s="43">
        <v>1.4768074645211016</v>
      </c>
      <c r="BA265" s="43">
        <v>4.1678282687482415</v>
      </c>
      <c r="BB265" s="43">
        <v>3.6717976661189144</v>
      </c>
      <c r="BC265" s="43">
        <v>1.0154610418936061</v>
      </c>
      <c r="BD265" s="43">
        <v>9.767452014124256</v>
      </c>
      <c r="BE265" s="43">
        <v>-6.0529634300126034</v>
      </c>
      <c r="BF265" s="43">
        <v>-10.555559140686999</v>
      </c>
      <c r="BG265" s="43">
        <v>-2.5602106687992898</v>
      </c>
      <c r="BH265" s="43">
        <v>4.1621227571551733</v>
      </c>
      <c r="BI265" s="43">
        <v>-22.20423571891892</v>
      </c>
      <c r="BJ265" s="43">
        <v>-1.656007756414124</v>
      </c>
      <c r="BK265" s="43">
        <v>22.90582267402872</v>
      </c>
      <c r="BL265" s="43">
        <v>-13.513299368263286</v>
      </c>
      <c r="BM265" s="43">
        <v>-26.171116661843886</v>
      </c>
      <c r="BN265" s="43">
        <v>-33.824280557572294</v>
      </c>
      <c r="BO265" s="43">
        <v>2.4090389597290374</v>
      </c>
      <c r="BP265" s="43">
        <v>7.2332168536637154</v>
      </c>
      <c r="BQ265" s="43">
        <v>-19.988540870153738</v>
      </c>
      <c r="BR265" s="43">
        <v>3.5119734093069788</v>
      </c>
      <c r="BS265" s="43">
        <v>26.504734678328123</v>
      </c>
      <c r="BT265" s="43">
        <v>-11.177283838073638</v>
      </c>
      <c r="BU265" s="43">
        <v>-23.08905159047595</v>
      </c>
      <c r="BV265" s="43">
        <v>-33.33725771919358</v>
      </c>
      <c r="BW265" s="43">
        <v>6.749844173345787</v>
      </c>
      <c r="BX265" s="43">
        <v>4.28081681457185E-2</v>
      </c>
      <c r="BY265" s="43">
        <v>-0.11510681460288064</v>
      </c>
      <c r="BZ265" s="43">
        <v>-7.3957518561272043E-2</v>
      </c>
      <c r="CA265" s="43">
        <v>1.3996668914558501</v>
      </c>
      <c r="CB265" s="43">
        <v>1.5427510568302751</v>
      </c>
      <c r="CC265" s="43">
        <v>-0.23021362920576055</v>
      </c>
      <c r="CD265" s="43">
        <v>-2.244789169370156</v>
      </c>
      <c r="CE265" s="43">
        <v>-0.2355426484003377</v>
      </c>
      <c r="CF265" s="43">
        <v>15.8301503538873</v>
      </c>
      <c r="CG265" s="43">
        <v>-3.4396705072258813</v>
      </c>
      <c r="CH265" s="43">
        <v>0.67943620912443892</v>
      </c>
      <c r="CI265" s="43">
        <v>17.713726954107436</v>
      </c>
      <c r="CJ265" s="43">
        <v>-0.76070937765969793</v>
      </c>
      <c r="CK265" s="43">
        <v>-0.25397137077495668</v>
      </c>
      <c r="CL265" s="43">
        <v>1.8989094030320897</v>
      </c>
      <c r="CM265" s="43">
        <v>-7.5709567161256781E-3</v>
      </c>
      <c r="CN265" s="43">
        <v>1.6949204811259686</v>
      </c>
      <c r="CO265" s="43">
        <v>0.41942956140512161</v>
      </c>
      <c r="CP265" s="43">
        <v>0.15775129134036806</v>
      </c>
      <c r="CQ265" s="43">
        <v>0.57350572681921153</v>
      </c>
      <c r="CR265" s="43">
        <v>1.7826648004193493</v>
      </c>
      <c r="CS265" s="43">
        <v>-0.10592736372221193</v>
      </c>
      <c r="CT265" s="43">
        <v>-0.99269368133416347</v>
      </c>
      <c r="CU265" s="43">
        <v>-0.13980985380170663</v>
      </c>
      <c r="CV265" s="43">
        <v>6.038834568826883</v>
      </c>
      <c r="CW265" s="43">
        <v>-5.0138301796269751</v>
      </c>
      <c r="CX265" s="43">
        <v>-0.10654641369530347</v>
      </c>
      <c r="CY265" s="43">
        <v>12.611283484655637</v>
      </c>
      <c r="CZ265" s="43">
        <v>-1.2611647252471267</v>
      </c>
      <c r="DA265" s="43">
        <v>-0.24288666662433889</v>
      </c>
      <c r="DB265" s="43">
        <v>-2.9831954867132397E-3</v>
      </c>
      <c r="DC265" s="43">
        <v>5.4962264851706272E-2</v>
      </c>
      <c r="DD265" s="44">
        <f>4474-DD189</f>
        <v>1569</v>
      </c>
      <c r="DE265" s="44">
        <f t="shared" si="76"/>
        <v>8136</v>
      </c>
      <c r="DF265" s="43">
        <f t="shared" si="77"/>
        <v>-30.204626334519567</v>
      </c>
      <c r="DG265" s="43">
        <f t="shared" si="77"/>
        <v>-32.754773121745593</v>
      </c>
      <c r="DH265" s="44">
        <v>5778</v>
      </c>
      <c r="DI265" s="44">
        <f t="shared" si="78"/>
        <v>32054</v>
      </c>
      <c r="DJ265" s="43">
        <f t="shared" si="79"/>
        <v>-17.468933009570065</v>
      </c>
      <c r="DK265" s="43">
        <f t="shared" si="79"/>
        <v>-30.433839008616015</v>
      </c>
    </row>
    <row r="266" spans="1:115" x14ac:dyDescent="0.25">
      <c r="A266" s="41">
        <v>2020</v>
      </c>
      <c r="B266" s="41" t="s">
        <v>167</v>
      </c>
      <c r="C266" s="41" t="s">
        <v>174</v>
      </c>
      <c r="D266" s="42">
        <v>100.28746368175507</v>
      </c>
      <c r="E266" s="42">
        <v>95.081967213114751</v>
      </c>
      <c r="F266" s="42">
        <v>111.21518787720601</v>
      </c>
      <c r="G266" s="42">
        <v>103.80195371172336</v>
      </c>
      <c r="H266" s="42">
        <v>105.44959128065392</v>
      </c>
      <c r="I266" s="42">
        <v>77.037037037037038</v>
      </c>
      <c r="J266" s="42">
        <v>71.938777886632252</v>
      </c>
      <c r="K266" s="42">
        <v>99.566523373641104</v>
      </c>
      <c r="L266" s="42">
        <v>121.29900072255526</v>
      </c>
      <c r="M266" s="42">
        <v>73.843233611766323</v>
      </c>
      <c r="N266" s="42">
        <v>123.15884219228744</v>
      </c>
      <c r="O266" s="42">
        <v>151.29585646894805</v>
      </c>
      <c r="P266" s="42">
        <v>104.76260183014449</v>
      </c>
      <c r="Q266" s="42">
        <v>95.964483855259104</v>
      </c>
      <c r="R266" s="42">
        <v>71.964832992895012</v>
      </c>
      <c r="S266" s="42">
        <v>110.37751431072135</v>
      </c>
      <c r="T266" s="42">
        <v>123.65482833216912</v>
      </c>
      <c r="U266" s="42">
        <v>76.610163136032867</v>
      </c>
      <c r="V266" s="42">
        <v>129.09021649934024</v>
      </c>
      <c r="W266" s="42">
        <v>153.22422420126298</v>
      </c>
      <c r="X266" s="42">
        <v>107.82904989792034</v>
      </c>
      <c r="Y266" s="42">
        <v>100.50588013057641</v>
      </c>
      <c r="Z266" s="42">
        <v>71.503494031411364</v>
      </c>
      <c r="AA266" s="42">
        <v>115.7516087405198</v>
      </c>
      <c r="AB266" s="43">
        <v>2.4461320695544631</v>
      </c>
      <c r="AC266" s="43">
        <v>-3.7344398340248941</v>
      </c>
      <c r="AD266" s="43">
        <v>14.724552760027798</v>
      </c>
      <c r="AE266" s="43">
        <v>6.0541703071442798</v>
      </c>
      <c r="AF266" s="43">
        <v>7.7173983951986269</v>
      </c>
      <c r="AG266" s="43">
        <v>-22.388059701492537</v>
      </c>
      <c r="AH266" s="43">
        <v>-25.778982373181101</v>
      </c>
      <c r="AI266" s="43">
        <v>-0.31334413809929185</v>
      </c>
      <c r="AJ266" s="43">
        <v>22.579247654322931</v>
      </c>
      <c r="AK266" s="43">
        <v>-29.844248841342448</v>
      </c>
      <c r="AL266" s="43">
        <v>11.283634994757662</v>
      </c>
      <c r="AM266" s="43">
        <v>56.268151265556469</v>
      </c>
      <c r="AN266" s="43">
        <v>8.7233502379243646</v>
      </c>
      <c r="AO266" s="43">
        <v>5.6053615278867985</v>
      </c>
      <c r="AP266" s="43">
        <v>-18.086961024990767</v>
      </c>
      <c r="AQ266" s="43">
        <v>4.2902588032097455</v>
      </c>
      <c r="AR266" s="43">
        <v>24.558931849026202</v>
      </c>
      <c r="AS266" s="43">
        <v>-27.225271643220584</v>
      </c>
      <c r="AT266" s="43">
        <v>16.267988844469492</v>
      </c>
      <c r="AU266" s="43">
        <v>57.34535908684726</v>
      </c>
      <c r="AV266" s="43">
        <v>11.770477582011573</v>
      </c>
      <c r="AW266" s="43">
        <v>10.871016737143746</v>
      </c>
      <c r="AX266" s="43">
        <v>-18.446919331644796</v>
      </c>
      <c r="AY266" s="43">
        <v>9.3445443999277344</v>
      </c>
      <c r="AZ266" s="43">
        <v>1.61460629722463</v>
      </c>
      <c r="BA266" s="43">
        <v>3.031387993793988</v>
      </c>
      <c r="BB266" s="43">
        <v>5.2093046223524953</v>
      </c>
      <c r="BC266" s="43">
        <v>1.7279623501504693</v>
      </c>
      <c r="BD266" s="43">
        <v>9.4736054682568849</v>
      </c>
      <c r="BE266" s="43">
        <v>-8.4142394822006352</v>
      </c>
      <c r="BF266" s="43">
        <v>-12.743648896931848</v>
      </c>
      <c r="BG266" s="43">
        <v>-2.2349776345846784</v>
      </c>
      <c r="BH266" s="43">
        <v>6.9978122485328642</v>
      </c>
      <c r="BI266" s="43">
        <v>-23.484448030268158</v>
      </c>
      <c r="BJ266" s="43">
        <v>0.45782351689478418</v>
      </c>
      <c r="BK266" s="43">
        <v>27.852453535894561</v>
      </c>
      <c r="BL266" s="43">
        <v>-10.22887571844363</v>
      </c>
      <c r="BM266" s="43">
        <v>-21.57934492307615</v>
      </c>
      <c r="BN266" s="43">
        <v>-31.345066009774413</v>
      </c>
      <c r="BO266" s="43">
        <v>2.6961636725078009</v>
      </c>
      <c r="BP266" s="43">
        <v>9.9263506771358543</v>
      </c>
      <c r="BQ266" s="43">
        <v>-21.20884590117894</v>
      </c>
      <c r="BR266" s="43">
        <v>5.6280867417147773</v>
      </c>
      <c r="BS266" s="43">
        <v>31.133472118635574</v>
      </c>
      <c r="BT266" s="43">
        <v>-7.7682308677962002</v>
      </c>
      <c r="BU266" s="43">
        <v>-18.157147895691818</v>
      </c>
      <c r="BV266" s="43">
        <v>-30.990186820358222</v>
      </c>
      <c r="BW266" s="43">
        <v>7.1488658036909625</v>
      </c>
      <c r="BX266" s="43">
        <v>2.1962624987543986</v>
      </c>
      <c r="BY266" s="43">
        <v>-0.34850440409557332</v>
      </c>
      <c r="BZ266" s="43">
        <v>0.10466356097234004</v>
      </c>
      <c r="CA266" s="43">
        <v>3.6463886724814438</v>
      </c>
      <c r="CB266" s="43">
        <v>1.4499504219778756</v>
      </c>
      <c r="CC266" s="43">
        <v>-0.18715977256984459</v>
      </c>
      <c r="CD266" s="43">
        <v>-2.4534793322976909</v>
      </c>
      <c r="CE266" s="43">
        <v>-1.5596647714152327E-2</v>
      </c>
      <c r="CF266" s="43">
        <v>26.895971289486276</v>
      </c>
      <c r="CG266" s="43">
        <v>-6.9921687758905433</v>
      </c>
      <c r="CH266" s="43">
        <v>-6.1265638928931242E-2</v>
      </c>
      <c r="CI266" s="43">
        <v>29.709181866190065</v>
      </c>
      <c r="CJ266" s="43">
        <v>0.73567085616221028</v>
      </c>
      <c r="CK266" s="43">
        <v>3.1908217383018432E-2</v>
      </c>
      <c r="CL266" s="43">
        <v>3.2856396058859225</v>
      </c>
      <c r="CM266" s="43">
        <v>0.18700515868453335</v>
      </c>
      <c r="CN266" s="43">
        <v>1.8871775547516283</v>
      </c>
      <c r="CO266" s="43">
        <v>0.30656249558845022</v>
      </c>
      <c r="CP266" s="43">
        <v>0.15112629143366932</v>
      </c>
      <c r="CQ266" s="43">
        <v>1.0990127789078246</v>
      </c>
      <c r="CR266" s="43">
        <v>1.7207426305522389</v>
      </c>
      <c r="CS266" s="43">
        <v>-8.4442364054303998E-2</v>
      </c>
      <c r="CT266" s="43">
        <v>-1.1836735028621903</v>
      </c>
      <c r="CU266" s="43">
        <v>-0.12215077481405992</v>
      </c>
      <c r="CV266" s="43">
        <v>9.3927288917930412</v>
      </c>
      <c r="CW266" s="43">
        <v>-5.3254186718588299</v>
      </c>
      <c r="CX266" s="43">
        <v>-0.11666642847501478</v>
      </c>
      <c r="CY266" s="43">
        <v>15.30405244373762</v>
      </c>
      <c r="CZ266" s="43">
        <v>-0.94864734575592446</v>
      </c>
      <c r="DA266" s="43">
        <v>-0.11087157300913381</v>
      </c>
      <c r="DB266" s="43">
        <v>0.50556066752653639</v>
      </c>
      <c r="DC266" s="43">
        <v>8.4719799627786918E-2</v>
      </c>
      <c r="DD266" s="44">
        <f>5599-DD190</f>
        <v>2072</v>
      </c>
      <c r="DE266" s="44">
        <f t="shared" si="76"/>
        <v>10208</v>
      </c>
      <c r="DF266" s="43">
        <f t="shared" si="77"/>
        <v>-18.872357086922477</v>
      </c>
      <c r="DG266" s="43">
        <f t="shared" si="77"/>
        <v>-30.335084965536062</v>
      </c>
      <c r="DH266" s="44">
        <v>7806</v>
      </c>
      <c r="DI266" s="44">
        <f t="shared" si="78"/>
        <v>39860</v>
      </c>
      <c r="DJ266" s="43">
        <f t="shared" si="79"/>
        <v>-13.420585625554571</v>
      </c>
      <c r="DK266" s="43">
        <f t="shared" si="79"/>
        <v>-27.649610658341352</v>
      </c>
    </row>
    <row r="267" spans="1:115" x14ac:dyDescent="0.25">
      <c r="A267" s="41">
        <v>2020</v>
      </c>
      <c r="B267" s="41" t="s">
        <v>168</v>
      </c>
      <c r="C267" s="41" t="s">
        <v>174</v>
      </c>
      <c r="D267" s="42">
        <v>100.28545557183806</v>
      </c>
      <c r="E267" s="42">
        <v>95</v>
      </c>
      <c r="F267" s="42">
        <v>112.21786311159927</v>
      </c>
      <c r="G267" s="42">
        <v>104.29268399644781</v>
      </c>
      <c r="H267" s="42">
        <v>105.65395095367846</v>
      </c>
      <c r="I267" s="42">
        <v>77.037037037037038</v>
      </c>
      <c r="J267" s="42">
        <v>69.373262058654092</v>
      </c>
      <c r="K267" s="42">
        <v>97.300214040062343</v>
      </c>
      <c r="L267" s="42">
        <v>106.29068886511391</v>
      </c>
      <c r="M267" s="42">
        <v>72.841634019490215</v>
      </c>
      <c r="N267" s="42">
        <v>116.6991309071099</v>
      </c>
      <c r="O267" s="42">
        <v>123.09729942291834</v>
      </c>
      <c r="P267" s="42">
        <v>108.99306030232343</v>
      </c>
      <c r="Q267" s="42">
        <v>96.098229183799702</v>
      </c>
      <c r="R267" s="42">
        <v>76.180773135568458</v>
      </c>
      <c r="S267" s="42">
        <v>104.19353527661673</v>
      </c>
      <c r="T267" s="42">
        <v>108.82064044514139</v>
      </c>
      <c r="U267" s="42">
        <v>75.873122179616473</v>
      </c>
      <c r="V267" s="42">
        <v>122.59121197328346</v>
      </c>
      <c r="W267" s="42">
        <v>125.17634012370662</v>
      </c>
      <c r="X267" s="42">
        <v>112.76419123343049</v>
      </c>
      <c r="Y267" s="42">
        <v>101.67828745399821</v>
      </c>
      <c r="Z267" s="42">
        <v>75.068562680593658</v>
      </c>
      <c r="AA267" s="42">
        <v>110.17688182623738</v>
      </c>
      <c r="AB267" s="43">
        <v>1.7441965806988868</v>
      </c>
      <c r="AC267" s="43">
        <v>-4.8440065681445095</v>
      </c>
      <c r="AD267" s="43">
        <v>12.024228886526389</v>
      </c>
      <c r="AE267" s="43">
        <v>5.2190071675073169</v>
      </c>
      <c r="AF267" s="43">
        <v>8.4319187284941819</v>
      </c>
      <c r="AG267" s="43">
        <v>-23.529411764705877</v>
      </c>
      <c r="AH267" s="43">
        <v>-26.189862628104766</v>
      </c>
      <c r="AI267" s="43">
        <v>-4.3192189326014319</v>
      </c>
      <c r="AJ267" s="43">
        <v>9.4192210946424382</v>
      </c>
      <c r="AK267" s="43">
        <v>-29.684376353539033</v>
      </c>
      <c r="AL267" s="43">
        <v>12.176203341130631</v>
      </c>
      <c r="AM267" s="43">
        <v>28.861046624758902</v>
      </c>
      <c r="AN267" s="43">
        <v>10.723898521403719</v>
      </c>
      <c r="AO267" s="43">
        <v>16.635249789884867</v>
      </c>
      <c r="AP267" s="43">
        <v>-6.479075963364533</v>
      </c>
      <c r="AQ267" s="43">
        <v>1.2505664285372697</v>
      </c>
      <c r="AR267" s="43">
        <v>11.521074434725831</v>
      </c>
      <c r="AS267" s="43">
        <v>-26.988545126913554</v>
      </c>
      <c r="AT267" s="43">
        <v>16.728458114067291</v>
      </c>
      <c r="AU267" s="43">
        <v>30.313963410080724</v>
      </c>
      <c r="AV267" s="43">
        <v>14.304092291238391</v>
      </c>
      <c r="AW267" s="43">
        <v>23.264929769455712</v>
      </c>
      <c r="AX267" s="43">
        <v>-7.8471242941441366</v>
      </c>
      <c r="AY267" s="43">
        <v>6.6815364508630903</v>
      </c>
      <c r="AZ267" s="43">
        <v>1.6308328953627882</v>
      </c>
      <c r="BA267" s="43">
        <v>2.0318849640512449</v>
      </c>
      <c r="BB267" s="43">
        <v>6.0657923855963247</v>
      </c>
      <c r="BC267" s="43">
        <v>2.1652636706897432</v>
      </c>
      <c r="BD267" s="43">
        <v>9.3435459321451262</v>
      </c>
      <c r="BE267" s="43">
        <v>-10.348071495766686</v>
      </c>
      <c r="BF267" s="43">
        <v>-14.388494442181232</v>
      </c>
      <c r="BG267" s="43">
        <v>-2.5026921661642887</v>
      </c>
      <c r="BH267" s="43">
        <v>7.3157453076992285</v>
      </c>
      <c r="BI267" s="43">
        <v>-24.362175298624599</v>
      </c>
      <c r="BJ267" s="43">
        <v>2.0177627103511009</v>
      </c>
      <c r="BK267" s="43">
        <v>27.981172879644145</v>
      </c>
      <c r="BL267" s="43">
        <v>-7.4817969039340904</v>
      </c>
      <c r="BM267" s="43">
        <v>-17.152495616958131</v>
      </c>
      <c r="BN267" s="43">
        <v>-28.175875616157775</v>
      </c>
      <c r="BO267" s="43">
        <v>2.5093575366214482</v>
      </c>
      <c r="BP267" s="43">
        <v>10.137710039886638</v>
      </c>
      <c r="BQ267" s="43">
        <v>-22.033651304440383</v>
      </c>
      <c r="BR267" s="43">
        <v>7.1336817458730106</v>
      </c>
      <c r="BS267" s="43">
        <v>31.027792459332225</v>
      </c>
      <c r="BT267" s="43">
        <v>-4.8573619541597779</v>
      </c>
      <c r="BU267" s="43">
        <v>-13.322221395783929</v>
      </c>
      <c r="BV267" s="43">
        <v>-28.033874189005136</v>
      </c>
      <c r="BW267" s="43">
        <v>7.0878989027066241</v>
      </c>
      <c r="BX267" s="43">
        <v>1.0260331414245163</v>
      </c>
      <c r="BY267" s="43">
        <v>-0.49287188417763395</v>
      </c>
      <c r="BZ267" s="43">
        <v>-0.30807971529341882</v>
      </c>
      <c r="CA267" s="43">
        <v>3.2868793834443615</v>
      </c>
      <c r="CB267" s="43">
        <v>1.3735336599106198</v>
      </c>
      <c r="CC267" s="43">
        <v>-0.21123080750470125</v>
      </c>
      <c r="CD267" s="43">
        <v>-2.3986982314585732</v>
      </c>
      <c r="CE267" s="43">
        <v>-0.22349926349613719</v>
      </c>
      <c r="CF267" s="43">
        <v>12.301168625612869</v>
      </c>
      <c r="CG267" s="43">
        <v>-6.4047154191557407</v>
      </c>
      <c r="CH267" s="43">
        <v>-5.0585608558132031E-2</v>
      </c>
      <c r="CI267" s="43">
        <v>14.630306194536876</v>
      </c>
      <c r="CJ267" s="43">
        <v>0.96702989056061039</v>
      </c>
      <c r="CK267" s="43">
        <v>7.1949160865897518E-2</v>
      </c>
      <c r="CL267" s="43">
        <v>2.8810338129973125</v>
      </c>
      <c r="CM267" s="43">
        <v>0.20615059436604796</v>
      </c>
      <c r="CN267" s="43">
        <v>1.802039809081007</v>
      </c>
      <c r="CO267" s="43">
        <v>0.21403530728940895</v>
      </c>
      <c r="CP267" s="43">
        <v>9.8356560359991629E-2</v>
      </c>
      <c r="CQ267" s="43">
        <v>1.3714893496582976</v>
      </c>
      <c r="CR267" s="43">
        <v>1.6748730413108712</v>
      </c>
      <c r="CS267" s="43">
        <v>-0.10020379554747576</v>
      </c>
      <c r="CT267" s="43">
        <v>-1.3282497956893158</v>
      </c>
      <c r="CU267" s="43">
        <v>-0.12826085830077069</v>
      </c>
      <c r="CV267" s="43">
        <v>9.7823653859803361</v>
      </c>
      <c r="CW267" s="43">
        <v>-5.4548609633489251</v>
      </c>
      <c r="CX267" s="43">
        <v>-0.10687041078640606</v>
      </c>
      <c r="CY267" s="43">
        <v>15.174912483674127</v>
      </c>
      <c r="CZ267" s="43">
        <v>-0.69499022415325806</v>
      </c>
      <c r="DA267" s="43">
        <v>-8.6609482803551505E-2</v>
      </c>
      <c r="DB267" s="43">
        <v>0.81278530652690451</v>
      </c>
      <c r="DC267" s="43">
        <v>0.13799867687144349</v>
      </c>
      <c r="DD267" s="44">
        <f>5140-DD191</f>
        <v>1977</v>
      </c>
      <c r="DE267" s="44">
        <f t="shared" si="76"/>
        <v>12185</v>
      </c>
      <c r="DF267" s="43">
        <f t="shared" si="77"/>
        <v>-29.24123120973514</v>
      </c>
      <c r="DG267" s="43">
        <f t="shared" si="77"/>
        <v>-30.159912879004992</v>
      </c>
      <c r="DH267" s="44">
        <v>6757</v>
      </c>
      <c r="DI267" s="44">
        <f t="shared" si="78"/>
        <v>46617</v>
      </c>
      <c r="DJ267" s="43">
        <f t="shared" si="79"/>
        <v>-23.873366381252815</v>
      </c>
      <c r="DK267" s="43">
        <f t="shared" si="79"/>
        <v>-27.125638981381606</v>
      </c>
    </row>
    <row r="268" spans="1:115" x14ac:dyDescent="0.25">
      <c r="A268" s="41">
        <v>2020</v>
      </c>
      <c r="B268" s="41" t="s">
        <v>169</v>
      </c>
      <c r="C268" s="41" t="s">
        <v>174</v>
      </c>
      <c r="D268" s="42">
        <v>100.64779179371691</v>
      </c>
      <c r="E268" s="42">
        <v>93.688524590163937</v>
      </c>
      <c r="F268" s="42">
        <v>111.40453427304064</v>
      </c>
      <c r="G268" s="42">
        <v>105.16363157952439</v>
      </c>
      <c r="H268" s="42">
        <v>105.69546151226157</v>
      </c>
      <c r="I268" s="42">
        <v>80</v>
      </c>
      <c r="J268" s="42">
        <v>68.473375243175923</v>
      </c>
      <c r="K268" s="42">
        <v>99.145637354207494</v>
      </c>
      <c r="L268" s="42">
        <v>116.07092299998256</v>
      </c>
      <c r="M268" s="42">
        <v>108.54039987245916</v>
      </c>
      <c r="N268" s="42">
        <v>153.86463790615986</v>
      </c>
      <c r="O268" s="42">
        <v>117.7421791794677</v>
      </c>
      <c r="P268" s="42">
        <v>124.00876911133099</v>
      </c>
      <c r="Q268" s="42">
        <v>113.68998242156974</v>
      </c>
      <c r="R268" s="42">
        <v>91.658781594211277</v>
      </c>
      <c r="S268" s="42">
        <v>107.62508251311058</v>
      </c>
      <c r="T268" s="42">
        <v>119.4792331397848</v>
      </c>
      <c r="U268" s="42">
        <v>113.30568601791531</v>
      </c>
      <c r="V268" s="42">
        <v>161.934388768704</v>
      </c>
      <c r="W268" s="42">
        <v>120.27353823777946</v>
      </c>
      <c r="X268" s="42">
        <v>128.83278159366554</v>
      </c>
      <c r="Y268" s="42">
        <v>121.27382652206397</v>
      </c>
      <c r="Z268" s="42">
        <v>90.728322201025321</v>
      </c>
      <c r="AA268" s="42">
        <v>114.13549854830238</v>
      </c>
      <c r="AB268" s="43">
        <v>1.7635806855963665</v>
      </c>
      <c r="AC268" s="43">
        <v>-7.4493927125506065</v>
      </c>
      <c r="AD268" s="43">
        <v>10.232063019832637</v>
      </c>
      <c r="AE268" s="43">
        <v>6.0104506511763578</v>
      </c>
      <c r="AF268" s="43">
        <v>8.2227162754201277</v>
      </c>
      <c r="AG268" s="43">
        <v>-12.903225806451612</v>
      </c>
      <c r="AH268" s="43">
        <v>-28.164031195637307</v>
      </c>
      <c r="AI268" s="43">
        <v>-3.3456075753327319</v>
      </c>
      <c r="AJ268" s="43">
        <v>17.751686514417031</v>
      </c>
      <c r="AK268" s="43">
        <v>-4.7177826213596008</v>
      </c>
      <c r="AL268" s="43">
        <v>53.735624711320007</v>
      </c>
      <c r="AM268" s="43">
        <v>25.117303432420623</v>
      </c>
      <c r="AN268" s="43">
        <v>33.463227404014795</v>
      </c>
      <c r="AO268" s="43">
        <v>46.044601423118728</v>
      </c>
      <c r="AP268" s="43">
        <v>-0.42189141985817802</v>
      </c>
      <c r="AQ268" s="43">
        <v>10.959120026582681</v>
      </c>
      <c r="AR268" s="43">
        <v>20.418352323106028</v>
      </c>
      <c r="AS268" s="43">
        <v>-0.97676130318992138</v>
      </c>
      <c r="AT268" s="43">
        <v>59.983295110656073</v>
      </c>
      <c r="AU268" s="43">
        <v>26.750208161483325</v>
      </c>
      <c r="AV268" s="43">
        <v>38.168472426226032</v>
      </c>
      <c r="AW268" s="43">
        <v>55.486470732388661</v>
      </c>
      <c r="AX268" s="43">
        <v>-1.528248846118252</v>
      </c>
      <c r="AY268" s="43">
        <v>16.793138097664141</v>
      </c>
      <c r="AZ268" s="43">
        <v>1.6456500631194526</v>
      </c>
      <c r="BA268" s="43">
        <v>0.95088626292465506</v>
      </c>
      <c r="BB268" s="43">
        <v>6.5346136149188494</v>
      </c>
      <c r="BC268" s="43">
        <v>2.5936207714230664</v>
      </c>
      <c r="BD268" s="43">
        <v>9.2188806865703974</v>
      </c>
      <c r="BE268" s="43">
        <v>-10.614995787700076</v>
      </c>
      <c r="BF268" s="43">
        <v>-15.908860475501186</v>
      </c>
      <c r="BG268" s="43">
        <v>-2.5993773080096094</v>
      </c>
      <c r="BH268" s="43">
        <v>8.5427138971743375</v>
      </c>
      <c r="BI268" s="43">
        <v>-21.715950412960229</v>
      </c>
      <c r="BJ268" s="43">
        <v>7.8891827818790894</v>
      </c>
      <c r="BK268" s="43">
        <v>27.661329602620221</v>
      </c>
      <c r="BL268" s="43">
        <v>-2.9726709775654947</v>
      </c>
      <c r="BM268" s="43">
        <v>-10.91793398662897</v>
      </c>
      <c r="BN268" s="43">
        <v>-24.68198947793563</v>
      </c>
      <c r="BO268" s="43">
        <v>3.4268017569437426</v>
      </c>
      <c r="BP268" s="43">
        <v>11.358652626666178</v>
      </c>
      <c r="BQ268" s="43">
        <v>-19.174248683927541</v>
      </c>
      <c r="BR268" s="43">
        <v>13.243637210987892</v>
      </c>
      <c r="BS268" s="43">
        <v>30.544451971518182</v>
      </c>
      <c r="BT268" s="43">
        <v>-8.8710437422545585E-2</v>
      </c>
      <c r="BU268" s="43">
        <v>-6.48278858057515</v>
      </c>
      <c r="BV268" s="43">
        <v>-24.687758848083185</v>
      </c>
      <c r="BW268" s="43">
        <v>8.1543175055000425</v>
      </c>
      <c r="BX268" s="43">
        <v>1.4168869652128111</v>
      </c>
      <c r="BY268" s="43">
        <v>-0.59357075566787509</v>
      </c>
      <c r="BZ268" s="43">
        <v>-0.18092946830082079</v>
      </c>
      <c r="CA268" s="43">
        <v>3.7305602869663792</v>
      </c>
      <c r="CB268" s="43">
        <v>1.3573410111688349</v>
      </c>
      <c r="CC268" s="43">
        <v>-0.1212671436310717</v>
      </c>
      <c r="CD268" s="43">
        <v>-2.5997287311197677</v>
      </c>
      <c r="CE268" s="43">
        <v>-0.17551823420286822</v>
      </c>
      <c r="CF268" s="43">
        <v>21.147521918960496</v>
      </c>
      <c r="CG268" s="43">
        <v>-0.20687490811850243</v>
      </c>
      <c r="CH268" s="43">
        <v>2.3185091083297662</v>
      </c>
      <c r="CI268" s="43">
        <v>12.587274087020424</v>
      </c>
      <c r="CJ268" s="43">
        <v>2.8396210750853799</v>
      </c>
      <c r="CK268" s="43">
        <v>0.1876803438638795</v>
      </c>
      <c r="CL268" s="43">
        <v>3.009463878245934</v>
      </c>
      <c r="CM268" s="43">
        <v>0.41184833453361608</v>
      </c>
      <c r="CN268" s="43">
        <v>1.7574233953914491</v>
      </c>
      <c r="CO268" s="43">
        <v>0.12380406212906378</v>
      </c>
      <c r="CP268" s="43">
        <v>6.7130138635700262E-2</v>
      </c>
      <c r="CQ268" s="43">
        <v>1.633911225124298</v>
      </c>
      <c r="CR268" s="43">
        <v>1.6357789588202143</v>
      </c>
      <c r="CS268" s="43">
        <v>-0.10245853417577676</v>
      </c>
      <c r="CT268" s="43">
        <v>-1.4673329054340061</v>
      </c>
      <c r="CU268" s="43">
        <v>-0.13340954970804411</v>
      </c>
      <c r="CV268" s="43">
        <v>11.105478675574236</v>
      </c>
      <c r="CW268" s="43">
        <v>-4.8424023373620262</v>
      </c>
      <c r="CX268" s="43">
        <v>0.17617999981714136</v>
      </c>
      <c r="CY268" s="43">
        <v>14.870048832387331</v>
      </c>
      <c r="CZ268" s="43">
        <v>-0.2824885221771416</v>
      </c>
      <c r="DA268" s="43">
        <v>-5.4611723310674154E-2</v>
      </c>
      <c r="DB268" s="43">
        <v>1.0687945209329843</v>
      </c>
      <c r="DC268" s="43">
        <v>0.16995790528661842</v>
      </c>
      <c r="DD268" s="44">
        <f>7194-DD192</f>
        <v>2516</v>
      </c>
      <c r="DE268" s="44">
        <f t="shared" si="76"/>
        <v>14701</v>
      </c>
      <c r="DF268" s="43">
        <f t="shared" si="77"/>
        <v>-5.1996985681989401</v>
      </c>
      <c r="DG268" s="43">
        <f t="shared" si="77"/>
        <v>-26.864335107706083</v>
      </c>
      <c r="DH268" s="44">
        <v>9471</v>
      </c>
      <c r="DI268" s="44">
        <f t="shared" si="78"/>
        <v>56088</v>
      </c>
      <c r="DJ268" s="43">
        <f t="shared" si="79"/>
        <v>21.594556425728584</v>
      </c>
      <c r="DK268" s="43">
        <f t="shared" si="79"/>
        <v>-21.837286434961957</v>
      </c>
    </row>
    <row r="269" spans="1:115" x14ac:dyDescent="0.25">
      <c r="A269" s="41">
        <v>2020</v>
      </c>
      <c r="B269" s="41" t="s">
        <v>170</v>
      </c>
      <c r="C269" s="41" t="s">
        <v>174</v>
      </c>
      <c r="D269" s="42">
        <v>102.85638240844735</v>
      </c>
      <c r="E269" s="42">
        <v>95.081967213114751</v>
      </c>
      <c r="F269" s="42">
        <v>112.82463224561101</v>
      </c>
      <c r="G269" s="42">
        <v>107.37389130696955</v>
      </c>
      <c r="H269" s="42">
        <v>106.77473603542234</v>
      </c>
      <c r="I269" s="42">
        <v>102.96296296296296</v>
      </c>
      <c r="J269" s="42">
        <v>72.52193435297734</v>
      </c>
      <c r="K269" s="42">
        <v>100.0629530366985</v>
      </c>
      <c r="L269" s="42">
        <v>126.26319250776339</v>
      </c>
      <c r="M269" s="42">
        <v>112.07074405010158</v>
      </c>
      <c r="N269" s="42">
        <v>142.32314718637079</v>
      </c>
      <c r="O269" s="42">
        <v>131.31992110961559</v>
      </c>
      <c r="P269" s="42">
        <v>131.02546152306795</v>
      </c>
      <c r="Q269" s="42">
        <v>191.51019126555403</v>
      </c>
      <c r="R269" s="42">
        <v>116.52541014442728</v>
      </c>
      <c r="S269" s="42">
        <v>108.18698654279994</v>
      </c>
      <c r="T269" s="42">
        <v>130.10579089497435</v>
      </c>
      <c r="U269" s="42">
        <v>117.35819360549084</v>
      </c>
      <c r="V269" s="42">
        <v>150.59107794959976</v>
      </c>
      <c r="W269" s="42">
        <v>134.15301883242989</v>
      </c>
      <c r="X269" s="42">
        <v>137.01447677665672</v>
      </c>
      <c r="Y269" s="42">
        <v>207.61898927307962</v>
      </c>
      <c r="Z269" s="42">
        <v>115.61510243084849</v>
      </c>
      <c r="AA269" s="42">
        <v>114.67657706153291</v>
      </c>
      <c r="AB269" s="43">
        <v>3.4876575805009802</v>
      </c>
      <c r="AC269" s="43">
        <v>-6.2247372675828689</v>
      </c>
      <c r="AD269" s="43">
        <v>10.563825750994615</v>
      </c>
      <c r="AE269" s="43">
        <v>8.5133823509858875</v>
      </c>
      <c r="AF269" s="43">
        <v>8.101380402806079</v>
      </c>
      <c r="AG269" s="43">
        <v>2.2058823529411908</v>
      </c>
      <c r="AH269" s="43">
        <v>-26.388547438491649</v>
      </c>
      <c r="AI269" s="43">
        <v>-2.0494401019091724</v>
      </c>
      <c r="AJ269" s="43">
        <v>18.060928840443658</v>
      </c>
      <c r="AK269" s="43">
        <v>-12.782940944020105</v>
      </c>
      <c r="AL269" s="43">
        <v>30.684155100640709</v>
      </c>
      <c r="AM269" s="43">
        <v>30.227033115728275</v>
      </c>
      <c r="AN269" s="43">
        <v>30.101883403517029</v>
      </c>
      <c r="AO269" s="43">
        <v>127.16707806710765</v>
      </c>
      <c r="AP269" s="43">
        <v>20.130058334658084</v>
      </c>
      <c r="AQ269" s="43">
        <v>12.212207535301655</v>
      </c>
      <c r="AR269" s="43">
        <v>20.703457016038506</v>
      </c>
      <c r="AS269" s="43">
        <v>-9.3004177267137944</v>
      </c>
      <c r="AT269" s="43">
        <v>35.972112173465561</v>
      </c>
      <c r="AU269" s="43">
        <v>31.915648590344659</v>
      </c>
      <c r="AV269" s="43">
        <v>35.353896530789598</v>
      </c>
      <c r="AW269" s="43">
        <v>144.67523145349941</v>
      </c>
      <c r="AX269" s="43">
        <v>19.008652591656585</v>
      </c>
      <c r="AY269" s="43">
        <v>17.683298178970318</v>
      </c>
      <c r="AZ269" s="43">
        <v>1.8314261216300975</v>
      </c>
      <c r="BA269" s="43">
        <v>0.2154279559201111</v>
      </c>
      <c r="BB269" s="43">
        <v>6.9457053482345099</v>
      </c>
      <c r="BC269" s="43">
        <v>3.1856331376053371</v>
      </c>
      <c r="BD269" s="43">
        <v>9.105886121671114</v>
      </c>
      <c r="BE269" s="43">
        <v>-9.2970521541950077</v>
      </c>
      <c r="BF269" s="43">
        <v>-16.981906620813582</v>
      </c>
      <c r="BG269" s="43">
        <v>-2.5429970108974853</v>
      </c>
      <c r="BH269" s="43">
        <v>9.6195057426470711</v>
      </c>
      <c r="BI269" s="43">
        <v>-20.537629093954489</v>
      </c>
      <c r="BJ269" s="43">
        <v>10.395541677673226</v>
      </c>
      <c r="BK269" s="43">
        <v>27.935558847599886</v>
      </c>
      <c r="BL269" s="43">
        <v>0.5542466925633649</v>
      </c>
      <c r="BM269" s="43">
        <v>2.4105811925323684</v>
      </c>
      <c r="BN269" s="43">
        <v>-19.433466172925961</v>
      </c>
      <c r="BO269" s="43">
        <v>4.2825998115361585</v>
      </c>
      <c r="BP269" s="43">
        <v>12.426529799007756</v>
      </c>
      <c r="BQ269" s="43">
        <v>-17.859869735092047</v>
      </c>
      <c r="BR269" s="43">
        <v>15.795876144531684</v>
      </c>
      <c r="BS269" s="43">
        <v>30.692565061852296</v>
      </c>
      <c r="BT269" s="43">
        <v>3.7178032748066858</v>
      </c>
      <c r="BU269" s="43">
        <v>8.2680469065053117</v>
      </c>
      <c r="BV269" s="43">
        <v>-19.5546352898766</v>
      </c>
      <c r="BW269" s="43">
        <v>9.0952772428411386</v>
      </c>
      <c r="BX269" s="43">
        <v>2.2616578816127109</v>
      </c>
      <c r="BY269" s="43">
        <v>-0.48177393415909359</v>
      </c>
      <c r="BZ269" s="43">
        <v>-0.15902949657311155</v>
      </c>
      <c r="CA269" s="43">
        <v>4.0911164836569451</v>
      </c>
      <c r="CB269" s="43">
        <v>1.447434846048161</v>
      </c>
      <c r="CC269" s="43">
        <v>1.901739213785868E-2</v>
      </c>
      <c r="CD269" s="43">
        <v>-2.5399465348854569</v>
      </c>
      <c r="CE269" s="43">
        <v>-0.11516087461259264</v>
      </c>
      <c r="CF269" s="43">
        <v>21.17350916000213</v>
      </c>
      <c r="CG269" s="43">
        <v>-3.1511388923666153</v>
      </c>
      <c r="CH269" s="43">
        <v>0.7096194320813588</v>
      </c>
      <c r="CI269" s="43">
        <v>15.253448761760239</v>
      </c>
      <c r="CJ269" s="43">
        <v>2.4878047496395421</v>
      </c>
      <c r="CK269" s="43">
        <v>0.51642062009062251</v>
      </c>
      <c r="CL269" s="43">
        <v>4.9678310043037914</v>
      </c>
      <c r="CM269" s="43">
        <v>0.38952348449319329</v>
      </c>
      <c r="CN269" s="43">
        <v>1.8047112675518628</v>
      </c>
      <c r="CO269" s="43">
        <v>6.2701383921007936E-2</v>
      </c>
      <c r="CP269" s="43">
        <v>3.9807311619771413E-2</v>
      </c>
      <c r="CQ269" s="43">
        <v>1.8847204253602512</v>
      </c>
      <c r="CR269" s="43">
        <v>1.6170132411192932</v>
      </c>
      <c r="CS269" s="43">
        <v>-9.0213215641448449E-2</v>
      </c>
      <c r="CT269" s="43">
        <v>-1.5777302805982318</v>
      </c>
      <c r="CU269" s="43">
        <v>-0.1315875982287808</v>
      </c>
      <c r="CV269" s="43">
        <v>12.183011077897818</v>
      </c>
      <c r="CW269" s="43">
        <v>-4.6553934224815556</v>
      </c>
      <c r="CX269" s="43">
        <v>0.22503521950605948</v>
      </c>
      <c r="CY269" s="43">
        <v>14.855987467295281</v>
      </c>
      <c r="CZ269" s="43">
        <v>3.1161778163688057E-2</v>
      </c>
      <c r="DA269" s="43">
        <v>1.0088895420135578E-2</v>
      </c>
      <c r="DB269" s="43">
        <v>1.5228180526794513</v>
      </c>
      <c r="DC269" s="43">
        <v>0.19331308731476088</v>
      </c>
      <c r="DD269" s="44">
        <f>8380-DD193</f>
        <v>3356</v>
      </c>
      <c r="DE269" s="44">
        <f>+DD269+DE268</f>
        <v>18057</v>
      </c>
      <c r="DF269" s="43">
        <f t="shared" si="77"/>
        <v>22.169639606843837</v>
      </c>
      <c r="DG269" s="43">
        <f t="shared" si="77"/>
        <v>-20.969012605042014</v>
      </c>
      <c r="DH269" s="44">
        <v>9240</v>
      </c>
      <c r="DI269" s="44">
        <f t="shared" si="78"/>
        <v>65328</v>
      </c>
      <c r="DJ269" s="43">
        <f t="shared" si="79"/>
        <v>11.891499152337136</v>
      </c>
      <c r="DK269" s="43">
        <f t="shared" si="79"/>
        <v>-18.356328734253147</v>
      </c>
    </row>
    <row r="270" spans="1:115" x14ac:dyDescent="0.25">
      <c r="A270" s="41">
        <v>2020</v>
      </c>
      <c r="B270" s="41" t="s">
        <v>171</v>
      </c>
      <c r="C270" s="41" t="s">
        <v>174</v>
      </c>
      <c r="D270" s="42">
        <v>105.98490592433937</v>
      </c>
      <c r="E270" s="42">
        <v>96.639344262295083</v>
      </c>
      <c r="F270" s="42">
        <v>115.16133890901339</v>
      </c>
      <c r="G270" s="42">
        <v>110.71296225235992</v>
      </c>
      <c r="H270" s="42">
        <v>107.47722241144413</v>
      </c>
      <c r="I270" s="42">
        <v>128.14814814814815</v>
      </c>
      <c r="J270" s="42">
        <v>79.685629602487879</v>
      </c>
      <c r="K270" s="42">
        <v>100.16008057968457</v>
      </c>
      <c r="L270" s="42">
        <v>156.07218421416138</v>
      </c>
      <c r="M270" s="42">
        <v>101.90694750702266</v>
      </c>
      <c r="N270" s="42">
        <v>149.07294210865666</v>
      </c>
      <c r="O270" s="42">
        <v>183.23709772817671</v>
      </c>
      <c r="P270" s="42">
        <v>142.48775191608178</v>
      </c>
      <c r="Q270" s="42">
        <v>195.19094494204393</v>
      </c>
      <c r="R270" s="42">
        <v>159.37342965353844</v>
      </c>
      <c r="S270" s="42">
        <v>107.41903360624401</v>
      </c>
      <c r="T270" s="42">
        <v>157.15850560384251</v>
      </c>
      <c r="U270" s="42">
        <v>107.05485138303483</v>
      </c>
      <c r="V270" s="42">
        <v>157.69117280040911</v>
      </c>
      <c r="W270" s="42">
        <v>181.79353381850396</v>
      </c>
      <c r="X270" s="42">
        <v>148.19441574292122</v>
      </c>
      <c r="Y270" s="42">
        <v>211.15071046348049</v>
      </c>
      <c r="Z270" s="42">
        <v>152.30982768515452</v>
      </c>
      <c r="AA270" s="42">
        <v>113.99992433451737</v>
      </c>
      <c r="AB270" s="43">
        <v>1.470119313711904</v>
      </c>
      <c r="AC270" s="43">
        <v>-8.3203732503888013</v>
      </c>
      <c r="AD270" s="43">
        <v>14.236318621890231</v>
      </c>
      <c r="AE270" s="43">
        <v>7.8056341997719603</v>
      </c>
      <c r="AF270" s="43">
        <v>-2.6802752558838683</v>
      </c>
      <c r="AG270" s="43">
        <v>23.571428571428577</v>
      </c>
      <c r="AH270" s="43">
        <v>-25.274302886295331</v>
      </c>
      <c r="AI270" s="43">
        <v>-2.1920118035525737</v>
      </c>
      <c r="AJ270" s="43">
        <v>32.384803186910638</v>
      </c>
      <c r="AK270" s="43">
        <v>-11.945168694370722</v>
      </c>
      <c r="AL270" s="43">
        <v>50.141351051182184</v>
      </c>
      <c r="AM270" s="43">
        <v>53.712959743778789</v>
      </c>
      <c r="AN270" s="43">
        <v>10.478207093889536</v>
      </c>
      <c r="AO270" s="43">
        <v>69.587801294517206</v>
      </c>
      <c r="AP270" s="43">
        <v>29.502606126227327</v>
      </c>
      <c r="AQ270" s="43">
        <v>12.103920714216866</v>
      </c>
      <c r="AR270" s="43">
        <v>32.317958270977698</v>
      </c>
      <c r="AS270" s="43">
        <v>-8.2833782191755745</v>
      </c>
      <c r="AT270" s="43">
        <v>55.914083577341934</v>
      </c>
      <c r="AU270" s="43">
        <v>51.493016054812202</v>
      </c>
      <c r="AV270" s="43">
        <v>14.114403713354108</v>
      </c>
      <c r="AW270" s="43">
        <v>81.968169642892732</v>
      </c>
      <c r="AX270" s="43">
        <v>23.453896574269748</v>
      </c>
      <c r="AY270" s="43">
        <v>17.473393276193903</v>
      </c>
      <c r="AZ270" s="43">
        <v>1.7968013614238609</v>
      </c>
      <c r="BA270" s="43">
        <v>-0.60651441407714168</v>
      </c>
      <c r="BB270" s="43">
        <v>7.6132628211647901</v>
      </c>
      <c r="BC270" s="43">
        <v>3.6200659420351222</v>
      </c>
      <c r="BD270" s="43">
        <v>7.908748373758101</v>
      </c>
      <c r="BE270" s="43">
        <v>-6.1517429938482637</v>
      </c>
      <c r="BF270" s="43">
        <v>-17.809255527587375</v>
      </c>
      <c r="BG270" s="43">
        <v>-2.5102876618191772</v>
      </c>
      <c r="BH270" s="43">
        <v>12.143723039761035</v>
      </c>
      <c r="BI270" s="43">
        <v>-19.625219542451255</v>
      </c>
      <c r="BJ270" s="43">
        <v>14.016747264730366</v>
      </c>
      <c r="BK270" s="43">
        <v>30.827209986413664</v>
      </c>
      <c r="BL270" s="43">
        <v>1.7466467359080529</v>
      </c>
      <c r="BM270" s="43">
        <v>10.232499966194354</v>
      </c>
      <c r="BN270" s="43">
        <v>-13.102468833253145</v>
      </c>
      <c r="BO270" s="43">
        <v>4.9729705742367791</v>
      </c>
      <c r="BP270" s="43">
        <v>14.651129475092217</v>
      </c>
      <c r="BQ270" s="43">
        <v>-16.833175975034841</v>
      </c>
      <c r="BR270" s="43">
        <v>19.527243546537456</v>
      </c>
      <c r="BS270" s="43">
        <v>33.044075102990568</v>
      </c>
      <c r="BT270" s="43">
        <v>4.9768130920303522</v>
      </c>
      <c r="BU270" s="43">
        <v>16.945112228647609</v>
      </c>
      <c r="BV270" s="43">
        <v>-13.971373589071245</v>
      </c>
      <c r="BW270" s="43">
        <v>9.8454121315193266</v>
      </c>
      <c r="BX270" s="43">
        <v>0.7217776892330392</v>
      </c>
      <c r="BY270" s="43">
        <v>-0.59086142878236037</v>
      </c>
      <c r="BZ270" s="43">
        <v>6.0291982528814077E-2</v>
      </c>
      <c r="CA270" s="43">
        <v>3.4343820547974979</v>
      </c>
      <c r="CB270" s="43">
        <v>-0.35873729604643545</v>
      </c>
      <c r="CC270" s="43">
        <v>0.17484674933355596</v>
      </c>
      <c r="CD270" s="43">
        <v>-1.900169900988711</v>
      </c>
      <c r="CE270" s="43">
        <v>-9.7974471609322086E-2</v>
      </c>
      <c r="CF270" s="43">
        <v>37.754729870250557</v>
      </c>
      <c r="CG270" s="43">
        <v>-1.8334070476554876</v>
      </c>
      <c r="CH270" s="43">
        <v>1.6590657733181544</v>
      </c>
      <c r="CI270" s="43">
        <v>29.613762783366333</v>
      </c>
      <c r="CJ270" s="43">
        <v>0.97363115340858031</v>
      </c>
      <c r="CK270" s="43">
        <v>0.35413160228517315</v>
      </c>
      <c r="CL270" s="43">
        <v>6.655449879247767</v>
      </c>
      <c r="CM270" s="43">
        <v>0.33209572628004169</v>
      </c>
      <c r="CN270" s="43">
        <v>1.7088706853555933</v>
      </c>
      <c r="CO270" s="43">
        <v>0</v>
      </c>
      <c r="CP270" s="43">
        <v>4.1757349270785352E-2</v>
      </c>
      <c r="CQ270" s="43">
        <v>2.0326508482443089</v>
      </c>
      <c r="CR270" s="43">
        <v>1.4269440723466471</v>
      </c>
      <c r="CS270" s="43">
        <v>-6.4760344203211334E-2</v>
      </c>
      <c r="CT270" s="43">
        <v>-1.6046091276249554</v>
      </c>
      <c r="CU270" s="43">
        <v>-0.12311211267798126</v>
      </c>
      <c r="CV270" s="43">
        <v>14.982899906640208</v>
      </c>
      <c r="CW270" s="43">
        <v>-4.343857823857431</v>
      </c>
      <c r="CX270" s="43">
        <v>0.38276063605190785</v>
      </c>
      <c r="CY270" s="43">
        <v>16.476323502841332</v>
      </c>
      <c r="CZ270" s="43">
        <v>0.13484800303083808</v>
      </c>
      <c r="DA270" s="43">
        <v>4.7939211283192035E-2</v>
      </c>
      <c r="DB270" s="43">
        <v>2.0763479655032806</v>
      </c>
      <c r="DC270" s="43">
        <v>0.20853841178708929</v>
      </c>
      <c r="DD270" s="44">
        <f>8996-DD194</f>
        <v>3584</v>
      </c>
      <c r="DE270" s="44">
        <f>+DD270+DE269</f>
        <v>21641</v>
      </c>
      <c r="DF270" s="43">
        <f t="shared" si="77"/>
        <v>19.109338650714513</v>
      </c>
      <c r="DG270" s="43">
        <f t="shared" si="77"/>
        <v>-16.305062458908615</v>
      </c>
      <c r="DH270" s="44">
        <v>7948</v>
      </c>
      <c r="DI270" s="44">
        <f t="shared" si="78"/>
        <v>73276</v>
      </c>
      <c r="DJ270" s="43">
        <f t="shared" si="79"/>
        <v>4.3455428646448802</v>
      </c>
      <c r="DK270" s="43">
        <f t="shared" si="79"/>
        <v>-16.383097691508908</v>
      </c>
    </row>
    <row r="271" spans="1:115" x14ac:dyDescent="0.25">
      <c r="A271" s="41">
        <v>2020</v>
      </c>
      <c r="B271" s="41" t="s">
        <v>172</v>
      </c>
      <c r="C271" s="41" t="s">
        <v>174</v>
      </c>
      <c r="D271" s="42">
        <v>111.96765932539982</v>
      </c>
      <c r="E271" s="42">
        <v>97.868852459016395</v>
      </c>
      <c r="F271" s="42">
        <v>115.79392800554911</v>
      </c>
      <c r="G271" s="42">
        <v>117.71474931751651</v>
      </c>
      <c r="H271" s="42">
        <v>108.82152588555857</v>
      </c>
      <c r="I271" s="42">
        <v>134.81481481481481</v>
      </c>
      <c r="J271" s="42">
        <v>97.025684657675043</v>
      </c>
      <c r="K271" s="42">
        <v>99.6312750686198</v>
      </c>
      <c r="L271" s="42">
        <v>149.43074423817447</v>
      </c>
      <c r="M271" s="42">
        <v>92.006942600636393</v>
      </c>
      <c r="N271" s="42">
        <v>155.07460837436534</v>
      </c>
      <c r="O271" s="42">
        <v>159.73137899124231</v>
      </c>
      <c r="P271" s="42">
        <v>140.39516607568331</v>
      </c>
      <c r="Q271" s="42">
        <v>325.64729471650008</v>
      </c>
      <c r="R271" s="42">
        <v>252.14213400535476</v>
      </c>
      <c r="S271" s="42">
        <v>126.89909796972137</v>
      </c>
      <c r="T271" s="42">
        <v>153.78428573591771</v>
      </c>
      <c r="U271" s="42">
        <v>97.029935992224893</v>
      </c>
      <c r="V271" s="42">
        <v>164.34836677516421</v>
      </c>
      <c r="W271" s="42">
        <v>163.84367874438436</v>
      </c>
      <c r="X271" s="42">
        <v>146.9188679287796</v>
      </c>
      <c r="Y271" s="42">
        <v>354.63485553928535</v>
      </c>
      <c r="Z271" s="42">
        <v>246.99741718183651</v>
      </c>
      <c r="AA271" s="42">
        <v>134.70541788808791</v>
      </c>
      <c r="AB271" s="43">
        <v>1.7161891866726231</v>
      </c>
      <c r="AC271" s="43">
        <v>-7.0817120622568064</v>
      </c>
      <c r="AD271" s="43">
        <v>16.935378733283237</v>
      </c>
      <c r="AE271" s="43">
        <v>9.1319355507580191</v>
      </c>
      <c r="AF271" s="43">
        <v>-3.4533556191393422</v>
      </c>
      <c r="AG271" s="43">
        <v>15.923566878980889</v>
      </c>
      <c r="AH271" s="43">
        <v>-26.040645903455339</v>
      </c>
      <c r="AI271" s="43">
        <v>-1.5043209219792519</v>
      </c>
      <c r="AJ271" s="43">
        <v>9.2701484443873827</v>
      </c>
      <c r="AK271" s="43">
        <v>-16.449163533007937</v>
      </c>
      <c r="AL271" s="43">
        <v>40.688586199131407</v>
      </c>
      <c r="AM271" s="43">
        <v>16.307372104004525</v>
      </c>
      <c r="AN271" s="43">
        <v>10.901777131295276</v>
      </c>
      <c r="AO271" s="43">
        <v>53.965563037710432</v>
      </c>
      <c r="AP271" s="43">
        <v>1.3634208054179808</v>
      </c>
      <c r="AQ271" s="43">
        <v>10.89747993918575</v>
      </c>
      <c r="AR271" s="43">
        <v>11.455042319795261</v>
      </c>
      <c r="AS271" s="43">
        <v>-12.79064678004438</v>
      </c>
      <c r="AT271" s="43">
        <v>45.977869840872465</v>
      </c>
      <c r="AU271" s="43">
        <v>18.281433270723511</v>
      </c>
      <c r="AV271" s="43">
        <v>15.133060660292275</v>
      </c>
      <c r="AW271" s="43">
        <v>65.393639794159824</v>
      </c>
      <c r="AX271" s="43">
        <v>-1.0571620995333153</v>
      </c>
      <c r="AY271" s="43">
        <v>15.982552633962289</v>
      </c>
      <c r="AZ271" s="43">
        <v>1.7894066384269491</v>
      </c>
      <c r="BA271" s="43">
        <v>-1.1748633879781534</v>
      </c>
      <c r="BB271" s="43">
        <v>8.3825227537877254</v>
      </c>
      <c r="BC271" s="43">
        <v>4.1155123833748197</v>
      </c>
      <c r="BD271" s="43">
        <v>6.8415254598092501</v>
      </c>
      <c r="BE271" s="43">
        <v>-4.012345679012352</v>
      </c>
      <c r="BF271" s="43">
        <v>-18.709137515312513</v>
      </c>
      <c r="BG271" s="43">
        <v>-2.4254905841664232</v>
      </c>
      <c r="BH271" s="43">
        <v>11.81624690490648</v>
      </c>
      <c r="BI271" s="43">
        <v>-19.333761057100741</v>
      </c>
      <c r="BJ271" s="43">
        <v>16.466676507463518</v>
      </c>
      <c r="BK271" s="43">
        <v>29.165468282992535</v>
      </c>
      <c r="BL271" s="43">
        <v>2.7124683887501888</v>
      </c>
      <c r="BM271" s="43">
        <v>17.940692087169442</v>
      </c>
      <c r="BN271" s="43">
        <v>-10.10380303021301</v>
      </c>
      <c r="BO271" s="43">
        <v>5.5379179583263216</v>
      </c>
      <c r="BP271" s="43">
        <v>14.283636022054292</v>
      </c>
      <c r="BQ271" s="43">
        <v>-16.458363015803169</v>
      </c>
      <c r="BR271" s="43">
        <v>22.00885099634753</v>
      </c>
      <c r="BS271" s="43">
        <v>31.339971678569832</v>
      </c>
      <c r="BT271" s="43">
        <v>6.0568275166273944</v>
      </c>
      <c r="BU271" s="43">
        <v>25.602003245169236</v>
      </c>
      <c r="BV271" s="43">
        <v>-11.284825013363431</v>
      </c>
      <c r="BW271" s="43">
        <v>10.439399515285963</v>
      </c>
      <c r="BX271" s="43">
        <v>0.56775554038224429</v>
      </c>
      <c r="BY271" s="43">
        <v>-0.44400786234981815</v>
      </c>
      <c r="BZ271" s="43">
        <v>0.20839164999919071</v>
      </c>
      <c r="CA271" s="43">
        <v>3.61966024963708</v>
      </c>
      <c r="CB271" s="43">
        <v>-0.59722852425045203</v>
      </c>
      <c r="CC271" s="43">
        <v>0.14231021229160803</v>
      </c>
      <c r="CD271" s="43">
        <v>-2.3063435695259411</v>
      </c>
      <c r="CE271" s="43">
        <v>-5.5026615419423608E-2</v>
      </c>
      <c r="CF271" s="43">
        <v>10.611046743870258</v>
      </c>
      <c r="CG271" s="43">
        <v>-3.3061669013912223</v>
      </c>
      <c r="CH271" s="43">
        <v>1.1458582535944748</v>
      </c>
      <c r="CI271" s="43">
        <v>8.0422518790605029</v>
      </c>
      <c r="CJ271" s="43">
        <v>0.8336301551253783</v>
      </c>
      <c r="CK271" s="43">
        <v>0.43406263363395586</v>
      </c>
      <c r="CL271" s="43">
        <v>3.2158784031473573</v>
      </c>
      <c r="CM271" s="43">
        <v>0.24553232069981001</v>
      </c>
      <c r="CN271" s="43">
        <v>1.7001523356664996</v>
      </c>
      <c r="CO271" s="43">
        <v>0</v>
      </c>
      <c r="CP271" s="43">
        <v>5.711108525437604E-2</v>
      </c>
      <c r="CQ271" s="43">
        <v>2.2341717367483702</v>
      </c>
      <c r="CR271" s="43">
        <v>1.2400403154520765</v>
      </c>
      <c r="CS271" s="43">
        <v>-4.1458586459128061E-2</v>
      </c>
      <c r="CT271" s="43">
        <v>-1.6734270028873988</v>
      </c>
      <c r="CU271" s="43">
        <v>-0.11628521244179583</v>
      </c>
      <c r="CV271" s="43">
        <v>14.470749696177544</v>
      </c>
      <c r="CW271" s="43">
        <v>-4.2283456580056313</v>
      </c>
      <c r="CX271" s="43">
        <v>0.46207471321531446</v>
      </c>
      <c r="CY271" s="43">
        <v>15.513326816505412</v>
      </c>
      <c r="CZ271" s="43">
        <v>0.21383749914569031</v>
      </c>
      <c r="DA271" s="43">
        <v>9.1685166522922412E-2</v>
      </c>
      <c r="DB271" s="43">
        <v>2.2054505606315509</v>
      </c>
      <c r="DC271" s="43">
        <v>0.21272059816228697</v>
      </c>
      <c r="DD271" s="44">
        <f>10667-DD195</f>
        <v>3841</v>
      </c>
      <c r="DE271" s="44">
        <f>+DD271+DE270</f>
        <v>25482</v>
      </c>
      <c r="DF271" s="43">
        <f t="shared" si="77"/>
        <v>-5.6497175141242977</v>
      </c>
      <c r="DG271" s="43">
        <f t="shared" si="77"/>
        <v>-14.855653568564552</v>
      </c>
      <c r="DH271" s="44">
        <v>10511</v>
      </c>
      <c r="DI271" s="44">
        <f>+DH271+DI270</f>
        <v>83787</v>
      </c>
      <c r="DJ271" s="43">
        <f t="shared" si="79"/>
        <v>9.8557692307692299</v>
      </c>
      <c r="DK271" s="43">
        <f t="shared" si="79"/>
        <v>-13.800269544552012</v>
      </c>
    </row>
    <row r="272" spans="1:115" x14ac:dyDescent="0.25">
      <c r="A272" s="41">
        <v>2021</v>
      </c>
      <c r="B272" s="41" t="s">
        <v>160</v>
      </c>
      <c r="C272" s="41" t="s">
        <v>174</v>
      </c>
      <c r="D272" s="42">
        <v>105.81355091945998</v>
      </c>
      <c r="E272" s="42">
        <v>95.983606557377058</v>
      </c>
      <c r="F272" s="42">
        <v>114.84719602419844</v>
      </c>
      <c r="G272" s="42">
        <v>112.42854480271018</v>
      </c>
      <c r="H272" s="42">
        <v>107.2696696185286</v>
      </c>
      <c r="I272" s="42">
        <v>132.59259259259261</v>
      </c>
      <c r="J272" s="42">
        <v>68.803147430214523</v>
      </c>
      <c r="K272" s="42">
        <v>101.06660431301249</v>
      </c>
      <c r="L272" s="42">
        <v>109.02472084496699</v>
      </c>
      <c r="M272" s="42">
        <v>86.201164331179029</v>
      </c>
      <c r="N272" s="42">
        <v>131.35664036126701</v>
      </c>
      <c r="O272" s="42">
        <v>118.93889807300305</v>
      </c>
      <c r="P272" s="42">
        <v>118.33821294615932</v>
      </c>
      <c r="Q272" s="42">
        <v>130.47852664686928</v>
      </c>
      <c r="R272" s="42">
        <v>70.656261014070708</v>
      </c>
      <c r="S272" s="42">
        <v>126.85159233121929</v>
      </c>
      <c r="T272" s="42">
        <v>113.10568293753175</v>
      </c>
      <c r="U272" s="42">
        <v>90.849745947561217</v>
      </c>
      <c r="V272" s="42">
        <v>139.69609390277603</v>
      </c>
      <c r="W272" s="42">
        <v>122.41303514345275</v>
      </c>
      <c r="X272" s="42">
        <v>124.72616958346121</v>
      </c>
      <c r="Y272" s="42">
        <v>143.1677171034122</v>
      </c>
      <c r="Z272" s="42">
        <v>69.312726408647663</v>
      </c>
      <c r="AA272" s="42">
        <v>135.39961940502783</v>
      </c>
      <c r="AB272" s="43">
        <v>3.2811093209455189</v>
      </c>
      <c r="AC272" s="43">
        <v>-9.5752895752895579</v>
      </c>
      <c r="AD272" s="43">
        <v>8.3204805591617479</v>
      </c>
      <c r="AE272" s="43">
        <v>12.002935856772101</v>
      </c>
      <c r="AF272" s="43">
        <v>-1.15632447700591</v>
      </c>
      <c r="AG272" s="43">
        <v>26.950354609929072</v>
      </c>
      <c r="AH272" s="43">
        <v>-31.969493211502666</v>
      </c>
      <c r="AI272" s="43">
        <v>3.5035366931009282</v>
      </c>
      <c r="AJ272" s="43">
        <v>13.19101246682639</v>
      </c>
      <c r="AK272" s="43">
        <v>-4.3853989415075789</v>
      </c>
      <c r="AL272" s="43">
        <v>3.491858170412776</v>
      </c>
      <c r="AM272" s="43">
        <v>25.676545634594582</v>
      </c>
      <c r="AN272" s="43">
        <v>3.8190508243851395</v>
      </c>
      <c r="AO272" s="43">
        <v>48.881902717495329</v>
      </c>
      <c r="AP272" s="43">
        <v>-11.841537613965968</v>
      </c>
      <c r="AQ272" s="43">
        <v>20.578458905755582</v>
      </c>
      <c r="AR272" s="43">
        <v>15.805183051013771</v>
      </c>
      <c r="AS272" s="43">
        <v>-0.49353911978675669</v>
      </c>
      <c r="AT272" s="43">
        <v>7.5063195136535699</v>
      </c>
      <c r="AU272" s="43">
        <v>27.600688577974285</v>
      </c>
      <c r="AV272" s="43">
        <v>7.9515087413912555</v>
      </c>
      <c r="AW272" s="43">
        <v>59.794799275384001</v>
      </c>
      <c r="AX272" s="43">
        <v>-14.068598010885747</v>
      </c>
      <c r="AY272" s="43">
        <v>25.992675357688256</v>
      </c>
      <c r="AZ272" s="43">
        <v>3.2811093209455189</v>
      </c>
      <c r="BA272" s="43">
        <v>-9.5752895752895579</v>
      </c>
      <c r="BB272" s="43">
        <v>8.3204805591617479</v>
      </c>
      <c r="BC272" s="43">
        <v>12.002935856772101</v>
      </c>
      <c r="BD272" s="43">
        <v>-1.15632447700591</v>
      </c>
      <c r="BE272" s="43">
        <v>26.950354609929072</v>
      </c>
      <c r="BF272" s="43">
        <v>-31.969493211502666</v>
      </c>
      <c r="BG272" s="43">
        <v>3.5035366931009282</v>
      </c>
      <c r="BH272" s="43">
        <v>13.19101246682639</v>
      </c>
      <c r="BI272" s="43">
        <v>-4.3853989415075789</v>
      </c>
      <c r="BJ272" s="43">
        <v>3.491858170412776</v>
      </c>
      <c r="BK272" s="43">
        <v>25.676545634594582</v>
      </c>
      <c r="BL272" s="43">
        <v>3.8190508243851395</v>
      </c>
      <c r="BM272" s="43">
        <v>48.881902717495329</v>
      </c>
      <c r="BN272" s="43">
        <v>-11.841537613965968</v>
      </c>
      <c r="BO272" s="43">
        <v>20.578458905755582</v>
      </c>
      <c r="BP272" s="43">
        <v>15.805183051013771</v>
      </c>
      <c r="BQ272" s="43">
        <v>-0.49353911978675669</v>
      </c>
      <c r="BR272" s="43">
        <v>7.5063195136535699</v>
      </c>
      <c r="BS272" s="43">
        <v>27.600688577974285</v>
      </c>
      <c r="BT272" s="43">
        <v>7.9515087413912555</v>
      </c>
      <c r="BU272" s="43">
        <v>59.794799275384001</v>
      </c>
      <c r="BV272" s="43">
        <v>-14.068598010885747</v>
      </c>
      <c r="BW272" s="43">
        <v>25.992675357688256</v>
      </c>
      <c r="BX272" s="43">
        <v>1.7933362112372353</v>
      </c>
      <c r="BY272" s="43">
        <v>-0.63867417057713083</v>
      </c>
      <c r="BZ272" s="43">
        <v>-0.31132695773115859</v>
      </c>
      <c r="CA272" s="43">
        <v>4.9052018629661998</v>
      </c>
      <c r="CB272" s="43">
        <v>-8.9045918013162487E-2</v>
      </c>
      <c r="CC272" s="43">
        <v>0.24564391176043435</v>
      </c>
      <c r="CD272" s="43">
        <v>-2.4750605109152231</v>
      </c>
      <c r="CE272" s="43">
        <v>0.15659799374727665</v>
      </c>
      <c r="CF272" s="43">
        <v>12.861984176108272</v>
      </c>
      <c r="CG272" s="43">
        <v>-1.2872566508131913</v>
      </c>
      <c r="CH272" s="43">
        <v>-1.3374348877045945</v>
      </c>
      <c r="CI272" s="43">
        <v>11.592940596254577</v>
      </c>
      <c r="CJ272" s="43">
        <v>0.61900562993975317</v>
      </c>
      <c r="CK272" s="43">
        <v>0.22628367387886511</v>
      </c>
      <c r="CL272" s="43">
        <v>2.427462776225036</v>
      </c>
      <c r="CM272" s="43">
        <v>0.62098303832782775</v>
      </c>
      <c r="CN272" s="43">
        <v>0</v>
      </c>
      <c r="CO272" s="43">
        <v>0</v>
      </c>
      <c r="CP272" s="43">
        <v>0</v>
      </c>
      <c r="CQ272" s="43">
        <v>0</v>
      </c>
      <c r="CR272" s="43">
        <v>0</v>
      </c>
      <c r="CS272" s="43">
        <v>0</v>
      </c>
      <c r="CT272" s="43">
        <v>0</v>
      </c>
      <c r="CU272" s="43">
        <v>0</v>
      </c>
      <c r="CV272" s="43">
        <v>0</v>
      </c>
      <c r="CW272" s="43">
        <v>0</v>
      </c>
      <c r="CX272" s="43">
        <v>0</v>
      </c>
      <c r="CY272" s="43">
        <v>0</v>
      </c>
      <c r="CZ272" s="43">
        <v>0</v>
      </c>
      <c r="DA272" s="43">
        <v>0</v>
      </c>
      <c r="DB272" s="43">
        <v>0</v>
      </c>
      <c r="DC272" s="43">
        <v>0</v>
      </c>
      <c r="DD272" s="44">
        <f>4817-DD196</f>
        <v>2044</v>
      </c>
      <c r="DE272" s="44">
        <v>2044</v>
      </c>
      <c r="DF272" s="43">
        <f t="shared" si="77"/>
        <v>7.6923076923076872</v>
      </c>
      <c r="DG272" s="43">
        <f t="shared" si="77"/>
        <v>7.6923076923076872</v>
      </c>
      <c r="DH272" s="44">
        <v>6531</v>
      </c>
      <c r="DI272" s="44">
        <v>6531</v>
      </c>
      <c r="DJ272" s="43">
        <f t="shared" si="79"/>
        <v>-21.671863756296471</v>
      </c>
      <c r="DK272" s="43">
        <f t="shared" si="79"/>
        <v>-21.671863756296471</v>
      </c>
    </row>
    <row r="273" spans="1:115" x14ac:dyDescent="0.25">
      <c r="A273" s="41">
        <v>2021</v>
      </c>
      <c r="B273" s="41" t="s">
        <v>162</v>
      </c>
      <c r="C273" s="41" t="s">
        <v>174</v>
      </c>
      <c r="D273" s="42">
        <v>102.40995813301508</v>
      </c>
      <c r="E273" s="42">
        <v>94.836065573770483</v>
      </c>
      <c r="F273" s="42">
        <v>118.315677738969</v>
      </c>
      <c r="G273" s="42">
        <v>106.81737948273782</v>
      </c>
      <c r="H273" s="42">
        <v>106.63104564032697</v>
      </c>
      <c r="I273" s="42">
        <v>122.96296296296296</v>
      </c>
      <c r="J273" s="42">
        <v>66.44071164962169</v>
      </c>
      <c r="K273" s="42">
        <v>100.82918143038788</v>
      </c>
      <c r="L273" s="42">
        <v>113.65197702978979</v>
      </c>
      <c r="M273" s="42">
        <v>103.57093399932499</v>
      </c>
      <c r="N273" s="42">
        <v>159.74557475163874</v>
      </c>
      <c r="O273" s="42">
        <v>115.48468080267295</v>
      </c>
      <c r="P273" s="42">
        <v>127.90548123351246</v>
      </c>
      <c r="Q273" s="42">
        <v>141.23356964443826</v>
      </c>
      <c r="R273" s="42">
        <v>78.546099000428498</v>
      </c>
      <c r="S273" s="42">
        <v>108.91362495607635</v>
      </c>
      <c r="T273" s="42">
        <v>118.7694289985767</v>
      </c>
      <c r="U273" s="42">
        <v>109.48940154297378</v>
      </c>
      <c r="V273" s="42">
        <v>169.20086867141606</v>
      </c>
      <c r="W273" s="42">
        <v>119.70362151556249</v>
      </c>
      <c r="X273" s="42">
        <v>136.18248528321513</v>
      </c>
      <c r="Y273" s="42">
        <v>156.09257685904677</v>
      </c>
      <c r="Z273" s="42">
        <v>79.019211584963017</v>
      </c>
      <c r="AA273" s="42">
        <v>116.81016505338665</v>
      </c>
      <c r="AB273" s="43">
        <v>0.78606942473620212</v>
      </c>
      <c r="AC273" s="43">
        <v>-11.476664116296876</v>
      </c>
      <c r="AD273" s="43">
        <v>11.546575788758883</v>
      </c>
      <c r="AE273" s="43">
        <v>6.910445992389036</v>
      </c>
      <c r="AF273" s="43">
        <v>-2.2709979514193401</v>
      </c>
      <c r="AG273" s="43">
        <v>20.289855072463769</v>
      </c>
      <c r="AH273" s="43">
        <v>-30.349609374999996</v>
      </c>
      <c r="AI273" s="43">
        <v>7.0953690966969241</v>
      </c>
      <c r="AJ273" s="43">
        <v>16.949133146527707</v>
      </c>
      <c r="AK273" s="43">
        <v>8.7201298144486294</v>
      </c>
      <c r="AL273" s="43">
        <v>22.347843732312111</v>
      </c>
      <c r="AM273" s="43">
        <v>20.683701223693696</v>
      </c>
      <c r="AN273" s="43">
        <v>14.159742064097136</v>
      </c>
      <c r="AO273" s="43">
        <v>69.955678897326521</v>
      </c>
      <c r="AP273" s="43">
        <v>12.139173383593205</v>
      </c>
      <c r="AQ273" s="43">
        <v>7.6673275332242108</v>
      </c>
      <c r="AR273" s="43">
        <v>20.076454989394922</v>
      </c>
      <c r="AS273" s="43">
        <v>13.344728688422958</v>
      </c>
      <c r="AT273" s="43">
        <v>26.308185869414459</v>
      </c>
      <c r="AU273" s="43">
        <v>22.800338114647943</v>
      </c>
      <c r="AV273" s="43">
        <v>19.456498808790478</v>
      </c>
      <c r="AW273" s="43">
        <v>82.397794291145686</v>
      </c>
      <c r="AX273" s="43">
        <v>11.81996414138926</v>
      </c>
      <c r="AY273" s="43">
        <v>12.459901285869845</v>
      </c>
      <c r="AZ273" s="43">
        <v>2.0387293099666026</v>
      </c>
      <c r="BA273" s="43">
        <v>-10.5303612605688</v>
      </c>
      <c r="BB273" s="43">
        <v>9.9338554570813429</v>
      </c>
      <c r="BC273" s="43">
        <v>9.4626283327093006</v>
      </c>
      <c r="BD273" s="43">
        <v>-1.7151576507181687</v>
      </c>
      <c r="BE273" s="43">
        <v>23.655913978494624</v>
      </c>
      <c r="BF273" s="43">
        <v>-31.183223837016381</v>
      </c>
      <c r="BG273" s="43">
        <v>5.2667116812254999</v>
      </c>
      <c r="BH273" s="43">
        <v>15.078438308575425</v>
      </c>
      <c r="BI273" s="43">
        <v>2.3479192198563315</v>
      </c>
      <c r="BJ273" s="43">
        <v>13.053206204113167</v>
      </c>
      <c r="BK273" s="43">
        <v>23.166310351338339</v>
      </c>
      <c r="BL273" s="43">
        <v>8.9449211974415022</v>
      </c>
      <c r="BM273" s="43">
        <v>59.138691902487331</v>
      </c>
      <c r="BN273" s="43">
        <v>-0.65778732172298016</v>
      </c>
      <c r="BO273" s="43">
        <v>14.249432637706416</v>
      </c>
      <c r="BP273" s="43">
        <v>17.954318271448933</v>
      </c>
      <c r="BQ273" s="43">
        <v>6.620695359348594</v>
      </c>
      <c r="BR273" s="43">
        <v>17.050333564384967</v>
      </c>
      <c r="BS273" s="43">
        <v>25.181355549011041</v>
      </c>
      <c r="BT273" s="43">
        <v>13.665476882330129</v>
      </c>
      <c r="BU273" s="43">
        <v>70.837159237260792</v>
      </c>
      <c r="BV273" s="43">
        <v>-1.9791946033880459</v>
      </c>
      <c r="BW273" s="43">
        <v>19.341486449826206</v>
      </c>
      <c r="BX273" s="43">
        <v>-1.0547515093578654</v>
      </c>
      <c r="BY273" s="43">
        <v>-0.64786787104071819</v>
      </c>
      <c r="BZ273" s="43">
        <v>-0.13118318382563479</v>
      </c>
      <c r="CA273" s="43">
        <v>2.0484965065287661</v>
      </c>
      <c r="CB273" s="43">
        <v>-0.4123730417259221</v>
      </c>
      <c r="CC273" s="43">
        <v>0.17893493581124517</v>
      </c>
      <c r="CD273" s="43">
        <v>-2.4033808119252473</v>
      </c>
      <c r="CE273" s="43">
        <v>0.31262195681964583</v>
      </c>
      <c r="CF273" s="43">
        <v>18.008454746736117</v>
      </c>
      <c r="CG273" s="43">
        <v>1.5976640056442657</v>
      </c>
      <c r="CH273" s="43">
        <v>-2.2936483881943356E-2</v>
      </c>
      <c r="CI273" s="43">
        <v>10.515444933633788</v>
      </c>
      <c r="CJ273" s="43">
        <v>1.479281045399786</v>
      </c>
      <c r="CK273" s="43">
        <v>0.30386423932521267</v>
      </c>
      <c r="CL273" s="43">
        <v>3.897554752582606</v>
      </c>
      <c r="CM273" s="43">
        <v>0.23758225403240144</v>
      </c>
      <c r="CN273" s="43">
        <v>0.39670565471259239</v>
      </c>
      <c r="CO273" s="43">
        <v>-0.64320077629361849</v>
      </c>
      <c r="CP273" s="43">
        <v>-0.22506005943953705</v>
      </c>
      <c r="CQ273" s="43">
        <v>3.5106760074495131</v>
      </c>
      <c r="CR273" s="43">
        <v>-0.25338212399446203</v>
      </c>
      <c r="CS273" s="43">
        <v>0.21234858164717471</v>
      </c>
      <c r="CT273" s="43">
        <v>-2.4390800853153154</v>
      </c>
      <c r="CU273" s="43">
        <v>0.23440411065883765</v>
      </c>
      <c r="CV273" s="43">
        <v>0</v>
      </c>
      <c r="CW273" s="43">
        <v>0</v>
      </c>
      <c r="CX273" s="43">
        <v>0</v>
      </c>
      <c r="CY273" s="43">
        <v>0</v>
      </c>
      <c r="CZ273" s="43">
        <v>0</v>
      </c>
      <c r="DA273" s="43">
        <v>0</v>
      </c>
      <c r="DB273" s="43">
        <v>0</v>
      </c>
      <c r="DC273" s="43">
        <v>0</v>
      </c>
      <c r="DD273" s="44">
        <f>7576-DD197</f>
        <v>2895</v>
      </c>
      <c r="DE273" s="44">
        <f t="shared" ref="DE273:DE278" si="80">+DD273+DE272</f>
        <v>4939</v>
      </c>
      <c r="DF273" s="43">
        <f t="shared" si="77"/>
        <v>37.008991954566973</v>
      </c>
      <c r="DG273" s="43">
        <f t="shared" si="77"/>
        <v>23.136374968835693</v>
      </c>
      <c r="DH273" s="44">
        <v>8595</v>
      </c>
      <c r="DI273" s="44">
        <f t="shared" ref="DI273:DI278" si="81">+DH273+DI272</f>
        <v>15126</v>
      </c>
      <c r="DJ273" s="43">
        <f t="shared" si="79"/>
        <v>-4.8699501936911975</v>
      </c>
      <c r="DK273" s="43">
        <f t="shared" si="79"/>
        <v>-12.933862890692449</v>
      </c>
    </row>
    <row r="274" spans="1:115" x14ac:dyDescent="0.25">
      <c r="A274" s="41">
        <v>2021</v>
      </c>
      <c r="B274" s="41" t="s">
        <v>163</v>
      </c>
      <c r="C274" s="41" t="s">
        <v>174</v>
      </c>
      <c r="D274" s="42">
        <v>103.62029203322001</v>
      </c>
      <c r="E274" s="42">
        <v>95.901639344262293</v>
      </c>
      <c r="F274" s="42">
        <v>118.00153485415406</v>
      </c>
      <c r="G274" s="42">
        <v>107.93171876199142</v>
      </c>
      <c r="H274" s="42">
        <v>108.24357118528609</v>
      </c>
      <c r="I274" s="42">
        <v>117.77777777777779</v>
      </c>
      <c r="J274" s="42">
        <v>69.546532190826923</v>
      </c>
      <c r="K274" s="42">
        <v>100.82918143038788</v>
      </c>
      <c r="L274" s="42">
        <v>121.18079309401398</v>
      </c>
      <c r="M274" s="42">
        <v>102.23578097702359</v>
      </c>
      <c r="N274" s="42">
        <v>166.39036332583314</v>
      </c>
      <c r="O274" s="42">
        <v>126.02989163084868</v>
      </c>
      <c r="P274" s="42">
        <v>141.4832549431641</v>
      </c>
      <c r="Q274" s="42">
        <v>166.21201589545183</v>
      </c>
      <c r="R274" s="42">
        <v>83.907572591770503</v>
      </c>
      <c r="S274" s="42">
        <v>114.40484979992735</v>
      </c>
      <c r="T274" s="42">
        <v>127.41636204174421</v>
      </c>
      <c r="U274" s="42">
        <v>108.22300609752835</v>
      </c>
      <c r="V274" s="42">
        <v>176.67421113988632</v>
      </c>
      <c r="W274" s="42">
        <v>131.80323392988251</v>
      </c>
      <c r="X274" s="42">
        <v>151.89727555835273</v>
      </c>
      <c r="Y274" s="42">
        <v>183.74068717965446</v>
      </c>
      <c r="Z274" s="42">
        <v>84.58605642976751</v>
      </c>
      <c r="AA274" s="42">
        <v>122.86469070857882</v>
      </c>
      <c r="AB274" s="43">
        <v>2.7736987936477497</v>
      </c>
      <c r="AC274" s="43">
        <v>-9.7222222222222108</v>
      </c>
      <c r="AD274" s="43">
        <v>12.797202798977114</v>
      </c>
      <c r="AE274" s="43">
        <v>8.2010023740437976</v>
      </c>
      <c r="AF274" s="43">
        <v>-0.11491543402674109</v>
      </c>
      <c r="AG274" s="43">
        <v>24.21875</v>
      </c>
      <c r="AH274" s="43">
        <v>-23.556756978149117</v>
      </c>
      <c r="AI274" s="43">
        <v>5.2139639638459245</v>
      </c>
      <c r="AJ274" s="43">
        <v>25.485335971523291</v>
      </c>
      <c r="AK274" s="43">
        <v>53.378671998826711</v>
      </c>
      <c r="AL274" s="43">
        <v>103.82411241477314</v>
      </c>
      <c r="AM274" s="43">
        <v>4.842625074564233</v>
      </c>
      <c r="AN274" s="43">
        <v>75.497313968190156</v>
      </c>
      <c r="AO274" s="43">
        <v>162.31436901429311</v>
      </c>
      <c r="AP274" s="43">
        <v>100.18185579812994</v>
      </c>
      <c r="AQ274" s="43">
        <v>-2.0042136529336063</v>
      </c>
      <c r="AR274" s="43">
        <v>28.519868628253732</v>
      </c>
      <c r="AS274" s="43">
        <v>59.279457982209259</v>
      </c>
      <c r="AT274" s="43">
        <v>107.70204566723014</v>
      </c>
      <c r="AU274" s="43">
        <v>6.6222513663771299</v>
      </c>
      <c r="AV274" s="43">
        <v>84.304425337186046</v>
      </c>
      <c r="AW274" s="43">
        <v>180.96307978650867</v>
      </c>
      <c r="AX274" s="43">
        <v>99.950599927536587</v>
      </c>
      <c r="AY274" s="43">
        <v>1.9539987856481256</v>
      </c>
      <c r="AZ274" s="43">
        <v>2.2817780006118005</v>
      </c>
      <c r="BA274" s="43">
        <v>-10.261672652642384</v>
      </c>
      <c r="BB274" s="43">
        <v>10.879667374594604</v>
      </c>
      <c r="BC274" s="43">
        <v>9.0431945839051675</v>
      </c>
      <c r="BD274" s="43">
        <v>-1.1832117145795573</v>
      </c>
      <c r="BE274" s="43">
        <v>23.832923832923836</v>
      </c>
      <c r="BF274" s="43">
        <v>-28.769910701556554</v>
      </c>
      <c r="BG274" s="43">
        <v>5.2491370252773395</v>
      </c>
      <c r="BH274" s="43">
        <v>18.543092216040936</v>
      </c>
      <c r="BI274" s="43">
        <v>15.841932886544008</v>
      </c>
      <c r="BJ274" s="43">
        <v>34.903569932422563</v>
      </c>
      <c r="BK274" s="43">
        <v>16.073284192238614</v>
      </c>
      <c r="BL274" s="43">
        <v>26.44190947960594</v>
      </c>
      <c r="BM274" s="43">
        <v>87.064835117250254</v>
      </c>
      <c r="BN274" s="43">
        <v>21.34445248759129</v>
      </c>
      <c r="BO274" s="43">
        <v>8.3766421289612971</v>
      </c>
      <c r="BP274" s="43">
        <v>21.496441777391652</v>
      </c>
      <c r="BQ274" s="43">
        <v>20.605446323118983</v>
      </c>
      <c r="BR274" s="43">
        <v>39.147156581855079</v>
      </c>
      <c r="BS274" s="43">
        <v>17.944744148057133</v>
      </c>
      <c r="BT274" s="43">
        <v>32.32769528298067</v>
      </c>
      <c r="BU274" s="43">
        <v>100.77392907103304</v>
      </c>
      <c r="BV274" s="43">
        <v>20.289948875613284</v>
      </c>
      <c r="BW274" s="43">
        <v>13.027188414378688</v>
      </c>
      <c r="BX274" s="43">
        <v>0.27062631719082048</v>
      </c>
      <c r="BY274" s="43">
        <v>-0.58518376302051411</v>
      </c>
      <c r="BZ274" s="43">
        <v>-0.10204175701143783</v>
      </c>
      <c r="CA274" s="43">
        <v>2.5352775264904945</v>
      </c>
      <c r="CB274" s="43">
        <v>-0.10998134553222626</v>
      </c>
      <c r="CC274" s="43">
        <v>0.19921149379421663</v>
      </c>
      <c r="CD274" s="43">
        <v>-1.9135950850454588</v>
      </c>
      <c r="CE274" s="43">
        <v>0.24693924751574631</v>
      </c>
      <c r="CF274" s="43">
        <v>25.949113054318879</v>
      </c>
      <c r="CG274" s="43">
        <v>7.8505939184746785</v>
      </c>
      <c r="CH274" s="43">
        <v>2.699831475146357</v>
      </c>
      <c r="CI274" s="43">
        <v>2.7614663652040887</v>
      </c>
      <c r="CJ274" s="43">
        <v>5.6543227787394832</v>
      </c>
      <c r="CK274" s="43">
        <v>0.54589173072540054</v>
      </c>
      <c r="CL274" s="43">
        <v>6.4683167627285512</v>
      </c>
      <c r="CM274" s="43">
        <v>-3.1309976699678478E-2</v>
      </c>
      <c r="CN274" s="43">
        <v>0.27044386064061232</v>
      </c>
      <c r="CO274" s="43">
        <v>-0.62404611162882428</v>
      </c>
      <c r="CP274" s="43">
        <v>-0.18437522511748203</v>
      </c>
      <c r="CQ274" s="43">
        <v>3.0996349769022657</v>
      </c>
      <c r="CR274" s="43">
        <v>-0.21213448679132177</v>
      </c>
      <c r="CS274" s="43">
        <v>0.2080153705429405</v>
      </c>
      <c r="CT274" s="43">
        <v>-2.2552161459853544</v>
      </c>
      <c r="CU274" s="43">
        <v>0.23856548271838876</v>
      </c>
      <c r="CV274" s="43">
        <v>0</v>
      </c>
      <c r="CW274" s="43">
        <v>0</v>
      </c>
      <c r="CX274" s="43">
        <v>0</v>
      </c>
      <c r="CY274" s="43">
        <v>0</v>
      </c>
      <c r="CZ274" s="43">
        <v>0</v>
      </c>
      <c r="DA274" s="43">
        <v>0</v>
      </c>
      <c r="DB274" s="43">
        <v>0</v>
      </c>
      <c r="DC274" s="43">
        <v>0</v>
      </c>
      <c r="DD274" s="44">
        <f>8767-DD198</f>
        <v>3580</v>
      </c>
      <c r="DE274" s="44">
        <f t="shared" si="80"/>
        <v>8519</v>
      </c>
      <c r="DF274" s="43">
        <f t="shared" si="77"/>
        <v>197.34219269102988</v>
      </c>
      <c r="DG274" s="43">
        <f t="shared" si="77"/>
        <v>63.355704697986567</v>
      </c>
      <c r="DH274" s="44">
        <v>10612</v>
      </c>
      <c r="DI274" s="44">
        <f t="shared" si="81"/>
        <v>25738</v>
      </c>
      <c r="DJ274" s="43">
        <f t="shared" si="79"/>
        <v>78.053691275167793</v>
      </c>
      <c r="DK274" s="43">
        <f t="shared" si="79"/>
        <v>10.30729010414435</v>
      </c>
    </row>
    <row r="275" spans="1:115" x14ac:dyDescent="0.25">
      <c r="A275" s="41">
        <v>2021</v>
      </c>
      <c r="B275" s="41" t="s">
        <v>164</v>
      </c>
      <c r="C275" s="41" t="s">
        <v>174</v>
      </c>
      <c r="D275" s="42">
        <v>103.35861445080216</v>
      </c>
      <c r="E275" s="42">
        <v>97.377049180327873</v>
      </c>
      <c r="F275" s="42">
        <v>118.84498698323125</v>
      </c>
      <c r="G275" s="42">
        <v>107.96855642411552</v>
      </c>
      <c r="H275" s="42">
        <v>107.73267200272475</v>
      </c>
      <c r="I275" s="42">
        <v>123.7037037037037</v>
      </c>
      <c r="J275" s="42">
        <v>65.641433297985799</v>
      </c>
      <c r="K275" s="42">
        <v>100.71046998907558</v>
      </c>
      <c r="L275" s="42">
        <v>113.07800951029508</v>
      </c>
      <c r="M275" s="42">
        <v>111.61891726367259</v>
      </c>
      <c r="N275" s="42">
        <v>152.51746287431772</v>
      </c>
      <c r="O275" s="42">
        <v>112.61568648024188</v>
      </c>
      <c r="P275" s="42">
        <v>126.38058658848981</v>
      </c>
      <c r="Q275" s="42">
        <v>138.43818881701495</v>
      </c>
      <c r="R275" s="42">
        <v>72.907913612569644</v>
      </c>
      <c r="S275" s="42">
        <v>113.6725181425752</v>
      </c>
      <c r="T275" s="42">
        <v>120.09055017388313</v>
      </c>
      <c r="U275" s="42">
        <v>118.32574996851322</v>
      </c>
      <c r="V275" s="42">
        <v>162.62844866199995</v>
      </c>
      <c r="W275" s="42">
        <v>119.58583272359462</v>
      </c>
      <c r="X275" s="42">
        <v>136.56903646222364</v>
      </c>
      <c r="Y275" s="42">
        <v>153.49347558006912</v>
      </c>
      <c r="Z275" s="42">
        <v>73.625216186089943</v>
      </c>
      <c r="AA275" s="42">
        <v>122.93783825794063</v>
      </c>
      <c r="AB275" s="43">
        <v>5.6786048158394609</v>
      </c>
      <c r="AC275" s="43">
        <v>-2.8618152085036708</v>
      </c>
      <c r="AD275" s="43">
        <v>16.145176214646419</v>
      </c>
      <c r="AE275" s="43">
        <v>9.980031895361785</v>
      </c>
      <c r="AF275" s="43">
        <v>1.7338077433361354</v>
      </c>
      <c r="AG275" s="43">
        <v>41.525423728813557</v>
      </c>
      <c r="AH275" s="43">
        <v>-17.734139678240378</v>
      </c>
      <c r="AI275" s="43">
        <v>5.0191312171917524</v>
      </c>
      <c r="AJ275" s="43">
        <v>56.352010474945935</v>
      </c>
      <c r="AK275" s="43">
        <v>354.81610300145138</v>
      </c>
      <c r="AL275" s="43">
        <v>225.69912242851927</v>
      </c>
      <c r="AM275" s="43">
        <v>4.4476272845291209</v>
      </c>
      <c r="AN275" s="43">
        <v>352.82964709389699</v>
      </c>
      <c r="AO275" s="43">
        <v>722.18155202132391</v>
      </c>
      <c r="AP275" s="43">
        <v>132.91647736125617</v>
      </c>
      <c r="AQ275" s="43">
        <v>27.28301099189401</v>
      </c>
      <c r="AR275" s="43">
        <v>61.161521961852451</v>
      </c>
      <c r="AS275" s="43">
        <v>371.57301195383548</v>
      </c>
      <c r="AT275" s="43">
        <v>231.91769236346488</v>
      </c>
      <c r="AU275" s="43">
        <v>7.5861349902106578</v>
      </c>
      <c r="AV275" s="43">
        <v>372.65644472172249</v>
      </c>
      <c r="AW275" s="43">
        <v>779.23173051778929</v>
      </c>
      <c r="AX275" s="43">
        <v>133.97381889886208</v>
      </c>
      <c r="AY275" s="43">
        <v>32.562238854893486</v>
      </c>
      <c r="AZ275" s="43">
        <v>3.1067902732747843</v>
      </c>
      <c r="BA275" s="43">
        <v>-8.4944346807264264</v>
      </c>
      <c r="BB275" s="43">
        <v>12.16546511525336</v>
      </c>
      <c r="BC275" s="43">
        <v>9.2741509184617534</v>
      </c>
      <c r="BD275" s="43">
        <v>-0.46799103941327358</v>
      </c>
      <c r="BE275" s="43">
        <v>27.809523809523817</v>
      </c>
      <c r="BF275" s="43">
        <v>-26.372494813356941</v>
      </c>
      <c r="BG275" s="43">
        <v>5.1916258650924085</v>
      </c>
      <c r="BH275" s="43">
        <v>26.088625640529138</v>
      </c>
      <c r="BI275" s="43">
        <v>45.915942344798253</v>
      </c>
      <c r="BJ275" s="43">
        <v>58.052793108725844</v>
      </c>
      <c r="BK275" s="43">
        <v>13.077104492508562</v>
      </c>
      <c r="BL275" s="43">
        <v>53.669793039306946</v>
      </c>
      <c r="BM275" s="43">
        <v>129.68062224032928</v>
      </c>
      <c r="BN275" s="43">
        <v>36.977037009803702</v>
      </c>
      <c r="BO275" s="43">
        <v>12.470777966427793</v>
      </c>
      <c r="BP275" s="43">
        <v>29.479613287768757</v>
      </c>
      <c r="BQ275" s="43">
        <v>51.952007121092826</v>
      </c>
      <c r="BR275" s="43">
        <v>62.881022499252822</v>
      </c>
      <c r="BS275" s="43">
        <v>15.255717184853212</v>
      </c>
      <c r="BT275" s="43">
        <v>61.177335788771735</v>
      </c>
      <c r="BU275" s="43">
        <v>146.67722065990793</v>
      </c>
      <c r="BV275" s="43">
        <v>36.182257746833542</v>
      </c>
      <c r="BW275" s="43">
        <v>17.294127745350906</v>
      </c>
      <c r="BX275" s="43">
        <v>2.5933861515960608</v>
      </c>
      <c r="BY275" s="43">
        <v>-0.10229556956637444</v>
      </c>
      <c r="BZ275" s="43">
        <v>0.15177549180228436</v>
      </c>
      <c r="CA275" s="43">
        <v>2.8954441292107189</v>
      </c>
      <c r="CB275" s="43">
        <v>0.30848507697359778</v>
      </c>
      <c r="CC275" s="43">
        <v>0.30688670869911933</v>
      </c>
      <c r="CD275" s="43">
        <v>-1.2178535046157932</v>
      </c>
      <c r="CE275" s="43">
        <v>0.25094381909250796</v>
      </c>
      <c r="CF275" s="43">
        <v>54.5407559758942</v>
      </c>
      <c r="CG275" s="43">
        <v>27.218450516948689</v>
      </c>
      <c r="CH275" s="43">
        <v>5.3148262314185919</v>
      </c>
      <c r="CI275" s="43">
        <v>2.4741672793285665</v>
      </c>
      <c r="CJ275" s="43">
        <v>12.027822125310932</v>
      </c>
      <c r="CK275" s="43">
        <v>0.87479359850186644</v>
      </c>
      <c r="CL275" s="43">
        <v>5.8296344382149554</v>
      </c>
      <c r="CM275" s="43">
        <v>0.80106178617060109</v>
      </c>
      <c r="CN275" s="43">
        <v>0.73476654271393071</v>
      </c>
      <c r="CO275" s="43">
        <v>-0.49692300756452779</v>
      </c>
      <c r="CP275" s="43">
        <v>-0.10247301491687529</v>
      </c>
      <c r="CQ275" s="43">
        <v>3.0452111737075431</v>
      </c>
      <c r="CR275" s="43">
        <v>-7.5940428272011098E-2</v>
      </c>
      <c r="CS275" s="43">
        <v>0.23210510384675337</v>
      </c>
      <c r="CT275" s="43">
        <v>-2.1087947148804669</v>
      </c>
      <c r="CU275" s="43">
        <v>0.24158143079351557</v>
      </c>
      <c r="CV275" s="43">
        <v>0</v>
      </c>
      <c r="CW275" s="43">
        <v>0</v>
      </c>
      <c r="CX275" s="43">
        <v>0</v>
      </c>
      <c r="CY275" s="43">
        <v>0</v>
      </c>
      <c r="CZ275" s="43">
        <v>0</v>
      </c>
      <c r="DA275" s="43">
        <v>0</v>
      </c>
      <c r="DB275" s="43">
        <v>0</v>
      </c>
      <c r="DC275" s="43">
        <v>0</v>
      </c>
      <c r="DD275" s="44">
        <f>7131-DD199</f>
        <v>2962</v>
      </c>
      <c r="DE275" s="44">
        <f t="shared" si="80"/>
        <v>11481</v>
      </c>
      <c r="DF275" s="43">
        <f t="shared" si="77"/>
        <v>2521.2389380530972</v>
      </c>
      <c r="DG275" s="43">
        <f t="shared" si="77"/>
        <v>115.48423423423424</v>
      </c>
      <c r="DH275" s="44">
        <v>8835</v>
      </c>
      <c r="DI275" s="44">
        <f t="shared" si="81"/>
        <v>34573</v>
      </c>
      <c r="DJ275" s="43">
        <f t="shared" si="79"/>
        <v>19106.521739130436</v>
      </c>
      <c r="DK275" s="43">
        <f t="shared" si="79"/>
        <v>47.880576585824898</v>
      </c>
    </row>
    <row r="276" spans="1:115" x14ac:dyDescent="0.25">
      <c r="A276" s="41">
        <v>2021</v>
      </c>
      <c r="B276" s="41" t="s">
        <v>165</v>
      </c>
      <c r="C276" s="41" t="s">
        <v>174</v>
      </c>
      <c r="D276" s="42">
        <v>102.93287479617132</v>
      </c>
      <c r="E276" s="42">
        <v>96.311475409836063</v>
      </c>
      <c r="F276" s="42">
        <v>117.73903189547585</v>
      </c>
      <c r="G276" s="42">
        <v>107.44230410805713</v>
      </c>
      <c r="H276" s="42">
        <v>107.67838896457764</v>
      </c>
      <c r="I276" s="42">
        <v>122.96296296296296</v>
      </c>
      <c r="J276" s="42">
        <v>65.434627011198899</v>
      </c>
      <c r="K276" s="42">
        <v>101.61699372240346</v>
      </c>
      <c r="L276" s="42">
        <v>110.28964543088493</v>
      </c>
      <c r="M276" s="42">
        <v>95.600892584407205</v>
      </c>
      <c r="N276" s="42">
        <v>136.52393033575251</v>
      </c>
      <c r="O276" s="42">
        <v>114.86656726855644</v>
      </c>
      <c r="P276" s="42">
        <v>119.77564795375515</v>
      </c>
      <c r="Q276" s="42">
        <v>147.3533052423706</v>
      </c>
      <c r="R276" s="42">
        <v>84.373539304020682</v>
      </c>
      <c r="S276" s="42">
        <v>120.43940526186658</v>
      </c>
      <c r="T276" s="42">
        <v>118.69882279252595</v>
      </c>
      <c r="U276" s="42">
        <v>101.56078699555955</v>
      </c>
      <c r="V276" s="42">
        <v>146.73358176476972</v>
      </c>
      <c r="W276" s="42">
        <v>124.73006726973104</v>
      </c>
      <c r="X276" s="42">
        <v>129.68121095056554</v>
      </c>
      <c r="Y276" s="42">
        <v>163.72949363132315</v>
      </c>
      <c r="Z276" s="42">
        <v>85.284053528134123</v>
      </c>
      <c r="AA276" s="42">
        <v>130.81924038803626</v>
      </c>
      <c r="AB276" s="43">
        <v>5.1306150181019472</v>
      </c>
      <c r="AC276" s="43">
        <v>0.25597269624573205</v>
      </c>
      <c r="AD276" s="43">
        <v>15.90273659390613</v>
      </c>
      <c r="AE276" s="43">
        <v>7.6294529304005154</v>
      </c>
      <c r="AF276" s="43">
        <v>2.3398379411853965</v>
      </c>
      <c r="AG276" s="43">
        <v>44.347826086956509</v>
      </c>
      <c r="AH276" s="43">
        <v>-14.154771216269058</v>
      </c>
      <c r="AI276" s="43">
        <v>5.4777640862796462</v>
      </c>
      <c r="AJ276" s="43">
        <v>14.07098826602815</v>
      </c>
      <c r="AK276" s="43">
        <v>61.199502206414323</v>
      </c>
      <c r="AL276" s="43">
        <v>90.972806858610156</v>
      </c>
      <c r="AM276" s="43">
        <v>-12.568784337689976</v>
      </c>
      <c r="AN276" s="43">
        <v>94.730152634003659</v>
      </c>
      <c r="AO276" s="43">
        <v>133.00799079949135</v>
      </c>
      <c r="AP276" s="43">
        <v>257.22499713936651</v>
      </c>
      <c r="AQ276" s="43">
        <v>28.793749874005272</v>
      </c>
      <c r="AR276" s="43">
        <v>20.177429114570611</v>
      </c>
      <c r="AS276" s="43">
        <v>66.375955203344944</v>
      </c>
      <c r="AT276" s="43">
        <v>95.566709554858818</v>
      </c>
      <c r="AU276" s="43">
        <v>-6.720013891787513</v>
      </c>
      <c r="AV276" s="43">
        <v>105.11558170304221</v>
      </c>
      <c r="AW276" s="43">
        <v>148.82304528345699</v>
      </c>
      <c r="AX276" s="43">
        <v>259.33938676519881</v>
      </c>
      <c r="AY276" s="43">
        <v>34.389115536512293</v>
      </c>
      <c r="AZ276" s="43">
        <v>3.502617769876526</v>
      </c>
      <c r="BA276" s="43">
        <v>-6.8647703797870658</v>
      </c>
      <c r="BB276" s="43">
        <v>12.894693339133134</v>
      </c>
      <c r="BC276" s="43">
        <v>8.9444918466703669</v>
      </c>
      <c r="BD276" s="43">
        <v>8.2040306759401105E-2</v>
      </c>
      <c r="BE276" s="43">
        <v>30.781249999999982</v>
      </c>
      <c r="BF276" s="43">
        <v>-24.272745985137757</v>
      </c>
      <c r="BG276" s="43">
        <v>5.2490723038765674</v>
      </c>
      <c r="BH276" s="43">
        <v>23.557622413579573</v>
      </c>
      <c r="BI276" s="43">
        <v>48.614206316264983</v>
      </c>
      <c r="BJ276" s="43">
        <v>63.197506709373364</v>
      </c>
      <c r="BK276" s="43">
        <v>6.9481244916357543</v>
      </c>
      <c r="BL276" s="43">
        <v>60.046478043945918</v>
      </c>
      <c r="BM276" s="43">
        <v>130.3503695083788</v>
      </c>
      <c r="BN276" s="43">
        <v>58.035728239617022</v>
      </c>
      <c r="BO276" s="43">
        <v>15.487858306205137</v>
      </c>
      <c r="BP276" s="43">
        <v>27.520637728172414</v>
      </c>
      <c r="BQ276" s="43">
        <v>54.526669363555101</v>
      </c>
      <c r="BR276" s="43">
        <v>68.065932965344984</v>
      </c>
      <c r="BS276" s="43">
        <v>10.026126526654533</v>
      </c>
      <c r="BT276" s="43">
        <v>68.052125602376876</v>
      </c>
      <c r="BU276" s="43">
        <v>147.1132493117168</v>
      </c>
      <c r="BV276" s="43">
        <v>57.467016065184893</v>
      </c>
      <c r="BW276" s="43">
        <v>20.482476968082651</v>
      </c>
      <c r="BX276" s="43">
        <v>2.8458650661063336</v>
      </c>
      <c r="BY276" s="43">
        <v>0.18608094869995767</v>
      </c>
      <c r="BZ276" s="43">
        <v>0.23239194942588665</v>
      </c>
      <c r="CA276" s="43">
        <v>2.4743953738766158</v>
      </c>
      <c r="CB276" s="43">
        <v>0.4272375804921445</v>
      </c>
      <c r="CC276" s="43">
        <v>0.33366239077233956</v>
      </c>
      <c r="CD276" s="43">
        <v>-1.0570805395002092</v>
      </c>
      <c r="CE276" s="43">
        <v>0.24917736233959867</v>
      </c>
      <c r="CF276" s="43">
        <v>12.28824472415609</v>
      </c>
      <c r="CG276" s="43">
        <v>9.1834526322761629</v>
      </c>
      <c r="CH276" s="43">
        <v>2.3027157465038313</v>
      </c>
      <c r="CI276" s="43">
        <v>-8.5563531265115511</v>
      </c>
      <c r="CJ276" s="43">
        <v>5.3351274786476335</v>
      </c>
      <c r="CK276" s="43">
        <v>0.44120459542686574</v>
      </c>
      <c r="CL276" s="43">
        <v>2.9158074354415051</v>
      </c>
      <c r="CM276" s="43">
        <v>0.66628996237164262</v>
      </c>
      <c r="CN276" s="43">
        <v>1.2044588553431017</v>
      </c>
      <c r="CO276" s="43">
        <v>-0.36352390734959122</v>
      </c>
      <c r="CP276" s="43">
        <v>-3.1229265204092877E-2</v>
      </c>
      <c r="CQ276" s="43">
        <v>2.9852833977691429</v>
      </c>
      <c r="CR276" s="43">
        <v>2.2354631084137652E-2</v>
      </c>
      <c r="CS276" s="43">
        <v>0.25195967371471606</v>
      </c>
      <c r="CT276" s="43">
        <v>-1.9034661724880184</v>
      </c>
      <c r="CU276" s="43">
        <v>0.24308049781680727</v>
      </c>
      <c r="CV276" s="43">
        <v>0</v>
      </c>
      <c r="CW276" s="43">
        <v>0</v>
      </c>
      <c r="CX276" s="43">
        <v>0</v>
      </c>
      <c r="CY276" s="43">
        <v>0</v>
      </c>
      <c r="CZ276" s="43">
        <v>0</v>
      </c>
      <c r="DA276" s="43">
        <v>0</v>
      </c>
      <c r="DB276" s="43">
        <v>0</v>
      </c>
      <c r="DC276" s="43">
        <v>0</v>
      </c>
      <c r="DD276" s="44">
        <f>6155-DD200</f>
        <v>2716</v>
      </c>
      <c r="DE276" s="44">
        <f t="shared" si="80"/>
        <v>14197</v>
      </c>
      <c r="DF276" s="43">
        <f t="shared" si="77"/>
        <v>119.20903954802257</v>
      </c>
      <c r="DG276" s="43">
        <f t="shared" si="77"/>
        <v>116.18699558398049</v>
      </c>
      <c r="DH276" s="44">
        <v>9006</v>
      </c>
      <c r="DI276" s="44">
        <f t="shared" si="81"/>
        <v>43579</v>
      </c>
      <c r="DJ276" s="43">
        <f t="shared" si="79"/>
        <v>210.87331722471521</v>
      </c>
      <c r="DK276" s="43">
        <f t="shared" si="79"/>
        <v>65.850966661592338</v>
      </c>
    </row>
    <row r="277" spans="1:115" x14ac:dyDescent="0.25">
      <c r="A277" s="41">
        <v>2021</v>
      </c>
      <c r="B277" s="41" t="s">
        <v>166</v>
      </c>
      <c r="C277" s="41" t="s">
        <v>174</v>
      </c>
      <c r="D277" s="42">
        <v>102.88727025382055</v>
      </c>
      <c r="E277" s="42">
        <v>98.934426229508205</v>
      </c>
      <c r="F277" s="42">
        <v>117.21832930502532</v>
      </c>
      <c r="G277" s="42">
        <v>106.21350495006084</v>
      </c>
      <c r="H277" s="42">
        <v>109.25579019073568</v>
      </c>
      <c r="I277" s="42">
        <v>123.7037037037037</v>
      </c>
      <c r="J277" s="42">
        <v>67.802652150894048</v>
      </c>
      <c r="K277" s="42">
        <v>101.00185261751575</v>
      </c>
      <c r="L277" s="42">
        <v>123.15591840210023</v>
      </c>
      <c r="M277" s="42">
        <v>130.90502018533797</v>
      </c>
      <c r="N277" s="42">
        <v>170.42200336342668</v>
      </c>
      <c r="O277" s="42">
        <v>114.12571458946263</v>
      </c>
      <c r="P277" s="42">
        <v>129.16202252916412</v>
      </c>
      <c r="Q277" s="42">
        <v>173.6518201482734</v>
      </c>
      <c r="R277" s="42">
        <v>116.64630381725097</v>
      </c>
      <c r="S277" s="42">
        <v>129.55280711260767</v>
      </c>
      <c r="T277" s="42">
        <v>132.54181117747243</v>
      </c>
      <c r="U277" s="42">
        <v>139.61286610845897</v>
      </c>
      <c r="V277" s="42">
        <v>184.34754079227841</v>
      </c>
      <c r="W277" s="42">
        <v>123.76414196788514</v>
      </c>
      <c r="X277" s="42">
        <v>141.09046108668187</v>
      </c>
      <c r="Y277" s="42">
        <v>193.70569361692412</v>
      </c>
      <c r="Z277" s="42">
        <v>118.23547428385504</v>
      </c>
      <c r="AA277" s="42">
        <v>141.11995703996126</v>
      </c>
      <c r="AB277" s="43">
        <v>4.0925839877456793</v>
      </c>
      <c r="AC277" s="43">
        <v>2.2881355932203418</v>
      </c>
      <c r="AD277" s="43">
        <v>15.649811065628283</v>
      </c>
      <c r="AE277" s="43">
        <v>3.8407120623568991</v>
      </c>
      <c r="AF277" s="43">
        <v>3.9431314174615872</v>
      </c>
      <c r="AG277" s="43">
        <v>59.047619047619015</v>
      </c>
      <c r="AH277" s="43">
        <v>-7.0565700421402084</v>
      </c>
      <c r="AI277" s="43">
        <v>6.1351780445466408</v>
      </c>
      <c r="AJ277" s="43">
        <v>14.787016578635438</v>
      </c>
      <c r="AK277" s="43">
        <v>84.729588465481413</v>
      </c>
      <c r="AL277" s="43">
        <v>70.482031468922372</v>
      </c>
      <c r="AM277" s="43">
        <v>-14.718732758156694</v>
      </c>
      <c r="AN277" s="43">
        <v>52.286999437566941</v>
      </c>
      <c r="AO277" s="43">
        <v>109.20185870481353</v>
      </c>
      <c r="AP277" s="43">
        <v>82.597350874732072</v>
      </c>
      <c r="AQ277" s="43">
        <v>35.192034966099683</v>
      </c>
      <c r="AR277" s="43">
        <v>21.160871805541383</v>
      </c>
      <c r="AS277" s="43">
        <v>90.497032137628679</v>
      </c>
      <c r="AT277" s="43">
        <v>75.785253357771992</v>
      </c>
      <c r="AU277" s="43">
        <v>-8.8066877171033902</v>
      </c>
      <c r="AV277" s="43">
        <v>62.073438099916523</v>
      </c>
      <c r="AW277" s="43">
        <v>123.85270525512411</v>
      </c>
      <c r="AX277" s="43">
        <v>86.115391163653854</v>
      </c>
      <c r="AY277" s="43">
        <v>41.262525534320503</v>
      </c>
      <c r="AZ277" s="43">
        <v>3.5998971840002891</v>
      </c>
      <c r="BA277" s="43">
        <v>-5.4195102368526644</v>
      </c>
      <c r="BB277" s="43">
        <v>13.343665461845266</v>
      </c>
      <c r="BC277" s="43">
        <v>8.0748976009362039</v>
      </c>
      <c r="BD277" s="43">
        <v>0.71397319120161118</v>
      </c>
      <c r="BE277" s="43">
        <v>34.765100671140914</v>
      </c>
      <c r="BF277" s="43">
        <v>-21.841000259732755</v>
      </c>
      <c r="BG277" s="43">
        <v>5.3957172079027726</v>
      </c>
      <c r="BH277" s="43">
        <v>21.896149639565966</v>
      </c>
      <c r="BI277" s="43">
        <v>54.905604323140089</v>
      </c>
      <c r="BJ277" s="43">
        <v>64.503906218013768</v>
      </c>
      <c r="BK277" s="43">
        <v>2.7063463769295248</v>
      </c>
      <c r="BL277" s="43">
        <v>58.677896391554981</v>
      </c>
      <c r="BM277" s="43">
        <v>125.93061271991144</v>
      </c>
      <c r="BN277" s="43">
        <v>63.082344318341057</v>
      </c>
      <c r="BO277" s="43">
        <v>18.625730122567251</v>
      </c>
      <c r="BP277" s="43">
        <v>26.317810925525322</v>
      </c>
      <c r="BQ277" s="43">
        <v>60.874917635376512</v>
      </c>
      <c r="BR277" s="43">
        <v>69.466847077625829</v>
      </c>
      <c r="BS277" s="43">
        <v>6.3623324630889266</v>
      </c>
      <c r="BT277" s="43">
        <v>66.992391678342059</v>
      </c>
      <c r="BU277" s="43">
        <v>142.2083137082976</v>
      </c>
      <c r="BV277" s="43">
        <v>63.293559112989392</v>
      </c>
      <c r="BW277" s="43">
        <v>23.820878198582029</v>
      </c>
      <c r="BX277" s="43">
        <v>1.9498689975774008</v>
      </c>
      <c r="BY277" s="43">
        <v>0.24141812969158596</v>
      </c>
      <c r="BZ277" s="43">
        <v>0.28533744619154472</v>
      </c>
      <c r="CA277" s="43">
        <v>0.38277479773468243</v>
      </c>
      <c r="CB277" s="43">
        <v>0.68084147978811771</v>
      </c>
      <c r="CC277" s="43">
        <v>0.4002458465939438</v>
      </c>
      <c r="CD277" s="43">
        <v>-0.31499122694054638</v>
      </c>
      <c r="CE277" s="43">
        <v>0.27424252451807235</v>
      </c>
      <c r="CF277" s="43">
        <v>11.6327457206974</v>
      </c>
      <c r="CG277" s="43">
        <v>12.456759499947282</v>
      </c>
      <c r="CH277" s="43">
        <v>1.5817200641026954</v>
      </c>
      <c r="CI277" s="43">
        <v>-9.3042718864860934</v>
      </c>
      <c r="CJ277" s="43">
        <v>3.628278214008239</v>
      </c>
      <c r="CK277" s="43">
        <v>0.420428569737128</v>
      </c>
      <c r="CL277" s="43">
        <v>2.0877608752968424</v>
      </c>
      <c r="CM277" s="43">
        <v>0.76207038409130645</v>
      </c>
      <c r="CN277" s="43">
        <v>1.3865810852812874</v>
      </c>
      <c r="CO277" s="43">
        <v>-0.307061106673298</v>
      </c>
      <c r="CP277" s="43">
        <v>2.0959802503297938E-2</v>
      </c>
      <c r="CQ277" s="43">
        <v>2.5589298881212597</v>
      </c>
      <c r="CR277" s="43">
        <v>0.13606405125057233</v>
      </c>
      <c r="CS277" s="43">
        <v>0.27666939304351706</v>
      </c>
      <c r="CT277" s="43">
        <v>-1.5474419351385564</v>
      </c>
      <c r="CU277" s="43">
        <v>0.24846099217449505</v>
      </c>
      <c r="CV277" s="43">
        <v>0</v>
      </c>
      <c r="CW277" s="43">
        <v>0</v>
      </c>
      <c r="CX277" s="43">
        <v>0</v>
      </c>
      <c r="CY277" s="43">
        <v>0</v>
      </c>
      <c r="CZ277" s="43">
        <v>0</v>
      </c>
      <c r="DA277" s="43">
        <v>0</v>
      </c>
      <c r="DB277" s="43">
        <v>0</v>
      </c>
      <c r="DC277" s="43">
        <v>0</v>
      </c>
      <c r="DD277" s="44">
        <f>8096-DD201</f>
        <v>3310</v>
      </c>
      <c r="DE277" s="44">
        <f t="shared" si="80"/>
        <v>17507</v>
      </c>
      <c r="DF277" s="43">
        <f t="shared" ref="DF277:DG278" si="82">+((DD277/DD265)-1)*100</f>
        <v>110.96239643084766</v>
      </c>
      <c r="DG277" s="43">
        <f t="shared" si="82"/>
        <v>115.17944936086528</v>
      </c>
      <c r="DH277" s="44">
        <v>12050</v>
      </c>
      <c r="DI277" s="44">
        <f t="shared" si="81"/>
        <v>55629</v>
      </c>
      <c r="DJ277" s="43">
        <f t="shared" ref="DJ277:DK278" si="83">+((DH277/DH265)-1)*100</f>
        <v>108.5496711664936</v>
      </c>
      <c r="DK277" s="43">
        <f t="shared" si="83"/>
        <v>73.547763149684897</v>
      </c>
    </row>
    <row r="278" spans="1:115" x14ac:dyDescent="0.25">
      <c r="A278" s="41">
        <v>2021</v>
      </c>
      <c r="B278" s="41" t="s">
        <v>167</v>
      </c>
      <c r="C278" s="41" t="s">
        <v>174</v>
      </c>
      <c r="D278" s="42">
        <v>103.64350889220798</v>
      </c>
      <c r="E278" s="42">
        <v>100.81967213114753</v>
      </c>
      <c r="F278" s="42">
        <v>118.60400066017118</v>
      </c>
      <c r="G278" s="42">
        <v>106.65555689554986</v>
      </c>
      <c r="H278" s="42">
        <v>109.12806539509535</v>
      </c>
      <c r="I278" s="42">
        <v>131.85185185185185</v>
      </c>
      <c r="J278" s="42">
        <v>68.948470766875587</v>
      </c>
      <c r="K278" s="42">
        <v>104.10993398892569</v>
      </c>
      <c r="L278" s="42">
        <v>130.9173483613628</v>
      </c>
      <c r="M278" s="42">
        <v>143.2636886722274</v>
      </c>
      <c r="N278" s="42">
        <v>192.46464304429961</v>
      </c>
      <c r="O278" s="42">
        <v>119.79799828253857</v>
      </c>
      <c r="P278" s="42">
        <v>140.45031476475876</v>
      </c>
      <c r="Q278" s="42">
        <v>172.13795642210425</v>
      </c>
      <c r="R278" s="42">
        <v>114.53302960449601</v>
      </c>
      <c r="S278" s="42">
        <v>127.31087647346104</v>
      </c>
      <c r="T278" s="42">
        <v>141.65285410728475</v>
      </c>
      <c r="U278" s="42">
        <v>153.63497741334777</v>
      </c>
      <c r="V278" s="42">
        <v>208.8250489018466</v>
      </c>
      <c r="W278" s="42">
        <v>130.66516913688636</v>
      </c>
      <c r="X278" s="42">
        <v>154.311711618326</v>
      </c>
      <c r="Y278" s="42">
        <v>192.79441715064479</v>
      </c>
      <c r="Z278" s="42">
        <v>116.31764917104765</v>
      </c>
      <c r="AA278" s="42">
        <v>139.02021702876337</v>
      </c>
      <c r="AB278" s="43">
        <v>3.3464254526395676</v>
      </c>
      <c r="AC278" s="43">
        <v>6.0344827586206851</v>
      </c>
      <c r="AD278" s="43">
        <v>6.6437084034990379</v>
      </c>
      <c r="AE278" s="43">
        <v>2.7490842722974973</v>
      </c>
      <c r="AF278" s="43">
        <v>3.488372093023262</v>
      </c>
      <c r="AG278" s="43">
        <v>71.153846153846146</v>
      </c>
      <c r="AH278" s="43">
        <v>-4.1567388376670289</v>
      </c>
      <c r="AI278" s="43">
        <v>4.5631909816059579</v>
      </c>
      <c r="AJ278" s="43">
        <v>7.9294533190816585</v>
      </c>
      <c r="AK278" s="43">
        <v>94.010583861267278</v>
      </c>
      <c r="AL278" s="43">
        <v>56.273507949843562</v>
      </c>
      <c r="AM278" s="43">
        <v>-20.818718318881444</v>
      </c>
      <c r="AN278" s="43">
        <v>34.065317499918613</v>
      </c>
      <c r="AO278" s="43">
        <v>79.376733460824681</v>
      </c>
      <c r="AP278" s="43">
        <v>59.151386644367946</v>
      </c>
      <c r="AQ278" s="43">
        <v>15.341315002864576</v>
      </c>
      <c r="AR278" s="43">
        <v>14.555052979223948</v>
      </c>
      <c r="AS278" s="43">
        <v>100.5412482160438</v>
      </c>
      <c r="AT278" s="43">
        <v>61.766750854363828</v>
      </c>
      <c r="AU278" s="43">
        <v>-14.722903758837024</v>
      </c>
      <c r="AV278" s="43">
        <v>43.10773559111378</v>
      </c>
      <c r="AW278" s="43">
        <v>91.824017560134649</v>
      </c>
      <c r="AX278" s="43">
        <v>62.674077325437416</v>
      </c>
      <c r="AY278" s="43">
        <v>20.102189975091211</v>
      </c>
      <c r="AZ278" s="43">
        <v>3.5635688685336397</v>
      </c>
      <c r="BA278" s="43">
        <v>-3.8804587049692918</v>
      </c>
      <c r="BB278" s="43">
        <v>12.32736813169868</v>
      </c>
      <c r="BC278" s="43">
        <v>7.2897709649814457</v>
      </c>
      <c r="BD278" s="43">
        <v>1.1052649560969074</v>
      </c>
      <c r="BE278" s="43">
        <v>39.222614840989365</v>
      </c>
      <c r="BF278" s="43">
        <v>-19.678931036666448</v>
      </c>
      <c r="BG278" s="43">
        <v>5.2728407106971797</v>
      </c>
      <c r="BH278" s="43">
        <v>19.432536087721751</v>
      </c>
      <c r="BI278" s="43">
        <v>60.913654087662231</v>
      </c>
      <c r="BJ278" s="43">
        <v>63.014488820741498</v>
      </c>
      <c r="BK278" s="43">
        <v>-1.5569485875534417</v>
      </c>
      <c r="BL278" s="43">
        <v>54.275054385427168</v>
      </c>
      <c r="BM278" s="43">
        <v>116.87149493906395</v>
      </c>
      <c r="BN278" s="43">
        <v>62.343482879996692</v>
      </c>
      <c r="BO278" s="43">
        <v>18.116658849802292</v>
      </c>
      <c r="BP278" s="43">
        <v>24.246005370400646</v>
      </c>
      <c r="BQ278" s="43">
        <v>67.0529637258348</v>
      </c>
      <c r="BR278" s="43">
        <v>68.060797007040591</v>
      </c>
      <c r="BS278" s="43">
        <v>2.5651782749236629</v>
      </c>
      <c r="BT278" s="43">
        <v>62.692485464257672</v>
      </c>
      <c r="BU278" s="43">
        <v>132.29592092384087</v>
      </c>
      <c r="BV278" s="43">
        <v>63.17816604939668</v>
      </c>
      <c r="BW278" s="43">
        <v>23.2372872350862</v>
      </c>
      <c r="BX278" s="43">
        <v>1.5190341575419746</v>
      </c>
      <c r="BY278" s="43">
        <v>0.51595712872452426</v>
      </c>
      <c r="BZ278" s="43">
        <v>0.34388022842350241</v>
      </c>
      <c r="CA278" s="43">
        <v>-0.38303524647688714</v>
      </c>
      <c r="CB278" s="43">
        <v>0.59565782340555173</v>
      </c>
      <c r="CC278" s="43">
        <v>0.45932768776695382</v>
      </c>
      <c r="CD278" s="43">
        <v>-0.23402776137662079</v>
      </c>
      <c r="CE278" s="43">
        <v>0.22127429707495025</v>
      </c>
      <c r="CF278" s="43">
        <v>5.3129702218210086</v>
      </c>
      <c r="CG278" s="43">
        <v>12.624841534909388</v>
      </c>
      <c r="CH278" s="43">
        <v>1.5143063507122401</v>
      </c>
      <c r="CI278" s="43">
        <v>-13.657226800338192</v>
      </c>
      <c r="CJ278" s="43">
        <v>2.650430362182135</v>
      </c>
      <c r="CK278" s="43">
        <v>0.30521957209321487</v>
      </c>
      <c r="CL278" s="43">
        <v>1.5199325415897087</v>
      </c>
      <c r="CM278" s="43">
        <v>0.35546666067251281</v>
      </c>
      <c r="CN278" s="43">
        <v>1.3679100192764897</v>
      </c>
      <c r="CO278" s="43">
        <v>-0.18951039360872912</v>
      </c>
      <c r="CP278" s="43">
        <v>0.12499954047836934</v>
      </c>
      <c r="CQ278" s="43">
        <v>2.130307890240303</v>
      </c>
      <c r="CR278" s="43">
        <v>0.20163546618559128</v>
      </c>
      <c r="CS278" s="43">
        <v>0.30267773765943706</v>
      </c>
      <c r="CT278" s="43">
        <v>-1.4404354439757108</v>
      </c>
      <c r="CU278" s="43">
        <v>0.23823522229722879</v>
      </c>
      <c r="CV278" s="43">
        <v>0</v>
      </c>
      <c r="CW278" s="43">
        <v>0</v>
      </c>
      <c r="CX278" s="43">
        <v>0</v>
      </c>
      <c r="CY278" s="43">
        <v>0</v>
      </c>
      <c r="CZ278" s="43">
        <v>0</v>
      </c>
      <c r="DA278" s="43">
        <v>0</v>
      </c>
      <c r="DB278" s="43">
        <v>0</v>
      </c>
      <c r="DC278" s="43">
        <v>0</v>
      </c>
      <c r="DD278" s="44">
        <f>9587-DD202</f>
        <v>4107</v>
      </c>
      <c r="DE278" s="44">
        <f t="shared" si="80"/>
        <v>21614</v>
      </c>
      <c r="DF278" s="43">
        <f t="shared" si="82"/>
        <v>98.214285714285722</v>
      </c>
      <c r="DG278" s="43">
        <f t="shared" si="82"/>
        <v>111.73589341692791</v>
      </c>
      <c r="DH278" s="44">
        <v>13449</v>
      </c>
      <c r="DI278" s="44">
        <f t="shared" si="81"/>
        <v>69078</v>
      </c>
      <c r="DJ278" s="43">
        <f t="shared" si="83"/>
        <v>72.290545734050738</v>
      </c>
      <c r="DK278" s="43">
        <f t="shared" si="83"/>
        <v>73.301555444054188</v>
      </c>
    </row>
    <row r="279" spans="1:115" x14ac:dyDescent="0.25">
      <c r="A279" s="41">
        <v>2021</v>
      </c>
      <c r="B279" s="41" t="s">
        <v>168</v>
      </c>
      <c r="C279" s="41" t="s">
        <v>174</v>
      </c>
      <c r="D279" s="42">
        <v>104.10954765418015</v>
      </c>
      <c r="E279" s="42">
        <v>99.836065573770497</v>
      </c>
      <c r="F279" s="42">
        <v>119.30544299155585</v>
      </c>
      <c r="G279" s="42">
        <v>107.07524311760641</v>
      </c>
      <c r="H279" s="42">
        <v>110.18498807901906</v>
      </c>
      <c r="I279" s="42">
        <v>136.2962962962963</v>
      </c>
      <c r="J279" s="42">
        <v>69.291284791819663</v>
      </c>
      <c r="K279" s="42">
        <v>104.53082000784129</v>
      </c>
      <c r="L279" s="42">
        <v>134.04949310832592</v>
      </c>
      <c r="M279" s="42">
        <v>161.47905637269093</v>
      </c>
      <c r="N279" s="42">
        <v>197.64027295889673</v>
      </c>
      <c r="O279" s="42">
        <v>116.80228312206651</v>
      </c>
      <c r="P279" s="42">
        <v>149.66802176818192</v>
      </c>
      <c r="Q279" s="42">
        <v>164.34762211327134</v>
      </c>
      <c r="R279" s="42">
        <v>112.78371252880457</v>
      </c>
      <c r="S279" s="42">
        <v>116.43624702724307</v>
      </c>
      <c r="T279" s="42">
        <v>145.89786934270069</v>
      </c>
      <c r="U279" s="42">
        <v>174.28589205055945</v>
      </c>
      <c r="V279" s="42">
        <v>215.54441191653856</v>
      </c>
      <c r="W279" s="42">
        <v>128.25341174681978</v>
      </c>
      <c r="X279" s="42">
        <v>165.42526459687207</v>
      </c>
      <c r="Y279" s="42">
        <v>184.33799352991915</v>
      </c>
      <c r="Z279" s="42">
        <v>114.88668160959409</v>
      </c>
      <c r="AA279" s="42">
        <v>127.5861336870646</v>
      </c>
      <c r="AB279" s="43">
        <v>3.8132070702942222</v>
      </c>
      <c r="AC279" s="43">
        <v>5.0905953408110438</v>
      </c>
      <c r="AD279" s="43">
        <v>6.3159105720165698</v>
      </c>
      <c r="AE279" s="43">
        <v>2.6680290644867988</v>
      </c>
      <c r="AF279" s="43">
        <v>4.2885638297872397</v>
      </c>
      <c r="AG279" s="43">
        <v>76.923076923076934</v>
      </c>
      <c r="AH279" s="43">
        <v>-0.11816838995565293</v>
      </c>
      <c r="AI279" s="43">
        <v>7.4312333627568616</v>
      </c>
      <c r="AJ279" s="43">
        <v>26.115932204032255</v>
      </c>
      <c r="AK279" s="43">
        <v>121.68510982261056</v>
      </c>
      <c r="AL279" s="43">
        <v>69.358821631854568</v>
      </c>
      <c r="AM279" s="43">
        <v>-5.1138541059494784</v>
      </c>
      <c r="AN279" s="43">
        <v>37.318854386724112</v>
      </c>
      <c r="AO279" s="43">
        <v>71.020448044819091</v>
      </c>
      <c r="AP279" s="43">
        <v>48.047476924523849</v>
      </c>
      <c r="AQ279" s="43">
        <v>11.749972508490035</v>
      </c>
      <c r="AR279" s="43">
        <v>34.071871609918205</v>
      </c>
      <c r="AS279" s="43">
        <v>129.70702541799687</v>
      </c>
      <c r="AT279" s="43">
        <v>75.82370583261104</v>
      </c>
      <c r="AU279" s="43">
        <v>2.4581894789959646</v>
      </c>
      <c r="AV279" s="43">
        <v>46.700173864972008</v>
      </c>
      <c r="AW279" s="43">
        <v>81.295336640399498</v>
      </c>
      <c r="AX279" s="43">
        <v>53.042335575840212</v>
      </c>
      <c r="AY279" s="43">
        <v>15.801184034490801</v>
      </c>
      <c r="AZ279" s="43">
        <v>3.5948620881743665</v>
      </c>
      <c r="BA279" s="43">
        <v>-2.8186274509803821</v>
      </c>
      <c r="BB279" s="43">
        <v>11.529416556342852</v>
      </c>
      <c r="BC279" s="43">
        <v>6.693529750648497</v>
      </c>
      <c r="BD279" s="43">
        <v>1.4994012872324713</v>
      </c>
      <c r="BE279" s="43">
        <v>43.336831059811097</v>
      </c>
      <c r="BF279" s="43">
        <v>-17.615952188752448</v>
      </c>
      <c r="BG279" s="43">
        <v>5.5449143653764299</v>
      </c>
      <c r="BH279" s="43">
        <v>20.32727214394292</v>
      </c>
      <c r="BI279" s="43">
        <v>68.911727101337618</v>
      </c>
      <c r="BJ279" s="43">
        <v>63.943136544158733</v>
      </c>
      <c r="BK279" s="43">
        <v>-2.0140112306247016</v>
      </c>
      <c r="BL279" s="43">
        <v>51.614499050989004</v>
      </c>
      <c r="BM279" s="43">
        <v>109.39384500679914</v>
      </c>
      <c r="BN279" s="43">
        <v>59.971040109812293</v>
      </c>
      <c r="BO279" s="43">
        <v>17.304031883407902</v>
      </c>
      <c r="BP279" s="43">
        <v>25.564650019606503</v>
      </c>
      <c r="BQ279" s="43">
        <v>75.425929113783965</v>
      </c>
      <c r="BR279" s="43">
        <v>69.208014764119923</v>
      </c>
      <c r="BS279" s="43">
        <v>2.5514567094873764</v>
      </c>
      <c r="BT279" s="43">
        <v>60.158684859901854</v>
      </c>
      <c r="BU279" s="43">
        <v>123.83018125429408</v>
      </c>
      <c r="BV279" s="43">
        <v>61.520222890744279</v>
      </c>
      <c r="BW279" s="43">
        <v>22.270868517571074</v>
      </c>
      <c r="BX279" s="43">
        <v>2.5754339553765955</v>
      </c>
      <c r="BY279" s="43">
        <v>0.61031062355471566</v>
      </c>
      <c r="BZ279" s="43">
        <v>0.4442601759985868</v>
      </c>
      <c r="CA279" s="43">
        <v>-0.17381269047112927</v>
      </c>
      <c r="CB279" s="43">
        <v>0.78490979678814654</v>
      </c>
      <c r="CC279" s="43">
        <v>0.49705710578167434</v>
      </c>
      <c r="CD279" s="43">
        <v>4.8305263853013661E-2</v>
      </c>
      <c r="CE279" s="43">
        <v>0.36440367987158767</v>
      </c>
      <c r="CF279" s="43">
        <v>24.196339800501999</v>
      </c>
      <c r="CG279" s="43">
        <v>18.680723781436186</v>
      </c>
      <c r="CH279" s="43">
        <v>2.4152143858454882</v>
      </c>
      <c r="CI279" s="43">
        <v>-2.8813783983800865</v>
      </c>
      <c r="CJ279" s="43">
        <v>3.3080990518785738</v>
      </c>
      <c r="CK279" s="43">
        <v>0.32389169134785306</v>
      </c>
      <c r="CL279" s="43">
        <v>2.0609080806604485</v>
      </c>
      <c r="CM279" s="43">
        <v>0.28888120771354142</v>
      </c>
      <c r="CN279" s="43">
        <v>1.5607537049466902</v>
      </c>
      <c r="CO279" s="43">
        <v>-9.1746654610946832E-2</v>
      </c>
      <c r="CP279" s="43">
        <v>0.21155257965845617</v>
      </c>
      <c r="CQ279" s="43">
        <v>1.8429707264903905</v>
      </c>
      <c r="CR279" s="43">
        <v>0.27700432257535201</v>
      </c>
      <c r="CS279" s="43">
        <v>0.32542616806446462</v>
      </c>
      <c r="CT279" s="43">
        <v>-1.2578676299527141</v>
      </c>
      <c r="CU279" s="43">
        <v>0.25341419272168747</v>
      </c>
      <c r="CV279" s="43">
        <v>0</v>
      </c>
      <c r="CW279" s="43">
        <v>0</v>
      </c>
      <c r="CX279" s="43">
        <v>0</v>
      </c>
      <c r="CY279" s="43">
        <v>0</v>
      </c>
      <c r="CZ279" s="43">
        <v>0</v>
      </c>
      <c r="DA279" s="43">
        <v>0</v>
      </c>
      <c r="DB279" s="43">
        <v>0</v>
      </c>
      <c r="DC279" s="43">
        <v>0</v>
      </c>
      <c r="DD279" s="44">
        <f>8737-DD203</f>
        <v>3513</v>
      </c>
      <c r="DE279" s="44">
        <f>+DD279+DE278</f>
        <v>25127</v>
      </c>
      <c r="DF279" s="43">
        <f>+((DD279/DD267)-1)*100</f>
        <v>77.693474962063732</v>
      </c>
      <c r="DG279" s="43">
        <f>+((DE279/DE267)-1)*100</f>
        <v>106.21255642183014</v>
      </c>
      <c r="DH279" s="44">
        <v>13286</v>
      </c>
      <c r="DI279" s="44">
        <f>+DH279+DI278</f>
        <v>82364</v>
      </c>
      <c r="DJ279" s="43">
        <f>+((DH279/DH267)-1)*100</f>
        <v>96.625721474026932</v>
      </c>
      <c r="DK279" s="43">
        <f>+((DI279/DI267)-1)*100</f>
        <v>76.682326190016511</v>
      </c>
    </row>
    <row r="280" spans="1:115" x14ac:dyDescent="0.25">
      <c r="A280" s="41">
        <v>2021</v>
      </c>
      <c r="B280" s="41" t="s">
        <v>169</v>
      </c>
      <c r="C280" s="41" t="s">
        <v>174</v>
      </c>
      <c r="D280" s="42">
        <v>104.80955165675752</v>
      </c>
      <c r="E280" s="42">
        <v>100.32786885245901</v>
      </c>
      <c r="F280" s="42">
        <v>121.24194022658213</v>
      </c>
      <c r="G280" s="42">
        <v>108.04223174836368</v>
      </c>
      <c r="H280" s="42">
        <v>109.55594346049044</v>
      </c>
      <c r="I280" s="42">
        <v>138.5185185185185</v>
      </c>
      <c r="J280" s="42">
        <v>70.176266649691584</v>
      </c>
      <c r="K280" s="42">
        <v>104.87616238261506</v>
      </c>
      <c r="L280" s="42">
        <v>130.81309847645025</v>
      </c>
      <c r="M280" s="42">
        <v>167.12436679687181</v>
      </c>
      <c r="N280" s="42">
        <v>204.69021011975693</v>
      </c>
      <c r="O280" s="42">
        <v>109.42461469660698</v>
      </c>
      <c r="P280" s="42">
        <v>142.9255399397052</v>
      </c>
      <c r="Q280" s="42">
        <v>158.52092102020748</v>
      </c>
      <c r="R280" s="42">
        <v>108.36260775665001</v>
      </c>
      <c r="S280" s="42">
        <v>116.03112967756546</v>
      </c>
      <c r="T280" s="42">
        <v>143.35659320137211</v>
      </c>
      <c r="U280" s="42">
        <v>181.40481985418913</v>
      </c>
      <c r="V280" s="42">
        <v>225.5196736957995</v>
      </c>
      <c r="W280" s="42">
        <v>121.11365330561314</v>
      </c>
      <c r="X280" s="42">
        <v>159.19986921318056</v>
      </c>
      <c r="Y280" s="42">
        <v>178.86211076716219</v>
      </c>
      <c r="Z280" s="42">
        <v>110.68423318281053</v>
      </c>
      <c r="AA280" s="42">
        <v>127.81035919588086</v>
      </c>
      <c r="AB280" s="43">
        <v>4.1349738418209547</v>
      </c>
      <c r="AC280" s="43">
        <v>7.0866141732283339</v>
      </c>
      <c r="AD280" s="43">
        <v>8.8303461055104329</v>
      </c>
      <c r="AE280" s="43">
        <v>2.7372582380463806</v>
      </c>
      <c r="AF280" s="43">
        <v>3.6524576296788513</v>
      </c>
      <c r="AG280" s="43">
        <v>73.148148148148138</v>
      </c>
      <c r="AH280" s="43">
        <v>2.486939486286488</v>
      </c>
      <c r="AI280" s="43">
        <v>5.7799063895617619</v>
      </c>
      <c r="AJ280" s="43">
        <v>12.701006501404244</v>
      </c>
      <c r="AK280" s="43">
        <v>53.974342266337686</v>
      </c>
      <c r="AL280" s="43">
        <v>33.032653184804531</v>
      </c>
      <c r="AM280" s="43">
        <v>-7.0642182273378262</v>
      </c>
      <c r="AN280" s="43">
        <v>15.25438157634753</v>
      </c>
      <c r="AO280" s="43">
        <v>39.432619870061856</v>
      </c>
      <c r="AP280" s="43">
        <v>18.223923416732024</v>
      </c>
      <c r="AQ280" s="43">
        <v>7.8104907965398152</v>
      </c>
      <c r="AR280" s="43">
        <v>19.984527381132409</v>
      </c>
      <c r="AS280" s="43">
        <v>60.102132761021679</v>
      </c>
      <c r="AT280" s="43">
        <v>39.266078941339863</v>
      </c>
      <c r="AU280" s="43">
        <v>0.69850366102373052</v>
      </c>
      <c r="AV280" s="43">
        <v>23.570932214513405</v>
      </c>
      <c r="AW280" s="43">
        <v>47.486160778987951</v>
      </c>
      <c r="AX280" s="43">
        <v>21.995238639560878</v>
      </c>
      <c r="AY280" s="43">
        <v>11.981251075703891</v>
      </c>
      <c r="AZ280" s="43">
        <v>3.6552187355261445</v>
      </c>
      <c r="BA280" s="43">
        <v>-1.7832647462277085</v>
      </c>
      <c r="BB280" s="43">
        <v>11.215155032061809</v>
      </c>
      <c r="BC280" s="43">
        <v>6.2381193765048693</v>
      </c>
      <c r="BD280" s="43">
        <v>1.7366926260484083</v>
      </c>
      <c r="BE280" s="43">
        <v>46.371347785108362</v>
      </c>
      <c r="BF280" s="43">
        <v>-15.720600194455193</v>
      </c>
      <c r="BG280" s="43">
        <v>5.5716622061706911</v>
      </c>
      <c r="BH280" s="43">
        <v>19.354569245509978</v>
      </c>
      <c r="BI280" s="43">
        <v>66.462656615964733</v>
      </c>
      <c r="BJ280" s="43">
        <v>58.942733625815194</v>
      </c>
      <c r="BK280" s="43">
        <v>-2.566789805467784</v>
      </c>
      <c r="BL280" s="43">
        <v>46.106624311574841</v>
      </c>
      <c r="BM280" s="43">
        <v>98.078666072153226</v>
      </c>
      <c r="BN280" s="43">
        <v>53.022798207955411</v>
      </c>
      <c r="BO280" s="43">
        <v>16.198189298532029</v>
      </c>
      <c r="BP280" s="43">
        <v>24.84803245123901</v>
      </c>
      <c r="BQ280" s="43">
        <v>72.876547611612324</v>
      </c>
      <c r="BR280" s="43">
        <v>64.317698650190522</v>
      </c>
      <c r="BS280" s="43">
        <v>2.3481698643503135</v>
      </c>
      <c r="BT280" s="43">
        <v>54.550834568751917</v>
      </c>
      <c r="BU280" s="43">
        <v>111.21327518788218</v>
      </c>
      <c r="BV280" s="43">
        <v>54.996122318437756</v>
      </c>
      <c r="BW280" s="43">
        <v>21.049928962736676</v>
      </c>
      <c r="BX280" s="43">
        <v>2.6518816260902041</v>
      </c>
      <c r="BY280" s="43">
        <v>0.5955211289771194</v>
      </c>
      <c r="BZ280" s="43">
        <v>0.65439186758538059</v>
      </c>
      <c r="CA280" s="43">
        <v>-0.28522327756272953</v>
      </c>
      <c r="CB280" s="43">
        <v>0.61275989850013612</v>
      </c>
      <c r="CC280" s="43">
        <v>0.50149147703336472</v>
      </c>
      <c r="CD280" s="43">
        <v>0.28249338444177458</v>
      </c>
      <c r="CE280" s="43">
        <v>0.29044714711515834</v>
      </c>
      <c r="CF280" s="43">
        <v>11.968094947764964</v>
      </c>
      <c r="CG280" s="43">
        <v>11.506679340025212</v>
      </c>
      <c r="CH280" s="43">
        <v>0.85466292492035867</v>
      </c>
      <c r="CI280" s="43">
        <v>-3.792863742717508</v>
      </c>
      <c r="CJ280" s="43">
        <v>1.4699837691297484</v>
      </c>
      <c r="CK280" s="43">
        <v>0.1949336201734283</v>
      </c>
      <c r="CL280" s="43">
        <v>1.525155826352991</v>
      </c>
      <c r="CM280" s="43">
        <v>0.20954320988073116</v>
      </c>
      <c r="CN280" s="43">
        <v>1.4935009053326151</v>
      </c>
      <c r="CO280" s="43">
        <v>-0.15802462208879386</v>
      </c>
      <c r="CP280" s="43">
        <v>0.26047881587744592</v>
      </c>
      <c r="CQ280" s="43">
        <v>1.5661493107676947</v>
      </c>
      <c r="CR280" s="43">
        <v>0.30699937595223598</v>
      </c>
      <c r="CS280" s="43">
        <v>0.34598342369220719</v>
      </c>
      <c r="CT280" s="43">
        <v>-1.0853104995809939</v>
      </c>
      <c r="CU280" s="43">
        <v>0.25722510071281945</v>
      </c>
      <c r="CV280" s="43">
        <v>0</v>
      </c>
      <c r="CW280" s="43">
        <v>0</v>
      </c>
      <c r="CX280" s="43">
        <v>0</v>
      </c>
      <c r="CY280" s="43">
        <v>0</v>
      </c>
      <c r="CZ280" s="43">
        <v>0</v>
      </c>
      <c r="DA280" s="43">
        <v>0</v>
      </c>
      <c r="DB280" s="43">
        <v>0</v>
      </c>
      <c r="DC280" s="43">
        <v>0</v>
      </c>
      <c r="DD280" s="44">
        <v>4125</v>
      </c>
      <c r="DE280" s="44">
        <f t="shared" ref="DE280:DE281" si="84">+DD280+DE279</f>
        <v>29252</v>
      </c>
      <c r="DF280" s="43">
        <f t="shared" ref="DF280:DG295" si="85">+((DD280/DD268)-1)*100</f>
        <v>63.950715421303663</v>
      </c>
      <c r="DG280" s="43">
        <f t="shared" si="85"/>
        <v>98.979661247534196</v>
      </c>
      <c r="DH280" s="44">
        <v>13607</v>
      </c>
      <c r="DI280" s="44">
        <f t="shared" ref="DI280:DI281" si="86">+DH280+DI279</f>
        <v>95971</v>
      </c>
      <c r="DJ280" s="43">
        <f t="shared" ref="DJ280:DK295" si="87">+((DH280/DH268)-1)*100</f>
        <v>43.670150987224154</v>
      </c>
      <c r="DK280" s="43">
        <f t="shared" si="87"/>
        <v>71.107901868492362</v>
      </c>
    </row>
    <row r="281" spans="1:115" x14ac:dyDescent="0.25">
      <c r="A281" s="41">
        <v>2021</v>
      </c>
      <c r="B281" s="41" t="s">
        <v>170</v>
      </c>
      <c r="C281" s="41" t="s">
        <v>174</v>
      </c>
      <c r="D281" s="42">
        <v>106.79608356503296</v>
      </c>
      <c r="E281" s="42">
        <v>101.22950819672131</v>
      </c>
      <c r="F281" s="42">
        <v>121.40546665989275</v>
      </c>
      <c r="G281" s="42">
        <v>110.57350538860445</v>
      </c>
      <c r="H281" s="42">
        <v>111.0662891689373</v>
      </c>
      <c r="I281" s="42">
        <v>142.96296296296296</v>
      </c>
      <c r="J281" s="42">
        <v>72.710109442756405</v>
      </c>
      <c r="K281" s="42">
        <v>104.35814882071341</v>
      </c>
      <c r="L281" s="42">
        <v>149.16315723117228</v>
      </c>
      <c r="M281" s="42">
        <v>173.1900977034295</v>
      </c>
      <c r="N281" s="42">
        <v>184.00931073142567</v>
      </c>
      <c r="O281" s="42">
        <v>137.88373135370711</v>
      </c>
      <c r="P281" s="42">
        <v>152.03517631560192</v>
      </c>
      <c r="Q281" s="42">
        <v>177.53314717604448</v>
      </c>
      <c r="R281" s="42">
        <v>137.48430982474028</v>
      </c>
      <c r="S281" s="42">
        <v>116.28591815737366</v>
      </c>
      <c r="T281" s="42">
        <v>162.66544197530658</v>
      </c>
      <c r="U281" s="42">
        <v>190.26473101525144</v>
      </c>
      <c r="V281" s="42">
        <v>204.37356759544949</v>
      </c>
      <c r="W281" s="42">
        <v>150.53890245142085</v>
      </c>
      <c r="X281" s="42">
        <v>169.34093299026071</v>
      </c>
      <c r="Y281" s="42">
        <v>200.35635288303033</v>
      </c>
      <c r="Z281" s="42">
        <v>136.09868541398302</v>
      </c>
      <c r="AA281" s="42">
        <v>128.77360749271224</v>
      </c>
      <c r="AB281" s="43">
        <v>3.8302933316679111</v>
      </c>
      <c r="AC281" s="43">
        <v>6.4655172413793149</v>
      </c>
      <c r="AD281" s="43">
        <v>7.6054618955919917</v>
      </c>
      <c r="AE281" s="43">
        <v>2.9798809027862916</v>
      </c>
      <c r="AF281" s="43">
        <v>4.0192589491312436</v>
      </c>
      <c r="AG281" s="43">
        <v>38.848920863309353</v>
      </c>
      <c r="AH281" s="43">
        <v>0.25947334617852924</v>
      </c>
      <c r="AI281" s="43">
        <v>4.2924935289883281</v>
      </c>
      <c r="AJ281" s="43">
        <v>18.136690724021463</v>
      </c>
      <c r="AK281" s="43">
        <v>54.536403921798104</v>
      </c>
      <c r="AL281" s="43">
        <v>29.289798862069325</v>
      </c>
      <c r="AM281" s="43">
        <v>4.9983355066232082</v>
      </c>
      <c r="AN281" s="43">
        <v>16.034833648599722</v>
      </c>
      <c r="AO281" s="43">
        <v>-7.2983291370267267</v>
      </c>
      <c r="AP281" s="43">
        <v>17.986548731590403</v>
      </c>
      <c r="AQ281" s="43">
        <v>7.4860497305465623</v>
      </c>
      <c r="AR281" s="43">
        <v>25.025520275738877</v>
      </c>
      <c r="AS281" s="43">
        <v>62.123091000226104</v>
      </c>
      <c r="AT281" s="43">
        <v>35.714260352030806</v>
      </c>
      <c r="AU281" s="43">
        <v>12.214323435731632</v>
      </c>
      <c r="AV281" s="43">
        <v>23.593460321932547</v>
      </c>
      <c r="AW281" s="43">
        <v>-3.4980597947602998</v>
      </c>
      <c r="AX281" s="43">
        <v>17.717047818546128</v>
      </c>
      <c r="AY281" s="43">
        <v>12.292859442094418</v>
      </c>
      <c r="AZ281" s="43">
        <v>3.6731631053133373</v>
      </c>
      <c r="BA281" s="43">
        <v>-0.99214551467547984</v>
      </c>
      <c r="BB281" s="43">
        <v>10.83440618006335</v>
      </c>
      <c r="BC281" s="43">
        <v>5.8954514176144279</v>
      </c>
      <c r="BD281" s="43">
        <v>1.9653664090119261</v>
      </c>
      <c r="BE281" s="43">
        <v>45.499999999999986</v>
      </c>
      <c r="BF281" s="43">
        <v>-14.269753598984913</v>
      </c>
      <c r="BG281" s="43">
        <v>5.4398559742315555</v>
      </c>
      <c r="BH281" s="43">
        <v>19.206181315173509</v>
      </c>
      <c r="BI281" s="43">
        <v>64.735984533171617</v>
      </c>
      <c r="BJ281" s="43">
        <v>55.083124966130704</v>
      </c>
      <c r="BK281" s="43">
        <v>-1.743726384044253</v>
      </c>
      <c r="BL281" s="43">
        <v>41.957621046165869</v>
      </c>
      <c r="BM281" s="43">
        <v>75.516457975319099</v>
      </c>
      <c r="BN281" s="43">
        <v>46.904129239233662</v>
      </c>
      <c r="BO281" s="43">
        <v>15.284996348177081</v>
      </c>
      <c r="BP281" s="43">
        <v>24.8698080726383</v>
      </c>
      <c r="BQ281" s="43">
        <v>71.295907881833102</v>
      </c>
      <c r="BR281" s="43">
        <v>60.546095196071612</v>
      </c>
      <c r="BS281" s="43">
        <v>3.4238595794348292</v>
      </c>
      <c r="BT281" s="43">
        <v>50.211897912106231</v>
      </c>
      <c r="BU281" s="43">
        <v>85.915550363757262</v>
      </c>
      <c r="BV281" s="43">
        <v>48.517560886848088</v>
      </c>
      <c r="BW281" s="43">
        <v>20.117120938596543</v>
      </c>
      <c r="BX281" s="43">
        <v>4.1209315470913719</v>
      </c>
      <c r="BY281" s="43">
        <v>0.8934608920842102</v>
      </c>
      <c r="BZ281" s="43">
        <v>0.47874501174047152</v>
      </c>
      <c r="CA281" s="43">
        <v>0.11707418585929798</v>
      </c>
      <c r="CB281" s="43">
        <v>1.9630465462286923</v>
      </c>
      <c r="CC281" s="43">
        <v>0.33889895906642487</v>
      </c>
      <c r="CD281" s="43">
        <v>0.11866432760272654</v>
      </c>
      <c r="CE281" s="43">
        <v>0.21104162450954789</v>
      </c>
      <c r="CF281" s="43">
        <v>16.304169062816804</v>
      </c>
      <c r="CG281" s="43">
        <v>10.025063143516292</v>
      </c>
      <c r="CH281" s="43">
        <v>1.1761141665462365</v>
      </c>
      <c r="CI281" s="43">
        <v>2.9526058791222245</v>
      </c>
      <c r="CJ281" s="43">
        <v>1.487479129135826</v>
      </c>
      <c r="CK281" s="43">
        <v>-5.5757699745648419E-2</v>
      </c>
      <c r="CL281" s="43">
        <v>0.54977684958879847</v>
      </c>
      <c r="CM281" s="43">
        <v>0.16888759465307571</v>
      </c>
      <c r="CN281" s="43">
        <v>1.7602090600972475</v>
      </c>
      <c r="CO281" s="43">
        <v>-5.1289259872305717E-2</v>
      </c>
      <c r="CP281" s="43">
        <v>0.28263482388805355</v>
      </c>
      <c r="CQ281" s="43">
        <v>1.4190549796987122</v>
      </c>
      <c r="CR281" s="43">
        <v>0.47510325582933777</v>
      </c>
      <c r="CS281" s="43">
        <v>0.34526428596967024</v>
      </c>
      <c r="CT281" s="43">
        <v>-0.963096082409437</v>
      </c>
      <c r="CU281" s="43">
        <v>0.25253705699321632</v>
      </c>
      <c r="CV281" s="43">
        <v>0</v>
      </c>
      <c r="CW281" s="43">
        <v>0</v>
      </c>
      <c r="CX281" s="43">
        <v>0</v>
      </c>
      <c r="CY281" s="43">
        <v>0</v>
      </c>
      <c r="CZ281" s="43">
        <v>0</v>
      </c>
      <c r="DA281" s="43">
        <v>0</v>
      </c>
      <c r="DB281" s="43">
        <v>0</v>
      </c>
      <c r="DC281" s="43">
        <v>0</v>
      </c>
      <c r="DD281" s="44">
        <v>4277</v>
      </c>
      <c r="DE281" s="44">
        <f t="shared" si="84"/>
        <v>33529</v>
      </c>
      <c r="DF281" s="43">
        <f t="shared" si="85"/>
        <v>27.443384982121579</v>
      </c>
      <c r="DG281" s="43">
        <f t="shared" si="85"/>
        <v>85.68422218530209</v>
      </c>
      <c r="DH281" s="44">
        <v>11727</v>
      </c>
      <c r="DI281" s="44">
        <f t="shared" si="86"/>
        <v>107698</v>
      </c>
      <c r="DJ281" s="43">
        <f t="shared" si="87"/>
        <v>26.915584415584416</v>
      </c>
      <c r="DK281" s="43">
        <f t="shared" si="87"/>
        <v>64.857335292676936</v>
      </c>
    </row>
    <row r="282" spans="1:115" x14ac:dyDescent="0.25">
      <c r="A282" s="41">
        <v>2021</v>
      </c>
      <c r="B282" s="41" t="s">
        <v>171</v>
      </c>
      <c r="C282" s="41" t="s">
        <v>174</v>
      </c>
      <c r="D282" s="42">
        <v>108.84948621956755</v>
      </c>
      <c r="E282" s="42">
        <v>103.11475409836066</v>
      </c>
      <c r="F282" s="42">
        <v>124.3145158398824</v>
      </c>
      <c r="G282" s="42">
        <v>111.81940774687263</v>
      </c>
      <c r="H282" s="42">
        <v>111.32173876021795</v>
      </c>
      <c r="I282" s="42">
        <v>156.29629629629628</v>
      </c>
      <c r="J282" s="42">
        <v>81.349395495287084</v>
      </c>
      <c r="K282" s="42">
        <v>105.38338399535361</v>
      </c>
      <c r="L282" s="42">
        <v>148.86964092847796</v>
      </c>
      <c r="M282" s="42">
        <v>147.36959780347877</v>
      </c>
      <c r="N282" s="42">
        <v>207.19522377756689</v>
      </c>
      <c r="O282" s="42">
        <v>139.38483316199734</v>
      </c>
      <c r="P282" s="42">
        <v>164.26014627880355</v>
      </c>
      <c r="Q282" s="42">
        <v>189.20673320064435</v>
      </c>
      <c r="R282" s="42">
        <v>167.04207039540398</v>
      </c>
      <c r="S282" s="42">
        <v>119.04714380034598</v>
      </c>
      <c r="T282" s="42">
        <v>162.69630401665546</v>
      </c>
      <c r="U282" s="42">
        <v>163.16904694376467</v>
      </c>
      <c r="V282" s="42">
        <v>231.87066872954966</v>
      </c>
      <c r="W282" s="42">
        <v>152.56857475469818</v>
      </c>
      <c r="X282" s="42">
        <v>183.54952780874279</v>
      </c>
      <c r="Y282" s="42">
        <v>213.31196470814155</v>
      </c>
      <c r="Z282" s="42">
        <v>164.11690672173037</v>
      </c>
      <c r="AA282" s="42">
        <v>132.32536907747911</v>
      </c>
      <c r="AB282" s="43">
        <v>2.7028191139530255</v>
      </c>
      <c r="AC282" s="43">
        <v>6.7005937234944968</v>
      </c>
      <c r="AD282" s="43">
        <v>7.948133477417052</v>
      </c>
      <c r="AE282" s="43">
        <v>0.99938207053902328</v>
      </c>
      <c r="AF282" s="43">
        <v>3.5770522000059257</v>
      </c>
      <c r="AG282" s="43">
        <v>21.965317919075122</v>
      </c>
      <c r="AH282" s="43">
        <v>2.0879120879121027</v>
      </c>
      <c r="AI282" s="43">
        <v>5.2149552850184966</v>
      </c>
      <c r="AJ282" s="43">
        <v>-4.6148795327937027</v>
      </c>
      <c r="AK282" s="43">
        <v>44.611924317842181</v>
      </c>
      <c r="AL282" s="43">
        <v>38.989155809741739</v>
      </c>
      <c r="AM282" s="43">
        <v>-23.931979446232042</v>
      </c>
      <c r="AN282" s="43">
        <v>15.280186591437438</v>
      </c>
      <c r="AO282" s="43">
        <v>-3.0658244639250043</v>
      </c>
      <c r="AP282" s="43">
        <v>4.8117435626104044</v>
      </c>
      <c r="AQ282" s="43">
        <v>10.824999819609292</v>
      </c>
      <c r="AR282" s="43">
        <v>3.5237026411871986</v>
      </c>
      <c r="AS282" s="43">
        <v>52.416303264909622</v>
      </c>
      <c r="AT282" s="43">
        <v>47.040994503243439</v>
      </c>
      <c r="AU282" s="43">
        <v>-16.075906799294039</v>
      </c>
      <c r="AV282" s="43">
        <v>23.857249875834398</v>
      </c>
      <c r="AW282" s="43">
        <v>1.0235600154586466</v>
      </c>
      <c r="AX282" s="43">
        <v>7.7520139153349543</v>
      </c>
      <c r="AY282" s="43">
        <v>16.074962198385489</v>
      </c>
      <c r="AZ282" s="43">
        <v>3.5804715030084422</v>
      </c>
      <c r="BA282" s="43">
        <v>-0.30887449148709889</v>
      </c>
      <c r="BB282" s="43">
        <v>10.553862582604756</v>
      </c>
      <c r="BC282" s="43">
        <v>5.4164622506609028</v>
      </c>
      <c r="BD282" s="43">
        <v>2.1130037911054611</v>
      </c>
      <c r="BE282" s="43">
        <v>42.534595775673708</v>
      </c>
      <c r="BF282" s="43">
        <v>-12.78594788569295</v>
      </c>
      <c r="BG282" s="43">
        <v>5.4188283885106658</v>
      </c>
      <c r="BH282" s="43">
        <v>16.088170107875332</v>
      </c>
      <c r="BI282" s="43">
        <v>62.394877435535598</v>
      </c>
      <c r="BJ282" s="43">
        <v>53.152238788269621</v>
      </c>
      <c r="BK282" s="43">
        <v>-4.6681634953385176</v>
      </c>
      <c r="BL282" s="43">
        <v>38.477153932407468</v>
      </c>
      <c r="BM282" s="43">
        <v>61.439757649603635</v>
      </c>
      <c r="BN282" s="43">
        <v>38.788585303271404</v>
      </c>
      <c r="BO282" s="43">
        <v>14.864579491385799</v>
      </c>
      <c r="BP282" s="43">
        <v>22.114659643342428</v>
      </c>
      <c r="BQ282" s="43">
        <v>69.063747878042946</v>
      </c>
      <c r="BR282" s="43">
        <v>58.907609092728961</v>
      </c>
      <c r="BS282" s="43">
        <v>0.91370441746676523</v>
      </c>
      <c r="BT282" s="43">
        <v>46.742596245761156</v>
      </c>
      <c r="BU282" s="43">
        <v>70.363604941379691</v>
      </c>
      <c r="BV282" s="43">
        <v>40.923248558811224</v>
      </c>
      <c r="BW282" s="43">
        <v>19.730073720852314</v>
      </c>
      <c r="BX282" s="43">
        <v>-0.11304108721457656</v>
      </c>
      <c r="BY282" s="43">
        <v>0.81730229246645136</v>
      </c>
      <c r="BZ282" s="43">
        <v>0.46375596368370103</v>
      </c>
      <c r="CA282" s="43">
        <v>-1.5450270691825148</v>
      </c>
      <c r="CB282" s="43">
        <v>-0.34004908182933818</v>
      </c>
      <c r="CC282" s="43">
        <v>0.23689921520766732</v>
      </c>
      <c r="CD282" s="43">
        <v>-3.0567640671999453E-3</v>
      </c>
      <c r="CE282" s="43">
        <v>0.25713435650665661</v>
      </c>
      <c r="CF282" s="43">
        <v>-6.2778323130851437</v>
      </c>
      <c r="CG282" s="43">
        <v>6.6122767288069744</v>
      </c>
      <c r="CH282" s="43">
        <v>0.70626921447870439</v>
      </c>
      <c r="CI282" s="43">
        <v>-14.964223689003672</v>
      </c>
      <c r="CJ282" s="43">
        <v>1.2596020783773836</v>
      </c>
      <c r="CK282" s="43">
        <v>-2.0326708844778787E-2</v>
      </c>
      <c r="CL282" s="43">
        <v>-8.9481254654081341E-2</v>
      </c>
      <c r="CM282" s="43">
        <v>0.21805131775432576</v>
      </c>
      <c r="CN282" s="43">
        <v>1.4388548877235168</v>
      </c>
      <c r="CO282" s="43">
        <v>2.3195116707342808E-2</v>
      </c>
      <c r="CP282" s="43">
        <v>0.2948460911674527</v>
      </c>
      <c r="CQ282" s="43">
        <v>1.1398844091635745</v>
      </c>
      <c r="CR282" s="43">
        <v>0.26580095121136948</v>
      </c>
      <c r="CS282" s="43">
        <v>0.33548059042570721</v>
      </c>
      <c r="CT282" s="43">
        <v>-0.87389564016349019</v>
      </c>
      <c r="CU282" s="43">
        <v>0.25354336921156029</v>
      </c>
      <c r="CV282" s="43">
        <v>0</v>
      </c>
      <c r="CW282" s="43">
        <v>0</v>
      </c>
      <c r="CX282" s="43">
        <v>0</v>
      </c>
      <c r="CY282" s="43">
        <v>0</v>
      </c>
      <c r="CZ282" s="43">
        <v>0</v>
      </c>
      <c r="DA282" s="43">
        <v>0</v>
      </c>
      <c r="DB282" s="43">
        <v>0</v>
      </c>
      <c r="DC282" s="43">
        <v>0</v>
      </c>
      <c r="DD282" s="44">
        <v>4352</v>
      </c>
      <c r="DE282" s="44">
        <f>+DD282+DE281</f>
        <v>37881</v>
      </c>
      <c r="DF282" s="43">
        <f t="shared" si="85"/>
        <v>21.42857142857142</v>
      </c>
      <c r="DG282" s="43">
        <f t="shared" si="85"/>
        <v>75.042742941638551</v>
      </c>
      <c r="DH282" s="44">
        <v>12032</v>
      </c>
      <c r="DI282" s="44">
        <f>+DH282+DI281</f>
        <v>119730</v>
      </c>
      <c r="DJ282" s="43">
        <f t="shared" si="87"/>
        <v>51.383995973829897</v>
      </c>
      <c r="DK282" s="43">
        <f t="shared" si="87"/>
        <v>63.395927725312504</v>
      </c>
    </row>
    <row r="283" spans="1:115" x14ac:dyDescent="0.25">
      <c r="A283" s="41">
        <v>2021</v>
      </c>
      <c r="B283" s="41" t="s">
        <v>172</v>
      </c>
      <c r="C283" s="41" t="s">
        <v>174</v>
      </c>
      <c r="D283" s="42">
        <v>110.91393303091886</v>
      </c>
      <c r="E283" s="42">
        <v>103.03278688524591</v>
      </c>
      <c r="F283" s="42">
        <v>121.73682285341991</v>
      </c>
      <c r="G283" s="42">
        <v>112.14963107519927</v>
      </c>
      <c r="H283" s="42">
        <v>111.87414850136237</v>
      </c>
      <c r="I283" s="42">
        <v>154.81481481481481</v>
      </c>
      <c r="J283" s="42">
        <v>100.07002224875441</v>
      </c>
      <c r="K283" s="42">
        <v>107.09930391902334</v>
      </c>
      <c r="L283" s="42">
        <v>183.90648495792371</v>
      </c>
      <c r="M283" s="42">
        <v>167.10562513497601</v>
      </c>
      <c r="N283" s="42">
        <v>196.97306447864801</v>
      </c>
      <c r="O283" s="42">
        <v>177.81244227491959</v>
      </c>
      <c r="P283" s="42">
        <v>172.12875702127681</v>
      </c>
      <c r="Q283" s="42">
        <v>355.31994777692051</v>
      </c>
      <c r="R283" s="42">
        <v>289.29474106190514</v>
      </c>
      <c r="S283" s="42">
        <v>134.63087553421801</v>
      </c>
      <c r="T283" s="42">
        <v>200.80359467483353</v>
      </c>
      <c r="U283" s="42">
        <v>186.62952264053297</v>
      </c>
      <c r="V283" s="42">
        <v>222.24773728723073</v>
      </c>
      <c r="W283" s="42">
        <v>195.50347732372924</v>
      </c>
      <c r="X283" s="42">
        <v>190.82884940270606</v>
      </c>
      <c r="Y283" s="42">
        <v>402.36779556449608</v>
      </c>
      <c r="Z283" s="42">
        <v>282.35013531607331</v>
      </c>
      <c r="AA283" s="42">
        <v>149.88364987857256</v>
      </c>
      <c r="AB283" s="43">
        <v>-0.94109879658967888</v>
      </c>
      <c r="AC283" s="43">
        <v>5.276381909547756</v>
      </c>
      <c r="AD283" s="43">
        <v>5.1323026606248323</v>
      </c>
      <c r="AE283" s="43">
        <v>-4.727630373069247</v>
      </c>
      <c r="AF283" s="43">
        <v>2.8051643192488207</v>
      </c>
      <c r="AG283" s="43">
        <v>14.835164835164827</v>
      </c>
      <c r="AH283" s="43">
        <v>3.1376615396432106</v>
      </c>
      <c r="AI283" s="43">
        <v>7.4956672443065919</v>
      </c>
      <c r="AJ283" s="43">
        <v>23.071383934753808</v>
      </c>
      <c r="AK283" s="43">
        <v>81.622843245983674</v>
      </c>
      <c r="AL283" s="43">
        <v>27.01825691742885</v>
      </c>
      <c r="AM283" s="43">
        <v>11.319668932845461</v>
      </c>
      <c r="AN283" s="43">
        <v>22.603050968640016</v>
      </c>
      <c r="AO283" s="43">
        <v>9.1118991442114208</v>
      </c>
      <c r="AP283" s="43">
        <v>14.734787267153603</v>
      </c>
      <c r="AQ283" s="43">
        <v>6.0928546287551066</v>
      </c>
      <c r="AR283" s="43">
        <v>30.574846262028732</v>
      </c>
      <c r="AS283" s="43">
        <v>92.342209372876198</v>
      </c>
      <c r="AT283" s="43">
        <v>35.229659806279301</v>
      </c>
      <c r="AU283" s="43">
        <v>19.323173662828896</v>
      </c>
      <c r="AV283" s="43">
        <v>29.887231022779346</v>
      </c>
      <c r="AW283" s="43">
        <v>13.45974296650121</v>
      </c>
      <c r="AX283" s="43">
        <v>14.312991017315202</v>
      </c>
      <c r="AY283" s="43">
        <v>11.267721988060341</v>
      </c>
      <c r="AZ283" s="43">
        <v>3.1659967722541094</v>
      </c>
      <c r="BA283" s="43">
        <v>0.15205971799836515</v>
      </c>
      <c r="BB283" s="43">
        <v>10.071171198320062</v>
      </c>
      <c r="BC283" s="43">
        <v>4.4607054403315916</v>
      </c>
      <c r="BD283" s="43">
        <v>2.1717527688602578</v>
      </c>
      <c r="BE283" s="43">
        <v>39.29260450160772</v>
      </c>
      <c r="BF283" s="43">
        <v>-11.202129955555884</v>
      </c>
      <c r="BG283" s="43">
        <v>5.5955464204995975</v>
      </c>
      <c r="BH283" s="43">
        <v>16.865864814003494</v>
      </c>
      <c r="BI283" s="43">
        <v>64.222476327207787</v>
      </c>
      <c r="BJ283" s="43">
        <v>50.252470140980691</v>
      </c>
      <c r="BK283" s="43">
        <v>-3.0205620667329791</v>
      </c>
      <c r="BL283" s="43">
        <v>36.668993608040012</v>
      </c>
      <c r="BM283" s="43">
        <v>49.399507263987317</v>
      </c>
      <c r="BN283" s="43">
        <v>33.166382351238745</v>
      </c>
      <c r="BO283" s="43">
        <v>13.985650544772543</v>
      </c>
      <c r="BP283" s="43">
        <v>23.063354634180943</v>
      </c>
      <c r="BQ283" s="43">
        <v>71.316823620051323</v>
      </c>
      <c r="BR283" s="43">
        <v>56.249719752437287</v>
      </c>
      <c r="BS283" s="43">
        <v>2.8274878645663692</v>
      </c>
      <c r="BT283" s="43">
        <v>44.796806713966376</v>
      </c>
      <c r="BU283" s="43">
        <v>56.974691050878398</v>
      </c>
      <c r="BV283" s="43">
        <v>34.749309616682609</v>
      </c>
      <c r="BW283" s="43">
        <v>18.869930336422481</v>
      </c>
      <c r="BX283" s="43">
        <v>-2.3209138467635704</v>
      </c>
      <c r="BY283" s="43">
        <v>0.74374018088410909</v>
      </c>
      <c r="BZ283" s="43">
        <v>0.32703990167334551</v>
      </c>
      <c r="CA283" s="43">
        <v>-4.3427101849729448</v>
      </c>
      <c r="CB283" s="43">
        <v>0.33900278446863924</v>
      </c>
      <c r="CC283" s="43">
        <v>0.15776306867238676</v>
      </c>
      <c r="CD283" s="43">
        <v>0.11196088744491137</v>
      </c>
      <c r="CE283" s="43">
        <v>0.34228951506598271</v>
      </c>
      <c r="CF283" s="43">
        <v>22.539547524090722</v>
      </c>
      <c r="CG283" s="43">
        <v>11.391808987663374</v>
      </c>
      <c r="CH283" s="43">
        <v>0.83573710906183762</v>
      </c>
      <c r="CI283" s="43">
        <v>6.923677710171301</v>
      </c>
      <c r="CJ283" s="43">
        <v>1.9343709391169093</v>
      </c>
      <c r="CK283" s="43">
        <v>0.10471321975278118</v>
      </c>
      <c r="CL283" s="43">
        <v>1.1900307737681433</v>
      </c>
      <c r="CM283" s="43">
        <v>0.15920878455637619</v>
      </c>
      <c r="CN283" s="43">
        <v>1.1570614924674107</v>
      </c>
      <c r="CO283" s="43">
        <v>9.511104679494832E-2</v>
      </c>
      <c r="CP283" s="43">
        <v>0.29478836313319717</v>
      </c>
      <c r="CQ283" s="43">
        <v>0.63962178969602845</v>
      </c>
      <c r="CR283" s="43">
        <v>0.33108926559970775</v>
      </c>
      <c r="CS283" s="43">
        <v>0.31823642143823028</v>
      </c>
      <c r="CT283" s="43">
        <v>-0.7834264585085513</v>
      </c>
      <c r="CU283" s="43">
        <v>0.26164106431384998</v>
      </c>
      <c r="CV283" s="43">
        <v>0</v>
      </c>
      <c r="CW283" s="43">
        <v>0</v>
      </c>
      <c r="CX283" s="43">
        <v>0</v>
      </c>
      <c r="CY283" s="43">
        <v>0</v>
      </c>
      <c r="CZ283" s="43">
        <v>0</v>
      </c>
      <c r="DA283" s="43">
        <v>0</v>
      </c>
      <c r="DB283" s="43">
        <v>0</v>
      </c>
      <c r="DC283" s="43">
        <v>0</v>
      </c>
      <c r="DD283" s="44">
        <v>7311</v>
      </c>
      <c r="DE283" s="44">
        <f>+DD283+DE282</f>
        <v>45192</v>
      </c>
      <c r="DF283" s="43">
        <f t="shared" si="85"/>
        <v>90.341057016401976</v>
      </c>
      <c r="DG283" s="43">
        <f t="shared" si="85"/>
        <v>77.348716741229097</v>
      </c>
      <c r="DH283" s="44">
        <v>16073</v>
      </c>
      <c r="DI283" s="44">
        <f>+DH283+DI282</f>
        <v>135803</v>
      </c>
      <c r="DJ283" s="43">
        <f t="shared" si="87"/>
        <v>52.915992769479601</v>
      </c>
      <c r="DK283" s="43">
        <f t="shared" si="87"/>
        <v>62.081229785050198</v>
      </c>
    </row>
    <row r="284" spans="1:115" x14ac:dyDescent="0.25">
      <c r="A284" s="41">
        <v>2022</v>
      </c>
      <c r="B284" s="41" t="s">
        <v>160</v>
      </c>
      <c r="C284" s="41" t="s">
        <v>174</v>
      </c>
      <c r="D284" s="42">
        <v>106.18296846008013</v>
      </c>
      <c r="E284" s="42">
        <v>102.04918032786885</v>
      </c>
      <c r="F284" s="42">
        <v>119.52921600590372</v>
      </c>
      <c r="G284" s="42">
        <v>108.13432590367388</v>
      </c>
      <c r="H284" s="42">
        <v>111.11418596730243</v>
      </c>
      <c r="I284" s="42">
        <v>155.55555555555557</v>
      </c>
      <c r="J284" s="42">
        <v>78.487643634884407</v>
      </c>
      <c r="K284" s="42">
        <v>106.5273306113061</v>
      </c>
      <c r="L284" s="42">
        <v>137.52148895134505</v>
      </c>
      <c r="M284" s="42">
        <v>169.06407067415569</v>
      </c>
      <c r="N284" s="42">
        <v>192.69486915491782</v>
      </c>
      <c r="O284" s="42">
        <v>120.05440528406641</v>
      </c>
      <c r="P284" s="42">
        <v>142.50800638470636</v>
      </c>
      <c r="Q284" s="42">
        <v>162.91973072267521</v>
      </c>
      <c r="R284" s="42">
        <v>118.93028699886328</v>
      </c>
      <c r="S284" s="42">
        <v>137.83485352046716</v>
      </c>
      <c r="T284" s="42">
        <v>156.1997865275878</v>
      </c>
      <c r="U284" s="42">
        <v>190.47060702563627</v>
      </c>
      <c r="V284" s="42">
        <v>219.83261005810871</v>
      </c>
      <c r="W284" s="42">
        <v>138.97659176511394</v>
      </c>
      <c r="X284" s="42">
        <v>161.33746565267145</v>
      </c>
      <c r="Y284" s="42">
        <v>188.08962309526817</v>
      </c>
      <c r="Z284" s="42">
        <v>120.71948746136314</v>
      </c>
      <c r="AA284" s="42">
        <v>155.77758016757392</v>
      </c>
      <c r="AB284" s="43">
        <v>0.34912120178380857</v>
      </c>
      <c r="AC284" s="43">
        <v>6.3193851409051982</v>
      </c>
      <c r="AD284" s="43">
        <v>4.0767386090286184</v>
      </c>
      <c r="AE284" s="43">
        <v>-3.8195094551582098</v>
      </c>
      <c r="AF284" s="43">
        <v>3.5839733285705666</v>
      </c>
      <c r="AG284" s="43">
        <v>17.318435754189942</v>
      </c>
      <c r="AH284" s="43">
        <v>14.075658696417403</v>
      </c>
      <c r="AI284" s="43">
        <v>5.4030966365321342</v>
      </c>
      <c r="AJ284" s="43">
        <v>26.137895961137492</v>
      </c>
      <c r="AK284" s="43">
        <v>96.127363227511637</v>
      </c>
      <c r="AL284" s="43">
        <v>46.69594824057144</v>
      </c>
      <c r="AM284" s="43">
        <v>0.9378825843658678</v>
      </c>
      <c r="AN284" s="43">
        <v>20.424335332445519</v>
      </c>
      <c r="AO284" s="43">
        <v>24.863251378984152</v>
      </c>
      <c r="AP284" s="43">
        <v>68.322361375984968</v>
      </c>
      <c r="AQ284" s="43">
        <v>8.6583550016224642</v>
      </c>
      <c r="AR284" s="43">
        <v>38.10074124556315</v>
      </c>
      <c r="AS284" s="43">
        <v>109.65452906778248</v>
      </c>
      <c r="AT284" s="43">
        <v>57.364893975564634</v>
      </c>
      <c r="AU284" s="43">
        <v>13.530876513478152</v>
      </c>
      <c r="AV284" s="43">
        <v>29.353339552940881</v>
      </c>
      <c r="AW284" s="43">
        <v>31.377119717155356</v>
      </c>
      <c r="AX284" s="43">
        <v>74.166410291864992</v>
      </c>
      <c r="AY284" s="43">
        <v>15.050234891420523</v>
      </c>
      <c r="AZ284" s="43">
        <v>0.34912120178380857</v>
      </c>
      <c r="BA284" s="43">
        <v>6.3193851409051982</v>
      </c>
      <c r="BB284" s="43">
        <v>4.0767386090286184</v>
      </c>
      <c r="BC284" s="43">
        <v>-3.8195094551582098</v>
      </c>
      <c r="BD284" s="43">
        <v>3.5839733285705666</v>
      </c>
      <c r="BE284" s="43">
        <v>17.318435754189942</v>
      </c>
      <c r="BF284" s="43">
        <v>14.075658696417403</v>
      </c>
      <c r="BG284" s="43">
        <v>5.4030966365321342</v>
      </c>
      <c r="BH284" s="43">
        <v>26.137895961137492</v>
      </c>
      <c r="BI284" s="43">
        <v>96.127363227511637</v>
      </c>
      <c r="BJ284" s="43">
        <v>46.69594824057144</v>
      </c>
      <c r="BK284" s="43">
        <v>0.9378825843658678</v>
      </c>
      <c r="BL284" s="43">
        <v>20.424335332445519</v>
      </c>
      <c r="BM284" s="43">
        <v>24.863251378984152</v>
      </c>
      <c r="BN284" s="43">
        <v>68.322361375984968</v>
      </c>
      <c r="BO284" s="43">
        <v>8.6583550016224642</v>
      </c>
      <c r="BP284" s="43">
        <v>38.10074124556315</v>
      </c>
      <c r="BQ284" s="43">
        <v>109.65452906778248</v>
      </c>
      <c r="BR284" s="43">
        <v>57.364893975564634</v>
      </c>
      <c r="BS284" s="43">
        <v>13.530876513478152</v>
      </c>
      <c r="BT284" s="43">
        <v>29.353339552940881</v>
      </c>
      <c r="BU284" s="43">
        <v>31.377119717155356</v>
      </c>
      <c r="BV284" s="43">
        <v>74.166410291864992</v>
      </c>
      <c r="BW284" s="43">
        <v>15.050234891420523</v>
      </c>
      <c r="BX284" s="43">
        <v>-0.66954181005457258</v>
      </c>
      <c r="BY284" s="43">
        <v>1.0369270103177262</v>
      </c>
      <c r="BZ284" s="43">
        <v>0.13813461436740004</v>
      </c>
      <c r="CA284" s="43">
        <v>-3.7015882810179375</v>
      </c>
      <c r="CB284" s="43">
        <v>0.59985021817798556</v>
      </c>
      <c r="CC284" s="43">
        <v>0.19291665308236824</v>
      </c>
      <c r="CD284" s="43">
        <v>0.78489073774237317</v>
      </c>
      <c r="CE284" s="43">
        <v>0.27932723727551223</v>
      </c>
      <c r="CF284" s="43">
        <v>25.553278429041569</v>
      </c>
      <c r="CG284" s="43">
        <v>17.468772795231846</v>
      </c>
      <c r="CH284" s="43">
        <v>2.2115584786799944</v>
      </c>
      <c r="CI284" s="43">
        <v>0.87096212775609905</v>
      </c>
      <c r="CJ284" s="43">
        <v>2.0661222138212878</v>
      </c>
      <c r="CK284" s="43">
        <v>0.15311907380386897</v>
      </c>
      <c r="CL284" s="43">
        <v>2.5367267868771179</v>
      </c>
      <c r="CM284" s="43">
        <v>0.24601695287135708</v>
      </c>
      <c r="CN284" s="43">
        <v>-0.66954181005457358</v>
      </c>
      <c r="CO284" s="43">
        <v>1.0369270103177266</v>
      </c>
      <c r="CP284" s="43">
        <v>0.13813461436740035</v>
      </c>
      <c r="CQ284" s="43">
        <v>-3.7015882810179401</v>
      </c>
      <c r="CR284" s="43">
        <v>0.59985021817798545</v>
      </c>
      <c r="CS284" s="43">
        <v>0.19291665308236827</v>
      </c>
      <c r="CT284" s="43">
        <v>0.78489073774237328</v>
      </c>
      <c r="CU284" s="43">
        <v>0.27932723727551201</v>
      </c>
      <c r="CV284" s="43">
        <v>25.553278429041558</v>
      </c>
      <c r="CW284" s="43">
        <v>17.468772795231843</v>
      </c>
      <c r="CX284" s="43">
        <v>2.2115584786799944</v>
      </c>
      <c r="CY284" s="43">
        <v>0.87096212775609327</v>
      </c>
      <c r="CZ284" s="43">
        <v>2.0661222138212874</v>
      </c>
      <c r="DA284" s="43">
        <v>0.15311907380386897</v>
      </c>
      <c r="DB284" s="43">
        <v>2.5367267868771179</v>
      </c>
      <c r="DC284" s="43">
        <v>0.2460169528713573</v>
      </c>
      <c r="DD284" s="44">
        <v>2911</v>
      </c>
      <c r="DE284" s="44">
        <f>+DD284</f>
        <v>2911</v>
      </c>
      <c r="DF284" s="43">
        <f t="shared" si="85"/>
        <v>42.416829745596864</v>
      </c>
      <c r="DG284" s="43">
        <f t="shared" si="85"/>
        <v>42.416829745596864</v>
      </c>
      <c r="DH284" s="44">
        <v>12412</v>
      </c>
      <c r="DI284" s="44">
        <f>+DH284</f>
        <v>12412</v>
      </c>
      <c r="DJ284" s="43">
        <f t="shared" si="87"/>
        <v>90.04746593171032</v>
      </c>
      <c r="DK284" s="43">
        <f t="shared" si="87"/>
        <v>90.04746593171032</v>
      </c>
    </row>
    <row r="285" spans="1:115" x14ac:dyDescent="0.25">
      <c r="A285" s="41">
        <v>2022</v>
      </c>
      <c r="B285" s="41" t="s">
        <v>162</v>
      </c>
      <c r="C285" s="41" t="s">
        <v>174</v>
      </c>
      <c r="D285" s="42">
        <v>104.5254900630016</v>
      </c>
      <c r="E285" s="42">
        <v>102.21311475409836</v>
      </c>
      <c r="F285" s="42">
        <v>123.1526174990844</v>
      </c>
      <c r="G285" s="42">
        <v>104.60711975529267</v>
      </c>
      <c r="H285" s="42">
        <v>112.15833617166211</v>
      </c>
      <c r="I285" s="42">
        <v>142.96296296296296</v>
      </c>
      <c r="J285" s="42">
        <v>77.010189712163495</v>
      </c>
      <c r="K285" s="42">
        <v>109.63541198271605</v>
      </c>
      <c r="L285" s="42">
        <v>124.5438737601453</v>
      </c>
      <c r="M285" s="42">
        <v>146.20052198528322</v>
      </c>
      <c r="N285" s="42">
        <v>207.14027732857394</v>
      </c>
      <c r="O285" s="42">
        <v>108.70341655171931</v>
      </c>
      <c r="P285" s="42">
        <v>137.43840282565148</v>
      </c>
      <c r="Q285" s="42">
        <v>137.70300804473379</v>
      </c>
      <c r="R285" s="42">
        <v>97.052899210380502</v>
      </c>
      <c r="S285" s="42">
        <v>117.93526530609277</v>
      </c>
      <c r="T285" s="42">
        <v>144.0950233503074</v>
      </c>
      <c r="U285" s="42">
        <v>167.14009919149981</v>
      </c>
      <c r="V285" s="42">
        <v>239.19818878900844</v>
      </c>
      <c r="W285" s="42">
        <v>128.56805149202265</v>
      </c>
      <c r="X285" s="42">
        <v>158.17359075357658</v>
      </c>
      <c r="Y285" s="42">
        <v>160.56599746971798</v>
      </c>
      <c r="Z285" s="42">
        <v>99.863622650847248</v>
      </c>
      <c r="AA285" s="42">
        <v>134.7943332499664</v>
      </c>
      <c r="AB285" s="43">
        <v>2.0657482617449707</v>
      </c>
      <c r="AC285" s="43">
        <v>7.7787381158167745</v>
      </c>
      <c r="AD285" s="43">
        <v>4.0881646900479129</v>
      </c>
      <c r="AE285" s="43">
        <v>-2.0691948614994238</v>
      </c>
      <c r="AF285" s="43">
        <v>5.1835659100437192</v>
      </c>
      <c r="AG285" s="43">
        <v>16.265060240963859</v>
      </c>
      <c r="AH285" s="43">
        <v>15.90813493732648</v>
      </c>
      <c r="AI285" s="43">
        <v>8.7338114099517519</v>
      </c>
      <c r="AJ285" s="43">
        <v>9.5835523631063513</v>
      </c>
      <c r="AK285" s="43">
        <v>41.159798738742715</v>
      </c>
      <c r="AL285" s="43">
        <v>29.668867291392065</v>
      </c>
      <c r="AM285" s="43">
        <v>-5.8720032854753139</v>
      </c>
      <c r="AN285" s="43">
        <v>7.4530985695093976</v>
      </c>
      <c r="AO285" s="43">
        <v>-2.4998034168454475</v>
      </c>
      <c r="AP285" s="43">
        <v>23.561705094801777</v>
      </c>
      <c r="AQ285" s="43">
        <v>8.2832982132903474</v>
      </c>
      <c r="AR285" s="43">
        <v>21.323327530718529</v>
      </c>
      <c r="AS285" s="43">
        <v>52.654135319114495</v>
      </c>
      <c r="AT285" s="43">
        <v>41.369362147617259</v>
      </c>
      <c r="AU285" s="43">
        <v>7.4053147801444785</v>
      </c>
      <c r="AV285" s="43">
        <v>16.148262696650839</v>
      </c>
      <c r="AW285" s="43">
        <v>2.8658765847082934</v>
      </c>
      <c r="AX285" s="43">
        <v>26.378915516604341</v>
      </c>
      <c r="AY285" s="43">
        <v>15.396064365083561</v>
      </c>
      <c r="AZ285" s="43">
        <v>1.1934048570761746</v>
      </c>
      <c r="BA285" s="43">
        <v>7.0446735395188975</v>
      </c>
      <c r="BB285" s="43">
        <v>4.0825366355234705</v>
      </c>
      <c r="BC285" s="43">
        <v>-2.9667500765090282</v>
      </c>
      <c r="BD285" s="43">
        <v>4.3813817400131239</v>
      </c>
      <c r="BE285" s="43">
        <v>16.811594202898551</v>
      </c>
      <c r="BF285" s="43">
        <v>14.975891996142687</v>
      </c>
      <c r="BG285" s="43">
        <v>7.066495617077595</v>
      </c>
      <c r="BH285" s="43">
        <v>17.688723253336324</v>
      </c>
      <c r="BI285" s="43">
        <v>66.128000603323216</v>
      </c>
      <c r="BJ285" s="43">
        <v>37.352148395165344</v>
      </c>
      <c r="BK285" s="43">
        <v>-2.4168887221430402</v>
      </c>
      <c r="BL285" s="43">
        <v>13.686732219869512</v>
      </c>
      <c r="BM285" s="43">
        <v>10.640174975907524</v>
      </c>
      <c r="BN285" s="43">
        <v>44.758558905003198</v>
      </c>
      <c r="BO285" s="43">
        <v>8.4850945230343413</v>
      </c>
      <c r="BP285" s="43">
        <v>29.507133115967754</v>
      </c>
      <c r="BQ285" s="43">
        <v>78.502659463513695</v>
      </c>
      <c r="BR285" s="43">
        <v>48.603208986512868</v>
      </c>
      <c r="BS285" s="43">
        <v>10.502369786946497</v>
      </c>
      <c r="BT285" s="43">
        <v>22.46088830189148</v>
      </c>
      <c r="BU285" s="43">
        <v>16.505807017861084</v>
      </c>
      <c r="BV285" s="43">
        <v>48.709113556995341</v>
      </c>
      <c r="BW285" s="43">
        <v>15.210404719826066</v>
      </c>
      <c r="BX285" s="43">
        <v>2.1957417237344075</v>
      </c>
      <c r="BY285" s="43">
        <v>0.81890408588195651</v>
      </c>
      <c r="BZ285" s="43">
        <v>0.31092806975668319</v>
      </c>
      <c r="CA285" s="43">
        <v>-1.1627187784278166</v>
      </c>
      <c r="CB285" s="43">
        <v>0.82098781129132603</v>
      </c>
      <c r="CC285" s="43">
        <v>0.17503293438698309</v>
      </c>
      <c r="CD285" s="43">
        <v>0.78825315729736845</v>
      </c>
      <c r="CE285" s="43">
        <v>0.44435444354790687</v>
      </c>
      <c r="CF285" s="43">
        <v>9.2469292806767758</v>
      </c>
      <c r="CG285" s="43">
        <v>8.6448487024697496</v>
      </c>
      <c r="CH285" s="43">
        <v>1.2835399011509174</v>
      </c>
      <c r="CI285" s="43">
        <v>-3.3085384852417175</v>
      </c>
      <c r="CJ285" s="43">
        <v>0.75940846496715531</v>
      </c>
      <c r="CK285" s="43">
        <v>-1.6764850133651824E-2</v>
      </c>
      <c r="CL285" s="43">
        <v>1.7229670772813237</v>
      </c>
      <c r="CM285" s="43">
        <v>0.16146847018299954</v>
      </c>
      <c r="CN285" s="43">
        <v>0.6589394563564388</v>
      </c>
      <c r="CO285" s="43">
        <v>0.8678728428728667</v>
      </c>
      <c r="CP285" s="43">
        <v>0.27880198407908663</v>
      </c>
      <c r="CQ285" s="43">
        <v>-2.453350792573469</v>
      </c>
      <c r="CR285" s="43">
        <v>0.66342694349174536</v>
      </c>
      <c r="CS285" s="43">
        <v>0.18400130944301052</v>
      </c>
      <c r="CT285" s="43">
        <v>0.76142907462313902</v>
      </c>
      <c r="CU285" s="43">
        <v>0.35675809442005912</v>
      </c>
      <c r="CV285" s="43">
        <v>17.279499339146266</v>
      </c>
      <c r="CW285" s="43">
        <v>13.033664471397922</v>
      </c>
      <c r="CX285" s="43">
        <v>1.7366917957528634</v>
      </c>
      <c r="CY285" s="43">
        <v>-1.2676322503030839</v>
      </c>
      <c r="CZ285" s="43">
        <v>1.3974773844121555</v>
      </c>
      <c r="DA285" s="43">
        <v>6.6189528076231283E-2</v>
      </c>
      <c r="DB285" s="43">
        <v>2.1103548769743932</v>
      </c>
      <c r="DC285" s="43">
        <v>0.20275353283578673</v>
      </c>
      <c r="DD285" s="44">
        <v>3926</v>
      </c>
      <c r="DE285" s="44">
        <f>+DD285+DE284</f>
        <v>6837</v>
      </c>
      <c r="DF285" s="43">
        <f t="shared" si="85"/>
        <v>35.613126079447333</v>
      </c>
      <c r="DG285" s="43">
        <f t="shared" si="85"/>
        <v>38.428831747317261</v>
      </c>
      <c r="DH285" s="44">
        <v>14404</v>
      </c>
      <c r="DI285" s="44">
        <f>+DI284+DH285</f>
        <v>26816</v>
      </c>
      <c r="DJ285" s="43">
        <f t="shared" si="87"/>
        <v>67.585805700988956</v>
      </c>
      <c r="DK285" s="43">
        <f t="shared" si="87"/>
        <v>77.284146502710556</v>
      </c>
    </row>
    <row r="286" spans="1:115" x14ac:dyDescent="0.25">
      <c r="A286" s="41">
        <v>2022</v>
      </c>
      <c r="B286" s="41" t="s">
        <v>163</v>
      </c>
      <c r="C286" s="41" t="s">
        <v>174</v>
      </c>
      <c r="D286" s="42">
        <v>104.27810823313104</v>
      </c>
      <c r="E286" s="42">
        <v>102.70491803278689</v>
      </c>
      <c r="F286" s="42">
        <v>123.07085428242908</v>
      </c>
      <c r="G286" s="42">
        <v>103.91246669809561</v>
      </c>
      <c r="H286" s="42">
        <v>112.77141519073568</v>
      </c>
      <c r="I286" s="42">
        <v>134.81481481481481</v>
      </c>
      <c r="J286" s="42">
        <v>77.56539938299683</v>
      </c>
      <c r="K286" s="42">
        <v>109.91600266199309</v>
      </c>
      <c r="L286" s="42">
        <v>152.58513195092314</v>
      </c>
      <c r="M286" s="42">
        <v>171.75047316642244</v>
      </c>
      <c r="N286" s="42">
        <v>197.0413265434768</v>
      </c>
      <c r="O286" s="42">
        <v>144.83527771876206</v>
      </c>
      <c r="P286" s="42">
        <v>157.78215246772763</v>
      </c>
      <c r="Q286" s="42">
        <v>163.46320200401993</v>
      </c>
      <c r="R286" s="42">
        <v>119.23561915244466</v>
      </c>
      <c r="S286" s="42">
        <v>125.23291547786057</v>
      </c>
      <c r="T286" s="42">
        <v>175.58029046193755</v>
      </c>
      <c r="U286" s="42">
        <v>197.62306435677917</v>
      </c>
      <c r="V286" s="42">
        <v>230.33780477664442</v>
      </c>
      <c r="W286" s="42">
        <v>168.2390389565239</v>
      </c>
      <c r="X286" s="42">
        <v>182.95607799126103</v>
      </c>
      <c r="Y286" s="42">
        <v>191.60489861747084</v>
      </c>
      <c r="Z286" s="42">
        <v>120.86053952916261</v>
      </c>
      <c r="AA286" s="42">
        <v>144.74178424705869</v>
      </c>
      <c r="AB286" s="43">
        <v>0.63483337771343962</v>
      </c>
      <c r="AC286" s="43">
        <v>7.0940170940171132</v>
      </c>
      <c r="AD286" s="43">
        <v>4.295977534987605</v>
      </c>
      <c r="AE286" s="43">
        <v>-3.7238840537311968</v>
      </c>
      <c r="AF286" s="43">
        <v>4.1830142482079058</v>
      </c>
      <c r="AG286" s="43">
        <v>14.465408805031444</v>
      </c>
      <c r="AH286" s="43">
        <v>11.530218602657483</v>
      </c>
      <c r="AI286" s="43">
        <v>9.0120946165557427</v>
      </c>
      <c r="AJ286" s="43">
        <v>25.915277541173687</v>
      </c>
      <c r="AK286" s="43">
        <v>67.994484440845156</v>
      </c>
      <c r="AL286" s="43">
        <v>18.421116827313821</v>
      </c>
      <c r="AM286" s="43">
        <v>14.921369719967558</v>
      </c>
      <c r="AN286" s="43">
        <v>11.520018769084039</v>
      </c>
      <c r="AO286" s="43">
        <v>-1.6537997428302087</v>
      </c>
      <c r="AP286" s="43">
        <v>42.103525902904096</v>
      </c>
      <c r="AQ286" s="43">
        <v>9.4646911357949328</v>
      </c>
      <c r="AR286" s="43">
        <v>37.800426608015904</v>
      </c>
      <c r="AS286" s="43">
        <v>82.607258366751807</v>
      </c>
      <c r="AT286" s="43">
        <v>30.37432191745777</v>
      </c>
      <c r="AU286" s="43">
        <v>27.644090315738936</v>
      </c>
      <c r="AV286" s="43">
        <v>20.447241281149097</v>
      </c>
      <c r="AW286" s="43">
        <v>4.2800598814170421</v>
      </c>
      <c r="AX286" s="43">
        <v>42.884707752647259</v>
      </c>
      <c r="AY286" s="43">
        <v>17.805842681336227</v>
      </c>
      <c r="AZ286" s="43">
        <v>1.0078012324041818</v>
      </c>
      <c r="BA286" s="43">
        <v>7.0611778158947924</v>
      </c>
      <c r="BB286" s="43">
        <v>4.1542590342613872</v>
      </c>
      <c r="BC286" s="43">
        <v>-3.2165188893580221</v>
      </c>
      <c r="BD286" s="43">
        <v>4.3147283594516583</v>
      </c>
      <c r="BE286" s="43">
        <v>16.071428571428559</v>
      </c>
      <c r="BF286" s="43">
        <v>13.805746101639361</v>
      </c>
      <c r="BG286" s="43">
        <v>7.7145199817034049</v>
      </c>
      <c r="BH286" s="43">
        <v>20.587890493295124</v>
      </c>
      <c r="BI286" s="43">
        <v>66.781481027421961</v>
      </c>
      <c r="BJ286" s="43">
        <v>30.466919280723182</v>
      </c>
      <c r="BK286" s="43">
        <v>3.6453051844829387</v>
      </c>
      <c r="BL286" s="43">
        <v>12.896089030790737</v>
      </c>
      <c r="BM286" s="43">
        <v>5.9740552887191711</v>
      </c>
      <c r="BN286" s="43">
        <v>43.802883735496565</v>
      </c>
      <c r="BO286" s="43">
        <v>8.8051407345212773</v>
      </c>
      <c r="BP286" s="43">
        <v>32.448202867504314</v>
      </c>
      <c r="BQ286" s="43">
        <v>79.942278765387272</v>
      </c>
      <c r="BR286" s="43">
        <v>41.970660727419194</v>
      </c>
      <c r="BS286" s="43">
        <v>16.544664560992373</v>
      </c>
      <c r="BT286" s="43">
        <v>21.719940864261321</v>
      </c>
      <c r="BU286" s="43">
        <v>11.854952738387126</v>
      </c>
      <c r="BV286" s="43">
        <v>46.593933408479501</v>
      </c>
      <c r="BW286" s="43">
        <v>16.060603023115739</v>
      </c>
      <c r="BX286" s="43">
        <v>0.36866075900094369</v>
      </c>
      <c r="BY286" s="43">
        <v>0.59886839668329972</v>
      </c>
      <c r="BZ286" s="43">
        <v>0.32667989185004842</v>
      </c>
      <c r="CA286" s="43">
        <v>-2.37618014611839</v>
      </c>
      <c r="CB286" s="43">
        <v>0.76041880609786661</v>
      </c>
      <c r="CC286" s="43">
        <v>0.14199972292490601</v>
      </c>
      <c r="CD286" s="43">
        <v>0.48315754254257598</v>
      </c>
      <c r="CE286" s="43">
        <v>0.43371654502063689</v>
      </c>
      <c r="CF286" s="43">
        <v>25.232707364327755</v>
      </c>
      <c r="CG286" s="43">
        <v>13.1337773661499</v>
      </c>
      <c r="CH286" s="43">
        <v>0.96223032307277412</v>
      </c>
      <c r="CI286" s="43">
        <v>8.6557364736302667</v>
      </c>
      <c r="CJ286" s="43">
        <v>1.2174237710388487</v>
      </c>
      <c r="CK286" s="43">
        <v>-4.742285126740943E-2</v>
      </c>
      <c r="CL286" s="43">
        <v>1.1154218892002541</v>
      </c>
      <c r="CM286" s="43">
        <v>0.19554039250312255</v>
      </c>
      <c r="CN286" s="43">
        <v>0.62772206893557558</v>
      </c>
      <c r="CO286" s="43">
        <v>0.77859792808507822</v>
      </c>
      <c r="CP286" s="43">
        <v>0.28988073888562427</v>
      </c>
      <c r="CQ286" s="43">
        <v>-2.4277400527363349</v>
      </c>
      <c r="CR286" s="43">
        <v>0.69561578048653783</v>
      </c>
      <c r="CS286" s="43">
        <v>0.17006217902910897</v>
      </c>
      <c r="CT286" s="43">
        <v>0.73900708268940141</v>
      </c>
      <c r="CU286" s="43">
        <v>0.38229841249615987</v>
      </c>
      <c r="CV286" s="43">
        <v>20.133155204613935</v>
      </c>
      <c r="CW286" s="43">
        <v>13.069136912290231</v>
      </c>
      <c r="CX286" s="43">
        <v>1.4622812027811574</v>
      </c>
      <c r="CY286" s="43">
        <v>2.2841127909836856</v>
      </c>
      <c r="CZ286" s="43">
        <v>1.3336799967364528</v>
      </c>
      <c r="DA286" s="43">
        <v>2.5933890469461551E-2</v>
      </c>
      <c r="DB286" s="43">
        <v>1.7578258477414681</v>
      </c>
      <c r="DC286" s="43">
        <v>0.20018456361147419</v>
      </c>
      <c r="DD286" s="44">
        <v>4203</v>
      </c>
      <c r="DE286" s="44">
        <f>+DE285+DD286</f>
        <v>11040</v>
      </c>
      <c r="DF286" s="43">
        <f t="shared" si="85"/>
        <v>17.402234636871516</v>
      </c>
      <c r="DG286" s="43">
        <f t="shared" si="85"/>
        <v>29.592675196619322</v>
      </c>
      <c r="DH286" s="44">
        <v>16518</v>
      </c>
      <c r="DI286" s="44">
        <f>+DI285+DH286</f>
        <v>43334</v>
      </c>
      <c r="DJ286" s="43">
        <f t="shared" si="87"/>
        <v>55.653976630229927</v>
      </c>
      <c r="DK286" s="43">
        <f t="shared" si="87"/>
        <v>68.365840391638827</v>
      </c>
    </row>
    <row r="287" spans="1:115" x14ac:dyDescent="0.25">
      <c r="A287" s="41">
        <v>2022</v>
      </c>
      <c r="B287" s="41" t="s">
        <v>164</v>
      </c>
      <c r="C287" s="41" t="s">
        <v>174</v>
      </c>
      <c r="D287" s="42">
        <v>103.74921395710162</v>
      </c>
      <c r="E287" s="42">
        <v>101.9672131147541</v>
      </c>
      <c r="F287" s="42">
        <v>124.77927517620159</v>
      </c>
      <c r="G287" s="42">
        <v>102.65472366271611</v>
      </c>
      <c r="H287" s="42">
        <v>113.2184519754768</v>
      </c>
      <c r="I287" s="42">
        <v>136.2962962962963</v>
      </c>
      <c r="J287" s="42">
        <v>77.302699505186439</v>
      </c>
      <c r="K287" s="42">
        <v>111.21103656674723</v>
      </c>
      <c r="L287" s="42">
        <v>126.82760387487693</v>
      </c>
      <c r="M287" s="42">
        <v>134.12957972245499</v>
      </c>
      <c r="N287" s="42">
        <v>195.65426544735956</v>
      </c>
      <c r="O287" s="42">
        <v>116.70274044203404</v>
      </c>
      <c r="P287" s="42">
        <v>141.34895006250437</v>
      </c>
      <c r="Q287" s="42">
        <v>151.86992043610019</v>
      </c>
      <c r="R287" s="42">
        <v>107.73238305507337</v>
      </c>
      <c r="S287" s="42">
        <v>124.20276826318906</v>
      </c>
      <c r="T287" s="42">
        <v>151.34917959516406</v>
      </c>
      <c r="U287" s="42">
        <v>156.63899516417209</v>
      </c>
      <c r="V287" s="42">
        <v>231.04016246378433</v>
      </c>
      <c r="W287" s="42">
        <v>143.75603310869997</v>
      </c>
      <c r="X287" s="42">
        <v>166.31808822777316</v>
      </c>
      <c r="Y287" s="42">
        <v>180.59344776085743</v>
      </c>
      <c r="Z287" s="42">
        <v>112.17864459657167</v>
      </c>
      <c r="AA287" s="42">
        <v>145.03310787074494</v>
      </c>
      <c r="AB287" s="43">
        <v>0.37790706500364646</v>
      </c>
      <c r="AC287" s="43">
        <v>4.7138047138047146</v>
      </c>
      <c r="AD287" s="43">
        <v>4.9933012267548538</v>
      </c>
      <c r="AE287" s="43">
        <v>-4.9216484293130076</v>
      </c>
      <c r="AF287" s="43">
        <v>5.0920299949613224</v>
      </c>
      <c r="AG287" s="43">
        <v>10.179640718562899</v>
      </c>
      <c r="AH287" s="43">
        <v>17.765099909173475</v>
      </c>
      <c r="AI287" s="43">
        <v>10.426489498868063</v>
      </c>
      <c r="AJ287" s="43">
        <v>12.1593883940184</v>
      </c>
      <c r="AK287" s="43">
        <v>20.167425926204285</v>
      </c>
      <c r="AL287" s="43">
        <v>28.283189190334745</v>
      </c>
      <c r="AM287" s="43">
        <v>3.6292048554969591</v>
      </c>
      <c r="AN287" s="43">
        <v>11.843878777642747</v>
      </c>
      <c r="AO287" s="43">
        <v>9.7023312236763424</v>
      </c>
      <c r="AP287" s="43">
        <v>47.765006179658151</v>
      </c>
      <c r="AQ287" s="43">
        <v>9.2636727792078553</v>
      </c>
      <c r="AR287" s="43">
        <v>26.029216600324091</v>
      </c>
      <c r="AS287" s="43">
        <v>32.379465336880699</v>
      </c>
      <c r="AT287" s="43">
        <v>42.066264767714998</v>
      </c>
      <c r="AU287" s="43">
        <v>20.211591820388342</v>
      </c>
      <c r="AV287" s="43">
        <v>21.783160031138117</v>
      </c>
      <c r="AW287" s="43">
        <v>17.655455437681944</v>
      </c>
      <c r="AX287" s="43">
        <v>52.364434914577075</v>
      </c>
      <c r="AY287" s="43">
        <v>17.972716883507722</v>
      </c>
      <c r="AZ287" s="43">
        <v>0.85099822269858461</v>
      </c>
      <c r="BA287" s="43">
        <v>6.4660691421254857</v>
      </c>
      <c r="BB287" s="43">
        <v>4.3664164068131894</v>
      </c>
      <c r="BC287" s="43">
        <v>-3.6395959498232933</v>
      </c>
      <c r="BD287" s="43">
        <v>4.5095301056259585</v>
      </c>
      <c r="BE287" s="43">
        <v>14.605067064083466</v>
      </c>
      <c r="BF287" s="43">
        <v>14.766792972786757</v>
      </c>
      <c r="BG287" s="43">
        <v>8.3915148599680087</v>
      </c>
      <c r="BH287" s="43">
        <v>18.50208573629919</v>
      </c>
      <c r="BI287" s="43">
        <v>53.890834509731512</v>
      </c>
      <c r="BJ287" s="43">
        <v>29.920933230605961</v>
      </c>
      <c r="BK287" s="43">
        <v>3.6414724476102611</v>
      </c>
      <c r="BL287" s="43">
        <v>12.637429237323072</v>
      </c>
      <c r="BM287" s="43">
        <v>6.8695610616447134</v>
      </c>
      <c r="BN287" s="43">
        <v>44.746848554707718</v>
      </c>
      <c r="BO287" s="43">
        <v>8.9175118143408838</v>
      </c>
      <c r="BP287" s="43">
        <v>30.840175128566251</v>
      </c>
      <c r="BQ287" s="43">
        <v>66.758711082508128</v>
      </c>
      <c r="BR287" s="43">
        <v>41.994647067772384</v>
      </c>
      <c r="BS287" s="43">
        <v>17.433230851385815</v>
      </c>
      <c r="BT287" s="43">
        <v>21.735656506994783</v>
      </c>
      <c r="BU287" s="43">
        <v>13.253769821589078</v>
      </c>
      <c r="BV287" s="43">
        <v>47.979886207903412</v>
      </c>
      <c r="BW287" s="43">
        <v>16.532621762738884</v>
      </c>
      <c r="BX287" s="43">
        <v>1.1775133441361822</v>
      </c>
      <c r="BY287" s="43">
        <v>0.40910556776264095</v>
      </c>
      <c r="BZ287" s="43">
        <v>0.39455240525527047</v>
      </c>
      <c r="CA287" s="43">
        <v>-1.9269802027001577</v>
      </c>
      <c r="CB287" s="43">
        <v>0.83474065341467873</v>
      </c>
      <c r="CC287" s="43">
        <v>0.10537567654492268</v>
      </c>
      <c r="CD287" s="43">
        <v>0.85140347389170146</v>
      </c>
      <c r="CE287" s="43">
        <v>0.50931576996712558</v>
      </c>
      <c r="CF287" s="43">
        <v>11.278856802044146</v>
      </c>
      <c r="CG287" s="43">
        <v>4.2783714840948814</v>
      </c>
      <c r="CH287" s="43">
        <v>1.6556533322140847</v>
      </c>
      <c r="CI287" s="43">
        <v>2.34257829555929</v>
      </c>
      <c r="CJ287" s="43">
        <v>1.2172686025212498</v>
      </c>
      <c r="CK287" s="43">
        <v>5.0564253339513421E-2</v>
      </c>
      <c r="CL287" s="43">
        <v>1.5072877162042908</v>
      </c>
      <c r="CM287" s="43">
        <v>0.22713311811083603</v>
      </c>
      <c r="CN287" s="43">
        <v>0.95167603987679716</v>
      </c>
      <c r="CO287" s="43">
        <v>0.53910989095416995</v>
      </c>
      <c r="CP287" s="43">
        <v>0.31904590315293258</v>
      </c>
      <c r="CQ287" s="43">
        <v>-1.9342492730448455</v>
      </c>
      <c r="CR287" s="43">
        <v>0.69801894928780484</v>
      </c>
      <c r="CS287" s="43">
        <v>0.15403139741547681</v>
      </c>
      <c r="CT287" s="43">
        <v>0.76175979155716445</v>
      </c>
      <c r="CU287" s="43">
        <v>0.41395938055409442</v>
      </c>
      <c r="CV287" s="43">
        <v>17.930528873361048</v>
      </c>
      <c r="CW287" s="43">
        <v>10.895846454390451</v>
      </c>
      <c r="CX287" s="43">
        <v>1.5101140066989751</v>
      </c>
      <c r="CY287" s="43">
        <v>2.2988484998286109</v>
      </c>
      <c r="CZ287" s="43">
        <v>1.2908210028355835</v>
      </c>
      <c r="DA287" s="43">
        <v>3.2024061862734501E-2</v>
      </c>
      <c r="DB287" s="43">
        <v>1.6959430868850212</v>
      </c>
      <c r="DC287" s="43">
        <v>0.2069317608596738</v>
      </c>
      <c r="DD287" s="44">
        <v>4077</v>
      </c>
      <c r="DE287" s="44">
        <f t="shared" ref="DE287:DE294" si="88">+DE286+DD287</f>
        <v>15117</v>
      </c>
      <c r="DF287" s="43">
        <f t="shared" si="85"/>
        <v>37.643484132343019</v>
      </c>
      <c r="DG287" s="43">
        <f t="shared" si="85"/>
        <v>31.669715181604396</v>
      </c>
      <c r="DH287" s="44">
        <v>13085</v>
      </c>
      <c r="DI287" s="44">
        <f>+DI286+DH287</f>
        <v>56419</v>
      </c>
      <c r="DJ287" s="43">
        <f t="shared" si="87"/>
        <v>48.104131295981901</v>
      </c>
      <c r="DK287" s="43">
        <f t="shared" si="87"/>
        <v>63.188036907413306</v>
      </c>
    </row>
    <row r="288" spans="1:115" x14ac:dyDescent="0.25">
      <c r="A288" s="41">
        <v>2022</v>
      </c>
      <c r="B288" s="41" t="s">
        <v>165</v>
      </c>
      <c r="C288" s="41" t="s">
        <v>174</v>
      </c>
      <c r="D288" s="42">
        <v>103.74539987830047</v>
      </c>
      <c r="E288" s="42">
        <v>103.44262295081967</v>
      </c>
      <c r="F288" s="42">
        <v>126.29404634723362</v>
      </c>
      <c r="G288" s="42">
        <v>101.41671508918878</v>
      </c>
      <c r="H288" s="42">
        <v>113.85068971389644</v>
      </c>
      <c r="I288" s="42">
        <v>138.5185185185185</v>
      </c>
      <c r="J288" s="42">
        <v>80.917151724705406</v>
      </c>
      <c r="K288" s="42">
        <v>111.22182851591036</v>
      </c>
      <c r="L288" s="42">
        <v>145.71672313615343</v>
      </c>
      <c r="M288" s="42">
        <v>191.99756437534802</v>
      </c>
      <c r="N288" s="42">
        <v>222.8376556303929</v>
      </c>
      <c r="O288" s="42">
        <v>121.65132957212221</v>
      </c>
      <c r="P288" s="42">
        <v>144.67084244916799</v>
      </c>
      <c r="Q288" s="42">
        <v>157.03826914668113</v>
      </c>
      <c r="R288" s="42">
        <v>127.64968481269889</v>
      </c>
      <c r="S288" s="42">
        <v>129.48366359357649</v>
      </c>
      <c r="T288" s="42">
        <v>174.47405318351235</v>
      </c>
      <c r="U288" s="42">
        <v>224.6069589221606</v>
      </c>
      <c r="V288" s="42">
        <v>266.82448334763041</v>
      </c>
      <c r="W288" s="42">
        <v>150.85096245197022</v>
      </c>
      <c r="X288" s="42">
        <v>171.87077619087242</v>
      </c>
      <c r="Y288" s="42">
        <v>188.97147620382594</v>
      </c>
      <c r="Z288" s="42">
        <v>133.52329022015343</v>
      </c>
      <c r="AA288" s="42">
        <v>152.55643476431214</v>
      </c>
      <c r="AB288" s="43">
        <v>0.78937373869925054</v>
      </c>
      <c r="AC288" s="43">
        <v>7.4042553191489446</v>
      </c>
      <c r="AD288" s="43">
        <v>7.2660818710931663</v>
      </c>
      <c r="AE288" s="43">
        <v>-5.6082090466044736</v>
      </c>
      <c r="AF288" s="43">
        <v>5.732162979657196</v>
      </c>
      <c r="AG288" s="43">
        <v>12.650602409638534</v>
      </c>
      <c r="AH288" s="43">
        <v>23.661057486973579</v>
      </c>
      <c r="AI288" s="43">
        <v>9.4519966018137715</v>
      </c>
      <c r="AJ288" s="43">
        <v>32.121852932666783</v>
      </c>
      <c r="AK288" s="43">
        <v>100.8323972559472</v>
      </c>
      <c r="AL288" s="43">
        <v>63.222414621648795</v>
      </c>
      <c r="AM288" s="43">
        <v>5.9066466987762301</v>
      </c>
      <c r="AN288" s="43">
        <v>20.784854785360672</v>
      </c>
      <c r="AO288" s="43">
        <v>6.5726139555406959</v>
      </c>
      <c r="AP288" s="43">
        <v>51.291134478479748</v>
      </c>
      <c r="AQ288" s="43">
        <v>7.5093847499872135</v>
      </c>
      <c r="AR288" s="43">
        <v>46.988865667586374</v>
      </c>
      <c r="AS288" s="43">
        <v>121.15519736173459</v>
      </c>
      <c r="AT288" s="43">
        <v>81.842820258677904</v>
      </c>
      <c r="AU288" s="43">
        <v>20.941939464966588</v>
      </c>
      <c r="AV288" s="43">
        <v>32.533290621715061</v>
      </c>
      <c r="AW288" s="43">
        <v>15.416881841301766</v>
      </c>
      <c r="AX288" s="43">
        <v>56.563020513683469</v>
      </c>
      <c r="AY288" s="43">
        <v>16.616205927965154</v>
      </c>
      <c r="AZ288" s="43">
        <v>0.83875588867072803</v>
      </c>
      <c r="BA288" s="43">
        <v>6.6541545811295011</v>
      </c>
      <c r="BB288" s="43">
        <v>4.9472836428848144</v>
      </c>
      <c r="BC288" s="43">
        <v>-4.0294168281132965</v>
      </c>
      <c r="BD288" s="43">
        <v>4.7544372371516097</v>
      </c>
      <c r="BE288" s="43">
        <v>14.217443249701311</v>
      </c>
      <c r="BF288" s="43">
        <v>16.499603374918827</v>
      </c>
      <c r="BG288" s="43">
        <v>8.6048847200337555</v>
      </c>
      <c r="BH288" s="43">
        <v>21.15027456532026</v>
      </c>
      <c r="BI288" s="43">
        <v>62.880030011759011</v>
      </c>
      <c r="BJ288" s="43">
        <v>36.011009902490976</v>
      </c>
      <c r="BK288" s="43">
        <v>4.0840255699368777</v>
      </c>
      <c r="BL288" s="43">
        <v>14.176929257703463</v>
      </c>
      <c r="BM288" s="43">
        <v>6.809100658153433</v>
      </c>
      <c r="BN288" s="43">
        <v>46.161235721234448</v>
      </c>
      <c r="BO288" s="43">
        <v>8.6272513084143085</v>
      </c>
      <c r="BP288" s="43">
        <v>34.045144099594246</v>
      </c>
      <c r="BQ288" s="43">
        <v>77.21298990859286</v>
      </c>
      <c r="BR288" s="43">
        <v>49.350064036930007</v>
      </c>
      <c r="BS288" s="43">
        <v>18.141118469780835</v>
      </c>
      <c r="BT288" s="43">
        <v>23.797710153066621</v>
      </c>
      <c r="BU288" s="43">
        <v>13.696352470482465</v>
      </c>
      <c r="BV288" s="43">
        <v>49.848067808753527</v>
      </c>
      <c r="BW288" s="43">
        <v>16.550010230186274</v>
      </c>
      <c r="BX288" s="43">
        <v>1.030983781537826</v>
      </c>
      <c r="BY288" s="43">
        <v>0.72199541452135163</v>
      </c>
      <c r="BZ288" s="43">
        <v>0.54853249819607219</v>
      </c>
      <c r="CA288" s="43">
        <v>-2.6670261648482598</v>
      </c>
      <c r="CB288" s="43">
        <v>0.88174727348153747</v>
      </c>
      <c r="CC288" s="43">
        <v>0.13693016482301512</v>
      </c>
      <c r="CD288" s="43">
        <v>0.92176889548224883</v>
      </c>
      <c r="CE288" s="43">
        <v>0.48703569988186046</v>
      </c>
      <c r="CF288" s="43">
        <v>32.839753606639974</v>
      </c>
      <c r="CG288" s="43">
        <v>20.351001508228507</v>
      </c>
      <c r="CH288" s="43">
        <v>3.1556136684651257</v>
      </c>
      <c r="CI288" s="43">
        <v>3.343553513179673</v>
      </c>
      <c r="CJ288" s="43">
        <v>2.132815844502582</v>
      </c>
      <c r="CK288" s="43">
        <v>5.2880103772038695E-2</v>
      </c>
      <c r="CL288" s="43">
        <v>3.6052811110987801</v>
      </c>
      <c r="CM288" s="43">
        <v>0.19860785739327208</v>
      </c>
      <c r="CN288" s="43">
        <v>0.80071869809563989</v>
      </c>
      <c r="CO288" s="43">
        <v>0.52476642714948563</v>
      </c>
      <c r="CP288" s="43">
        <v>0.36457174492238115</v>
      </c>
      <c r="CQ288" s="43">
        <v>-2.1808675340065315</v>
      </c>
      <c r="CR288" s="43">
        <v>0.73446720725353642</v>
      </c>
      <c r="CS288" s="43">
        <v>0.15063883320526408</v>
      </c>
      <c r="CT288" s="43">
        <v>0.77868566611063073</v>
      </c>
      <c r="CU288" s="43">
        <v>0.42845635346087335</v>
      </c>
      <c r="CV288" s="43">
        <v>20.798325253018959</v>
      </c>
      <c r="CW288" s="43">
        <v>12.728684783999384</v>
      </c>
      <c r="CX288" s="43">
        <v>1.829086549641957</v>
      </c>
      <c r="CY288" s="43">
        <v>2.4784920201916072</v>
      </c>
      <c r="CZ288" s="43">
        <v>1.4493705908361991</v>
      </c>
      <c r="DA288" s="43">
        <v>3.6066909684652322E-2</v>
      </c>
      <c r="DB288" s="43">
        <v>2.0713061882166959</v>
      </c>
      <c r="DC288" s="43">
        <v>0.20531821044846571</v>
      </c>
      <c r="DD288" s="44">
        <v>4144</v>
      </c>
      <c r="DE288" s="44">
        <f t="shared" si="88"/>
        <v>19261</v>
      </c>
      <c r="DF288" s="43">
        <f t="shared" si="85"/>
        <v>52.577319587628857</v>
      </c>
      <c r="DG288" s="43">
        <f t="shared" si="85"/>
        <v>35.669507642459664</v>
      </c>
      <c r="DH288" s="44">
        <v>13371</v>
      </c>
      <c r="DI288" s="44">
        <f t="shared" ref="DI288:DI295" si="89">+DI287+DH288</f>
        <v>69790</v>
      </c>
      <c r="DJ288" s="43">
        <f t="shared" si="87"/>
        <v>48.467688207861428</v>
      </c>
      <c r="DK288" s="43">
        <f t="shared" si="87"/>
        <v>60.145941852727233</v>
      </c>
    </row>
    <row r="289" spans="1:115" x14ac:dyDescent="0.25">
      <c r="A289" s="41">
        <v>2022</v>
      </c>
      <c r="B289" s="41" t="s">
        <v>166</v>
      </c>
      <c r="C289" s="41" t="s">
        <v>174</v>
      </c>
      <c r="D289" s="42">
        <v>105.76139369167063</v>
      </c>
      <c r="E289" s="42">
        <v>107.70491803278688</v>
      </c>
      <c r="F289" s="42">
        <v>126.6254025407608</v>
      </c>
      <c r="G289" s="42">
        <v>103.9006260209843</v>
      </c>
      <c r="H289" s="42">
        <v>114.09336682561305</v>
      </c>
      <c r="I289" s="42">
        <v>137.03703703703704</v>
      </c>
      <c r="J289" s="42">
        <v>84.199968637485014</v>
      </c>
      <c r="K289" s="42">
        <v>110.44480817305787</v>
      </c>
      <c r="L289" s="42">
        <v>166.99519819178838</v>
      </c>
      <c r="M289" s="42">
        <v>219.91585650103133</v>
      </c>
      <c r="N289" s="42">
        <v>197.61721643862828</v>
      </c>
      <c r="O289" s="42">
        <v>147.8547828617553</v>
      </c>
      <c r="P289" s="42">
        <v>157.74209422247759</v>
      </c>
      <c r="Q289" s="42">
        <v>179.26187695139853</v>
      </c>
      <c r="R289" s="42">
        <v>143.68573328728004</v>
      </c>
      <c r="S289" s="42">
        <v>133.82753588927395</v>
      </c>
      <c r="T289" s="42">
        <v>197.08088357950407</v>
      </c>
      <c r="U289" s="42">
        <v>259.38377371411559</v>
      </c>
      <c r="V289" s="42">
        <v>239.49820605941369</v>
      </c>
      <c r="W289" s="42">
        <v>176.73835809658758</v>
      </c>
      <c r="X289" s="42">
        <v>187.4396686658809</v>
      </c>
      <c r="Y289" s="42">
        <v>216.82442765081825</v>
      </c>
      <c r="Z289" s="42">
        <v>146.78687504201119</v>
      </c>
      <c r="AA289" s="42">
        <v>158.44754592017128</v>
      </c>
      <c r="AB289" s="43">
        <v>2.7934684541242927</v>
      </c>
      <c r="AC289" s="43">
        <v>8.8649544324771909</v>
      </c>
      <c r="AD289" s="43">
        <v>8.0252579025046558</v>
      </c>
      <c r="AE289" s="43">
        <v>-2.177575187038594</v>
      </c>
      <c r="AF289" s="43">
        <v>4.4277530979658364</v>
      </c>
      <c r="AG289" s="43">
        <v>10.778443113772473</v>
      </c>
      <c r="AH289" s="43">
        <v>24.183886568476588</v>
      </c>
      <c r="AI289" s="43">
        <v>9.3492894544238361</v>
      </c>
      <c r="AJ289" s="43">
        <v>35.596567634333475</v>
      </c>
      <c r="AK289" s="43">
        <v>67.996503258370083</v>
      </c>
      <c r="AL289" s="43">
        <v>15.95757152156434</v>
      </c>
      <c r="AM289" s="43">
        <v>29.554310694679241</v>
      </c>
      <c r="AN289" s="43">
        <v>22.127302696007444</v>
      </c>
      <c r="AO289" s="43">
        <v>3.2306351861644433</v>
      </c>
      <c r="AP289" s="43">
        <v>23.180699760869892</v>
      </c>
      <c r="AQ289" s="43">
        <v>3.2996033601577324</v>
      </c>
      <c r="AR289" s="43">
        <v>48.693368401020521</v>
      </c>
      <c r="AS289" s="43">
        <v>85.787872525023573</v>
      </c>
      <c r="AT289" s="43">
        <v>29.916680759673753</v>
      </c>
      <c r="AU289" s="43">
        <v>42.802555963623476</v>
      </c>
      <c r="AV289" s="43">
        <v>32.850702465791379</v>
      </c>
      <c r="AW289" s="43">
        <v>11.934979092361719</v>
      </c>
      <c r="AX289" s="43">
        <v>24.147914093541068</v>
      </c>
      <c r="AY289" s="43">
        <v>12.278623976127868</v>
      </c>
      <c r="AZ289" s="43">
        <v>1.162600870728081</v>
      </c>
      <c r="BA289" s="43">
        <v>7.0316921335596971</v>
      </c>
      <c r="BB289" s="43">
        <v>5.4590737335178607</v>
      </c>
      <c r="BC289" s="43">
        <v>-3.7262571758231333</v>
      </c>
      <c r="BD289" s="43">
        <v>4.6992555439268724</v>
      </c>
      <c r="BE289" s="43">
        <v>13.645418326693237</v>
      </c>
      <c r="BF289" s="43">
        <v>17.790301066633397</v>
      </c>
      <c r="BG289" s="43">
        <v>8.7289433387371709</v>
      </c>
      <c r="BH289" s="43">
        <v>23.727324519888594</v>
      </c>
      <c r="BI289" s="43">
        <v>63.942936322916651</v>
      </c>
      <c r="BJ289" s="43">
        <v>32.283952948467707</v>
      </c>
      <c r="BK289" s="43">
        <v>8.2244245860708887</v>
      </c>
      <c r="BL289" s="43">
        <v>15.522703144777839</v>
      </c>
      <c r="BM289" s="43">
        <v>6.1166228343868312</v>
      </c>
      <c r="BN289" s="43">
        <v>40.87445993341359</v>
      </c>
      <c r="BO289" s="43">
        <v>7.6603444704164803</v>
      </c>
      <c r="BP289" s="43">
        <v>36.702469543669672</v>
      </c>
      <c r="BQ289" s="43">
        <v>79.00498635964999</v>
      </c>
      <c r="BR289" s="43">
        <v>45.691770503668884</v>
      </c>
      <c r="BS289" s="43">
        <v>22.254598157885709</v>
      </c>
      <c r="BT289" s="43">
        <v>25.3551034276297</v>
      </c>
      <c r="BU289" s="43">
        <v>13.353080636306824</v>
      </c>
      <c r="BV289" s="43">
        <v>43.890624469351394</v>
      </c>
      <c r="BW289" s="43">
        <v>15.767132560388507</v>
      </c>
      <c r="BX289" s="43">
        <v>2.6441107825253627</v>
      </c>
      <c r="BY289" s="43">
        <v>0.73998044891190717</v>
      </c>
      <c r="BZ289" s="43">
        <v>0.49151788676100217</v>
      </c>
      <c r="CA289" s="43">
        <v>-0.62494147156004975</v>
      </c>
      <c r="CB289" s="43">
        <v>0.60473192148472987</v>
      </c>
      <c r="CC289" s="43">
        <v>0.1181481389019013</v>
      </c>
      <c r="CD289" s="43">
        <v>0.85451794861846853</v>
      </c>
      <c r="CE289" s="43">
        <v>0.46015590940740358</v>
      </c>
      <c r="CF289" s="43">
        <v>36.412481462903351</v>
      </c>
      <c r="CG289" s="43">
        <v>16.839840903671764</v>
      </c>
      <c r="CH289" s="43">
        <v>1.0286401507730347</v>
      </c>
      <c r="CI289" s="43">
        <v>15.173430745729201</v>
      </c>
      <c r="CJ289" s="43">
        <v>2.058829619697784</v>
      </c>
      <c r="CK289" s="43">
        <v>2.7606004262036521E-2</v>
      </c>
      <c r="CL289" s="43">
        <v>1.2281616136463354</v>
      </c>
      <c r="CM289" s="43">
        <v>5.597242512319564E-2</v>
      </c>
      <c r="CN289" s="43">
        <v>1.0261692055684015</v>
      </c>
      <c r="CO289" s="43">
        <v>0.54492870912941827</v>
      </c>
      <c r="CP289" s="43">
        <v>0.39260664617610735</v>
      </c>
      <c r="CQ289" s="43">
        <v>-1.9734351125041261</v>
      </c>
      <c r="CR289" s="43">
        <v>0.71292264166979236</v>
      </c>
      <c r="CS289" s="43">
        <v>0.14524564836908949</v>
      </c>
      <c r="CT289" s="43">
        <v>0.77743472645292211</v>
      </c>
      <c r="CU289" s="43">
        <v>0.42646594627519824</v>
      </c>
      <c r="CV289" s="43">
        <v>23.460410766583863</v>
      </c>
      <c r="CW289" s="43">
        <v>13.335921295115719</v>
      </c>
      <c r="CX289" s="43">
        <v>1.7176879381163328</v>
      </c>
      <c r="CY289" s="43">
        <v>4.7244332997521532</v>
      </c>
      <c r="CZ289" s="43">
        <v>1.5574126396531032</v>
      </c>
      <c r="DA289" s="43">
        <v>3.456396725596337E-2</v>
      </c>
      <c r="DB289" s="43">
        <v>1.918557071632516</v>
      </c>
      <c r="DC289" s="43">
        <v>0.17183455505807457</v>
      </c>
      <c r="DD289" s="44">
        <v>4938</v>
      </c>
      <c r="DE289" s="44">
        <f t="shared" si="88"/>
        <v>24199</v>
      </c>
      <c r="DF289" s="43">
        <f t="shared" si="85"/>
        <v>49.184290030211471</v>
      </c>
      <c r="DG289" s="43">
        <f t="shared" si="85"/>
        <v>38.224710115953606</v>
      </c>
      <c r="DH289" s="44">
        <v>14125</v>
      </c>
      <c r="DI289" s="44">
        <f t="shared" si="89"/>
        <v>83915</v>
      </c>
      <c r="DJ289" s="43">
        <f t="shared" si="87"/>
        <v>17.219917012448139</v>
      </c>
      <c r="DK289" s="43">
        <f t="shared" si="87"/>
        <v>50.84757949990113</v>
      </c>
    </row>
    <row r="290" spans="1:115" x14ac:dyDescent="0.25">
      <c r="A290" s="41">
        <v>2022</v>
      </c>
      <c r="B290" s="41" t="s">
        <v>167</v>
      </c>
      <c r="C290" s="41" t="s">
        <v>174</v>
      </c>
      <c r="D290" s="42">
        <v>103.20944906122125</v>
      </c>
      <c r="E290" s="42">
        <v>106.47540983606558</v>
      </c>
      <c r="F290" s="42">
        <v>127.21065503806565</v>
      </c>
      <c r="G290" s="42">
        <v>99.436690750019181</v>
      </c>
      <c r="H290" s="42">
        <v>113.37491485013619</v>
      </c>
      <c r="I290" s="42">
        <v>140</v>
      </c>
      <c r="J290" s="42">
        <v>84.322934537736685</v>
      </c>
      <c r="K290" s="42">
        <v>111.50241919518741</v>
      </c>
      <c r="L290" s="42">
        <v>141.8165641495014</v>
      </c>
      <c r="M290" s="42">
        <v>158.17927472087061</v>
      </c>
      <c r="N290" s="42">
        <v>216.74075088616775</v>
      </c>
      <c r="O290" s="42">
        <v>124.2634775465082</v>
      </c>
      <c r="P290" s="42">
        <v>151.67403667928559</v>
      </c>
      <c r="Q290" s="42">
        <v>237.65975102040423</v>
      </c>
      <c r="R290" s="42">
        <v>146.11772774364658</v>
      </c>
      <c r="S290" s="42">
        <v>137.39147403918261</v>
      </c>
      <c r="T290" s="42">
        <v>173.80745717524644</v>
      </c>
      <c r="U290" s="42">
        <v>191.23540003677624</v>
      </c>
      <c r="V290" s="42">
        <v>266.68481341456567</v>
      </c>
      <c r="W290" s="42">
        <v>157.49648079279629</v>
      </c>
      <c r="X290" s="42">
        <v>182.18970156725874</v>
      </c>
      <c r="Y290" s="42">
        <v>290.94885250432162</v>
      </c>
      <c r="Z290" s="42">
        <v>154.35606624668378</v>
      </c>
      <c r="AA290" s="42">
        <v>164.23837915139009</v>
      </c>
      <c r="AB290" s="43">
        <v>-0.41880078706921786</v>
      </c>
      <c r="AC290" s="43">
        <v>5.6097560975610028</v>
      </c>
      <c r="AD290" s="43">
        <v>7.2566307460020685</v>
      </c>
      <c r="AE290" s="43">
        <v>-6.7683919672373749</v>
      </c>
      <c r="AF290" s="43">
        <v>3.8916198501872445</v>
      </c>
      <c r="AG290" s="43">
        <v>6.1797752808988804</v>
      </c>
      <c r="AH290" s="43">
        <v>22.298484070581214</v>
      </c>
      <c r="AI290" s="43">
        <v>7.1006530530007606</v>
      </c>
      <c r="AJ290" s="43">
        <v>8.3252646991093915</v>
      </c>
      <c r="AK290" s="43">
        <v>10.411281593320233</v>
      </c>
      <c r="AL290" s="43">
        <v>12.613281825628885</v>
      </c>
      <c r="AM290" s="43">
        <v>3.7275074107982809</v>
      </c>
      <c r="AN290" s="43">
        <v>7.9912401288138923</v>
      </c>
      <c r="AO290" s="43">
        <v>38.063536921300603</v>
      </c>
      <c r="AP290" s="43">
        <v>27.576934137006994</v>
      </c>
      <c r="AQ290" s="43">
        <v>7.9180961163384689</v>
      </c>
      <c r="AR290" s="43">
        <v>22.699580090076044</v>
      </c>
      <c r="AS290" s="43">
        <v>24.473868683083989</v>
      </c>
      <c r="AT290" s="43">
        <v>27.707291255042254</v>
      </c>
      <c r="AU290" s="43">
        <v>20.53440242196536</v>
      </c>
      <c r="AV290" s="43">
        <v>18.066023412329237</v>
      </c>
      <c r="AW290" s="43">
        <v>50.911451070173563</v>
      </c>
      <c r="AX290" s="43">
        <v>32.702188659005493</v>
      </c>
      <c r="AY290" s="43">
        <v>18.139924294183096</v>
      </c>
      <c r="AZ290" s="43">
        <v>0.93642494820977973</v>
      </c>
      <c r="BA290" s="43">
        <v>6.8209207037840391</v>
      </c>
      <c r="BB290" s="43">
        <v>5.7179433584576556</v>
      </c>
      <c r="BC290" s="43">
        <v>-4.1557459984639884</v>
      </c>
      <c r="BD290" s="43">
        <v>4.5826645264847476</v>
      </c>
      <c r="BE290" s="43">
        <v>12.521150592216589</v>
      </c>
      <c r="BF290" s="43">
        <v>18.44798360074109</v>
      </c>
      <c r="BG290" s="43">
        <v>8.4902363045225027</v>
      </c>
      <c r="BH290" s="43">
        <v>21.272191525687468</v>
      </c>
      <c r="BI290" s="43">
        <v>54.02675060367639</v>
      </c>
      <c r="BJ290" s="43">
        <v>28.871443180323062</v>
      </c>
      <c r="BK290" s="43">
        <v>7.5689333284380211</v>
      </c>
      <c r="BL290" s="43">
        <v>14.351921080348241</v>
      </c>
      <c r="BM290" s="43">
        <v>11.25851047073667</v>
      </c>
      <c r="BN290" s="43">
        <v>38.42420629486967</v>
      </c>
      <c r="BO290" s="43">
        <v>7.6993562480027977</v>
      </c>
      <c r="BP290" s="43">
        <v>34.428475571534008</v>
      </c>
      <c r="BQ290" s="43">
        <v>68.809145577619987</v>
      </c>
      <c r="BR290" s="43">
        <v>42.530764322185412</v>
      </c>
      <c r="BS290" s="43">
        <v>21.997031232901463</v>
      </c>
      <c r="BT290" s="43">
        <v>24.200830992427711</v>
      </c>
      <c r="BU290" s="43">
        <v>19.454789006561747</v>
      </c>
      <c r="BV290" s="43">
        <v>41.812953173858602</v>
      </c>
      <c r="BW290" s="43">
        <v>16.130032760337421</v>
      </c>
      <c r="BX290" s="43">
        <v>2.1903258129956078E-3</v>
      </c>
      <c r="BY290" s="43">
        <v>0.5057479238544268</v>
      </c>
      <c r="BZ290" s="43">
        <v>0.43575841793451842</v>
      </c>
      <c r="CA290" s="43">
        <v>-2.4632082571873228</v>
      </c>
      <c r="CB290" s="43">
        <v>0.47953537902050813</v>
      </c>
      <c r="CC290" s="43">
        <v>7.4011891295769891E-2</v>
      </c>
      <c r="CD290" s="43">
        <v>0.61159288669754486</v>
      </c>
      <c r="CE290" s="43">
        <v>0.35875208419755045</v>
      </c>
      <c r="CF290" s="43">
        <v>5.9385888849589872</v>
      </c>
      <c r="CG290" s="43">
        <v>2.5868298285838596</v>
      </c>
      <c r="CH290" s="43">
        <v>0.87264405044066307</v>
      </c>
      <c r="CI290" s="43">
        <v>1.6965128549176809</v>
      </c>
      <c r="CJ290" s="43">
        <v>0.60760673793143072</v>
      </c>
      <c r="CK290" s="43">
        <v>0.25719596522895866</v>
      </c>
      <c r="CL290" s="43">
        <v>-0.25312644205461327</v>
      </c>
      <c r="CM290" s="43">
        <v>0.17092588991100821</v>
      </c>
      <c r="CN290" s="43">
        <v>0.86838707508325885</v>
      </c>
      <c r="CO290" s="43">
        <v>0.5393213383632619</v>
      </c>
      <c r="CP290" s="43">
        <v>0.39924285794888753</v>
      </c>
      <c r="CQ290" s="43">
        <v>-2.0516940030410726</v>
      </c>
      <c r="CR290" s="43">
        <v>0.67952134803598097</v>
      </c>
      <c r="CS290" s="43">
        <v>0.13505100616952398</v>
      </c>
      <c r="CT290" s="43">
        <v>0.75105215893429811</v>
      </c>
      <c r="CU290" s="43">
        <v>0.41589236867237922</v>
      </c>
      <c r="CV290" s="43">
        <v>20.449486605001624</v>
      </c>
      <c r="CW290" s="43">
        <v>11.621317278606451</v>
      </c>
      <c r="CX290" s="43">
        <v>1.5739201154355544</v>
      </c>
      <c r="CY290" s="43">
        <v>4.2044141890982765</v>
      </c>
      <c r="CZ290" s="43">
        <v>1.4059076478994483</v>
      </c>
      <c r="DA290" s="43">
        <v>7.0076337684340059E-2</v>
      </c>
      <c r="DB290" s="43">
        <v>1.4040369095809064</v>
      </c>
      <c r="DC290" s="43">
        <v>0.16981412669664755</v>
      </c>
      <c r="DD290" s="44">
        <v>4988</v>
      </c>
      <c r="DE290" s="44">
        <f t="shared" si="88"/>
        <v>29187</v>
      </c>
      <c r="DF290" s="43">
        <f t="shared" si="85"/>
        <v>21.451180910640378</v>
      </c>
      <c r="DG290" s="43">
        <f t="shared" si="85"/>
        <v>35.037475710187849</v>
      </c>
      <c r="DH290" s="44">
        <v>14389</v>
      </c>
      <c r="DI290" s="44">
        <f>+DI289+DH290</f>
        <v>98304</v>
      </c>
      <c r="DJ290" s="43">
        <f t="shared" si="87"/>
        <v>6.9893672391999395</v>
      </c>
      <c r="DK290" s="43">
        <f t="shared" si="87"/>
        <v>42.308694519239133</v>
      </c>
    </row>
    <row r="291" spans="1:115" x14ac:dyDescent="0.25">
      <c r="A291" s="41">
        <v>2022</v>
      </c>
      <c r="B291" s="41" t="s">
        <v>168</v>
      </c>
      <c r="C291" s="41" t="s">
        <v>174</v>
      </c>
      <c r="D291" s="42">
        <v>104.09062549468284</v>
      </c>
      <c r="E291" s="42">
        <v>106.63934426229508</v>
      </c>
      <c r="F291" s="42">
        <v>125.17518127767187</v>
      </c>
      <c r="G291" s="42">
        <v>100.6720680619662</v>
      </c>
      <c r="H291" s="42">
        <v>113.86665531335147</v>
      </c>
      <c r="I291" s="42">
        <v>145.92592592592592</v>
      </c>
      <c r="J291" s="42">
        <v>86.107803211086775</v>
      </c>
      <c r="K291" s="42">
        <v>111.50241919518741</v>
      </c>
      <c r="L291" s="42">
        <v>141.50139023408323</v>
      </c>
      <c r="M291" s="42">
        <v>171.88134584178388</v>
      </c>
      <c r="N291" s="42">
        <v>221.96235156514072</v>
      </c>
      <c r="O291" s="42">
        <v>120.01311030382971</v>
      </c>
      <c r="P291" s="42">
        <v>149.81600680668203</v>
      </c>
      <c r="Q291" s="42">
        <v>201.15272942881955</v>
      </c>
      <c r="R291" s="42">
        <v>134.56575690924112</v>
      </c>
      <c r="S291" s="42">
        <v>129.15889990849246</v>
      </c>
      <c r="T291" s="42">
        <v>175.10723332487984</v>
      </c>
      <c r="U291" s="42">
        <v>210.08645742267979</v>
      </c>
      <c r="V291" s="42">
        <v>276.49027233442189</v>
      </c>
      <c r="W291" s="42">
        <v>153.4809529298046</v>
      </c>
      <c r="X291" s="42">
        <v>181.76977005524208</v>
      </c>
      <c r="Y291" s="42">
        <v>248.06740327782256</v>
      </c>
      <c r="Z291" s="42">
        <v>142.6242749746047</v>
      </c>
      <c r="AA291" s="42">
        <v>156.35649971396563</v>
      </c>
      <c r="AB291" s="43">
        <v>-1.817523937397425E-2</v>
      </c>
      <c r="AC291" s="43">
        <v>6.814449917898191</v>
      </c>
      <c r="AD291" s="43">
        <v>4.9199249748659524</v>
      </c>
      <c r="AE291" s="43">
        <v>-5.9800705272340711</v>
      </c>
      <c r="AF291" s="43">
        <v>3.3413510302257476</v>
      </c>
      <c r="AG291" s="43">
        <v>7.0652173913043459</v>
      </c>
      <c r="AH291" s="43">
        <v>24.269312468070183</v>
      </c>
      <c r="AI291" s="43">
        <v>6.6694197814799017</v>
      </c>
      <c r="AJ291" s="43">
        <v>5.5590640090935617</v>
      </c>
      <c r="AK291" s="43">
        <v>6.441881506345104</v>
      </c>
      <c r="AL291" s="43">
        <v>12.306236093542665</v>
      </c>
      <c r="AM291" s="43">
        <v>2.7489421404611303</v>
      </c>
      <c r="AN291" s="43">
        <v>9.8875522474206612E-2</v>
      </c>
      <c r="AO291" s="43">
        <v>22.394669811639535</v>
      </c>
      <c r="AP291" s="43">
        <v>19.313111700302898</v>
      </c>
      <c r="AQ291" s="43">
        <v>10.926711574852298</v>
      </c>
      <c r="AR291" s="43">
        <v>20.020418470655699</v>
      </c>
      <c r="AS291" s="43">
        <v>20.541287049060042</v>
      </c>
      <c r="AT291" s="43">
        <v>28.275314528442653</v>
      </c>
      <c r="AU291" s="43">
        <v>19.67007414413704</v>
      </c>
      <c r="AV291" s="43">
        <v>9.8802957929069901</v>
      </c>
      <c r="AW291" s="43">
        <v>34.572042652487568</v>
      </c>
      <c r="AX291" s="43">
        <v>24.143436799113083</v>
      </c>
      <c r="AY291" s="43">
        <v>22.549759284552984</v>
      </c>
      <c r="AZ291" s="43">
        <v>0.8165095070874262</v>
      </c>
      <c r="BA291" s="43">
        <v>6.8200924758301751</v>
      </c>
      <c r="BB291" s="43">
        <v>5.6169672846909213</v>
      </c>
      <c r="BC291" s="43">
        <v>-4.3822185343591507</v>
      </c>
      <c r="BD291" s="43">
        <v>4.4247493981500297</v>
      </c>
      <c r="BE291" s="43">
        <v>11.786237188872617</v>
      </c>
      <c r="BF291" s="43">
        <v>19.192328981884788</v>
      </c>
      <c r="BG291" s="43">
        <v>8.2566133714288661</v>
      </c>
      <c r="BH291" s="43">
        <v>19.06740647722669</v>
      </c>
      <c r="BI291" s="43">
        <v>45.807516989822659</v>
      </c>
      <c r="BJ291" s="43">
        <v>26.366623341586681</v>
      </c>
      <c r="BK291" s="43">
        <v>6.9691581770295219</v>
      </c>
      <c r="BL291" s="43">
        <v>12.32638084250941</v>
      </c>
      <c r="BM291" s="43">
        <v>12.741832470877213</v>
      </c>
      <c r="BN291" s="43">
        <v>35.489083816559329</v>
      </c>
      <c r="BO291" s="43">
        <v>8.0917833958003662</v>
      </c>
      <c r="BP291" s="43">
        <v>32.363891218384701</v>
      </c>
      <c r="BQ291" s="43">
        <v>60.362804999348896</v>
      </c>
      <c r="BR291" s="43">
        <v>40.341698606377022</v>
      </c>
      <c r="BS291" s="43">
        <v>21.698864917045601</v>
      </c>
      <c r="BT291" s="43">
        <v>22.122567656517589</v>
      </c>
      <c r="BU291" s="43">
        <v>21.487289428639421</v>
      </c>
      <c r="BV291" s="43">
        <v>39.074409690298765</v>
      </c>
      <c r="BW291" s="43">
        <v>16.920213527779904</v>
      </c>
      <c r="BX291" s="43">
        <v>0.21200964241661641</v>
      </c>
      <c r="BY291" s="43">
        <v>0.60301167759073637</v>
      </c>
      <c r="BZ291" s="43">
        <v>0.35206892975287296</v>
      </c>
      <c r="CA291" s="43">
        <v>-2.6143325154730963</v>
      </c>
      <c r="CB291" s="43">
        <v>0.88451968013947868</v>
      </c>
      <c r="CC291" s="43">
        <v>7.9991344986526394E-2</v>
      </c>
      <c r="CD291" s="43">
        <v>0.58217026018630802</v>
      </c>
      <c r="CE291" s="43">
        <v>0.32458026523379019</v>
      </c>
      <c r="CF291" s="43">
        <v>4.5396358280803311</v>
      </c>
      <c r="CG291" s="43">
        <v>2.0508617559715705</v>
      </c>
      <c r="CH291" s="43">
        <v>0.70826400029625891</v>
      </c>
      <c r="CI291" s="43">
        <v>1.2081821868667773</v>
      </c>
      <c r="CJ291" s="43">
        <v>7.9787886439007652E-2</v>
      </c>
      <c r="CK291" s="43">
        <v>0.14181956618053929</v>
      </c>
      <c r="CL291" s="43">
        <v>0.15422959608499326</v>
      </c>
      <c r="CM291" s="43">
        <v>0.19649083624118391</v>
      </c>
      <c r="CN291" s="43">
        <v>0.77921805917318143</v>
      </c>
      <c r="CO291" s="43">
        <v>0.54885552227167866</v>
      </c>
      <c r="CP291" s="43">
        <v>0.39332464166929854</v>
      </c>
      <c r="CQ291" s="43">
        <v>-2.1222799502185681</v>
      </c>
      <c r="CR291" s="43">
        <v>0.70523946210319044</v>
      </c>
      <c r="CS291" s="43">
        <v>0.12814348339957632</v>
      </c>
      <c r="CT291" s="43">
        <v>0.72149811273257614</v>
      </c>
      <c r="CU291" s="43">
        <v>0.40443678721542936</v>
      </c>
      <c r="CV291" s="43">
        <v>18.235335385106335</v>
      </c>
      <c r="CW291" s="43">
        <v>10.285714952057113</v>
      </c>
      <c r="CX291" s="43">
        <v>1.4597745863463272</v>
      </c>
      <c r="CY291" s="43">
        <v>3.7862758441054551</v>
      </c>
      <c r="CZ291" s="43">
        <v>1.2208413640114282</v>
      </c>
      <c r="DA291" s="43">
        <v>8.0088444492324218E-2</v>
      </c>
      <c r="DB291" s="43">
        <v>1.2317994327467261</v>
      </c>
      <c r="DC291" s="43">
        <v>0.17084076134696147</v>
      </c>
      <c r="DD291" s="44">
        <v>4911</v>
      </c>
      <c r="DE291" s="44">
        <f t="shared" si="88"/>
        <v>34098</v>
      </c>
      <c r="DF291" s="43">
        <f t="shared" si="85"/>
        <v>39.795046968403078</v>
      </c>
      <c r="DG291" s="43">
        <f t="shared" si="85"/>
        <v>35.702630636367246</v>
      </c>
      <c r="DH291" s="44">
        <v>14637</v>
      </c>
      <c r="DI291" s="44">
        <f t="shared" si="89"/>
        <v>112941</v>
      </c>
      <c r="DJ291" s="43">
        <f t="shared" si="87"/>
        <v>10.168598524762906</v>
      </c>
      <c r="DK291" s="43">
        <f t="shared" si="87"/>
        <v>37.124229032101397</v>
      </c>
    </row>
    <row r="292" spans="1:115" x14ac:dyDescent="0.25">
      <c r="A292" s="41">
        <v>2022</v>
      </c>
      <c r="B292" s="41" t="s">
        <v>169</v>
      </c>
      <c r="C292" s="41" t="s">
        <v>174</v>
      </c>
      <c r="D292" s="42">
        <v>105.29282114852725</v>
      </c>
      <c r="E292" s="42">
        <v>106.9672131147541</v>
      </c>
      <c r="F292" s="42">
        <v>123.97455299145477</v>
      </c>
      <c r="G292" s="42">
        <v>102.16399337799169</v>
      </c>
      <c r="H292" s="42">
        <v>114.47654121253403</v>
      </c>
      <c r="I292" s="42">
        <v>133.33333333333331</v>
      </c>
      <c r="J292" s="42">
        <v>91.190393754822736</v>
      </c>
      <c r="K292" s="42">
        <v>109.55986833805621</v>
      </c>
      <c r="L292" s="42">
        <v>150.17680034717353</v>
      </c>
      <c r="M292" s="42">
        <v>217.77361426458998</v>
      </c>
      <c r="N292" s="42">
        <v>235.54874889396612</v>
      </c>
      <c r="O292" s="42">
        <v>117.47607111150545</v>
      </c>
      <c r="P292" s="42">
        <v>142.77764510200495</v>
      </c>
      <c r="Q292" s="42">
        <v>166.12133158860013</v>
      </c>
      <c r="R292" s="42">
        <v>135.43762455407034</v>
      </c>
      <c r="S292" s="42">
        <v>121.59594644498017</v>
      </c>
      <c r="T292" s="42">
        <v>188.07532320460095</v>
      </c>
      <c r="U292" s="42">
        <v>267.84528681144366</v>
      </c>
      <c r="V292" s="42">
        <v>296.86591031153597</v>
      </c>
      <c r="W292" s="42">
        <v>152.9373942586852</v>
      </c>
      <c r="X292" s="42">
        <v>175.54839284991408</v>
      </c>
      <c r="Y292" s="42">
        <v>208.21606940332131</v>
      </c>
      <c r="Z292" s="42">
        <v>145.83361512856263</v>
      </c>
      <c r="AA292" s="42">
        <v>148.82809348977472</v>
      </c>
      <c r="AB292" s="43">
        <v>0.461092986403</v>
      </c>
      <c r="AC292" s="43">
        <v>6.6176470588235503</v>
      </c>
      <c r="AD292" s="43">
        <v>2.2538510681747725</v>
      </c>
      <c r="AE292" s="43">
        <v>-5.4406858089184329</v>
      </c>
      <c r="AF292" s="43">
        <v>4.491401923637417</v>
      </c>
      <c r="AG292" s="43">
        <v>-3.7433155080213942</v>
      </c>
      <c r="AH292" s="43">
        <v>29.944777783677523</v>
      </c>
      <c r="AI292" s="43">
        <v>4.4659394938134644</v>
      </c>
      <c r="AJ292" s="43">
        <v>14.802571069906456</v>
      </c>
      <c r="AK292" s="43">
        <v>30.306321237572043</v>
      </c>
      <c r="AL292" s="43">
        <v>15.075727733219368</v>
      </c>
      <c r="AM292" s="43">
        <v>7.3579938455548666</v>
      </c>
      <c r="AN292" s="43">
        <v>-0.10347684379057309</v>
      </c>
      <c r="AO292" s="43">
        <v>4.7945788603031003</v>
      </c>
      <c r="AP292" s="43">
        <v>24.985571460427302</v>
      </c>
      <c r="AQ292" s="43">
        <v>4.7959687912016102</v>
      </c>
      <c r="AR292" s="43">
        <v>31.194051842744841</v>
      </c>
      <c r="AS292" s="43">
        <v>47.650590004573345</v>
      </c>
      <c r="AT292" s="43">
        <v>31.636369211838456</v>
      </c>
      <c r="AU292" s="43">
        <v>26.27593180825729</v>
      </c>
      <c r="AV292" s="43">
        <v>10.269181575043639</v>
      </c>
      <c r="AW292" s="43">
        <v>16.411501860431077</v>
      </c>
      <c r="AX292" s="43">
        <v>31.75644889520801</v>
      </c>
      <c r="AY292" s="43">
        <v>16.444468528315671</v>
      </c>
      <c r="AZ292" s="43">
        <v>0.77660843814408853</v>
      </c>
      <c r="BA292" s="43">
        <v>6.7970204841713233</v>
      </c>
      <c r="BB292" s="43">
        <v>5.2337854558033969</v>
      </c>
      <c r="BC292" s="43">
        <v>-4.5000447320549863</v>
      </c>
      <c r="BD292" s="43">
        <v>4.4322335930775614</v>
      </c>
      <c r="BE292" s="43">
        <v>9.9162910495814494</v>
      </c>
      <c r="BF292" s="43">
        <v>20.425109656131735</v>
      </c>
      <c r="BG292" s="43">
        <v>7.8242908615685502</v>
      </c>
      <c r="BH292" s="43">
        <v>18.553765928600406</v>
      </c>
      <c r="BI292" s="43">
        <v>43.456674934413961</v>
      </c>
      <c r="BJ292" s="43">
        <v>24.837842715740589</v>
      </c>
      <c r="BK292" s="43">
        <v>7.0097542536980306</v>
      </c>
      <c r="BL292" s="43">
        <v>10.841086689312229</v>
      </c>
      <c r="BM292" s="43">
        <v>11.837042501422834</v>
      </c>
      <c r="BN292" s="43">
        <v>34.138466780793017</v>
      </c>
      <c r="BO292" s="43">
        <v>7.7355870068866128</v>
      </c>
      <c r="BP292" s="43">
        <v>32.219509074895612</v>
      </c>
      <c r="BQ292" s="43">
        <v>58.404182567391018</v>
      </c>
      <c r="BR292" s="43">
        <v>39.13665358974756</v>
      </c>
      <c r="BS292" s="43">
        <v>22.192919641189302</v>
      </c>
      <c r="BT292" s="43">
        <v>20.66996084823074</v>
      </c>
      <c r="BU292" s="43">
        <v>20.901540720082103</v>
      </c>
      <c r="BV292" s="43">
        <v>38.12367121874636</v>
      </c>
      <c r="BW292" s="43">
        <v>16.867991955443262</v>
      </c>
      <c r="BX292" s="43">
        <v>0.15544506806202568</v>
      </c>
      <c r="BY292" s="43">
        <v>0.5989175102191262</v>
      </c>
      <c r="BZ292" s="43">
        <v>0.18015353673327472</v>
      </c>
      <c r="CA292" s="43">
        <v>-2.6156805548345399</v>
      </c>
      <c r="CB292" s="43">
        <v>1.072041971974834</v>
      </c>
      <c r="CC292" s="43">
        <v>-3.6668418993007754E-2</v>
      </c>
      <c r="CD292" s="43">
        <v>0.72903125505352795</v>
      </c>
      <c r="CE292" s="43">
        <v>0.22764976790881036</v>
      </c>
      <c r="CF292" s="43">
        <v>11.928088154054295</v>
      </c>
      <c r="CG292" s="43">
        <v>8.889763454080553</v>
      </c>
      <c r="CH292" s="43">
        <v>0.99858966632255131</v>
      </c>
      <c r="CI292" s="43">
        <v>3.0151748601440165</v>
      </c>
      <c r="CJ292" s="43">
        <v>4.867880827365316E-2</v>
      </c>
      <c r="CK292" s="43">
        <v>2.9655527814272657E-2</v>
      </c>
      <c r="CL292" s="43">
        <v>-1.1272455450065104</v>
      </c>
      <c r="CM292" s="43">
        <v>7.3471382425760498E-2</v>
      </c>
      <c r="CN292" s="43">
        <v>0.70184371065298001</v>
      </c>
      <c r="CO292" s="43">
        <v>0.55446983446760034</v>
      </c>
      <c r="CP292" s="43">
        <v>0.37022267004867698</v>
      </c>
      <c r="CQ292" s="43">
        <v>-2.1858379722815555</v>
      </c>
      <c r="CR292" s="43">
        <v>0.74637533960949909</v>
      </c>
      <c r="CS292" s="43">
        <v>0.10966028864624984</v>
      </c>
      <c r="CT292" s="43">
        <v>0.72234293363245539</v>
      </c>
      <c r="CU292" s="43">
        <v>0.38461061653005418</v>
      </c>
      <c r="CV292" s="43">
        <v>17.48759937799144</v>
      </c>
      <c r="CW292" s="43">
        <v>10.11685790916602</v>
      </c>
      <c r="CX292" s="43">
        <v>1.4040220516269186</v>
      </c>
      <c r="CY292" s="43">
        <v>3.6929795634912854</v>
      </c>
      <c r="CZ292" s="43">
        <v>1.0918291700449521</v>
      </c>
      <c r="DA292" s="43">
        <v>7.4007014879748978E-2</v>
      </c>
      <c r="DB292" s="43">
        <v>0.94880414833522719</v>
      </c>
      <c r="DC292" s="43">
        <v>0.15909952044728604</v>
      </c>
      <c r="DD292" s="44">
        <v>4866</v>
      </c>
      <c r="DE292" s="44">
        <f t="shared" si="88"/>
        <v>38964</v>
      </c>
      <c r="DF292" s="43">
        <f t="shared" si="85"/>
        <v>17.963636363636361</v>
      </c>
      <c r="DG292" s="43">
        <f t="shared" si="85"/>
        <v>33.201148639409261</v>
      </c>
      <c r="DH292" s="44">
        <v>13021</v>
      </c>
      <c r="DI292" s="44">
        <f t="shared" si="89"/>
        <v>125962</v>
      </c>
      <c r="DJ292" s="43">
        <f t="shared" si="87"/>
        <v>-4.3066068935106898</v>
      </c>
      <c r="DK292" s="43">
        <f t="shared" si="87"/>
        <v>31.250065123839498</v>
      </c>
    </row>
    <row r="293" spans="1:115" x14ac:dyDescent="0.25">
      <c r="A293" s="41">
        <v>2022</v>
      </c>
      <c r="B293" s="41" t="s">
        <v>170</v>
      </c>
      <c r="C293" s="41" t="s">
        <v>174</v>
      </c>
      <c r="D293" s="42">
        <v>105.8284168073004</v>
      </c>
      <c r="E293" s="42">
        <v>108.03278688524588</v>
      </c>
      <c r="F293" s="42">
        <v>124.50386223571704</v>
      </c>
      <c r="G293" s="42">
        <v>103.73090964905546</v>
      </c>
      <c r="H293" s="42">
        <v>113.37491485013619</v>
      </c>
      <c r="I293" s="42">
        <v>132.59259259259261</v>
      </c>
      <c r="J293" s="42">
        <v>88.669592799663377</v>
      </c>
      <c r="K293" s="42">
        <v>109.68937172853161</v>
      </c>
      <c r="L293" s="42">
        <v>162.23372754642253</v>
      </c>
      <c r="M293" s="42">
        <v>238.71708654653742</v>
      </c>
      <c r="N293" s="42">
        <v>216.36186433345293</v>
      </c>
      <c r="O293" s="42">
        <v>127.50056845638869</v>
      </c>
      <c r="P293" s="42">
        <v>154.76845965729223</v>
      </c>
      <c r="Q293" s="42">
        <v>170.80173345690437</v>
      </c>
      <c r="R293" s="42">
        <v>161.8355329860735</v>
      </c>
      <c r="S293" s="42">
        <v>126.33096306847263</v>
      </c>
      <c r="T293" s="42">
        <v>204.95391510467709</v>
      </c>
      <c r="U293" s="42">
        <v>297.90532297532093</v>
      </c>
      <c r="V293" s="42">
        <v>275.16936606769849</v>
      </c>
      <c r="W293" s="42">
        <v>167.40174287411506</v>
      </c>
      <c r="X293" s="42">
        <v>191.61779481751873</v>
      </c>
      <c r="Y293" s="42">
        <v>214.78737801712455</v>
      </c>
      <c r="Z293" s="42">
        <v>174.20474208215333</v>
      </c>
      <c r="AA293" s="42">
        <v>155.92822525757666</v>
      </c>
      <c r="AB293" s="43">
        <v>-0.90608824352936823</v>
      </c>
      <c r="AC293" s="43">
        <v>6.7206477732793424</v>
      </c>
      <c r="AD293" s="43">
        <v>2.5521054867357673</v>
      </c>
      <c r="AE293" s="43">
        <v>-6.1882778478452476</v>
      </c>
      <c r="AF293" s="43">
        <v>2.0786016157318121</v>
      </c>
      <c r="AG293" s="43">
        <v>-7.2538860103626863</v>
      </c>
      <c r="AH293" s="43">
        <v>21.949469584379642</v>
      </c>
      <c r="AI293" s="43">
        <v>5.1085832472720583</v>
      </c>
      <c r="AJ293" s="43">
        <v>8.7625996646031989</v>
      </c>
      <c r="AK293" s="43">
        <v>37.835297578800507</v>
      </c>
      <c r="AL293" s="43">
        <v>17.58201988444381</v>
      </c>
      <c r="AM293" s="43">
        <v>-7.5303756254484711</v>
      </c>
      <c r="AN293" s="43">
        <v>1.7977966730649442</v>
      </c>
      <c r="AO293" s="43">
        <v>-3.791637689194538</v>
      </c>
      <c r="AP293" s="43">
        <v>17.712001603946838</v>
      </c>
      <c r="AQ293" s="43">
        <v>8.6382298650337539</v>
      </c>
      <c r="AR293" s="43">
        <v>25.997207898522245</v>
      </c>
      <c r="AS293" s="43">
        <v>56.574117223775502</v>
      </c>
      <c r="AT293" s="43">
        <v>34.640388825812771</v>
      </c>
      <c r="AU293" s="43">
        <v>11.201649638794109</v>
      </c>
      <c r="AV293" s="43">
        <v>13.155036667088172</v>
      </c>
      <c r="AW293" s="43">
        <v>7.2026790897512294</v>
      </c>
      <c r="AX293" s="43">
        <v>27.998842569463367</v>
      </c>
      <c r="AY293" s="43">
        <v>21.087098741410347</v>
      </c>
      <c r="AZ293" s="43">
        <v>0.60387809047213192</v>
      </c>
      <c r="BA293" s="43">
        <v>6.7891440501043787</v>
      </c>
      <c r="BB293" s="43">
        <v>4.9591636717565724</v>
      </c>
      <c r="BC293" s="43">
        <v>-4.6727072716033158</v>
      </c>
      <c r="BD293" s="43">
        <v>4.1916906622788908</v>
      </c>
      <c r="BE293" s="43">
        <v>8.0183276059564434</v>
      </c>
      <c r="BF293" s="43">
        <v>20.58696296860585</v>
      </c>
      <c r="BG293" s="43">
        <v>7.5475078787140104</v>
      </c>
      <c r="BH293" s="43">
        <v>17.371500318938615</v>
      </c>
      <c r="BI293" s="43">
        <v>42.693206780355062</v>
      </c>
      <c r="BJ293" s="43">
        <v>24.050503331808027</v>
      </c>
      <c r="BK293" s="43">
        <v>5.3192837948950578</v>
      </c>
      <c r="BL293" s="43">
        <v>9.8212265518416775</v>
      </c>
      <c r="BM293" s="43">
        <v>10.069671153179073</v>
      </c>
      <c r="BN293" s="43">
        <v>31.834469515459162</v>
      </c>
      <c r="BO293" s="43">
        <v>7.8238000873814828</v>
      </c>
      <c r="BP293" s="43">
        <v>31.455155597941587</v>
      </c>
      <c r="BQ293" s="43">
        <v>58.149587907199241</v>
      </c>
      <c r="BR293" s="43">
        <v>38.635483207261579</v>
      </c>
      <c r="BS293" s="43">
        <v>20.892706424995524</v>
      </c>
      <c r="BT293" s="43">
        <v>19.803328383423136</v>
      </c>
      <c r="BU293" s="43">
        <v>19.333418395572476</v>
      </c>
      <c r="BV293" s="43">
        <v>36.729029362336838</v>
      </c>
      <c r="BW293" s="43">
        <v>17.288138910211657</v>
      </c>
      <c r="BX293" s="43">
        <v>-1.0294058050355419</v>
      </c>
      <c r="BY293" s="43">
        <v>0.59814118608610423</v>
      </c>
      <c r="BZ293" s="43">
        <v>5.3832706681954112E-2</v>
      </c>
      <c r="CA293" s="43">
        <v>-2.8688346637654569</v>
      </c>
      <c r="CB293" s="43">
        <v>0.37383824129184978</v>
      </c>
      <c r="CC293" s="43">
        <v>-7.7758354191193535E-2</v>
      </c>
      <c r="CD293" s="43">
        <v>0.63866042774580534</v>
      </c>
      <c r="CE293" s="43">
        <v>0.25271465111539548</v>
      </c>
      <c r="CF293" s="43">
        <v>8.691970950944981</v>
      </c>
      <c r="CG293" s="43">
        <v>10.264022295491747</v>
      </c>
      <c r="CH293" s="43">
        <v>0.71388659395220178</v>
      </c>
      <c r="CI293" s="43">
        <v>-3.9749865738885775</v>
      </c>
      <c r="CJ293" s="43">
        <v>5.3471086010945183E-2</v>
      </c>
      <c r="CK293" s="43">
        <v>-2.2758738206215184E-2</v>
      </c>
      <c r="CL293" s="43">
        <v>1.5273345076522655</v>
      </c>
      <c r="CM293" s="43">
        <v>0.13100177993261064</v>
      </c>
      <c r="CN293" s="43">
        <v>0.40782902095021073</v>
      </c>
      <c r="CO293" s="43">
        <v>0.55585926028847676</v>
      </c>
      <c r="CP293" s="43">
        <v>0.28812583353763221</v>
      </c>
      <c r="CQ293" s="43">
        <v>-2.2435403119811657</v>
      </c>
      <c r="CR293" s="43">
        <v>0.6381068626169486</v>
      </c>
      <c r="CS293" s="43">
        <v>8.9891431531800112E-2</v>
      </c>
      <c r="CT293" s="43">
        <v>0.71039282947145632</v>
      </c>
      <c r="CU293" s="43">
        <v>0.36899311548506225</v>
      </c>
      <c r="CV293" s="43">
        <v>16.614972002607917</v>
      </c>
      <c r="CW293" s="43">
        <v>10.081386700507258</v>
      </c>
      <c r="CX293" s="43">
        <v>1.3467347162189609</v>
      </c>
      <c r="CY293" s="43">
        <v>2.7462648298341992</v>
      </c>
      <c r="CZ293" s="43">
        <v>0.90578211124653552</v>
      </c>
      <c r="DA293" s="43">
        <v>6.1915258031754891E-2</v>
      </c>
      <c r="DB293" s="43">
        <v>1.3180266036484656</v>
      </c>
      <c r="DC293" s="43">
        <v>0.15486178312074467</v>
      </c>
      <c r="DD293" s="44">
        <v>5159</v>
      </c>
      <c r="DE293" s="44">
        <f t="shared" si="88"/>
        <v>44123</v>
      </c>
      <c r="DF293" s="43">
        <f t="shared" si="85"/>
        <v>20.621931260229132</v>
      </c>
      <c r="DG293" s="43">
        <f t="shared" si="85"/>
        <v>31.596528378418686</v>
      </c>
      <c r="DH293" s="44">
        <v>12048</v>
      </c>
      <c r="DI293" s="44">
        <f t="shared" si="89"/>
        <v>138010</v>
      </c>
      <c r="DJ293" s="43">
        <f t="shared" si="87"/>
        <v>2.7372729598362788</v>
      </c>
      <c r="DK293" s="43">
        <f t="shared" si="87"/>
        <v>28.145369459042868</v>
      </c>
    </row>
    <row r="294" spans="1:115" x14ac:dyDescent="0.25">
      <c r="A294" s="41">
        <v>2022</v>
      </c>
      <c r="B294" s="41" t="s">
        <v>171</v>
      </c>
      <c r="C294" s="41" t="s">
        <v>174</v>
      </c>
      <c r="D294" s="42">
        <v>108.88615839269427</v>
      </c>
      <c r="E294" s="42">
        <v>111.31147540983606</v>
      </c>
      <c r="F294" s="42">
        <v>124.61574874180224</v>
      </c>
      <c r="G294" s="42">
        <v>107.37652256854983</v>
      </c>
      <c r="H294" s="42">
        <v>112.98854734332421</v>
      </c>
      <c r="I294" s="42">
        <v>140</v>
      </c>
      <c r="J294" s="42">
        <v>97.103935685107913</v>
      </c>
      <c r="K294" s="42">
        <v>108.90155943651601</v>
      </c>
      <c r="L294" s="42">
        <v>156.36805310662527</v>
      </c>
      <c r="M294" s="42">
        <v>186.66265602838797</v>
      </c>
      <c r="N294" s="42">
        <v>217.61655064091855</v>
      </c>
      <c r="O294" s="42">
        <v>135.34563923364848</v>
      </c>
      <c r="P294" s="42">
        <v>150.31165993386796</v>
      </c>
      <c r="Q294" s="42">
        <v>193.69424803951381</v>
      </c>
      <c r="R294" s="42">
        <v>187.21904821424701</v>
      </c>
      <c r="S294" s="42">
        <v>122.63674538766962</v>
      </c>
      <c r="T294" s="42">
        <v>197.57302498206968</v>
      </c>
      <c r="U294" s="42">
        <v>238.61561180433876</v>
      </c>
      <c r="V294" s="42">
        <v>279.71008255377086</v>
      </c>
      <c r="W294" s="42">
        <v>174.7023305905866</v>
      </c>
      <c r="X294" s="42">
        <v>186.42354724331472</v>
      </c>
      <c r="Y294" s="42">
        <v>245.71496979339912</v>
      </c>
      <c r="Z294" s="42">
        <v>202.5600502291376</v>
      </c>
      <c r="AA294" s="42">
        <v>152.78097865512765</v>
      </c>
      <c r="AB294" s="43">
        <v>3.3690717706047479E-2</v>
      </c>
      <c r="AC294" s="43">
        <v>7.9491255961844143</v>
      </c>
      <c r="AD294" s="43">
        <v>0.24231514709660562</v>
      </c>
      <c r="AE294" s="43">
        <v>-3.9732683868083374</v>
      </c>
      <c r="AF294" s="43">
        <v>1.4972893898975936</v>
      </c>
      <c r="AG294" s="43">
        <v>-10.426540284360176</v>
      </c>
      <c r="AH294" s="43">
        <v>19.366511691821444</v>
      </c>
      <c r="AI294" s="43">
        <v>3.3384536610795434</v>
      </c>
      <c r="AJ294" s="43">
        <v>5.0368981421469172</v>
      </c>
      <c r="AK294" s="43">
        <v>26.662933746557105</v>
      </c>
      <c r="AL294" s="43">
        <v>5.02971384829769</v>
      </c>
      <c r="AM294" s="43">
        <v>-2.8978719109663653</v>
      </c>
      <c r="AN294" s="43">
        <v>-8.4917045679847476</v>
      </c>
      <c r="AO294" s="43">
        <v>2.3717521902937078</v>
      </c>
      <c r="AP294" s="43">
        <v>12.078979727132367</v>
      </c>
      <c r="AQ294" s="43">
        <v>3.0152773705715896</v>
      </c>
      <c r="AR294" s="43">
        <v>21.436701451954221</v>
      </c>
      <c r="AS294" s="43">
        <v>46.238282489065675</v>
      </c>
      <c r="AT294" s="43">
        <v>20.631938522599569</v>
      </c>
      <c r="AU294" s="43">
        <v>14.507414696293374</v>
      </c>
      <c r="AV294" s="43">
        <v>1.5658005056633062</v>
      </c>
      <c r="AW294" s="43">
        <v>15.190430189695237</v>
      </c>
      <c r="AX294" s="43">
        <v>23.424243288103021</v>
      </c>
      <c r="AY294" s="43">
        <v>15.458569826978064</v>
      </c>
      <c r="AZ294" s="43">
        <v>0.54987274542588338</v>
      </c>
      <c r="BA294" s="43">
        <v>6.8994181213632544</v>
      </c>
      <c r="BB294" s="43">
        <v>4.5114955742591611</v>
      </c>
      <c r="BC294" s="43">
        <v>-4.6071473865885721</v>
      </c>
      <c r="BD294" s="43">
        <v>3.9413330916863609</v>
      </c>
      <c r="BE294" s="43">
        <v>6.02963719979559</v>
      </c>
      <c r="BF294" s="43">
        <v>20.457375199408535</v>
      </c>
      <c r="BG294" s="43">
        <v>7.1547341464862191</v>
      </c>
      <c r="BH294" s="43">
        <v>16.044917441709174</v>
      </c>
      <c r="BI294" s="43">
        <v>41.032555776333759</v>
      </c>
      <c r="BJ294" s="43">
        <v>21.979505637672169</v>
      </c>
      <c r="BK294" s="43">
        <v>4.4551025272264289</v>
      </c>
      <c r="BL294" s="43">
        <v>7.8322581823770054</v>
      </c>
      <c r="BM294" s="43">
        <v>9.2416985148128017</v>
      </c>
      <c r="BN294" s="43">
        <v>28.958011163230111</v>
      </c>
      <c r="BO294" s="43">
        <v>7.3864704755940869</v>
      </c>
      <c r="BP294" s="43">
        <v>30.358932222191125</v>
      </c>
      <c r="BQ294" s="43">
        <v>56.879970935299042</v>
      </c>
      <c r="BR294" s="43">
        <v>36.614341822753339</v>
      </c>
      <c r="BS294" s="43">
        <v>20.209127898091328</v>
      </c>
      <c r="BT294" s="43">
        <v>17.776970982214955</v>
      </c>
      <c r="BU294" s="43">
        <v>18.883351000425421</v>
      </c>
      <c r="BV294" s="43">
        <v>34.833869602512223</v>
      </c>
      <c r="BW294" s="43">
        <v>17.118300975922974</v>
      </c>
      <c r="BX294" s="43">
        <v>-0.55286068761577867</v>
      </c>
      <c r="BY294" s="43">
        <v>0.58442879038034179</v>
      </c>
      <c r="BZ294" s="43">
        <v>-2.7950942232477568E-2</v>
      </c>
      <c r="CA294" s="43">
        <v>-1.9424951920266491</v>
      </c>
      <c r="CB294" s="43">
        <v>0.28149986738601279</v>
      </c>
      <c r="CC294" s="43">
        <v>-0.122730045979872</v>
      </c>
      <c r="CD294" s="43">
        <v>0.51561701347410394</v>
      </c>
      <c r="CE294" s="43">
        <v>0.15876982138276136</v>
      </c>
      <c r="CF294" s="43">
        <v>4.2199911291671892</v>
      </c>
      <c r="CG294" s="43">
        <v>5.9887888613569373</v>
      </c>
      <c r="CH294" s="43">
        <v>0.24908065954568184</v>
      </c>
      <c r="CI294" s="43">
        <v>-1.6346745764846813</v>
      </c>
      <c r="CJ294" s="43">
        <v>-0.81978911487517747</v>
      </c>
      <c r="CK294" s="43">
        <v>1.419661676984532E-2</v>
      </c>
      <c r="CL294" s="43">
        <v>0.39536642457242288</v>
      </c>
      <c r="CM294" s="43">
        <v>2.7022258282161048E-2</v>
      </c>
      <c r="CN294" s="43">
        <v>0.1818172791428625</v>
      </c>
      <c r="CO294" s="43">
        <v>0.50458903156634205</v>
      </c>
      <c r="CP294" s="43">
        <v>0.25646358074000447</v>
      </c>
      <c r="CQ294" s="43">
        <v>-2.2893033034016126</v>
      </c>
      <c r="CR294" s="43">
        <v>0.60333299686235653</v>
      </c>
      <c r="CS294" s="43">
        <v>6.9636602384840318E-2</v>
      </c>
      <c r="CT294" s="43">
        <v>0.6885929673925234</v>
      </c>
      <c r="CU294" s="43">
        <v>0.3485054035984082</v>
      </c>
      <c r="CV294" s="43">
        <v>15.236870510782335</v>
      </c>
      <c r="CW294" s="43">
        <v>9.6172813949212674</v>
      </c>
      <c r="CX294" s="43">
        <v>1.2241272905528628</v>
      </c>
      <c r="CY294" s="43">
        <v>2.2657326461289542</v>
      </c>
      <c r="CZ294" s="43">
        <v>0.71738523862094117</v>
      </c>
      <c r="DA294" s="43">
        <v>5.6573017391037789E-2</v>
      </c>
      <c r="DB294" s="43">
        <v>1.215181619186678</v>
      </c>
      <c r="DC294" s="43">
        <v>0.14058930398059347</v>
      </c>
      <c r="DD294" s="44">
        <v>4795</v>
      </c>
      <c r="DE294" s="44">
        <f t="shared" si="88"/>
        <v>48918</v>
      </c>
      <c r="DF294" s="43">
        <f t="shared" si="85"/>
        <v>10.179227941176471</v>
      </c>
      <c r="DG294" s="43">
        <f t="shared" si="85"/>
        <v>29.135978458858002</v>
      </c>
      <c r="DH294" s="44">
        <v>10977</v>
      </c>
      <c r="DI294" s="44">
        <f t="shared" si="89"/>
        <v>148987</v>
      </c>
      <c r="DJ294" s="43">
        <f t="shared" si="87"/>
        <v>-8.7682845744680886</v>
      </c>
      <c r="DK294" s="43">
        <f t="shared" si="87"/>
        <v>24.435813914641269</v>
      </c>
    </row>
    <row r="295" spans="1:115" x14ac:dyDescent="0.25">
      <c r="A295" s="41">
        <v>2022</v>
      </c>
      <c r="B295" s="41" t="s">
        <v>172</v>
      </c>
      <c r="C295" s="41" t="s">
        <v>174</v>
      </c>
      <c r="D295" s="42">
        <v>113.12523404929107</v>
      </c>
      <c r="E295" s="42">
        <v>110.81967213114754</v>
      </c>
      <c r="F295" s="42">
        <v>123.69914005097016</v>
      </c>
      <c r="G295" s="42">
        <v>111.78783260790912</v>
      </c>
      <c r="H295" s="42">
        <v>110.77252213896456</v>
      </c>
      <c r="I295" s="42">
        <v>151.85185185185185</v>
      </c>
      <c r="J295" s="42">
        <v>118.83909011444209</v>
      </c>
      <c r="K295" s="42">
        <v>108.48067341760041</v>
      </c>
      <c r="L295" s="42">
        <v>174.91661362031755</v>
      </c>
      <c r="M295" s="42">
        <v>160.18307474296176</v>
      </c>
      <c r="N295" s="42">
        <v>205.28420943729273</v>
      </c>
      <c r="O295" s="42">
        <v>160.01658831627418</v>
      </c>
      <c r="P295" s="42">
        <v>149.79819716589549</v>
      </c>
      <c r="Q295" s="42">
        <v>338.60426603406739</v>
      </c>
      <c r="R295" s="42">
        <v>335.39403313011951</v>
      </c>
      <c r="S295" s="42">
        <v>144.83652578056297</v>
      </c>
      <c r="T295" s="42">
        <v>223.55879070303294</v>
      </c>
      <c r="U295" s="42">
        <v>208.75607586789849</v>
      </c>
      <c r="V295" s="42">
        <v>267.19465372866807</v>
      </c>
      <c r="W295" s="42">
        <v>212.0810350578798</v>
      </c>
      <c r="X295" s="42">
        <v>185.44840141953475</v>
      </c>
      <c r="Y295" s="42">
        <v>436.06894354471819</v>
      </c>
      <c r="Z295" s="42">
        <v>365.74818049855236</v>
      </c>
      <c r="AA295" s="42">
        <v>182.16045792824758</v>
      </c>
      <c r="AB295" s="43">
        <v>1.9937089578779821</v>
      </c>
      <c r="AC295" s="43">
        <v>7.5576770087509848</v>
      </c>
      <c r="AD295" s="43">
        <v>1.6119339666955446</v>
      </c>
      <c r="AE295" s="43">
        <v>-0.32260335038244436</v>
      </c>
      <c r="AF295" s="43">
        <v>-0.98470144993719755</v>
      </c>
      <c r="AG295" s="43">
        <v>-1.9138755980861233</v>
      </c>
      <c r="AH295" s="43">
        <v>18.755934538548868</v>
      </c>
      <c r="AI295" s="43">
        <v>1.2898024992034518</v>
      </c>
      <c r="AJ295" s="43">
        <v>-4.888284031780044</v>
      </c>
      <c r="AK295" s="43">
        <v>-4.1426196074624722</v>
      </c>
      <c r="AL295" s="43">
        <v>4.2194322257425476</v>
      </c>
      <c r="AM295" s="43">
        <v>-10.008216371681611</v>
      </c>
      <c r="AN295" s="43">
        <v>-12.973172084558215</v>
      </c>
      <c r="AO295" s="43">
        <v>-4.7044028480347722</v>
      </c>
      <c r="AP295" s="43">
        <v>15.93506051959297</v>
      </c>
      <c r="AQ295" s="43">
        <v>7.5804678576505857</v>
      </c>
      <c r="AR295" s="43">
        <v>11.332066074338698</v>
      </c>
      <c r="AS295" s="43">
        <v>11.8558698078993</v>
      </c>
      <c r="AT295" s="43">
        <v>20.223790347682314</v>
      </c>
      <c r="AU295" s="43">
        <v>8.4794183515724431</v>
      </c>
      <c r="AV295" s="43">
        <v>-2.8195149737642367</v>
      </c>
      <c r="AW295" s="43">
        <v>8.3757070898135879</v>
      </c>
      <c r="AX295" s="43">
        <v>29.53710119144095</v>
      </c>
      <c r="AY295" s="43">
        <v>21.534575703102977</v>
      </c>
      <c r="AZ295" s="43">
        <v>0.67695462466086376</v>
      </c>
      <c r="BA295" s="43">
        <v>6.9565217391304168</v>
      </c>
      <c r="BB295" s="43">
        <v>4.2649255859041668</v>
      </c>
      <c r="BC295" s="43">
        <v>-4.2389736383440013</v>
      </c>
      <c r="BD295" s="43">
        <v>3.5206306567634904</v>
      </c>
      <c r="BE295" s="43">
        <v>5.2631578947368141</v>
      </c>
      <c r="BF295" s="43">
        <v>20.260815138720645</v>
      </c>
      <c r="BG295" s="43">
        <v>6.6467076323840413</v>
      </c>
      <c r="BH295" s="43">
        <v>13.58987580126152</v>
      </c>
      <c r="BI295" s="43">
        <v>36.283740617421323</v>
      </c>
      <c r="BJ295" s="43">
        <v>20.313612845641217</v>
      </c>
      <c r="BK295" s="43">
        <v>2.744209810621312</v>
      </c>
      <c r="BL295" s="43">
        <v>5.7062950665484946</v>
      </c>
      <c r="BM295" s="43">
        <v>6.8981263890266264</v>
      </c>
      <c r="BN295" s="43">
        <v>26.335406878934677</v>
      </c>
      <c r="BO295" s="43">
        <v>7.4045630592316725</v>
      </c>
      <c r="BP295" s="43">
        <v>28.095097581582529</v>
      </c>
      <c r="BQ295" s="43">
        <v>51.987354657370652</v>
      </c>
      <c r="BR295" s="43">
        <v>35.02198980038056</v>
      </c>
      <c r="BS295" s="43">
        <v>18.794134693081599</v>
      </c>
      <c r="BT295" s="43">
        <v>15.644130871307427</v>
      </c>
      <c r="BU295" s="43">
        <v>17.096365159970773</v>
      </c>
      <c r="BV295" s="43">
        <v>33.79132828268272</v>
      </c>
      <c r="BW295" s="43">
        <v>17.538478726261641</v>
      </c>
      <c r="BX295" s="43">
        <v>2.2378033767462764</v>
      </c>
      <c r="BY295" s="43">
        <v>0.76052000104778406</v>
      </c>
      <c r="BZ295" s="43">
        <v>5.9170892461664702E-2</v>
      </c>
      <c r="CA295" s="43">
        <v>0.7748154897892896</v>
      </c>
      <c r="CB295" s="43">
        <v>0.23349298280451111</v>
      </c>
      <c r="CC295" s="43">
        <v>-4.0027368476199331E-2</v>
      </c>
      <c r="CD295" s="43">
        <v>0.38883729381453713</v>
      </c>
      <c r="CE295" s="43">
        <v>6.0994085304689104E-2</v>
      </c>
      <c r="CF295" s="43">
        <v>-6.8641914948827969</v>
      </c>
      <c r="CG295" s="43">
        <v>-1.1425907745621293</v>
      </c>
      <c r="CH295" s="43">
        <v>4.0796094277192205E-2</v>
      </c>
      <c r="CI295" s="43">
        <v>-5.3347910414601722</v>
      </c>
      <c r="CJ295" s="43">
        <v>-1.0603721037043881</v>
      </c>
      <c r="CK295" s="43">
        <v>-6.3425944880776436E-2</v>
      </c>
      <c r="CL295" s="43">
        <v>0.58182212722239401</v>
      </c>
      <c r="CM295" s="43">
        <v>0.11437014822508297</v>
      </c>
      <c r="CN295" s="43">
        <v>0.39505785267676452</v>
      </c>
      <c r="CO295" s="43">
        <v>0.54276788727243563</v>
      </c>
      <c r="CP295" s="43">
        <v>0.23848394020565267</v>
      </c>
      <c r="CQ295" s="43">
        <v>-2.0052678026527522</v>
      </c>
      <c r="CR295" s="43">
        <v>0.57073782019309949</v>
      </c>
      <c r="CS295" s="43">
        <v>5.997156786018535E-2</v>
      </c>
      <c r="CT295" s="43">
        <v>0.66519832307508298</v>
      </c>
      <c r="CU295" s="43">
        <v>0.3231661167230605</v>
      </c>
      <c r="CV295" s="43">
        <v>12.670732675145214</v>
      </c>
      <c r="CW295" s="43">
        <v>8.3656326916307293</v>
      </c>
      <c r="CX295" s="43">
        <v>1.0864755662524246</v>
      </c>
      <c r="CY295" s="43">
        <v>1.3937968360610409</v>
      </c>
      <c r="CZ295" s="43">
        <v>0.51058652974802987</v>
      </c>
      <c r="DA295" s="43">
        <v>4.2614064797743413E-2</v>
      </c>
      <c r="DB295" s="43">
        <v>1.1340876419851207</v>
      </c>
      <c r="DC295" s="43">
        <v>0.13753934467012599</v>
      </c>
      <c r="DD295" s="44">
        <v>4934</v>
      </c>
      <c r="DE295" s="44">
        <f>+DE294+DD295</f>
        <v>53852</v>
      </c>
      <c r="DF295" s="43">
        <f t="shared" si="85"/>
        <v>-32.512652167966081</v>
      </c>
      <c r="DG295" s="43">
        <f t="shared" si="85"/>
        <v>19.162683660824918</v>
      </c>
      <c r="DH295" s="44">
        <v>12393</v>
      </c>
      <c r="DI295" s="44">
        <f t="shared" si="89"/>
        <v>161380</v>
      </c>
      <c r="DJ295" s="43">
        <f t="shared" si="87"/>
        <v>-22.895539102843276</v>
      </c>
      <c r="DK295" s="43">
        <f t="shared" si="87"/>
        <v>18.83389910384896</v>
      </c>
    </row>
    <row r="296" spans="1:115" x14ac:dyDescent="0.25">
      <c r="A296" s="41">
        <v>2023</v>
      </c>
      <c r="B296" s="41" t="s">
        <v>160</v>
      </c>
      <c r="C296" s="41" t="s">
        <v>174</v>
      </c>
      <c r="D296" s="42">
        <v>107.71246324816272</v>
      </c>
      <c r="E296" s="42">
        <v>113.0327868852459</v>
      </c>
      <c r="F296" s="42">
        <v>125.28276445685115</v>
      </c>
      <c r="G296" s="42">
        <v>108.15669162710637</v>
      </c>
      <c r="H296" s="42">
        <v>108.20844686648499</v>
      </c>
      <c r="I296" s="42">
        <v>142.22222222222223</v>
      </c>
      <c r="J296" s="42">
        <v>86.793431260974913</v>
      </c>
      <c r="K296" s="42">
        <v>109.89441876366686</v>
      </c>
      <c r="L296" s="42">
        <v>132.48322679723032</v>
      </c>
      <c r="M296" s="42">
        <v>141.67153850958263</v>
      </c>
      <c r="N296" s="42">
        <v>212.23151349640878</v>
      </c>
      <c r="O296" s="42">
        <v>119.35161213955101</v>
      </c>
      <c r="P296" s="42">
        <v>133.7421013990203</v>
      </c>
      <c r="Q296" s="42">
        <v>165.21436906277063</v>
      </c>
      <c r="R296" s="42">
        <v>138.48018069615435</v>
      </c>
      <c r="S296" s="42">
        <v>125.61328508359013</v>
      </c>
      <c r="T296" s="42">
        <v>175.35255043921688</v>
      </c>
      <c r="U296" s="42">
        <v>187.02403789896022</v>
      </c>
      <c r="V296" s="42">
        <v>278.95038323726294</v>
      </c>
      <c r="W296" s="42">
        <v>164.34365224020641</v>
      </c>
      <c r="X296" s="42">
        <v>168.85545170344321</v>
      </c>
      <c r="Y296" s="42">
        <v>216.5212869172955</v>
      </c>
      <c r="Z296" s="42">
        <v>151.76392935821602</v>
      </c>
      <c r="AA296" s="42">
        <v>161.09676845979942</v>
      </c>
      <c r="AB296" s="43">
        <v>1.4404332542818254</v>
      </c>
      <c r="AC296" s="43">
        <v>10.763052208835333</v>
      </c>
      <c r="AD296" s="43">
        <v>4.8135080637216499</v>
      </c>
      <c r="AE296" s="43">
        <v>2.0683278177924258E-2</v>
      </c>
      <c r="AF296" s="43">
        <v>-2.6150928214265234</v>
      </c>
      <c r="AG296" s="43">
        <v>-8.5714285714285747</v>
      </c>
      <c r="AH296" s="43">
        <v>10.58228689439078</v>
      </c>
      <c r="AI296" s="43">
        <v>3.1607739845153082</v>
      </c>
      <c r="AJ296" s="43">
        <v>-3.6636180952761999</v>
      </c>
      <c r="AK296" s="43">
        <v>-16.202456296801138</v>
      </c>
      <c r="AL296" s="43">
        <v>10.138642729394309</v>
      </c>
      <c r="AM296" s="43">
        <v>-0.58539554867018673</v>
      </c>
      <c r="AN296" s="43">
        <v>-6.1511666663991775</v>
      </c>
      <c r="AO296" s="43">
        <v>1.4084471720625436</v>
      </c>
      <c r="AP296" s="43">
        <v>16.438111931469514</v>
      </c>
      <c r="AQ296" s="43">
        <v>-8.866820056555758</v>
      </c>
      <c r="AR296" s="43">
        <v>12.26170940268625</v>
      </c>
      <c r="AS296" s="43">
        <v>-1.809501833641014</v>
      </c>
      <c r="AT296" s="43">
        <v>26.892176353420695</v>
      </c>
      <c r="AU296" s="43">
        <v>18.252757642787532</v>
      </c>
      <c r="AV296" s="43">
        <v>4.6597893554101821</v>
      </c>
      <c r="AW296" s="43">
        <v>15.116019349789745</v>
      </c>
      <c r="AX296" s="43">
        <v>25.716180999185244</v>
      </c>
      <c r="AY296" s="43">
        <v>3.4146045191506547</v>
      </c>
      <c r="AZ296" s="43">
        <v>1.4404332542818254</v>
      </c>
      <c r="BA296" s="43">
        <v>10.763052208835333</v>
      </c>
      <c r="BB296" s="43">
        <v>4.8135080637216499</v>
      </c>
      <c r="BC296" s="43">
        <v>2.0683278177924258E-2</v>
      </c>
      <c r="BD296" s="43">
        <v>-2.6150928214265234</v>
      </c>
      <c r="BE296" s="43">
        <v>-8.5714285714285747</v>
      </c>
      <c r="BF296" s="43">
        <v>10.58228689439078</v>
      </c>
      <c r="BG296" s="43">
        <v>3.1607739845153082</v>
      </c>
      <c r="BH296" s="43">
        <v>-3.6636180952761999</v>
      </c>
      <c r="BI296" s="43">
        <v>-16.202456296801138</v>
      </c>
      <c r="BJ296" s="43">
        <v>10.138642729394309</v>
      </c>
      <c r="BK296" s="43">
        <v>-0.58539554867018673</v>
      </c>
      <c r="BL296" s="43">
        <v>-6.1511666663991775</v>
      </c>
      <c r="BM296" s="43">
        <v>1.4084471720625436</v>
      </c>
      <c r="BN296" s="43">
        <v>16.438111931469514</v>
      </c>
      <c r="BO296" s="43">
        <v>-8.866820056555758</v>
      </c>
      <c r="BP296" s="43">
        <v>12.26170940268625</v>
      </c>
      <c r="BQ296" s="43">
        <v>-1.809501833641014</v>
      </c>
      <c r="BR296" s="43">
        <v>26.892176353420695</v>
      </c>
      <c r="BS296" s="43">
        <v>18.252757642787532</v>
      </c>
      <c r="BT296" s="43">
        <v>4.6597893554101821</v>
      </c>
      <c r="BU296" s="43">
        <v>15.116019349789745</v>
      </c>
      <c r="BV296" s="43">
        <v>25.716180999185244</v>
      </c>
      <c r="BW296" s="43">
        <v>3.4146045191506547</v>
      </c>
      <c r="BX296" s="43">
        <v>2.2827994323668337</v>
      </c>
      <c r="BY296" s="43">
        <v>0.80661216201908337</v>
      </c>
      <c r="BZ296" s="43">
        <v>0.36902113824602845</v>
      </c>
      <c r="CA296" s="43">
        <v>0.60194937464112097</v>
      </c>
      <c r="CB296" s="43">
        <v>-7.3237173886576537E-2</v>
      </c>
      <c r="CC296" s="43">
        <v>-0.10835088743539951</v>
      </c>
      <c r="CD296" s="43">
        <v>0.53029798137588935</v>
      </c>
      <c r="CE296" s="43">
        <v>0.15650683740668722</v>
      </c>
      <c r="CF296" s="43">
        <v>-4.9089699675124283</v>
      </c>
      <c r="CG296" s="43">
        <v>-6.2355512649715683</v>
      </c>
      <c r="CH296" s="43">
        <v>0.74189760504714553</v>
      </c>
      <c r="CI296" s="43">
        <v>-4.8433176652765343E-2</v>
      </c>
      <c r="CJ296" s="43">
        <v>-0.56751641776193218</v>
      </c>
      <c r="CK296" s="43">
        <v>8.8691757361238962E-3</v>
      </c>
      <c r="CL296" s="43">
        <v>1.4147613343200147</v>
      </c>
      <c r="CM296" s="43">
        <v>-0.22299722322944718</v>
      </c>
      <c r="CN296" s="43">
        <v>2.282799432366831</v>
      </c>
      <c r="CO296" s="43">
        <v>0.80661216201908359</v>
      </c>
      <c r="CP296" s="43">
        <v>0.36902113824602772</v>
      </c>
      <c r="CQ296" s="43">
        <v>0.60194937464112031</v>
      </c>
      <c r="CR296" s="43">
        <v>-7.3237173886575913E-2</v>
      </c>
      <c r="CS296" s="43">
        <v>-0.10835088743539947</v>
      </c>
      <c r="CT296" s="43">
        <v>0.53029798137588857</v>
      </c>
      <c r="CU296" s="43">
        <v>0.15650683740668647</v>
      </c>
      <c r="CV296" s="43">
        <v>-4.9089699675124301</v>
      </c>
      <c r="CW296" s="43">
        <v>-6.2355512649715656</v>
      </c>
      <c r="CX296" s="43">
        <v>0.74189760504714508</v>
      </c>
      <c r="CY296" s="43">
        <v>-4.8433176652768549E-2</v>
      </c>
      <c r="CZ296" s="43">
        <v>-0.56751641776193229</v>
      </c>
      <c r="DA296" s="43">
        <v>8.869175736123943E-3</v>
      </c>
      <c r="DB296" s="43">
        <v>1.4147613343200143</v>
      </c>
      <c r="DC296" s="43">
        <v>-0.22299722322944696</v>
      </c>
      <c r="DD296" s="44">
        <v>3261</v>
      </c>
      <c r="DE296" s="44">
        <f>DD296</f>
        <v>3261</v>
      </c>
      <c r="DF296" s="43">
        <f t="shared" ref="DF296:DG311" si="90">+((DD296/DD284)-1)*100</f>
        <v>12.023359670216415</v>
      </c>
      <c r="DG296" s="43">
        <f>+((DE296/DE284)-1)*100</f>
        <v>12.023359670216415</v>
      </c>
      <c r="DH296" s="44">
        <v>10428</v>
      </c>
      <c r="DI296" s="44">
        <f>+DH296</f>
        <v>10428</v>
      </c>
      <c r="DJ296" s="43">
        <f t="shared" ref="DJ296:DK311" si="91">+((DH296/DH284)-1)*100</f>
        <v>-15.984531098936516</v>
      </c>
      <c r="DK296" s="43">
        <f t="shared" si="91"/>
        <v>-15.984531098936516</v>
      </c>
    </row>
    <row r="297" spans="1:115" x14ac:dyDescent="0.25">
      <c r="A297" s="41">
        <v>2023</v>
      </c>
      <c r="B297" s="41" t="s">
        <v>162</v>
      </c>
      <c r="C297" s="41" t="s">
        <v>174</v>
      </c>
      <c r="D297" s="42">
        <v>107.29988345673316</v>
      </c>
      <c r="E297" s="42">
        <v>112.95081967213115</v>
      </c>
      <c r="F297" s="42">
        <v>127.12458849341573</v>
      </c>
      <c r="G297" s="42">
        <v>107.87251537643485</v>
      </c>
      <c r="H297" s="42">
        <v>107.93064543596729</v>
      </c>
      <c r="I297" s="42">
        <v>129.62962962962962</v>
      </c>
      <c r="J297" s="42">
        <v>84.743999590113646</v>
      </c>
      <c r="K297" s="42">
        <v>109.73253952570209</v>
      </c>
      <c r="L297" s="42">
        <v>125.13328340542074</v>
      </c>
      <c r="M297" s="42">
        <v>156.48159872901073</v>
      </c>
      <c r="N297" s="42">
        <v>202.17363129570828</v>
      </c>
      <c r="O297" s="42">
        <v>107.6395952741241</v>
      </c>
      <c r="P297" s="42">
        <v>123.28013665638061</v>
      </c>
      <c r="Q297" s="42">
        <v>144.08858286433295</v>
      </c>
      <c r="R297" s="42">
        <v>103.36780172611162</v>
      </c>
      <c r="S297" s="42">
        <v>114.5610358143707</v>
      </c>
      <c r="T297" s="42">
        <v>168.18439694262665</v>
      </c>
      <c r="U297" s="42">
        <v>208.99988062387348</v>
      </c>
      <c r="V297" s="42">
        <v>268.5358231023265</v>
      </c>
      <c r="W297" s="42">
        <v>150.82937880872217</v>
      </c>
      <c r="X297" s="42">
        <v>156.0913084345253</v>
      </c>
      <c r="Y297" s="42">
        <v>191.55558307371177</v>
      </c>
      <c r="Z297" s="42">
        <v>114.22568149320259</v>
      </c>
      <c r="AA297" s="42">
        <v>148.64765799943032</v>
      </c>
      <c r="AB297" s="43">
        <v>2.6542744665050799</v>
      </c>
      <c r="AC297" s="43">
        <v>10.505212510024053</v>
      </c>
      <c r="AD297" s="43">
        <v>3.2252428531296617</v>
      </c>
      <c r="AE297" s="43">
        <v>3.1215806617952202</v>
      </c>
      <c r="AF297" s="43">
        <v>-3.7693950177935975</v>
      </c>
      <c r="AG297" s="43">
        <v>-9.3264248704663331</v>
      </c>
      <c r="AH297" s="43">
        <v>10.042579958387797</v>
      </c>
      <c r="AI297" s="43">
        <v>8.8591396912307552E-2</v>
      </c>
      <c r="AJ297" s="43">
        <v>0.47325462704859156</v>
      </c>
      <c r="AK297" s="43">
        <v>7.0321751277758304</v>
      </c>
      <c r="AL297" s="43">
        <v>-2.3977210501593516</v>
      </c>
      <c r="AM297" s="43">
        <v>-0.97864566850027757</v>
      </c>
      <c r="AN297" s="43">
        <v>-10.301535726685829</v>
      </c>
      <c r="AO297" s="43">
        <v>4.6372079377705155</v>
      </c>
      <c r="AP297" s="43">
        <v>6.5066603544139179</v>
      </c>
      <c r="AQ297" s="43">
        <v>-2.8610861076748373</v>
      </c>
      <c r="AR297" s="43">
        <v>16.717699912339022</v>
      </c>
      <c r="AS297" s="43">
        <v>25.044726929599982</v>
      </c>
      <c r="AT297" s="43">
        <v>12.264990158096968</v>
      </c>
      <c r="AU297" s="43">
        <v>17.314820484839345</v>
      </c>
      <c r="AV297" s="43">
        <v>-1.3164538461387765</v>
      </c>
      <c r="AW297" s="43">
        <v>19.300216790817302</v>
      </c>
      <c r="AX297" s="43">
        <v>14.381672185645966</v>
      </c>
      <c r="AY297" s="43">
        <v>10.277379186092283</v>
      </c>
      <c r="AZ297" s="43">
        <v>2.0425796913808636</v>
      </c>
      <c r="BA297" s="43">
        <v>10.634028892455859</v>
      </c>
      <c r="BB297" s="43">
        <v>4.0075185294324411</v>
      </c>
      <c r="BC297" s="43">
        <v>1.5454258733604176</v>
      </c>
      <c r="BD297" s="43">
        <v>-3.1949430087381825</v>
      </c>
      <c r="BE297" s="43">
        <v>-8.9330024813895843</v>
      </c>
      <c r="BF297" s="43">
        <v>10.314997423946547</v>
      </c>
      <c r="BG297" s="43">
        <v>1.6025961059593863</v>
      </c>
      <c r="BH297" s="43">
        <v>-1.6976117953203418</v>
      </c>
      <c r="BI297" s="43">
        <v>-5.4276489714561897</v>
      </c>
      <c r="BJ297" s="43">
        <v>3.6440013932659276</v>
      </c>
      <c r="BK297" s="43">
        <v>-0.77226405109712681</v>
      </c>
      <c r="BL297" s="43">
        <v>-8.1887712793383916</v>
      </c>
      <c r="BM297" s="43">
        <v>2.8874107112736969</v>
      </c>
      <c r="BN297" s="43">
        <v>11.975374873840616</v>
      </c>
      <c r="BO297" s="43">
        <v>-6.0975840337216152</v>
      </c>
      <c r="BP297" s="43">
        <v>14.399895063631419</v>
      </c>
      <c r="BQ297" s="43">
        <v>10.74162815538684</v>
      </c>
      <c r="BR297" s="43">
        <v>19.270037591079571</v>
      </c>
      <c r="BS297" s="43">
        <v>17.80203378843823</v>
      </c>
      <c r="BT297" s="43">
        <v>1.7012568494059188</v>
      </c>
      <c r="BU297" s="43">
        <v>17.042963291321868</v>
      </c>
      <c r="BV297" s="43">
        <v>20.584758604641106</v>
      </c>
      <c r="BW297" s="43">
        <v>6.5981989849581035</v>
      </c>
      <c r="BX297" s="43">
        <v>3.3457214274516391</v>
      </c>
      <c r="BY297" s="43">
        <v>0.79358173577414504</v>
      </c>
      <c r="BZ297" s="43">
        <v>0.28234969147632571</v>
      </c>
      <c r="CA297" s="43">
        <v>2.2482291731998472</v>
      </c>
      <c r="CB297" s="43">
        <v>-0.30390343822620131</v>
      </c>
      <c r="CC297" s="43">
        <v>-0.10904176522087504</v>
      </c>
      <c r="CD297" s="43">
        <v>0.44965072005029322</v>
      </c>
      <c r="CE297" s="43">
        <v>-1.514468960189572E-2</v>
      </c>
      <c r="CF297" s="43">
        <v>1.2059260872355213</v>
      </c>
      <c r="CG297" s="43">
        <v>1.851739966358342</v>
      </c>
      <c r="CH297" s="43">
        <v>-0.22839211005184226</v>
      </c>
      <c r="CI297" s="43">
        <v>1.3611327653658641E-2</v>
      </c>
      <c r="CJ297" s="43">
        <v>-0.90261748560123745</v>
      </c>
      <c r="CK297" s="43">
        <v>2.5540580891038389E-2</v>
      </c>
      <c r="CL297" s="43">
        <v>0.52685816673973496</v>
      </c>
      <c r="CM297" s="43">
        <v>-8.0814358754173268E-2</v>
      </c>
      <c r="CN297" s="43">
        <v>2.9514597847879185</v>
      </c>
      <c r="CO297" s="43">
        <v>0.81823352578137243</v>
      </c>
      <c r="CP297" s="43">
        <v>0.3258231365745729</v>
      </c>
      <c r="CQ297" s="43">
        <v>1.5432457965498387</v>
      </c>
      <c r="CR297" s="43">
        <v>-0.18820377527454304</v>
      </c>
      <c r="CS297" s="43">
        <v>-0.10869522851708262</v>
      </c>
      <c r="CT297" s="43">
        <v>0.49010249994129296</v>
      </c>
      <c r="CU297" s="43">
        <v>7.0953829732466375E-2</v>
      </c>
      <c r="CV297" s="43">
        <v>-0.93110443635173379</v>
      </c>
      <c r="CW297" s="43">
        <v>-1.4662458272851739</v>
      </c>
      <c r="CX297" s="43">
        <v>0.27870231922412475</v>
      </c>
      <c r="CY297" s="43">
        <v>0.13132433839026053</v>
      </c>
      <c r="CZ297" s="43">
        <v>-0.72748640660345132</v>
      </c>
      <c r="DA297" s="43">
        <v>1.6827743322315531E-2</v>
      </c>
      <c r="DB297" s="43">
        <v>0.99089560113685338</v>
      </c>
      <c r="DC297" s="43">
        <v>-0.15512220453666262</v>
      </c>
      <c r="DD297" s="44">
        <v>3465</v>
      </c>
      <c r="DE297" s="44">
        <f t="shared" ref="DE297:DE307" si="92">+DD297+DE296</f>
        <v>6726</v>
      </c>
      <c r="DF297" s="43">
        <f t="shared" si="90"/>
        <v>-11.742231278655124</v>
      </c>
      <c r="DG297" s="43">
        <f t="shared" si="90"/>
        <v>-1.6235190873190031</v>
      </c>
      <c r="DH297" s="44">
        <v>11322</v>
      </c>
      <c r="DI297" s="44">
        <f t="shared" ref="DI297:DI307" si="93">+DH297+DI296</f>
        <v>21750</v>
      </c>
      <c r="DJ297" s="43">
        <f t="shared" si="91"/>
        <v>-21.396834212718684</v>
      </c>
      <c r="DK297" s="43">
        <f t="shared" si="91"/>
        <v>-18.891706443914082</v>
      </c>
    </row>
    <row r="298" spans="1:115" x14ac:dyDescent="0.25">
      <c r="A298" s="41">
        <v>2023</v>
      </c>
      <c r="B298" s="41" t="s">
        <v>163</v>
      </c>
      <c r="C298" s="41" t="s">
        <v>174</v>
      </c>
      <c r="D298" s="42">
        <v>107.96982456226061</v>
      </c>
      <c r="E298" s="42">
        <v>114.59016393442623</v>
      </c>
      <c r="F298" s="42">
        <v>127.70123433690883</v>
      </c>
      <c r="G298" s="42">
        <v>108.69873151264649</v>
      </c>
      <c r="H298" s="42">
        <v>108.88219516348772</v>
      </c>
      <c r="I298" s="42">
        <v>120.74074074074075</v>
      </c>
      <c r="J298" s="42">
        <v>84.494341550208716</v>
      </c>
      <c r="K298" s="42">
        <v>109.76491537319144</v>
      </c>
      <c r="L298" s="42">
        <v>131.24590500848882</v>
      </c>
      <c r="M298" s="42">
        <v>141.76503603254048</v>
      </c>
      <c r="N298" s="42">
        <v>215.75884279929591</v>
      </c>
      <c r="O298" s="42">
        <v>119.02091096474632</v>
      </c>
      <c r="P298" s="42">
        <v>143.20553852079334</v>
      </c>
      <c r="Q298" s="42">
        <v>161.54497950951384</v>
      </c>
      <c r="R298" s="42">
        <v>108.29232267576057</v>
      </c>
      <c r="S298" s="42">
        <v>129.47410203234415</v>
      </c>
      <c r="T298" s="42">
        <v>178.23455712585564</v>
      </c>
      <c r="U298" s="42">
        <v>191.75737738077873</v>
      </c>
      <c r="V298" s="42">
        <v>290.66378221902437</v>
      </c>
      <c r="W298" s="42">
        <v>167.87672564282798</v>
      </c>
      <c r="X298" s="42">
        <v>184.15433220295529</v>
      </c>
      <c r="Y298" s="42">
        <v>215.28229670926331</v>
      </c>
      <c r="Z298" s="42">
        <v>120.60606136935392</v>
      </c>
      <c r="AA298" s="42">
        <v>170.00063272650516</v>
      </c>
      <c r="AB298" s="43">
        <v>3.5402601674323853</v>
      </c>
      <c r="AC298" s="43">
        <v>11.572226656025531</v>
      </c>
      <c r="AD298" s="43">
        <v>3.7623693127649238</v>
      </c>
      <c r="AE298" s="43">
        <v>4.6060544674170423</v>
      </c>
      <c r="AF298" s="43">
        <v>-3.4487640513067408</v>
      </c>
      <c r="AG298" s="43">
        <v>-10.439560439560436</v>
      </c>
      <c r="AH298" s="43">
        <v>8.9330322828593332</v>
      </c>
      <c r="AI298" s="43">
        <v>-0.13745704460000896</v>
      </c>
      <c r="AJ298" s="43">
        <v>-13.985128609580244</v>
      </c>
      <c r="AK298" s="43">
        <v>-17.458721703099311</v>
      </c>
      <c r="AL298" s="43">
        <v>9.4992845329272093</v>
      </c>
      <c r="AM298" s="43">
        <v>-17.823259057190132</v>
      </c>
      <c r="AN298" s="43">
        <v>-9.238442826995751</v>
      </c>
      <c r="AO298" s="43">
        <v>-1.1734888776122943</v>
      </c>
      <c r="AP298" s="43">
        <v>-9.1778753316095081</v>
      </c>
      <c r="AQ298" s="43">
        <v>3.3866388387590929</v>
      </c>
      <c r="AR298" s="43">
        <v>1.5117110564830005</v>
      </c>
      <c r="AS298" s="43">
        <v>-2.9681186227386913</v>
      </c>
      <c r="AT298" s="43">
        <v>26.190219838587623</v>
      </c>
      <c r="AU298" s="43">
        <v>-0.21535626685881271</v>
      </c>
      <c r="AV298" s="43">
        <v>0.65494091524607168</v>
      </c>
      <c r="AW298" s="43">
        <v>12.357407489389495</v>
      </c>
      <c r="AX298" s="43">
        <v>-0.21055520751442902</v>
      </c>
      <c r="AY298" s="43">
        <v>17.450972164563282</v>
      </c>
      <c r="AZ298" s="43">
        <v>2.5383953967573536</v>
      </c>
      <c r="BA298" s="43">
        <v>10.947930574098796</v>
      </c>
      <c r="BB298" s="43">
        <v>3.9250291191578413</v>
      </c>
      <c r="BC298" s="43">
        <v>2.5497951688091547</v>
      </c>
      <c r="BD298" s="43">
        <v>-3.2801216267578814</v>
      </c>
      <c r="BE298" s="43">
        <v>-9.4017094017094021</v>
      </c>
      <c r="BF298" s="43">
        <v>9.8550678295348462</v>
      </c>
      <c r="BG298" s="43">
        <v>1.0160516300882882</v>
      </c>
      <c r="BH298" s="43">
        <v>-6.2192327715101197</v>
      </c>
      <c r="BI298" s="43">
        <v>-9.6705206593275417</v>
      </c>
      <c r="BJ298" s="43">
        <v>5.576952027549642</v>
      </c>
      <c r="BK298" s="43">
        <v>-7.3826259663287157</v>
      </c>
      <c r="BL298" s="43">
        <v>-8.5671323246825359</v>
      </c>
      <c r="BM298" s="43">
        <v>1.457055702646004</v>
      </c>
      <c r="BN298" s="43">
        <v>4.4512716761932136</v>
      </c>
      <c r="BO298" s="43">
        <v>-2.9801892246987371</v>
      </c>
      <c r="BP298" s="43">
        <v>9.6446324119692015</v>
      </c>
      <c r="BQ298" s="43">
        <v>5.8619498767257028</v>
      </c>
      <c r="BR298" s="43">
        <v>21.582268782297632</v>
      </c>
      <c r="BS298" s="43">
        <v>10.846224034364349</v>
      </c>
      <c r="BT298" s="43">
        <v>1.3202769871444975</v>
      </c>
      <c r="BU298" s="43">
        <v>15.381217869401498</v>
      </c>
      <c r="BV298" s="43">
        <v>13.223857765937041</v>
      </c>
      <c r="BW298" s="43">
        <v>10.206745562913454</v>
      </c>
      <c r="BX298" s="43">
        <v>4.198227337657463</v>
      </c>
      <c r="BY298" s="43">
        <v>0.88123428176532348</v>
      </c>
      <c r="BZ298" s="43">
        <v>0.34615199661913748</v>
      </c>
      <c r="CA298" s="43">
        <v>2.9156699770821515</v>
      </c>
      <c r="CB298" s="43">
        <v>-0.19397283325068554</v>
      </c>
      <c r="CC298" s="43">
        <v>-0.11547207830028372</v>
      </c>
      <c r="CD298" s="43">
        <v>0.37170638451059301</v>
      </c>
      <c r="CE298" s="43">
        <v>-7.0903907687734705E-3</v>
      </c>
      <c r="CF298" s="43">
        <v>-13.808896653595845</v>
      </c>
      <c r="CG298" s="43">
        <v>-4.4068715645469867</v>
      </c>
      <c r="CH298" s="43">
        <v>0.62811750621273499</v>
      </c>
      <c r="CI298" s="43">
        <v>-8.6581033017055749</v>
      </c>
      <c r="CJ298" s="43">
        <v>-0.81269348463758528</v>
      </c>
      <c r="CK298" s="43">
        <v>1.9390471666851112E-2</v>
      </c>
      <c r="CL298" s="43">
        <v>-0.64818503277707085</v>
      </c>
      <c r="CM298" s="43">
        <v>6.9448752191786894E-2</v>
      </c>
      <c r="CN298" s="43">
        <v>3.500257015206246</v>
      </c>
      <c r="CO298" s="43">
        <v>0.82504690342379272</v>
      </c>
      <c r="CP298" s="43">
        <v>0.34371838135447419</v>
      </c>
      <c r="CQ298" s="43">
        <v>2.1687739658765239</v>
      </c>
      <c r="CR298" s="43">
        <v>-0.18003774112029017</v>
      </c>
      <c r="CS298" s="43">
        <v>-0.11094762759977644</v>
      </c>
      <c r="CT298" s="43">
        <v>0.40865167236199085</v>
      </c>
      <c r="CU298" s="43">
        <v>4.5051460909530786E-2</v>
      </c>
      <c r="CV298" s="43">
        <v>-5.7615679712807131</v>
      </c>
      <c r="CW298" s="43">
        <v>-2.5503356150710799</v>
      </c>
      <c r="CX298" s="43">
        <v>0.38840865320485096</v>
      </c>
      <c r="CY298" s="43">
        <v>-3.1356795062862917</v>
      </c>
      <c r="CZ298" s="43">
        <v>-0.7789602228124215</v>
      </c>
      <c r="DA298" s="43">
        <v>1.7635515288424865E-2</v>
      </c>
      <c r="DB298" s="43">
        <v>0.37107070141253978</v>
      </c>
      <c r="DC298" s="43">
        <v>-7.3707497016736345E-2</v>
      </c>
      <c r="DD298" s="44">
        <v>3802</v>
      </c>
      <c r="DE298" s="44">
        <f t="shared" si="92"/>
        <v>10528</v>
      </c>
      <c r="DF298" s="43">
        <f t="shared" si="90"/>
        <v>-9.5408041874851293</v>
      </c>
      <c r="DG298" s="43">
        <f t="shared" si="90"/>
        <v>-4.6376811594202927</v>
      </c>
      <c r="DH298" s="44">
        <v>12211</v>
      </c>
      <c r="DI298" s="44">
        <f t="shared" si="93"/>
        <v>33961</v>
      </c>
      <c r="DJ298" s="43">
        <f t="shared" si="91"/>
        <v>-26.074585300883879</v>
      </c>
      <c r="DK298" s="43">
        <f t="shared" si="91"/>
        <v>-21.629667235888682</v>
      </c>
    </row>
    <row r="299" spans="1:115" x14ac:dyDescent="0.25">
      <c r="A299" s="41">
        <v>2023</v>
      </c>
      <c r="B299" s="41" t="s">
        <v>164</v>
      </c>
      <c r="C299" s="41" t="s">
        <v>174</v>
      </c>
      <c r="D299" s="42">
        <v>107.12942742498576</v>
      </c>
      <c r="E299" s="42">
        <v>110.90163934426229</v>
      </c>
      <c r="F299" s="42">
        <v>127.38709145209396</v>
      </c>
      <c r="G299" s="42">
        <v>108.20142307397134</v>
      </c>
      <c r="H299" s="42">
        <v>105.9094005449591</v>
      </c>
      <c r="I299" s="42">
        <v>124.44444444444444</v>
      </c>
      <c r="J299" s="42">
        <v>84.635938647468237</v>
      </c>
      <c r="K299" s="42">
        <v>113.38021835733991</v>
      </c>
      <c r="L299" s="42">
        <v>120.14269518275115</v>
      </c>
      <c r="M299" s="42">
        <v>120.25738220771109</v>
      </c>
      <c r="N299" s="42">
        <v>181.46892860148969</v>
      </c>
      <c r="O299" s="42">
        <v>114.34265400347385</v>
      </c>
      <c r="P299" s="42">
        <v>121.10161639676423</v>
      </c>
      <c r="Q299" s="42">
        <v>146.93943582487839</v>
      </c>
      <c r="R299" s="42">
        <v>111.94199451806246</v>
      </c>
      <c r="S299" s="42">
        <v>122.55556748667568</v>
      </c>
      <c r="T299" s="42">
        <v>165.71855481464951</v>
      </c>
      <c r="U299" s="42">
        <v>162.80456596286322</v>
      </c>
      <c r="V299" s="42">
        <v>247.2357959828073</v>
      </c>
      <c r="W299" s="42">
        <v>165.54556351386555</v>
      </c>
      <c r="X299" s="42">
        <v>156.13827630138425</v>
      </c>
      <c r="Y299" s="42">
        <v>196.88170919745761</v>
      </c>
      <c r="Z299" s="42">
        <v>125.02533197272601</v>
      </c>
      <c r="AA299" s="42">
        <v>162.75245081364778</v>
      </c>
      <c r="AB299" s="43">
        <v>3.2580617615877161</v>
      </c>
      <c r="AC299" s="43">
        <v>8.7620578778135005</v>
      </c>
      <c r="AD299" s="43">
        <v>2.0899434398940375</v>
      </c>
      <c r="AE299" s="43">
        <v>5.4032578466428394</v>
      </c>
      <c r="AF299" s="43">
        <v>-6.4557069125983464</v>
      </c>
      <c r="AG299" s="43">
        <v>-8.6956521739130483</v>
      </c>
      <c r="AH299" s="43">
        <v>9.4863946398014107</v>
      </c>
      <c r="AI299" s="43">
        <v>1.9505094616133478</v>
      </c>
      <c r="AJ299" s="43">
        <v>-5.2708625629487083</v>
      </c>
      <c r="AK299" s="43">
        <v>-10.342384985809005</v>
      </c>
      <c r="AL299" s="43">
        <v>-7.2502057716121726</v>
      </c>
      <c r="AM299" s="43">
        <v>-2.0223059283962841</v>
      </c>
      <c r="AN299" s="43">
        <v>-14.324360850778728</v>
      </c>
      <c r="AO299" s="43">
        <v>-3.246518202593196</v>
      </c>
      <c r="AP299" s="43">
        <v>3.907470849166228</v>
      </c>
      <c r="AQ299" s="43">
        <v>-1.3262190525600071</v>
      </c>
      <c r="AR299" s="43">
        <v>9.4941877173839515</v>
      </c>
      <c r="AS299" s="43">
        <v>3.9361659542242577</v>
      </c>
      <c r="AT299" s="43">
        <v>7.0098779997012972</v>
      </c>
      <c r="AU299" s="43">
        <v>15.15729805140742</v>
      </c>
      <c r="AV299" s="43">
        <v>-6.1206883958692559</v>
      </c>
      <c r="AW299" s="43">
        <v>9.0192981188161205</v>
      </c>
      <c r="AX299" s="43">
        <v>11.451990191497586</v>
      </c>
      <c r="AY299" s="43">
        <v>12.217446900947969</v>
      </c>
      <c r="AZ299" s="43">
        <v>2.7167054985005601</v>
      </c>
      <c r="BA299" s="43">
        <v>10.402886349969931</v>
      </c>
      <c r="BB299" s="43">
        <v>3.4582284247416384</v>
      </c>
      <c r="BC299" s="43">
        <v>3.2483770665143963</v>
      </c>
      <c r="BD299" s="43">
        <v>-4.0803997242300767</v>
      </c>
      <c r="BE299" s="43">
        <v>-9.2327698309492838</v>
      </c>
      <c r="BF299" s="43">
        <v>9.7632425683139132</v>
      </c>
      <c r="BG299" s="43">
        <v>1.2537018757414975</v>
      </c>
      <c r="BH299" s="43">
        <v>-5.9971009411312393</v>
      </c>
      <c r="BI299" s="43">
        <v>-9.815602614693864</v>
      </c>
      <c r="BJ299" s="43">
        <v>2.4102759415170816</v>
      </c>
      <c r="BK299" s="43">
        <v>-6.1067349898166086</v>
      </c>
      <c r="BL299" s="43">
        <v>-9.9724333265942544</v>
      </c>
      <c r="BM299" s="43">
        <v>0.29734371719041253</v>
      </c>
      <c r="BN299" s="43">
        <v>4.3190111460604586</v>
      </c>
      <c r="BO299" s="43">
        <v>-2.5735674619233984</v>
      </c>
      <c r="BP299" s="43">
        <v>9.6083301165569743</v>
      </c>
      <c r="BQ299" s="43">
        <v>5.4382044083747916</v>
      </c>
      <c r="BR299" s="43">
        <v>17.924320642355028</v>
      </c>
      <c r="BS299" s="43">
        <v>11.915594920850324</v>
      </c>
      <c r="BT299" s="43">
        <v>-0.53019323140173213</v>
      </c>
      <c r="BU299" s="43">
        <v>13.787384617698727</v>
      </c>
      <c r="BV299" s="43">
        <v>12.78568330795733</v>
      </c>
      <c r="BW299" s="43">
        <v>10.709235214400392</v>
      </c>
      <c r="BX299" s="43">
        <v>3.6528154903676615</v>
      </c>
      <c r="BY299" s="43">
        <v>0.67668526608352575</v>
      </c>
      <c r="BZ299" s="43">
        <v>0.21548966750482587</v>
      </c>
      <c r="CA299" s="43">
        <v>3.4748702852938114</v>
      </c>
      <c r="CB299" s="43">
        <v>-0.77574955051440253</v>
      </c>
      <c r="CC299" s="43">
        <v>-9.7540218534562198E-2</v>
      </c>
      <c r="CD299" s="43">
        <v>5.0343338622083442E-2</v>
      </c>
      <c r="CE299" s="43">
        <v>0.10871670191237964</v>
      </c>
      <c r="CF299" s="43">
        <v>-4.9314655926324855</v>
      </c>
      <c r="CG299" s="43">
        <v>-2.4705903154795141</v>
      </c>
      <c r="CH299" s="43">
        <v>-0.65130947381197346</v>
      </c>
      <c r="CI299" s="43">
        <v>-0.54021493107308305</v>
      </c>
      <c r="CJ299" s="43">
        <v>-1.3254292157043821</v>
      </c>
      <c r="CK299" s="43">
        <v>-2.115172562668691E-2</v>
      </c>
      <c r="CL299" s="43">
        <v>0.14415713737961439</v>
      </c>
      <c r="CM299" s="43">
        <v>-6.6927068316459573E-2</v>
      </c>
      <c r="CN299" s="43">
        <v>3.5020062465029764</v>
      </c>
      <c r="CO299" s="43">
        <v>0.78618219205179674</v>
      </c>
      <c r="CP299" s="43">
        <v>0.30750504123375516</v>
      </c>
      <c r="CQ299" s="43">
        <v>2.5477216661178703</v>
      </c>
      <c r="CR299" s="43">
        <v>-0.32732393185589148</v>
      </c>
      <c r="CS299" s="43">
        <v>-0.10734410699168735</v>
      </c>
      <c r="CT299" s="43">
        <v>0.23453785123552862</v>
      </c>
      <c r="CU299" s="43">
        <v>6.0727534711604483E-2</v>
      </c>
      <c r="CV299" s="43">
        <v>-5.6181241779614854</v>
      </c>
      <c r="CW299" s="43">
        <v>-2.5263114000386873</v>
      </c>
      <c r="CX299" s="43">
        <v>0.14400345488286487</v>
      </c>
      <c r="CY299" s="43">
        <v>-2.545089797193155</v>
      </c>
      <c r="CZ299" s="43">
        <v>-0.90510301304103402</v>
      </c>
      <c r="DA299" s="43">
        <v>1.4367643397122085E-3</v>
      </c>
      <c r="DB299" s="43">
        <v>0.28490639618188407</v>
      </c>
      <c r="DC299" s="43">
        <v>-7.1966583093070441E-2</v>
      </c>
      <c r="DD299" s="44">
        <v>3285</v>
      </c>
      <c r="DE299" s="44">
        <f t="shared" si="92"/>
        <v>13813</v>
      </c>
      <c r="DF299" s="43">
        <f t="shared" si="90"/>
        <v>-19.426048565121413</v>
      </c>
      <c r="DG299" s="43">
        <f t="shared" si="90"/>
        <v>-8.6260501422239848</v>
      </c>
      <c r="DH299" s="44">
        <v>10339</v>
      </c>
      <c r="DI299" s="44">
        <f t="shared" si="93"/>
        <v>44300</v>
      </c>
      <c r="DJ299" s="43">
        <f t="shared" si="91"/>
        <v>-20.985861673672147</v>
      </c>
      <c r="DK299" s="43">
        <f t="shared" si="91"/>
        <v>-21.480352363565469</v>
      </c>
    </row>
    <row r="300" spans="1:115" x14ac:dyDescent="0.25">
      <c r="A300" s="41">
        <v>2023</v>
      </c>
      <c r="B300" s="41" t="s">
        <v>165</v>
      </c>
      <c r="C300" s="41" t="s">
        <v>174</v>
      </c>
      <c r="D300" s="42">
        <v>107.90119209522553</v>
      </c>
      <c r="E300" s="42">
        <v>111.47540983606557</v>
      </c>
      <c r="F300" s="42">
        <v>128.32952010653869</v>
      </c>
      <c r="G300" s="42">
        <v>108.69478462027607</v>
      </c>
      <c r="H300" s="42">
        <v>105.60924727520435</v>
      </c>
      <c r="I300" s="42">
        <v>125.18518518518518</v>
      </c>
      <c r="J300" s="42">
        <v>87.972786031570536</v>
      </c>
      <c r="K300" s="42">
        <v>115.87315862386214</v>
      </c>
      <c r="L300" s="42">
        <v>127.53901874563959</v>
      </c>
      <c r="M300" s="42">
        <v>133.05326537510592</v>
      </c>
      <c r="N300" s="42">
        <v>197.58000455997276</v>
      </c>
      <c r="O300" s="42">
        <v>118.33284409742917</v>
      </c>
      <c r="P300" s="42">
        <v>124.2822696441545</v>
      </c>
      <c r="Q300" s="42">
        <v>145.42425501777396</v>
      </c>
      <c r="R300" s="42">
        <v>126.20918327932461</v>
      </c>
      <c r="S300" s="42">
        <v>131.88293026141471</v>
      </c>
      <c r="T300" s="42">
        <v>174.79806442214218</v>
      </c>
      <c r="U300" s="42">
        <v>180.63991051914758</v>
      </c>
      <c r="V300" s="42">
        <v>271.14245885683584</v>
      </c>
      <c r="W300" s="42">
        <v>169.05332690736509</v>
      </c>
      <c r="X300" s="42">
        <v>160.49518759989411</v>
      </c>
      <c r="Y300" s="42">
        <v>196.16791421011578</v>
      </c>
      <c r="Z300" s="42">
        <v>141.82460862452956</v>
      </c>
      <c r="AA300" s="42">
        <v>175.92446354304002</v>
      </c>
      <c r="AB300" s="43">
        <v>4.0057604691871029</v>
      </c>
      <c r="AC300" s="43">
        <v>7.7654516640253579</v>
      </c>
      <c r="AD300" s="43">
        <v>1.6116941520020189</v>
      </c>
      <c r="AE300" s="43">
        <v>7.1764003839867474</v>
      </c>
      <c r="AF300" s="43">
        <v>-7.2388164352825584</v>
      </c>
      <c r="AG300" s="43">
        <v>-9.625668449197855</v>
      </c>
      <c r="AH300" s="43">
        <v>8.7195781814832785</v>
      </c>
      <c r="AI300" s="43">
        <v>4.18202988569496</v>
      </c>
      <c r="AJ300" s="43">
        <v>-12.474686500827447</v>
      </c>
      <c r="AK300" s="43">
        <v>-30.700545182442106</v>
      </c>
      <c r="AL300" s="43">
        <v>-11.334552501446815</v>
      </c>
      <c r="AM300" s="43">
        <v>-2.7278661781708125</v>
      </c>
      <c r="AN300" s="43">
        <v>-14.09307671113983</v>
      </c>
      <c r="AO300" s="43">
        <v>-7.3956585181533914</v>
      </c>
      <c r="AP300" s="43">
        <v>-1.1284802900124236</v>
      </c>
      <c r="AQ300" s="43">
        <v>1.8529493229115346</v>
      </c>
      <c r="AR300" s="43">
        <v>0.18570740618322201</v>
      </c>
      <c r="AS300" s="43">
        <v>-19.575105158807737</v>
      </c>
      <c r="AT300" s="43">
        <v>1.6182830957007122</v>
      </c>
      <c r="AU300" s="43">
        <v>12.066455632452699</v>
      </c>
      <c r="AV300" s="43">
        <v>-6.6186869246142592</v>
      </c>
      <c r="AW300" s="43">
        <v>3.8082138907184593</v>
      </c>
      <c r="AX300" s="43">
        <v>6.2171314013374834</v>
      </c>
      <c r="AY300" s="43">
        <v>15.317629056309334</v>
      </c>
      <c r="AZ300" s="43">
        <v>2.9726640446965158</v>
      </c>
      <c r="BA300" s="43">
        <v>9.87042073268276</v>
      </c>
      <c r="BB300" s="43">
        <v>3.0801537626765851</v>
      </c>
      <c r="BC300" s="43">
        <v>4.0134007412853556</v>
      </c>
      <c r="BD300" s="43">
        <v>-4.7189711486118497</v>
      </c>
      <c r="BE300" s="43">
        <v>-9.3096234309623327</v>
      </c>
      <c r="BF300" s="43">
        <v>9.5474132800038358</v>
      </c>
      <c r="BG300" s="43">
        <v>1.8474796365445689</v>
      </c>
      <c r="BH300" s="43">
        <v>-7.3706452575660553</v>
      </c>
      <c r="BI300" s="43">
        <v>-14.74691482083691</v>
      </c>
      <c r="BJ300" s="43">
        <v>-0.60623054524688857</v>
      </c>
      <c r="BK300" s="43">
        <v>-5.4350366736430233</v>
      </c>
      <c r="BL300" s="43">
        <v>-10.796113196018176</v>
      </c>
      <c r="BM300" s="43">
        <v>-1.2655345869777679</v>
      </c>
      <c r="BN300" s="43">
        <v>3.100347457554431</v>
      </c>
      <c r="BO300" s="43">
        <v>-1.6705091305388109</v>
      </c>
      <c r="BP300" s="43">
        <v>7.5576795064915103</v>
      </c>
      <c r="BQ300" s="43">
        <v>-0.56103214370507581</v>
      </c>
      <c r="BR300" s="43">
        <v>14.259623712831694</v>
      </c>
      <c r="BS300" s="43">
        <v>11.946752880876254</v>
      </c>
      <c r="BT300" s="43">
        <v>-1.7749760419202953</v>
      </c>
      <c r="BU300" s="43">
        <v>11.714702832669222</v>
      </c>
      <c r="BV300" s="43">
        <v>11.291923181389718</v>
      </c>
      <c r="BW300" s="43">
        <v>11.668488900090178</v>
      </c>
      <c r="BX300" s="43">
        <v>4.5491953300051993</v>
      </c>
      <c r="BY300" s="43">
        <v>0.5993578309002463</v>
      </c>
      <c r="BZ300" s="43">
        <v>0.17470190536401842</v>
      </c>
      <c r="CA300" s="43">
        <v>4.559400642205472</v>
      </c>
      <c r="CB300" s="43">
        <v>-1.0254319351633652</v>
      </c>
      <c r="CC300" s="43">
        <v>-0.11620202843984362</v>
      </c>
      <c r="CD300" s="43">
        <v>0.13159041251009401</v>
      </c>
      <c r="CE300" s="43">
        <v>0.22577850262857754</v>
      </c>
      <c r="CF300" s="43">
        <v>-13.218884080205056</v>
      </c>
      <c r="CG300" s="43">
        <v>-9.0502502889876233</v>
      </c>
      <c r="CH300" s="43">
        <v>-1.1035958780132988</v>
      </c>
      <c r="CI300" s="43">
        <v>-1.0738020034231368</v>
      </c>
      <c r="CJ300" s="43">
        <v>-1.2238961957866246</v>
      </c>
      <c r="CK300" s="43">
        <v>-4.4588375282772479E-2</v>
      </c>
      <c r="CL300" s="43">
        <v>-0.75664028408209449</v>
      </c>
      <c r="CM300" s="43">
        <v>3.3888945370491801E-2</v>
      </c>
      <c r="CN300" s="43">
        <v>3.7030200476659152</v>
      </c>
      <c r="CO300" s="43">
        <v>0.7480252566918566</v>
      </c>
      <c r="CP300" s="43">
        <v>0.28121448403822691</v>
      </c>
      <c r="CQ300" s="43">
        <v>2.9467891240626729</v>
      </c>
      <c r="CR300" s="43">
        <v>-0.45695816259086669</v>
      </c>
      <c r="CS300" s="43">
        <v>-0.10911227407174579</v>
      </c>
      <c r="CT300" s="43">
        <v>0.19960897738654296</v>
      </c>
      <c r="CU300" s="43">
        <v>9.345264214922866E-2</v>
      </c>
      <c r="CV300" s="43">
        <v>-7.2424280833011343</v>
      </c>
      <c r="CW300" s="43">
        <v>-3.9121177550552435</v>
      </c>
      <c r="CX300" s="43">
        <v>-0.12093417978987674</v>
      </c>
      <c r="CY300" s="43">
        <v>-2.2329370242538995</v>
      </c>
      <c r="CZ300" s="43">
        <v>-0.97719851568850591</v>
      </c>
      <c r="DA300" s="43">
        <v>-8.3375079841422565E-3</v>
      </c>
      <c r="DB300" s="43">
        <v>5.8591436108779205E-2</v>
      </c>
      <c r="DC300" s="43">
        <v>-4.9494536638246565E-2</v>
      </c>
      <c r="DD300" s="44">
        <v>3604</v>
      </c>
      <c r="DE300" s="44">
        <f t="shared" si="92"/>
        <v>17417</v>
      </c>
      <c r="DF300" s="43">
        <f t="shared" si="90"/>
        <v>-13.030888030888033</v>
      </c>
      <c r="DG300" s="43">
        <f t="shared" si="90"/>
        <v>-9.573750064897979</v>
      </c>
      <c r="DH300" s="44">
        <v>11120</v>
      </c>
      <c r="DI300" s="44">
        <f t="shared" si="93"/>
        <v>55420</v>
      </c>
      <c r="DJ300" s="43">
        <f t="shared" si="91"/>
        <v>-16.834941290853344</v>
      </c>
      <c r="DK300" s="43">
        <f t="shared" si="91"/>
        <v>-20.590342455939247</v>
      </c>
    </row>
    <row r="301" spans="1:115" x14ac:dyDescent="0.25">
      <c r="A301" s="41">
        <v>2023</v>
      </c>
      <c r="B301" s="41" t="s">
        <v>166</v>
      </c>
      <c r="C301" s="41" t="s">
        <v>174</v>
      </c>
      <c r="D301" s="42">
        <v>107.54625094099433</v>
      </c>
      <c r="E301" s="42">
        <v>110.81967213114754</v>
      </c>
      <c r="F301" s="42">
        <v>129.73670809730268</v>
      </c>
      <c r="G301" s="42">
        <v>108.4185021543454</v>
      </c>
      <c r="H301" s="42">
        <v>103.67740974114439</v>
      </c>
      <c r="I301" s="42">
        <v>120.74074074074075</v>
      </c>
      <c r="J301" s="42">
        <v>89.869441886967593</v>
      </c>
      <c r="K301" s="42">
        <v>114.20040649684489</v>
      </c>
      <c r="L301" s="42">
        <v>130.29458594899938</v>
      </c>
      <c r="M301" s="42">
        <v>136.46830697172834</v>
      </c>
      <c r="N301" s="42">
        <v>193.41866014624506</v>
      </c>
      <c r="O301" s="42">
        <v>119.66452059020686</v>
      </c>
      <c r="P301" s="42">
        <v>120.74497718670246</v>
      </c>
      <c r="Q301" s="42">
        <v>181.35292832704033</v>
      </c>
      <c r="R301" s="42">
        <v>150.55272493701156</v>
      </c>
      <c r="S301" s="42">
        <v>127.19140582324285</v>
      </c>
      <c r="T301" s="42">
        <v>178.13921622204845</v>
      </c>
      <c r="U301" s="42">
        <v>184.58968029133084</v>
      </c>
      <c r="V301" s="42">
        <v>265.92204751378387</v>
      </c>
      <c r="W301" s="42">
        <v>170.80615520697046</v>
      </c>
      <c r="X301" s="42">
        <v>156.8663635987289</v>
      </c>
      <c r="Y301" s="42">
        <v>246.92927128885552</v>
      </c>
      <c r="Z301" s="42">
        <v>169.70057876004182</v>
      </c>
      <c r="AA301" s="42">
        <v>170.3516067735344</v>
      </c>
      <c r="AB301" s="43">
        <v>1.687626445739876</v>
      </c>
      <c r="AC301" s="43">
        <v>2.8919330289193468</v>
      </c>
      <c r="AD301" s="43">
        <v>2.4570943066027695</v>
      </c>
      <c r="AE301" s="43">
        <v>4.3482665180945457</v>
      </c>
      <c r="AF301" s="43">
        <v>-9.1293274747418209</v>
      </c>
      <c r="AG301" s="43">
        <v>-11.891891891891893</v>
      </c>
      <c r="AH301" s="43">
        <v>6.7333436594162688</v>
      </c>
      <c r="AI301" s="43">
        <v>3.4004299395425708</v>
      </c>
      <c r="AJ301" s="43">
        <v>-21.977046430185119</v>
      </c>
      <c r="AK301" s="43">
        <v>-37.94521725581513</v>
      </c>
      <c r="AL301" s="43">
        <v>-2.1245903408861677</v>
      </c>
      <c r="AM301" s="43">
        <v>-19.06618218627829</v>
      </c>
      <c r="AN301" s="43">
        <v>-23.454181471430722</v>
      </c>
      <c r="AO301" s="43">
        <v>1.1664785682282686</v>
      </c>
      <c r="AP301" s="43">
        <v>4.7791743081422755</v>
      </c>
      <c r="AQ301" s="43">
        <v>-4.9587179663247323</v>
      </c>
      <c r="AR301" s="43">
        <v>-9.6111134745417317</v>
      </c>
      <c r="AS301" s="43">
        <v>-28.835301588764906</v>
      </c>
      <c r="AT301" s="43">
        <v>11.033001828754863</v>
      </c>
      <c r="AU301" s="43">
        <v>-3.3564886273160677</v>
      </c>
      <c r="AV301" s="43">
        <v>-16.311011049454105</v>
      </c>
      <c r="AW301" s="43">
        <v>13.884433577991118</v>
      </c>
      <c r="AX301" s="43">
        <v>15.610185659632458</v>
      </c>
      <c r="AY301" s="43">
        <v>7.5129348228344384</v>
      </c>
      <c r="AZ301" s="43">
        <v>2.7563345997096089</v>
      </c>
      <c r="BA301" s="43">
        <v>8.6582947785855744</v>
      </c>
      <c r="BB301" s="43">
        <v>2.9740336408038193</v>
      </c>
      <c r="BC301" s="43">
        <v>4.0691024974040424</v>
      </c>
      <c r="BD301" s="43">
        <v>-5.4620125139685722</v>
      </c>
      <c r="BE301" s="43">
        <v>-9.7283085013146309</v>
      </c>
      <c r="BF301" s="43">
        <v>9.0490893702391837</v>
      </c>
      <c r="BG301" s="43">
        <v>2.107762856342732</v>
      </c>
      <c r="BH301" s="43">
        <v>-10.226214629677354</v>
      </c>
      <c r="BI301" s="43">
        <v>-19.685334755947181</v>
      </c>
      <c r="BJ301" s="43">
        <v>-0.85359871990493552</v>
      </c>
      <c r="BK301" s="43">
        <v>-8.0876095625132312</v>
      </c>
      <c r="BL301" s="43">
        <v>-13.061265588958115</v>
      </c>
      <c r="BM301" s="43">
        <v>-0.80770891864064831</v>
      </c>
      <c r="BN301" s="43">
        <v>3.438059889634637</v>
      </c>
      <c r="BO301" s="43">
        <v>-2.2431091963909355</v>
      </c>
      <c r="BP301" s="43">
        <v>4.1699028746528866</v>
      </c>
      <c r="BQ301" s="43">
        <v>-6.693744378536981</v>
      </c>
      <c r="BR301" s="43">
        <v>13.717986987929919</v>
      </c>
      <c r="BS301" s="43">
        <v>8.9651817143037391</v>
      </c>
      <c r="BT301" s="43">
        <v>-4.4251472970923249</v>
      </c>
      <c r="BU301" s="43">
        <v>12.132268785681411</v>
      </c>
      <c r="BV301" s="43">
        <v>12.155577931343364</v>
      </c>
      <c r="BW301" s="43">
        <v>10.929792804614546</v>
      </c>
      <c r="BX301" s="43">
        <v>1.9584302219710878</v>
      </c>
      <c r="BY301" s="43">
        <v>0.22769234389502299</v>
      </c>
      <c r="BZ301" s="43">
        <v>0.21831371177501022</v>
      </c>
      <c r="CA301" s="43">
        <v>2.6978546799667207</v>
      </c>
      <c r="CB301" s="43">
        <v>-1.1913902029044223</v>
      </c>
      <c r="CC301" s="43">
        <v>-0.1378137870943564</v>
      </c>
      <c r="CD301" s="43">
        <v>-2.300117906767488E-2</v>
      </c>
      <c r="CE301" s="43">
        <v>0.16677465540078765</v>
      </c>
      <c r="CF301" s="43">
        <v>-21.754080102817134</v>
      </c>
      <c r="CG301" s="43">
        <v>-11.340056103680462</v>
      </c>
      <c r="CH301" s="43">
        <v>-0.20604912851478216</v>
      </c>
      <c r="CI301" s="43">
        <v>-9.2718265705335341</v>
      </c>
      <c r="CJ301" s="43">
        <v>-1.9536933057294235</v>
      </c>
      <c r="CK301" s="43">
        <v>2.0411566971236909E-3</v>
      </c>
      <c r="CL301" s="43">
        <v>1.1215352880444756</v>
      </c>
      <c r="CM301" s="43">
        <v>-0.10603143910053352</v>
      </c>
      <c r="CN301" s="43">
        <v>3.3670515891130179</v>
      </c>
      <c r="CO301" s="43">
        <v>0.66046180492184658</v>
      </c>
      <c r="CP301" s="43">
        <v>0.28272938455884744</v>
      </c>
      <c r="CQ301" s="43">
        <v>2.8897724811914673</v>
      </c>
      <c r="CR301" s="43">
        <v>-0.58055096819425889</v>
      </c>
      <c r="CS301" s="43">
        <v>-0.11394226558193697</v>
      </c>
      <c r="CT301" s="43">
        <v>0.12278962391794951</v>
      </c>
      <c r="CU301" s="43">
        <v>0.10579152829910335</v>
      </c>
      <c r="CV301" s="43">
        <v>-10.056383511754703</v>
      </c>
      <c r="CW301" s="43">
        <v>-5.3528397045563851</v>
      </c>
      <c r="CX301" s="43">
        <v>-0.1246154071825782</v>
      </c>
      <c r="CY301" s="43">
        <v>-3.5982035220631206</v>
      </c>
      <c r="CZ301" s="43">
        <v>-1.1665979348043165</v>
      </c>
      <c r="DA301" s="43">
        <v>-6.3244223154682658E-3</v>
      </c>
      <c r="DB301" s="43">
        <v>0.25199390874561339</v>
      </c>
      <c r="DC301" s="43">
        <v>-5.9796429578445824E-2</v>
      </c>
      <c r="DD301" s="44">
        <v>3039</v>
      </c>
      <c r="DE301" s="44">
        <f t="shared" si="92"/>
        <v>20456</v>
      </c>
      <c r="DF301" s="43">
        <f t="shared" si="90"/>
        <v>-38.45686512758202</v>
      </c>
      <c r="DG301" s="43">
        <f t="shared" si="90"/>
        <v>-15.467581305012601</v>
      </c>
      <c r="DH301" s="44">
        <v>11377</v>
      </c>
      <c r="DI301" s="44">
        <f t="shared" si="93"/>
        <v>66797</v>
      </c>
      <c r="DJ301" s="43">
        <f t="shared" si="91"/>
        <v>-19.454867256637165</v>
      </c>
      <c r="DK301" s="43">
        <f t="shared" si="91"/>
        <v>-20.399213489840907</v>
      </c>
    </row>
    <row r="302" spans="1:115" x14ac:dyDescent="0.25">
      <c r="A302" s="41">
        <v>2023</v>
      </c>
      <c r="B302" s="41" t="s">
        <v>167</v>
      </c>
      <c r="C302" s="41" t="s">
        <v>174</v>
      </c>
      <c r="D302" s="42">
        <v>107.40729266419045</v>
      </c>
      <c r="E302" s="42">
        <v>109.91803278688525</v>
      </c>
      <c r="F302" s="42">
        <v>130.8943031111948</v>
      </c>
      <c r="G302" s="42">
        <v>108.91054806985998</v>
      </c>
      <c r="H302" s="42">
        <v>102.63645265667574</v>
      </c>
      <c r="I302" s="42">
        <v>120</v>
      </c>
      <c r="J302" s="42">
        <v>88.224307191176237</v>
      </c>
      <c r="K302" s="42">
        <v>112.61398996365055</v>
      </c>
      <c r="L302" s="42">
        <v>126.36671729296873</v>
      </c>
      <c r="M302" s="42">
        <v>105.41958346417854</v>
      </c>
      <c r="N302" s="42">
        <v>195.80110283770006</v>
      </c>
      <c r="O302" s="42">
        <v>125.55899634778227</v>
      </c>
      <c r="P302" s="42">
        <v>121.62921781062641</v>
      </c>
      <c r="Q302" s="42">
        <v>174.65540223156489</v>
      </c>
      <c r="R302" s="42">
        <v>142.72292160213252</v>
      </c>
      <c r="S302" s="42">
        <v>136.82752440084855</v>
      </c>
      <c r="T302" s="42">
        <v>174.01145403215398</v>
      </c>
      <c r="U302" s="42">
        <v>143.51352538143558</v>
      </c>
      <c r="V302" s="42">
        <v>270.0203604552446</v>
      </c>
      <c r="W302" s="42">
        <v>180.15986440407491</v>
      </c>
      <c r="X302" s="42">
        <v>158.04362824578885</v>
      </c>
      <c r="Y302" s="42">
        <v>238.03562306765605</v>
      </c>
      <c r="Z302" s="42">
        <v>161.71598549821081</v>
      </c>
      <c r="AA302" s="42">
        <v>183.93097536475014</v>
      </c>
      <c r="AB302" s="43">
        <v>4.0673055046337225</v>
      </c>
      <c r="AC302" s="43">
        <v>3.2332563510392598</v>
      </c>
      <c r="AD302" s="43">
        <v>2.8957071811530843</v>
      </c>
      <c r="AE302" s="43">
        <v>9.5275267593707405</v>
      </c>
      <c r="AF302" s="43">
        <v>-9.4716385962935519</v>
      </c>
      <c r="AG302" s="43">
        <v>-14.28571428571429</v>
      </c>
      <c r="AH302" s="43">
        <v>4.6267040809562676</v>
      </c>
      <c r="AI302" s="43">
        <v>0.99690282640174654</v>
      </c>
      <c r="AJ302" s="43">
        <v>-10.894247050186333</v>
      </c>
      <c r="AK302" s="43">
        <v>-33.354364122476788</v>
      </c>
      <c r="AL302" s="43">
        <v>-9.6611495359565254</v>
      </c>
      <c r="AM302" s="43">
        <v>1.0425579799094198</v>
      </c>
      <c r="AN302" s="43">
        <v>-19.808808103517993</v>
      </c>
      <c r="AO302" s="43">
        <v>-26.510315069475144</v>
      </c>
      <c r="AP302" s="43">
        <v>-2.3233362535379776</v>
      </c>
      <c r="AQ302" s="43">
        <v>-0.41046916650244736</v>
      </c>
      <c r="AR302" s="43">
        <v>0.11736945020826006</v>
      </c>
      <c r="AS302" s="43">
        <v>-24.954519218807459</v>
      </c>
      <c r="AT302" s="43">
        <v>1.2507450266745268</v>
      </c>
      <c r="AU302" s="43">
        <v>14.389771439461407</v>
      </c>
      <c r="AV302" s="43">
        <v>-13.253259165450636</v>
      </c>
      <c r="AW302" s="43">
        <v>-18.1864368878649</v>
      </c>
      <c r="AX302" s="43">
        <v>4.7681438316553137</v>
      </c>
      <c r="AY302" s="43">
        <v>11.990252409400593</v>
      </c>
      <c r="AZ302" s="43">
        <v>2.9413154057149615</v>
      </c>
      <c r="BA302" s="43">
        <v>7.863267148014419</v>
      </c>
      <c r="BB302" s="43">
        <v>2.962589521876513</v>
      </c>
      <c r="BC302" s="43">
        <v>4.8187166805365278</v>
      </c>
      <c r="BD302" s="43">
        <v>-6.0370210308212329</v>
      </c>
      <c r="BE302" s="43">
        <v>-10.37593984962405</v>
      </c>
      <c r="BF302" s="43">
        <v>8.3829505403255631</v>
      </c>
      <c r="BG302" s="43">
        <v>1.9469968625431155</v>
      </c>
      <c r="BH302" s="43">
        <v>-10.32133253766867</v>
      </c>
      <c r="BI302" s="43">
        <v>-21.500386279816198</v>
      </c>
      <c r="BJ302" s="43">
        <v>-2.1887879063380855</v>
      </c>
      <c r="BK302" s="43">
        <v>-6.8042810543130443</v>
      </c>
      <c r="BL302" s="43">
        <v>-14.051840686743954</v>
      </c>
      <c r="BM302" s="43">
        <v>-5.9412445791619533</v>
      </c>
      <c r="BN302" s="43">
        <v>2.4596337246908684</v>
      </c>
      <c r="BO302" s="43">
        <v>-1.9651681882921546</v>
      </c>
      <c r="BP302" s="43">
        <v>3.5692133518103741</v>
      </c>
      <c r="BQ302" s="43">
        <v>-9.2113057330739156</v>
      </c>
      <c r="BR302" s="43">
        <v>11.754604352912846</v>
      </c>
      <c r="BS302" s="43">
        <v>9.767674025529228</v>
      </c>
      <c r="BT302" s="43">
        <v>-5.754082693512097</v>
      </c>
      <c r="BU302" s="43">
        <v>5.9096385870694101</v>
      </c>
      <c r="BV302" s="43">
        <v>10.871878734254437</v>
      </c>
      <c r="BW302" s="43">
        <v>11.094788972024361</v>
      </c>
      <c r="BX302" s="43">
        <v>4.5299701242642438</v>
      </c>
      <c r="BY302" s="43">
        <v>0.25633690861327879</v>
      </c>
      <c r="BZ302" s="43">
        <v>0.19663110683006926</v>
      </c>
      <c r="CA302" s="43">
        <v>5.6157618580427187</v>
      </c>
      <c r="CB302" s="43">
        <v>-1.317795496452151</v>
      </c>
      <c r="CC302" s="43">
        <v>-0.17089127240885355</v>
      </c>
      <c r="CD302" s="43">
        <v>-0.10907115774820317</v>
      </c>
      <c r="CE302" s="43">
        <v>5.8998177387384977E-2</v>
      </c>
      <c r="CF302" s="43">
        <v>-9.8487379692942625</v>
      </c>
      <c r="CG302" s="43">
        <v>-8.4109626469254319</v>
      </c>
      <c r="CH302" s="43">
        <v>-0.88558155582174491</v>
      </c>
      <c r="CI302" s="43">
        <v>0.84290298851981249</v>
      </c>
      <c r="CJ302" s="43">
        <v>-1.8480297936470771</v>
      </c>
      <c r="CK302" s="43">
        <v>-0.22737347046094705</v>
      </c>
      <c r="CL302" s="43">
        <v>0.68733727573437464</v>
      </c>
      <c r="CM302" s="43">
        <v>-7.0307666932504535E-3</v>
      </c>
      <c r="CN302" s="43">
        <v>3.4067045369273026</v>
      </c>
      <c r="CO302" s="43">
        <v>0.59879355018489167</v>
      </c>
      <c r="CP302" s="43">
        <v>0.19553890796607476</v>
      </c>
      <c r="CQ302" s="43">
        <v>3.225065979044595</v>
      </c>
      <c r="CR302" s="43">
        <v>-0.6792626977478069</v>
      </c>
      <c r="CS302" s="43">
        <v>-0.12113327198862246</v>
      </c>
      <c r="CT302" s="43">
        <v>9.0122489250245255E-2</v>
      </c>
      <c r="CU302" s="43">
        <v>9.7579580217925233E-2</v>
      </c>
      <c r="CV302" s="43">
        <v>-10.00169121196809</v>
      </c>
      <c r="CW302" s="43">
        <v>-5.7592318388154933</v>
      </c>
      <c r="CX302" s="43">
        <v>-0.20447388802027577</v>
      </c>
      <c r="CY302" s="43">
        <v>-3.0001858525285154</v>
      </c>
      <c r="CZ302" s="43">
        <v>-1.2598948430555095</v>
      </c>
      <c r="DA302" s="43">
        <v>-3.7407514449630794E-2</v>
      </c>
      <c r="DB302" s="43">
        <v>0.31169698700513143</v>
      </c>
      <c r="DC302" s="43">
        <v>-5.2194262103796768E-2</v>
      </c>
      <c r="DD302" s="44">
        <v>2789</v>
      </c>
      <c r="DE302" s="44">
        <f t="shared" si="92"/>
        <v>23245</v>
      </c>
      <c r="DF302" s="43">
        <f t="shared" si="90"/>
        <v>-44.085805934242181</v>
      </c>
      <c r="DG302" s="43">
        <f t="shared" si="90"/>
        <v>-20.358378730256621</v>
      </c>
      <c r="DH302" s="44">
        <v>11044</v>
      </c>
      <c r="DI302" s="44">
        <f t="shared" si="93"/>
        <v>77841</v>
      </c>
      <c r="DJ302" s="43">
        <f t="shared" si="91"/>
        <v>-23.246924734171937</v>
      </c>
      <c r="DK302" s="43">
        <f t="shared" si="91"/>
        <v>-20.8160400390625</v>
      </c>
    </row>
    <row r="303" spans="1:115" x14ac:dyDescent="0.25">
      <c r="A303" s="41">
        <v>2023</v>
      </c>
      <c r="B303" s="41" t="s">
        <v>168</v>
      </c>
      <c r="C303" s="41" t="s">
        <v>174</v>
      </c>
      <c r="D303" s="42">
        <v>107.15447046395354</v>
      </c>
      <c r="E303" s="42">
        <v>110.08196721311477</v>
      </c>
      <c r="F303" s="42">
        <v>128.28218350730785</v>
      </c>
      <c r="G303" s="42">
        <v>108.0343379636228</v>
      </c>
      <c r="H303" s="42">
        <v>102.1989952316076</v>
      </c>
      <c r="I303" s="42">
        <v>127.40740740740742</v>
      </c>
      <c r="J303" s="42">
        <v>89.811685176243344</v>
      </c>
      <c r="K303" s="42">
        <v>117.67541414135482</v>
      </c>
      <c r="L303" s="42">
        <v>121.06635732688702</v>
      </c>
      <c r="M303" s="42">
        <v>118.46935852357521</v>
      </c>
      <c r="N303" s="42">
        <v>183.51381325215314</v>
      </c>
      <c r="O303" s="42">
        <v>114.33677056280412</v>
      </c>
      <c r="P303" s="42">
        <v>117.06577239466908</v>
      </c>
      <c r="Q303" s="42">
        <v>180.92627227446124</v>
      </c>
      <c r="R303" s="42">
        <v>129.10024434979667</v>
      </c>
      <c r="S303" s="42">
        <v>128.77531650975797</v>
      </c>
      <c r="T303" s="42">
        <v>167.95595136478605</v>
      </c>
      <c r="U303" s="42">
        <v>161.3257435274223</v>
      </c>
      <c r="V303" s="42">
        <v>252.27560322889065</v>
      </c>
      <c r="W303" s="42">
        <v>166.52457976046756</v>
      </c>
      <c r="X303" s="42">
        <v>152.60538098726255</v>
      </c>
      <c r="Y303" s="42">
        <v>246.66392672787279</v>
      </c>
      <c r="Z303" s="42">
        <v>146.44923841357328</v>
      </c>
      <c r="AA303" s="42">
        <v>173.93905294919438</v>
      </c>
      <c r="AB303" s="43">
        <v>2.9434398676249751</v>
      </c>
      <c r="AC303" s="43">
        <v>3.2282859338970127</v>
      </c>
      <c r="AD303" s="43">
        <v>2.4821232115844305</v>
      </c>
      <c r="AE303" s="43">
        <v>7.3131207527443953</v>
      </c>
      <c r="AF303" s="43">
        <v>-10.246775098149197</v>
      </c>
      <c r="AG303" s="43">
        <v>-12.690355329949233</v>
      </c>
      <c r="AH303" s="43">
        <v>4.3014475193110968</v>
      </c>
      <c r="AI303" s="43">
        <v>5.5361982194856552</v>
      </c>
      <c r="AJ303" s="43">
        <v>-14.44157748089323</v>
      </c>
      <c r="AK303" s="43">
        <v>-31.074918023608099</v>
      </c>
      <c r="AL303" s="43">
        <v>-17.322099014482571</v>
      </c>
      <c r="AM303" s="43">
        <v>-4.7297663785691002</v>
      </c>
      <c r="AN303" s="43">
        <v>-21.860303922178915</v>
      </c>
      <c r="AO303" s="43">
        <v>-10.055273528622788</v>
      </c>
      <c r="AP303" s="43">
        <v>-4.0615924028359673</v>
      </c>
      <c r="AQ303" s="43">
        <v>-0.2969856502387791</v>
      </c>
      <c r="AR303" s="43">
        <v>-4.083944349018342</v>
      </c>
      <c r="AS303" s="43">
        <v>-23.209832034605739</v>
      </c>
      <c r="AT303" s="43">
        <v>-8.757873794649452</v>
      </c>
      <c r="AU303" s="43">
        <v>8.498531304160295</v>
      </c>
      <c r="AV303" s="43">
        <v>-16.044686120863826</v>
      </c>
      <c r="AW303" s="43">
        <v>-0.56576419610356865</v>
      </c>
      <c r="AX303" s="43">
        <v>2.6818460179023784</v>
      </c>
      <c r="AY303" s="43">
        <v>11.245169383680121</v>
      </c>
      <c r="AZ303" s="43">
        <v>2.9415800679310156</v>
      </c>
      <c r="BA303" s="43">
        <v>7.2700442695523781</v>
      </c>
      <c r="BB303" s="43">
        <v>2.9021956597275356</v>
      </c>
      <c r="BC303" s="43">
        <v>5.1231986013138053</v>
      </c>
      <c r="BD303" s="43">
        <v>-6.5670134757757186</v>
      </c>
      <c r="BE303" s="43">
        <v>-10.674525212835617</v>
      </c>
      <c r="BF303" s="43">
        <v>7.8388388272894183</v>
      </c>
      <c r="BG303" s="43">
        <v>2.4007635457684806</v>
      </c>
      <c r="BH303" s="43">
        <v>-10.833874340249206</v>
      </c>
      <c r="BI303" s="43">
        <v>-22.707679098583867</v>
      </c>
      <c r="BJ303" s="43">
        <v>-4.2224794210305898</v>
      </c>
      <c r="BK303" s="43">
        <v>-6.5563234009831106</v>
      </c>
      <c r="BL303" s="43">
        <v>-15.040726631390889</v>
      </c>
      <c r="BM303" s="43">
        <v>-6.5361456637727304</v>
      </c>
      <c r="BN303" s="43">
        <v>1.5776637663824644</v>
      </c>
      <c r="BO303" s="43">
        <v>-1.7570072255782443</v>
      </c>
      <c r="BP303" s="43">
        <v>2.5748308261987152</v>
      </c>
      <c r="BQ303" s="43">
        <v>-11.05260786440464</v>
      </c>
      <c r="BR303" s="43">
        <v>8.8755334170434566</v>
      </c>
      <c r="BS303" s="43">
        <v>9.6077625242426237</v>
      </c>
      <c r="BT303" s="43">
        <v>-7.097794279478908</v>
      </c>
      <c r="BU303" s="43">
        <v>4.9452578339482578</v>
      </c>
      <c r="BV303" s="43">
        <v>9.7388076564963519</v>
      </c>
      <c r="BW303" s="43">
        <v>11.114189969502576</v>
      </c>
      <c r="BX303" s="43">
        <v>3.326786259048693</v>
      </c>
      <c r="BY303" s="43">
        <v>0.25406989999412066</v>
      </c>
      <c r="BZ303" s="43">
        <v>0.2908916245296897</v>
      </c>
      <c r="CA303" s="43">
        <v>4.0257980582402002</v>
      </c>
      <c r="CB303" s="43">
        <v>-1.394359808288985</v>
      </c>
      <c r="CC303" s="43">
        <v>-0.15123208332983532</v>
      </c>
      <c r="CD303" s="43">
        <v>1.3269395679885013E-2</v>
      </c>
      <c r="CE303" s="43">
        <v>0.288349172223618</v>
      </c>
      <c r="CF303" s="43">
        <v>-12.854306586443876</v>
      </c>
      <c r="CG303" s="43">
        <v>-8.4846046423414094</v>
      </c>
      <c r="CH303" s="43">
        <v>-1.4089909310713187</v>
      </c>
      <c r="CI303" s="43">
        <v>-1.6808435424831232</v>
      </c>
      <c r="CJ303" s="43">
        <v>-1.8998269176961933</v>
      </c>
      <c r="CK303" s="43">
        <v>-7.1738553281296177E-2</v>
      </c>
      <c r="CL303" s="43">
        <v>0.68166577063230482</v>
      </c>
      <c r="CM303" s="43">
        <v>1.0032229797158898E-2</v>
      </c>
      <c r="CN303" s="43">
        <v>3.4020815223897012</v>
      </c>
      <c r="CO303" s="43">
        <v>0.55600445871966475</v>
      </c>
      <c r="CP303" s="43">
        <v>0.20817864173556747</v>
      </c>
      <c r="CQ303" s="43">
        <v>3.3251173278911454</v>
      </c>
      <c r="CR303" s="43">
        <v>-0.76829935013075412</v>
      </c>
      <c r="CS303" s="43">
        <v>-0.1263988485316698</v>
      </c>
      <c r="CT303" s="43">
        <v>8.6158969333029897E-2</v>
      </c>
      <c r="CU303" s="43">
        <v>0.12132032337271724</v>
      </c>
      <c r="CV303" s="43">
        <v>-10.347052208954677</v>
      </c>
      <c r="CW303" s="43">
        <v>-6.0963930248395117</v>
      </c>
      <c r="CX303" s="43">
        <v>-0.34840082423387159</v>
      </c>
      <c r="CY303" s="43">
        <v>-2.8367844981083619</v>
      </c>
      <c r="CZ303" s="43">
        <v>-1.3385366117364983</v>
      </c>
      <c r="DA303" s="43">
        <v>-4.0869085727871152E-2</v>
      </c>
      <c r="DB303" s="43">
        <v>0.35843441584959668</v>
      </c>
      <c r="DC303" s="43">
        <v>-4.4502580158160096E-2</v>
      </c>
      <c r="DD303" s="44">
        <v>3116</v>
      </c>
      <c r="DE303" s="44">
        <f t="shared" si="92"/>
        <v>26361</v>
      </c>
      <c r="DF303" s="43">
        <f t="shared" si="90"/>
        <v>-36.550600692323357</v>
      </c>
      <c r="DG303" s="43">
        <f t="shared" si="90"/>
        <v>-22.690480380080945</v>
      </c>
      <c r="DH303" s="44">
        <v>11552</v>
      </c>
      <c r="DI303" s="44">
        <f t="shared" si="93"/>
        <v>89393</v>
      </c>
      <c r="DJ303" s="43">
        <f t="shared" si="91"/>
        <v>-21.07672337227574</v>
      </c>
      <c r="DK303" s="43">
        <f t="shared" si="91"/>
        <v>-20.849824244517045</v>
      </c>
    </row>
    <row r="304" spans="1:115" x14ac:dyDescent="0.25">
      <c r="A304" s="41">
        <v>2023</v>
      </c>
      <c r="B304" s="41" t="s">
        <v>169</v>
      </c>
      <c r="C304" s="41" t="s">
        <v>174</v>
      </c>
      <c r="D304" s="42">
        <v>110.2584863010885</v>
      </c>
      <c r="E304" s="42">
        <v>102.62295081967213</v>
      </c>
      <c r="F304" s="42">
        <v>127.43873137823066</v>
      </c>
      <c r="G304" s="42">
        <v>110.59060858887632</v>
      </c>
      <c r="H304" s="42">
        <v>116.24233651226157</v>
      </c>
      <c r="I304" s="42">
        <v>126.66666666666666</v>
      </c>
      <c r="J304" s="42">
        <v>88.541037540309347</v>
      </c>
      <c r="K304" s="42">
        <v>119.52083745549997</v>
      </c>
      <c r="L304" s="42">
        <v>123.62632000433639</v>
      </c>
      <c r="M304" s="42">
        <v>118.07907344407195</v>
      </c>
      <c r="N304" s="42">
        <v>191.40368342527896</v>
      </c>
      <c r="O304" s="42">
        <v>116.74337783257474</v>
      </c>
      <c r="P304" s="42">
        <v>127.68893408476778</v>
      </c>
      <c r="Q304" s="42">
        <v>155.66280298537956</v>
      </c>
      <c r="R304" s="42">
        <v>128.14347493300386</v>
      </c>
      <c r="S304" s="42">
        <v>136.01708119531557</v>
      </c>
      <c r="T304" s="42">
        <v>171.26341225532897</v>
      </c>
      <c r="U304" s="42">
        <v>159.53899914974554</v>
      </c>
      <c r="V304" s="42">
        <v>263.23264654004862</v>
      </c>
      <c r="W304" s="42">
        <v>169.87079452081332</v>
      </c>
      <c r="X304" s="42">
        <v>166.50621665928435</v>
      </c>
      <c r="Y304" s="42">
        <v>214.03657717160036</v>
      </c>
      <c r="Z304" s="42">
        <v>145.95175404119377</v>
      </c>
      <c r="AA304" s="42">
        <v>185.24744342948958</v>
      </c>
      <c r="AB304" s="43">
        <v>4.716052906927648</v>
      </c>
      <c r="AC304" s="43">
        <v>-4.0613026819923403</v>
      </c>
      <c r="AD304" s="43">
        <v>2.7942656804857746</v>
      </c>
      <c r="AE304" s="43">
        <v>8.2481263038606922</v>
      </c>
      <c r="AF304" s="43">
        <v>1.5424953278848852</v>
      </c>
      <c r="AG304" s="43">
        <v>-4.9999999999999929</v>
      </c>
      <c r="AH304" s="43">
        <v>-2.9053018694452981</v>
      </c>
      <c r="AI304" s="43">
        <v>9.0918045709112771</v>
      </c>
      <c r="AJ304" s="43">
        <v>-17.679481971555301</v>
      </c>
      <c r="AK304" s="43">
        <v>-45.778980689272771</v>
      </c>
      <c r="AL304" s="43">
        <v>-18.741371234605609</v>
      </c>
      <c r="AM304" s="43">
        <v>-0.62369576374005087</v>
      </c>
      <c r="AN304" s="43">
        <v>-10.567978626105868</v>
      </c>
      <c r="AO304" s="43">
        <v>-6.2957168132513726</v>
      </c>
      <c r="AP304" s="43">
        <v>-5.385615441117297</v>
      </c>
      <c r="AQ304" s="43">
        <v>11.859881165414254</v>
      </c>
      <c r="AR304" s="43">
        <v>-8.9389243962552438</v>
      </c>
      <c r="AS304" s="43">
        <v>-40.436137201078701</v>
      </c>
      <c r="AT304" s="43">
        <v>-11.329446259488684</v>
      </c>
      <c r="AU304" s="43">
        <v>11.072112444577286</v>
      </c>
      <c r="AV304" s="43">
        <v>-5.1508168453358483</v>
      </c>
      <c r="AW304" s="43">
        <v>2.7954171764738023</v>
      </c>
      <c r="AX304" s="43">
        <v>8.100938355466436E-2</v>
      </c>
      <c r="AY304" s="43">
        <v>24.470749497450939</v>
      </c>
      <c r="AZ304" s="43">
        <v>3.1401687236838116</v>
      </c>
      <c r="BA304" s="43">
        <v>5.9808195292066157</v>
      </c>
      <c r="BB304" s="43">
        <v>2.8902467135590415</v>
      </c>
      <c r="BC304" s="43">
        <v>5.4676322303726543</v>
      </c>
      <c r="BD304" s="43">
        <v>-5.6559072391099914</v>
      </c>
      <c r="BE304" s="43">
        <v>-10.076157000585805</v>
      </c>
      <c r="BF304" s="43">
        <v>6.5096340258171459</v>
      </c>
      <c r="BG304" s="43">
        <v>3.1401018766402888</v>
      </c>
      <c r="BH304" s="43">
        <v>-11.632246325989504</v>
      </c>
      <c r="BI304" s="43">
        <v>-25.88583407423517</v>
      </c>
      <c r="BJ304" s="43">
        <v>-6.0346026281398952</v>
      </c>
      <c r="BK304" s="43">
        <v>-5.9349164903328528</v>
      </c>
      <c r="BL304" s="43">
        <v>-14.559033621552564</v>
      </c>
      <c r="BM304" s="43">
        <v>-6.5104966643348972</v>
      </c>
      <c r="BN304" s="43">
        <v>0.74337187165069984</v>
      </c>
      <c r="BO304" s="43">
        <v>-0.32551164738259253</v>
      </c>
      <c r="BP304" s="43">
        <v>1.1648187020504963</v>
      </c>
      <c r="BQ304" s="43">
        <v>-15.272506273983154</v>
      </c>
      <c r="BR304" s="43">
        <v>6.2294055799132941</v>
      </c>
      <c r="BS304" s="43">
        <v>9.7711080356470923</v>
      </c>
      <c r="BT304" s="43">
        <v>-6.879761624849257</v>
      </c>
      <c r="BU304" s="43">
        <v>4.7063786917576511</v>
      </c>
      <c r="BV304" s="43">
        <v>8.5419213797634175</v>
      </c>
      <c r="BW304" s="43">
        <v>12.574999510839513</v>
      </c>
      <c r="BX304" s="43">
        <v>3.8082361343971014</v>
      </c>
      <c r="BY304" s="43">
        <v>-0.35477298964272569</v>
      </c>
      <c r="BZ304" s="43">
        <v>0.19346500533673702</v>
      </c>
      <c r="CA304" s="43">
        <v>4.9465276373702487</v>
      </c>
      <c r="CB304" s="43">
        <v>-0.93754274524218972</v>
      </c>
      <c r="CC304" s="43">
        <v>-6.614411671305015E-2</v>
      </c>
      <c r="CD304" s="43">
        <v>-0.41626180198005924</v>
      </c>
      <c r="CE304" s="43">
        <v>0.44296514526814051</v>
      </c>
      <c r="CF304" s="43">
        <v>-17.592199297499587</v>
      </c>
      <c r="CG304" s="43">
        <v>-14.80165157362819</v>
      </c>
      <c r="CH304" s="43">
        <v>-1.6650300797466286</v>
      </c>
      <c r="CI304" s="43">
        <v>3.0539871167162298E-3</v>
      </c>
      <c r="CJ304" s="43">
        <v>-0.78604438937546428</v>
      </c>
      <c r="CK304" s="43">
        <v>-3.4934259410370302E-2</v>
      </c>
      <c r="CL304" s="43">
        <v>-0.54948072679889459</v>
      </c>
      <c r="CM304" s="43">
        <v>0.24188774434324847</v>
      </c>
      <c r="CN304" s="43">
        <v>3.4185597010170983</v>
      </c>
      <c r="CO304" s="43">
        <v>0.45472335538603936</v>
      </c>
      <c r="CP304" s="43">
        <v>0.19404243429321102</v>
      </c>
      <c r="CQ304" s="43">
        <v>3.5054656902250754</v>
      </c>
      <c r="CR304" s="43">
        <v>-0.78712835719168173</v>
      </c>
      <c r="CS304" s="43">
        <v>-0.11969923619720793</v>
      </c>
      <c r="CT304" s="43">
        <v>1.4064498462604389E-2</v>
      </c>
      <c r="CU304" s="43">
        <v>0.15709131603905799</v>
      </c>
      <c r="CV304" s="43">
        <v>-11.207853279013047</v>
      </c>
      <c r="CW304" s="43">
        <v>-7.1151823511370687</v>
      </c>
      <c r="CX304" s="43">
        <v>-0.51553036216183334</v>
      </c>
      <c r="CY304" s="43">
        <v>-2.5044339859505285</v>
      </c>
      <c r="CZ304" s="43">
        <v>-1.2738776270723193</v>
      </c>
      <c r="DA304" s="43">
        <v>-4.0174524196836474E-2</v>
      </c>
      <c r="DB304" s="43">
        <v>0.25217975938762249</v>
      </c>
      <c r="DC304" s="43">
        <v>-1.0834187882083426E-2</v>
      </c>
      <c r="DD304" s="44">
        <v>3104</v>
      </c>
      <c r="DE304" s="44">
        <f t="shared" si="92"/>
        <v>29465</v>
      </c>
      <c r="DF304" s="43">
        <f t="shared" si="90"/>
        <v>-36.210439786272097</v>
      </c>
      <c r="DG304" s="43">
        <f t="shared" si="90"/>
        <v>-24.378913869212603</v>
      </c>
      <c r="DH304" s="44">
        <v>11335</v>
      </c>
      <c r="DI304" s="44">
        <f t="shared" si="93"/>
        <v>100728</v>
      </c>
      <c r="DJ304" s="43">
        <f t="shared" si="91"/>
        <v>-12.948314261577455</v>
      </c>
      <c r="DK304" s="43">
        <f t="shared" si="91"/>
        <v>-20.033025833187789</v>
      </c>
    </row>
    <row r="305" spans="1:115" x14ac:dyDescent="0.25">
      <c r="A305" s="41">
        <v>2023</v>
      </c>
      <c r="B305" s="41" t="s">
        <v>170</v>
      </c>
      <c r="C305" s="41" t="s">
        <v>174</v>
      </c>
      <c r="D305" s="42">
        <v>111.78191436291671</v>
      </c>
      <c r="E305" s="42">
        <v>101.06557377049181</v>
      </c>
      <c r="F305" s="42">
        <v>128.02828720353017</v>
      </c>
      <c r="G305" s="42">
        <v>110.76953437633618</v>
      </c>
      <c r="H305" s="42">
        <v>114.92357799727519</v>
      </c>
      <c r="I305" s="42">
        <v>120.74074074074075</v>
      </c>
      <c r="J305" s="42">
        <v>104.83588244335724</v>
      </c>
      <c r="K305" s="42">
        <v>122.33753619846972</v>
      </c>
      <c r="L305" s="42">
        <v>128.51409959678472</v>
      </c>
      <c r="M305" s="42">
        <v>117.35577488571715</v>
      </c>
      <c r="N305" s="42">
        <v>188.14507818254407</v>
      </c>
      <c r="O305" s="42">
        <v>123.38284260624452</v>
      </c>
      <c r="P305" s="42">
        <v>129.62799084860185</v>
      </c>
      <c r="Q305" s="42">
        <v>152.53963254536552</v>
      </c>
      <c r="R305" s="42">
        <v>151.69829754370377</v>
      </c>
      <c r="S305" s="42">
        <v>129.14833125500289</v>
      </c>
      <c r="T305" s="42">
        <v>177.29029796172858</v>
      </c>
      <c r="U305" s="42">
        <v>157.86396597939617</v>
      </c>
      <c r="V305" s="42">
        <v>258.22931890121612</v>
      </c>
      <c r="W305" s="42">
        <v>178.82765200444302</v>
      </c>
      <c r="X305" s="42">
        <v>168.83533042425205</v>
      </c>
      <c r="Y305" s="42">
        <v>210.64562323946546</v>
      </c>
      <c r="Z305" s="42">
        <v>172.60614531605646</v>
      </c>
      <c r="AA305" s="42">
        <v>176.66854371200233</v>
      </c>
      <c r="AB305" s="43">
        <v>5.625613360971693</v>
      </c>
      <c r="AC305" s="43">
        <v>-6.4491654021244127</v>
      </c>
      <c r="AD305" s="43">
        <v>2.8307756117159633</v>
      </c>
      <c r="AE305" s="43">
        <v>6.7854651531485954</v>
      </c>
      <c r="AF305" s="43">
        <v>1.365966315552325</v>
      </c>
      <c r="AG305" s="43">
        <v>-8.9385474860335208</v>
      </c>
      <c r="AH305" s="43">
        <v>18.232055807698757</v>
      </c>
      <c r="AI305" s="43">
        <v>11.530893349668215</v>
      </c>
      <c r="AJ305" s="43">
        <v>-20.784597912902591</v>
      </c>
      <c r="AK305" s="43">
        <v>-50.838971527562236</v>
      </c>
      <c r="AL305" s="43">
        <v>-13.041478560852882</v>
      </c>
      <c r="AM305" s="43">
        <v>-3.2295745030757494</v>
      </c>
      <c r="AN305" s="43">
        <v>-16.243922608236559</v>
      </c>
      <c r="AO305" s="43">
        <v>-10.691988038954314</v>
      </c>
      <c r="AP305" s="43">
        <v>-6.2639120441133738</v>
      </c>
      <c r="AQ305" s="43">
        <v>2.230148585983005</v>
      </c>
      <c r="AR305" s="43">
        <v>-13.497481679635026</v>
      </c>
      <c r="AS305" s="43">
        <v>-47.008678998168172</v>
      </c>
      <c r="AT305" s="43">
        <v>-6.156225676049532</v>
      </c>
      <c r="AU305" s="43">
        <v>6.8254421573855195</v>
      </c>
      <c r="AV305" s="43">
        <v>-11.88953479762297</v>
      </c>
      <c r="AW305" s="43">
        <v>-1.9283045474529081</v>
      </c>
      <c r="AX305" s="43">
        <v>-0.91765398977657897</v>
      </c>
      <c r="AY305" s="43">
        <v>13.301195739363347</v>
      </c>
      <c r="AZ305" s="43">
        <v>3.3914725800075374</v>
      </c>
      <c r="BA305" s="43">
        <v>4.699718486080684</v>
      </c>
      <c r="BB305" s="43">
        <v>2.8842961480484819</v>
      </c>
      <c r="BC305" s="43">
        <v>5.6002696033690125</v>
      </c>
      <c r="BD305" s="43">
        <v>-4.9528208772552933</v>
      </c>
      <c r="BE305" s="43">
        <v>-9.9681866383881097</v>
      </c>
      <c r="BF305" s="43">
        <v>7.768359351204035</v>
      </c>
      <c r="BG305" s="43">
        <v>3.9758918073711236</v>
      </c>
      <c r="BH305" s="43">
        <v>-12.656317755912172</v>
      </c>
      <c r="BI305" s="43">
        <v>-29.159470884968762</v>
      </c>
      <c r="BJ305" s="43">
        <v>-6.7552820470089037</v>
      </c>
      <c r="BK305" s="43">
        <v>-5.6587616440065265</v>
      </c>
      <c r="BL305" s="43">
        <v>-14.735165326144239</v>
      </c>
      <c r="BM305" s="43">
        <v>-6.9238123278650088</v>
      </c>
      <c r="BN305" s="43">
        <v>-0.13419319082857983</v>
      </c>
      <c r="BO305" s="43">
        <v>-7.3866708505776479E-2</v>
      </c>
      <c r="BP305" s="43">
        <v>-0.56153041637365675</v>
      </c>
      <c r="BQ305" s="43">
        <v>-19.643590270770027</v>
      </c>
      <c r="BR305" s="43">
        <v>4.8886407058223558</v>
      </c>
      <c r="BS305" s="43">
        <v>9.4505834751492444</v>
      </c>
      <c r="BT305" s="43">
        <v>-7.4254358235950724</v>
      </c>
      <c r="BU305" s="43">
        <v>4.0241040827611041</v>
      </c>
      <c r="BV305" s="43">
        <v>7.3221120048783561</v>
      </c>
      <c r="BW305" s="43">
        <v>12.649657875046504</v>
      </c>
      <c r="BX305" s="43">
        <v>4.4417238333842821</v>
      </c>
      <c r="BY305" s="43">
        <v>-0.50711157815882357</v>
      </c>
      <c r="BZ305" s="43">
        <v>0.12295186085095011</v>
      </c>
      <c r="CA305" s="43">
        <v>5.2963329824763745</v>
      </c>
      <c r="CB305" s="43">
        <v>-0.54290768953440205</v>
      </c>
      <c r="CC305" s="43">
        <v>-0.10142231563176418</v>
      </c>
      <c r="CD305" s="43">
        <v>-0.39587419973783533</v>
      </c>
      <c r="CE305" s="43">
        <v>0.56975477311978184</v>
      </c>
      <c r="CF305" s="43">
        <v>-20.497102700860946</v>
      </c>
      <c r="CG305" s="43">
        <v>-16.638640101539309</v>
      </c>
      <c r="CH305" s="43">
        <v>-0.97599744348249506</v>
      </c>
      <c r="CI305" s="43">
        <v>-0.90557196331987144</v>
      </c>
      <c r="CJ305" s="43">
        <v>-1.4887074972802465</v>
      </c>
      <c r="CK305" s="43">
        <v>-5.6245885675583487E-2</v>
      </c>
      <c r="CL305" s="43">
        <v>-0.50028872971459171</v>
      </c>
      <c r="CM305" s="43">
        <v>6.8348920151148379E-2</v>
      </c>
      <c r="CN305" s="43">
        <v>3.540821267278476</v>
      </c>
      <c r="CO305" s="43">
        <v>0.36138839908011355</v>
      </c>
      <c r="CP305" s="43">
        <v>0.11581788372109242</v>
      </c>
      <c r="CQ305" s="43">
        <v>3.7731564570346592</v>
      </c>
      <c r="CR305" s="43">
        <v>-0.76251348705914557</v>
      </c>
      <c r="CS305" s="43">
        <v>-0.11725580336210079</v>
      </c>
      <c r="CT305" s="43">
        <v>-2.8455626728136601E-2</v>
      </c>
      <c r="CU305" s="43">
        <v>0.19868344459199377</v>
      </c>
      <c r="CV305" s="43">
        <v>-12.253548424835982</v>
      </c>
      <c r="CW305" s="43">
        <v>-8.1853026562997933</v>
      </c>
      <c r="CX305" s="43">
        <v>-0.57222583504730262</v>
      </c>
      <c r="CY305" s="43">
        <v>-2.3214301380698021</v>
      </c>
      <c r="CZ305" s="43">
        <v>-1.2980244077566485</v>
      </c>
      <c r="DA305" s="43">
        <v>-4.2073583776542918E-2</v>
      </c>
      <c r="DB305" s="43">
        <v>0.16755469220397035</v>
      </c>
      <c r="DC305" s="43">
        <v>-2.046496089863039E-3</v>
      </c>
      <c r="DD305" s="44">
        <v>2865</v>
      </c>
      <c r="DE305" s="44">
        <f t="shared" si="92"/>
        <v>32330</v>
      </c>
      <c r="DF305" s="43">
        <f t="shared" si="90"/>
        <v>-44.465981779414619</v>
      </c>
      <c r="DG305" s="43">
        <f t="shared" si="90"/>
        <v>-26.72755705641049</v>
      </c>
      <c r="DH305" s="44">
        <v>10976</v>
      </c>
      <c r="DI305" s="44">
        <f t="shared" si="93"/>
        <v>111704</v>
      </c>
      <c r="DJ305" s="43">
        <f t="shared" si="91"/>
        <v>-8.8977423638778248</v>
      </c>
      <c r="DK305" s="43">
        <f t="shared" si="91"/>
        <v>-19.060937613216431</v>
      </c>
    </row>
    <row r="306" spans="1:115" x14ac:dyDescent="0.25">
      <c r="A306" s="41">
        <v>2023</v>
      </c>
      <c r="B306" s="41" t="s">
        <v>171</v>
      </c>
      <c r="C306" s="41" t="s">
        <v>174</v>
      </c>
      <c r="D306" s="42">
        <v>118.24155076353821</v>
      </c>
      <c r="E306" s="42">
        <v>101.06557377049181</v>
      </c>
      <c r="F306" s="42">
        <v>127.1590151108402</v>
      </c>
      <c r="G306" s="42">
        <v>112.68772406836894</v>
      </c>
      <c r="H306" s="42">
        <v>115.44405653950953</v>
      </c>
      <c r="I306" s="42">
        <v>122.22222222222223</v>
      </c>
      <c r="J306" s="42">
        <v>158.59061205034763</v>
      </c>
      <c r="K306" s="42">
        <v>121.19358958251725</v>
      </c>
      <c r="L306" s="42">
        <v>140.57638417129331</v>
      </c>
      <c r="M306" s="42">
        <v>127.93411776600922</v>
      </c>
      <c r="N306" s="42">
        <v>193.30336123779807</v>
      </c>
      <c r="O306" s="42">
        <v>134.01503516566336</v>
      </c>
      <c r="P306" s="42">
        <v>139.93577993556391</v>
      </c>
      <c r="Q306" s="42">
        <v>171.14655408707071</v>
      </c>
      <c r="R306" s="42">
        <v>187.79527243840798</v>
      </c>
      <c r="S306" s="42">
        <v>134.80472507144256</v>
      </c>
      <c r="T306" s="42">
        <v>190.36401101303736</v>
      </c>
      <c r="U306" s="42">
        <v>171.99118320374853</v>
      </c>
      <c r="V306" s="42">
        <v>265.24526476210707</v>
      </c>
      <c r="W306" s="42">
        <v>188.30341640623115</v>
      </c>
      <c r="X306" s="42">
        <v>181.34171823798945</v>
      </c>
      <c r="Y306" s="42">
        <v>236.71991568513454</v>
      </c>
      <c r="Z306" s="42">
        <v>214.47440564363524</v>
      </c>
      <c r="AA306" s="42">
        <v>185.5069639704999</v>
      </c>
      <c r="AB306" s="43">
        <v>8.5919023216009194</v>
      </c>
      <c r="AC306" s="43">
        <v>-9.2047128129602243</v>
      </c>
      <c r="AD306" s="43">
        <v>2.0408868018018334</v>
      </c>
      <c r="AE306" s="43">
        <v>4.9463340521466392</v>
      </c>
      <c r="AF306" s="43">
        <v>2.1732372474212447</v>
      </c>
      <c r="AG306" s="43">
        <v>-12.698412698412698</v>
      </c>
      <c r="AH306" s="43">
        <v>63.320478136572021</v>
      </c>
      <c r="AI306" s="43">
        <v>11.287285700593541</v>
      </c>
      <c r="AJ306" s="43">
        <v>-10.099037892710626</v>
      </c>
      <c r="AK306" s="43">
        <v>-31.462392913474456</v>
      </c>
      <c r="AL306" s="43">
        <v>-11.172490939459301</v>
      </c>
      <c r="AM306" s="43">
        <v>-0.98311558135101285</v>
      </c>
      <c r="AN306" s="43">
        <v>-6.9029109271157569</v>
      </c>
      <c r="AO306" s="43">
        <v>-11.640869143333232</v>
      </c>
      <c r="AP306" s="43">
        <v>0.30778076785304975</v>
      </c>
      <c r="AQ306" s="43">
        <v>9.9219688563231934</v>
      </c>
      <c r="AR306" s="43">
        <v>-3.6487845290046894</v>
      </c>
      <c r="AS306" s="43">
        <v>-27.921236207805745</v>
      </c>
      <c r="AT306" s="43">
        <v>-5.1713608818098606</v>
      </c>
      <c r="AU306" s="43">
        <v>7.7852915697607772</v>
      </c>
      <c r="AV306" s="43">
        <v>-2.7259587538545182</v>
      </c>
      <c r="AW306" s="43">
        <v>-3.660767643024665</v>
      </c>
      <c r="AX306" s="43">
        <v>5.8818880628337178</v>
      </c>
      <c r="AY306" s="43">
        <v>21.420196154944506</v>
      </c>
      <c r="AZ306" s="43">
        <v>3.8815031233936814</v>
      </c>
      <c r="BA306" s="43">
        <v>3.3649088081436185</v>
      </c>
      <c r="BB306" s="43">
        <v>2.8075194109186574</v>
      </c>
      <c r="BC306" s="43">
        <v>5.5385675424773906</v>
      </c>
      <c r="BD306" s="43">
        <v>-4.3062532212281512</v>
      </c>
      <c r="BE306" s="43">
        <v>-10.21686746987951</v>
      </c>
      <c r="BF306" s="43">
        <v>13.613477611337688</v>
      </c>
      <c r="BG306" s="43">
        <v>4.6338657465712974</v>
      </c>
      <c r="BH306" s="43">
        <v>-12.407372838736041</v>
      </c>
      <c r="BI306" s="43">
        <v>-29.373733723246275</v>
      </c>
      <c r="BJ306" s="43">
        <v>-7.1694002564425485</v>
      </c>
      <c r="BK306" s="43">
        <v>-5.2016481430192218</v>
      </c>
      <c r="BL306" s="43">
        <v>-14.01327941564141</v>
      </c>
      <c r="BM306" s="43">
        <v>-7.3992629829265582</v>
      </c>
      <c r="BN306" s="43">
        <v>-7.826344929215967E-2</v>
      </c>
      <c r="BO306" s="43">
        <v>0.79823750245255898</v>
      </c>
      <c r="BP306" s="43">
        <v>-0.87621820413666951</v>
      </c>
      <c r="BQ306" s="43">
        <v>-20.466048371663014</v>
      </c>
      <c r="BR306" s="43">
        <v>3.8913937121759723</v>
      </c>
      <c r="BS306" s="43">
        <v>9.2807613770993456</v>
      </c>
      <c r="BT306" s="43">
        <v>-6.9751516030622573</v>
      </c>
      <c r="BU306" s="43">
        <v>3.2152022122498236</v>
      </c>
      <c r="BV306" s="43">
        <v>7.1343233152897811</v>
      </c>
      <c r="BW306" s="43">
        <v>13.452284467736275</v>
      </c>
      <c r="BX306" s="43">
        <v>3.5537317745505401</v>
      </c>
      <c r="BY306" s="43">
        <v>-0.72519955837891559</v>
      </c>
      <c r="BZ306" s="43">
        <v>4.4647068452575392E-2</v>
      </c>
      <c r="CA306" s="43">
        <v>4.4940616632741071</v>
      </c>
      <c r="CB306" s="43">
        <v>-0.23931585424763568</v>
      </c>
      <c r="CC306" s="43">
        <v>-0.14503991167578267</v>
      </c>
      <c r="CD306" s="43">
        <v>-0.40723464235941437</v>
      </c>
      <c r="CE306" s="43">
        <v>0.53181300948560584</v>
      </c>
      <c r="CF306" s="43">
        <v>-9.8458760944621879</v>
      </c>
      <c r="CG306" s="43">
        <v>-8.4336634095898226</v>
      </c>
      <c r="CH306" s="43">
        <v>-0.87137219012614253</v>
      </c>
      <c r="CI306" s="43">
        <v>1.141443589410423E-2</v>
      </c>
      <c r="CJ306" s="43">
        <v>-0.84281214235590396</v>
      </c>
      <c r="CK306" s="43">
        <v>-7.2579248145940869E-2</v>
      </c>
      <c r="CL306" s="43">
        <v>0.18207962763829241</v>
      </c>
      <c r="CM306" s="43">
        <v>0.18105683222322433</v>
      </c>
      <c r="CN306" s="43">
        <v>3.5414502908448346</v>
      </c>
      <c r="CO306" s="43">
        <v>0.25934160411549229</v>
      </c>
      <c r="CP306" s="43">
        <v>0.10804320930430983</v>
      </c>
      <c r="CQ306" s="43">
        <v>3.8397267962267381</v>
      </c>
      <c r="CR306" s="43">
        <v>-0.71337102306703104</v>
      </c>
      <c r="CS306" s="43">
        <v>-0.11986376660800117</v>
      </c>
      <c r="CT306" s="43">
        <v>-6.2392429841183296E-2</v>
      </c>
      <c r="CU306" s="43">
        <v>0.22996590071450929</v>
      </c>
      <c r="CV306" s="43">
        <v>-12.028431092995078</v>
      </c>
      <c r="CW306" s="43">
        <v>-8.2181788748869096</v>
      </c>
      <c r="CX306" s="43">
        <v>-0.60121460080877265</v>
      </c>
      <c r="CY306" s="43">
        <v>-2.0947184257365934</v>
      </c>
      <c r="CZ306" s="43">
        <v>-1.2552586583550296</v>
      </c>
      <c r="DA306" s="43">
        <v>-4.503128782441481E-2</v>
      </c>
      <c r="DB306" s="43">
        <v>0.17024000391963179</v>
      </c>
      <c r="DC306" s="43">
        <v>1.573075069700763E-2</v>
      </c>
      <c r="DD306" s="44">
        <v>4602</v>
      </c>
      <c r="DE306" s="44">
        <f t="shared" si="92"/>
        <v>36932</v>
      </c>
      <c r="DF306" s="43">
        <f t="shared" si="90"/>
        <v>-4.025026068821691</v>
      </c>
      <c r="DG306" s="43">
        <f t="shared" si="90"/>
        <v>-24.502228218651624</v>
      </c>
      <c r="DH306" s="44">
        <v>10872</v>
      </c>
      <c r="DI306" s="44">
        <f t="shared" si="93"/>
        <v>122576</v>
      </c>
      <c r="DJ306" s="43">
        <f t="shared" si="91"/>
        <v>-0.95654550423612816</v>
      </c>
      <c r="DK306" s="43">
        <f t="shared" si="91"/>
        <v>-17.727050011074795</v>
      </c>
    </row>
    <row r="307" spans="1:115" x14ac:dyDescent="0.25">
      <c r="A307" s="41">
        <v>2023</v>
      </c>
      <c r="B307" s="41" t="s">
        <v>172</v>
      </c>
      <c r="C307" s="41" t="s">
        <v>174</v>
      </c>
      <c r="D307" s="42">
        <v>119.21107292229674</v>
      </c>
      <c r="E307" s="42">
        <v>99.918032786885249</v>
      </c>
      <c r="F307" s="42">
        <v>125.53666076062891</v>
      </c>
      <c r="G307" s="42">
        <v>115.26504478626481</v>
      </c>
      <c r="H307" s="42">
        <v>114.95870231607628</v>
      </c>
      <c r="I307" s="42">
        <v>123.7037037037037</v>
      </c>
      <c r="J307" s="42">
        <v>157.91243647926262</v>
      </c>
      <c r="K307" s="42">
        <v>118.08550821110731</v>
      </c>
      <c r="L307" s="42">
        <v>170.15515003463909</v>
      </c>
      <c r="M307" s="42">
        <v>144.70750277598506</v>
      </c>
      <c r="N307" s="42">
        <v>186.50593419502084</v>
      </c>
      <c r="O307" s="42">
        <v>161.51261199592432</v>
      </c>
      <c r="P307" s="42">
        <v>141.32830374140292</v>
      </c>
      <c r="Q307" s="42">
        <v>299.72742446648664</v>
      </c>
      <c r="R307" s="42">
        <v>330.57934718323946</v>
      </c>
      <c r="S307" s="42">
        <v>153.57419741072306</v>
      </c>
      <c r="T307" s="42">
        <v>230.33887572444721</v>
      </c>
      <c r="U307" s="42">
        <v>192.29963284734643</v>
      </c>
      <c r="V307" s="42">
        <v>255.10588115824424</v>
      </c>
      <c r="W307" s="42">
        <v>231.04877766740577</v>
      </c>
      <c r="X307" s="42">
        <v>180.15148005153628</v>
      </c>
      <c r="Y307" s="42">
        <v>413.74771963588887</v>
      </c>
      <c r="Z307" s="42">
        <v>377.83631346801798</v>
      </c>
      <c r="AA307" s="42">
        <v>212.04829781036301</v>
      </c>
      <c r="AB307" s="43">
        <v>5.3797359396878131</v>
      </c>
      <c r="AC307" s="43">
        <v>-9.8372781065088724</v>
      </c>
      <c r="AD307" s="43">
        <v>1.4854757348366388</v>
      </c>
      <c r="AE307" s="43">
        <v>3.1105461992020578</v>
      </c>
      <c r="AF307" s="43">
        <v>3.7790781470698587</v>
      </c>
      <c r="AG307" s="43">
        <v>-18.536585365853664</v>
      </c>
      <c r="AH307" s="43">
        <v>32.87920357450809</v>
      </c>
      <c r="AI307" s="43">
        <v>8.853959411307045</v>
      </c>
      <c r="AJ307" s="43">
        <v>-2.7221334138184949</v>
      </c>
      <c r="AK307" s="43">
        <v>-9.6611779938733378</v>
      </c>
      <c r="AL307" s="43">
        <v>-9.1474523509359358</v>
      </c>
      <c r="AM307" s="43">
        <v>0.93491787032307094</v>
      </c>
      <c r="AN307" s="43">
        <v>-5.6542025102695348</v>
      </c>
      <c r="AO307" s="43">
        <v>-11.481497862661104</v>
      </c>
      <c r="AP307" s="43">
        <v>-1.4355311875844046</v>
      </c>
      <c r="AQ307" s="43">
        <v>6.0327818435787828</v>
      </c>
      <c r="AR307" s="43">
        <v>3.0327973237342709</v>
      </c>
      <c r="AS307" s="43">
        <v>-7.8830965528235648</v>
      </c>
      <c r="AT307" s="43">
        <v>-4.5243317565402226</v>
      </c>
      <c r="AU307" s="43">
        <v>8.9436297801684272</v>
      </c>
      <c r="AV307" s="43">
        <v>-2.856277717927258</v>
      </c>
      <c r="AW307" s="43">
        <v>-5.1187373554705591</v>
      </c>
      <c r="AX307" s="43">
        <v>3.3050425440225739</v>
      </c>
      <c r="AY307" s="43">
        <v>16.407424652988169</v>
      </c>
      <c r="AZ307" s="43">
        <v>4.0150975433192571</v>
      </c>
      <c r="BA307" s="43">
        <v>2.2131887985546328</v>
      </c>
      <c r="BB307" s="43">
        <v>2.6979573591426664</v>
      </c>
      <c r="BC307" s="43">
        <v>5.3213931563289796</v>
      </c>
      <c r="BD307" s="43">
        <v>-3.6457867298354762</v>
      </c>
      <c r="BE307" s="43">
        <v>-10.964912280701745</v>
      </c>
      <c r="BF307" s="43">
        <v>15.811312318354599</v>
      </c>
      <c r="BG307" s="43">
        <v>4.9810530109037687</v>
      </c>
      <c r="BH307" s="43">
        <v>-11.456268937779068</v>
      </c>
      <c r="BI307" s="43">
        <v>-27.916229360147604</v>
      </c>
      <c r="BJ307" s="43">
        <v>-7.3301217472692031</v>
      </c>
      <c r="BK307" s="43">
        <v>-4.565840522146436</v>
      </c>
      <c r="BL307" s="43">
        <v>-13.310061952158836</v>
      </c>
      <c r="BM307" s="43">
        <v>-8.0108049108804646</v>
      </c>
      <c r="BN307" s="43">
        <v>-0.32909294650622645</v>
      </c>
      <c r="BO307" s="43">
        <v>1.2872211081698781</v>
      </c>
      <c r="BP307" s="43">
        <v>-0.47198443270543011</v>
      </c>
      <c r="BQ307" s="43">
        <v>-19.45974260489939</v>
      </c>
      <c r="BR307" s="43">
        <v>3.1634077752746403</v>
      </c>
      <c r="BS307" s="43">
        <v>9.2436233436218984</v>
      </c>
      <c r="BT307" s="43">
        <v>-6.6167259130881284</v>
      </c>
      <c r="BU307" s="43">
        <v>1.9034414339259564</v>
      </c>
      <c r="BV307" s="43">
        <v>6.404587416648666</v>
      </c>
      <c r="BW307" s="43">
        <v>13.743004421401416</v>
      </c>
      <c r="BX307" s="43">
        <v>2.3434804236458393</v>
      </c>
      <c r="BY307" s="43">
        <v>-0.7157393235021654</v>
      </c>
      <c r="BZ307" s="43">
        <v>-2.412333436427703E-3</v>
      </c>
      <c r="CA307" s="43">
        <v>3.2811654452410299</v>
      </c>
      <c r="CB307" s="43">
        <v>6.1494399272909332E-2</v>
      </c>
      <c r="CC307" s="43">
        <v>-0.22193467395415908</v>
      </c>
      <c r="CD307" s="43">
        <v>-0.46874750898609741</v>
      </c>
      <c r="CE307" s="43">
        <v>0.40965441901074973</v>
      </c>
      <c r="CF307" s="43">
        <v>-4.8118946784212762</v>
      </c>
      <c r="CG307" s="43">
        <v>-4.6792785604807889</v>
      </c>
      <c r="CH307" s="43">
        <v>-0.66125982488853996</v>
      </c>
      <c r="CI307" s="43">
        <v>0.84512917580126701</v>
      </c>
      <c r="CJ307" s="43">
        <v>-0.64167731985678689</v>
      </c>
      <c r="CK307" s="43">
        <v>-0.11403573445383042</v>
      </c>
      <c r="CL307" s="43">
        <v>0.31336321309727899</v>
      </c>
      <c r="CM307" s="43">
        <v>0.12586437236012377</v>
      </c>
      <c r="CN307" s="43">
        <v>3.441944056342217</v>
      </c>
      <c r="CO307" s="43">
        <v>0.17216142270531112</v>
      </c>
      <c r="CP307" s="43">
        <v>9.7675344116073828E-2</v>
      </c>
      <c r="CQ307" s="43">
        <v>3.7949314181414695</v>
      </c>
      <c r="CR307" s="43">
        <v>-0.64411690783992914</v>
      </c>
      <c r="CS307" s="43">
        <v>-0.12899703142184712</v>
      </c>
      <c r="CT307" s="43">
        <v>-9.5755488721202986E-2</v>
      </c>
      <c r="CU307" s="43">
        <v>0.2460452993623411</v>
      </c>
      <c r="CV307" s="43">
        <v>-11.342854394537932</v>
      </c>
      <c r="CW307" s="43">
        <v>-7.8778289274957558</v>
      </c>
      <c r="CX307" s="43">
        <v>-0.60690312905070998</v>
      </c>
      <c r="CY307" s="43">
        <v>-1.8232038852172563</v>
      </c>
      <c r="CZ307" s="43">
        <v>-1.1963732456215379</v>
      </c>
      <c r="DA307" s="43">
        <v>-5.1634612474544914E-2</v>
      </c>
      <c r="DB307" s="43">
        <v>0.18681376813896158</v>
      </c>
      <c r="DC307" s="43">
        <v>2.6275637182914389E-2</v>
      </c>
      <c r="DD307" s="44">
        <v>5761</v>
      </c>
      <c r="DE307" s="44">
        <f t="shared" si="92"/>
        <v>42693</v>
      </c>
      <c r="DF307" s="43">
        <f t="shared" si="90"/>
        <v>16.761248479935141</v>
      </c>
      <c r="DG307" s="43">
        <f t="shared" si="90"/>
        <v>-20.721607368342866</v>
      </c>
      <c r="DH307" s="44">
        <v>12176</v>
      </c>
      <c r="DI307" s="44">
        <f t="shared" si="93"/>
        <v>134752</v>
      </c>
      <c r="DJ307" s="43">
        <f t="shared" si="91"/>
        <v>-1.750988461228109</v>
      </c>
      <c r="DK307" s="43">
        <f t="shared" si="91"/>
        <v>-16.500185896641472</v>
      </c>
    </row>
    <row r="308" spans="1:115" x14ac:dyDescent="0.25">
      <c r="A308" s="41">
        <v>2024</v>
      </c>
      <c r="B308" s="41" t="s">
        <v>160</v>
      </c>
      <c r="C308" s="41" t="s">
        <v>174</v>
      </c>
      <c r="D308" s="42">
        <v>113.08038110950163</v>
      </c>
      <c r="E308" s="42">
        <v>96.147540983606561</v>
      </c>
      <c r="F308" s="42">
        <v>123.35057054873077</v>
      </c>
      <c r="G308" s="42">
        <v>113.91652322636523</v>
      </c>
      <c r="H308" s="42">
        <v>113.18971389645773</v>
      </c>
      <c r="I308" s="42">
        <v>117.77777777777779</v>
      </c>
      <c r="J308" s="42">
        <v>112.02752448837954</v>
      </c>
      <c r="K308" s="42">
        <v>117.24373617327612</v>
      </c>
      <c r="L308" s="42">
        <v>122.55111816236032</v>
      </c>
      <c r="M308" s="42">
        <v>105.75005124998951</v>
      </c>
      <c r="N308" s="42">
        <v>191.60786497782345</v>
      </c>
      <c r="O308" s="42">
        <v>118.1502569529065</v>
      </c>
      <c r="P308" s="42">
        <v>137.34450526834746</v>
      </c>
      <c r="Q308" s="42">
        <v>150.16683118727698</v>
      </c>
      <c r="R308" s="42">
        <v>128.21067484033273</v>
      </c>
      <c r="S308" s="42">
        <v>138.67896232586335</v>
      </c>
      <c r="T308" s="42">
        <v>169.80552545622359</v>
      </c>
      <c r="U308" s="42">
        <v>140.9859052381064</v>
      </c>
      <c r="V308" s="42">
        <v>261.72987545350946</v>
      </c>
      <c r="W308" s="42">
        <v>172.3214599601198</v>
      </c>
      <c r="X308" s="42">
        <v>179.63534224104814</v>
      </c>
      <c r="Y308" s="42">
        <v>207.43106047476246</v>
      </c>
      <c r="Z308" s="42">
        <v>147.5066949922807</v>
      </c>
      <c r="AA308" s="42">
        <v>193.08524412833447</v>
      </c>
      <c r="AB308" s="43">
        <v>4.9835624397258194</v>
      </c>
      <c r="AC308" s="43">
        <v>-14.938361131254529</v>
      </c>
      <c r="AD308" s="43">
        <v>-1.5422663416609472</v>
      </c>
      <c r="AE308" s="43">
        <v>5.3254509846853759</v>
      </c>
      <c r="AF308" s="43">
        <v>4.6033994334277573</v>
      </c>
      <c r="AG308" s="43">
        <v>-17.1875</v>
      </c>
      <c r="AH308" s="43">
        <v>29.073736181174215</v>
      </c>
      <c r="AI308" s="43">
        <v>6.6876166162854078</v>
      </c>
      <c r="AJ308" s="43">
        <v>-7.4968800768050343</v>
      </c>
      <c r="AK308" s="43">
        <v>-25.355471986466359</v>
      </c>
      <c r="AL308" s="43">
        <v>-9.7175241220405777</v>
      </c>
      <c r="AM308" s="43">
        <v>-1.0065680430355939</v>
      </c>
      <c r="AN308" s="43">
        <v>2.6935451377269493</v>
      </c>
      <c r="AO308" s="43">
        <v>-9.1078868992179309</v>
      </c>
      <c r="AP308" s="43">
        <v>-7.4158668801526222</v>
      </c>
      <c r="AQ308" s="43">
        <v>10.401509070938308</v>
      </c>
      <c r="AR308" s="43">
        <v>-3.1633557476633767</v>
      </c>
      <c r="AS308" s="43">
        <v>-24.616157996613207</v>
      </c>
      <c r="AT308" s="43">
        <v>-6.1733228626205117</v>
      </c>
      <c r="AU308" s="43">
        <v>4.8543449115107551</v>
      </c>
      <c r="AV308" s="43">
        <v>6.384093867775964</v>
      </c>
      <c r="AW308" s="43">
        <v>-4.1983061212846113</v>
      </c>
      <c r="AX308" s="43">
        <v>-2.8051687801827763</v>
      </c>
      <c r="AY308" s="43">
        <v>19.856683640750706</v>
      </c>
      <c r="AZ308" s="43">
        <v>4.9835624397258194</v>
      </c>
      <c r="BA308" s="43">
        <v>-14.938361131254529</v>
      </c>
      <c r="BB308" s="43">
        <v>-1.5422663416609472</v>
      </c>
      <c r="BC308" s="43">
        <v>5.3254509846853759</v>
      </c>
      <c r="BD308" s="43">
        <v>4.6033994334277573</v>
      </c>
      <c r="BE308" s="43">
        <v>-17.1875</v>
      </c>
      <c r="BF308" s="43">
        <v>29.073736181174215</v>
      </c>
      <c r="BG308" s="43">
        <v>6.6876166162854078</v>
      </c>
      <c r="BH308" s="43">
        <v>-7.4968800768050343</v>
      </c>
      <c r="BI308" s="43">
        <v>-25.355471986466359</v>
      </c>
      <c r="BJ308" s="43">
        <v>-9.7175241220405777</v>
      </c>
      <c r="BK308" s="43">
        <v>-1.0065680430355939</v>
      </c>
      <c r="BL308" s="43">
        <v>2.6935451377269493</v>
      </c>
      <c r="BM308" s="43">
        <v>-9.1078868992179309</v>
      </c>
      <c r="BN308" s="43">
        <v>-7.4158668801526222</v>
      </c>
      <c r="BO308" s="43">
        <v>10.401509070938308</v>
      </c>
      <c r="BP308" s="43">
        <v>-3.1633557476633767</v>
      </c>
      <c r="BQ308" s="43">
        <v>-24.616157996613207</v>
      </c>
      <c r="BR308" s="43">
        <v>-6.1733228626205117</v>
      </c>
      <c r="BS308" s="43">
        <v>4.8543449115107551</v>
      </c>
      <c r="BT308" s="43">
        <v>6.384093867775964</v>
      </c>
      <c r="BU308" s="43">
        <v>-4.1983061212846113</v>
      </c>
      <c r="BV308" s="43">
        <v>-2.8051687801827763</v>
      </c>
      <c r="BW308" s="43">
        <v>19.856683640750706</v>
      </c>
      <c r="BX308" s="43">
        <v>2.2256975874253611</v>
      </c>
      <c r="BY308" s="43">
        <v>-1.1909017733260381</v>
      </c>
      <c r="BZ308" s="43">
        <v>-0.12441882181449695</v>
      </c>
      <c r="CA308" s="43">
        <v>4.1002285569489896</v>
      </c>
      <c r="CB308" s="43">
        <v>-6.0701303968647174E-2</v>
      </c>
      <c r="CC308" s="43">
        <v>-0.19655660336449132</v>
      </c>
      <c r="CD308" s="43">
        <v>-0.63629139532576273</v>
      </c>
      <c r="CE308" s="43">
        <v>0.33433892827580736</v>
      </c>
      <c r="CF308" s="43">
        <v>-8.4683940962506128</v>
      </c>
      <c r="CG308" s="43">
        <v>-6.0295653964757721</v>
      </c>
      <c r="CH308" s="43">
        <v>-0.82100721789174091</v>
      </c>
      <c r="CI308" s="43">
        <v>2.5050029806317355E-2</v>
      </c>
      <c r="CJ308" s="43">
        <v>-0.17985015120601791</v>
      </c>
      <c r="CK308" s="43">
        <v>-5.8371106217108101E-2</v>
      </c>
      <c r="CL308" s="43">
        <v>-1.6501373676252893</v>
      </c>
      <c r="CM308" s="43">
        <v>0.2454871133589977</v>
      </c>
      <c r="CN308" s="43">
        <v>3.4275504719570162</v>
      </c>
      <c r="CO308" s="43">
        <v>1.4827103294852071E-3</v>
      </c>
      <c r="CP308" s="43">
        <v>6.5346697207949236E-2</v>
      </c>
      <c r="CQ308" s="43">
        <v>4.0300066755406343</v>
      </c>
      <c r="CR308" s="43">
        <v>-0.65576982959537899</v>
      </c>
      <c r="CS308" s="43">
        <v>-0.13640935031263271</v>
      </c>
      <c r="CT308" s="43">
        <v>-0.13596294290874533</v>
      </c>
      <c r="CU308" s="43">
        <v>0.25885651169570484</v>
      </c>
      <c r="CV308" s="43">
        <v>-11.502843493133522</v>
      </c>
      <c r="CW308" s="43">
        <v>-7.7381825290603699</v>
      </c>
      <c r="CX308" s="43">
        <v>-0.72816742073487151</v>
      </c>
      <c r="CY308" s="43">
        <v>-1.7988616813212941</v>
      </c>
      <c r="CZ308" s="43">
        <v>-1.2173083999352001</v>
      </c>
      <c r="DA308" s="43">
        <v>-5.6724012558123878E-2</v>
      </c>
      <c r="DB308" s="43">
        <v>-2.5556984814365163E-2</v>
      </c>
      <c r="DC308" s="43">
        <v>6.1957535290703553E-2</v>
      </c>
      <c r="DD308" s="44">
        <v>2843</v>
      </c>
      <c r="DE308" s="44">
        <f>+DD308</f>
        <v>2843</v>
      </c>
      <c r="DF308" s="43">
        <f t="shared" si="90"/>
        <v>-12.818153940509047</v>
      </c>
      <c r="DG308" s="43">
        <f t="shared" si="90"/>
        <v>-12.818153940509047</v>
      </c>
      <c r="DH308" s="44">
        <v>11106</v>
      </c>
      <c r="DI308" s="44">
        <f>+DH308</f>
        <v>11106</v>
      </c>
      <c r="DJ308" s="43">
        <f t="shared" si="91"/>
        <v>6.5017261219792788</v>
      </c>
      <c r="DK308" s="43">
        <f t="shared" si="91"/>
        <v>6.5017261219792788</v>
      </c>
    </row>
    <row r="309" spans="1:115" x14ac:dyDescent="0.25">
      <c r="A309" s="41">
        <v>2024</v>
      </c>
      <c r="B309" s="41" t="s">
        <v>162</v>
      </c>
      <c r="C309" s="41" t="s">
        <v>174</v>
      </c>
      <c r="D309" s="42">
        <v>112.68222031148821</v>
      </c>
      <c r="E309" s="42">
        <v>93.770491803278688</v>
      </c>
      <c r="F309" s="42">
        <v>124.86964504666869</v>
      </c>
      <c r="G309" s="42">
        <v>113.86652925633969</v>
      </c>
      <c r="H309" s="42">
        <v>113.88581403269752</v>
      </c>
      <c r="I309" s="42">
        <v>117.03703703703702</v>
      </c>
      <c r="J309" s="42">
        <v>107.81314772520842</v>
      </c>
      <c r="K309" s="42">
        <v>117.76174973517777</v>
      </c>
      <c r="L309" s="42">
        <v>116.77621385049193</v>
      </c>
      <c r="M309" s="42">
        <v>109.2107168166565</v>
      </c>
      <c r="N309" s="42">
        <v>195.29747533838878</v>
      </c>
      <c r="O309" s="42">
        <v>111.87635137260834</v>
      </c>
      <c r="P309" s="42">
        <v>127.47154296529986</v>
      </c>
      <c r="Q309" s="42">
        <v>140.80720621600531</v>
      </c>
      <c r="R309" s="42">
        <v>97.366097767274624</v>
      </c>
      <c r="S309" s="42">
        <v>129.00904838096733</v>
      </c>
      <c r="T309" s="42">
        <v>162.83131355110507</v>
      </c>
      <c r="U309" s="42">
        <v>145.43313551211597</v>
      </c>
      <c r="V309" s="42">
        <v>266.54830009193518</v>
      </c>
      <c r="W309" s="42">
        <v>164.61187007710973</v>
      </c>
      <c r="X309" s="42">
        <v>166.26008064739105</v>
      </c>
      <c r="Y309" s="42">
        <v>194.58400078083329</v>
      </c>
      <c r="Z309" s="42">
        <v>112.48137046682709</v>
      </c>
      <c r="AA309" s="42">
        <v>180.03266260042062</v>
      </c>
      <c r="AB309" s="43">
        <v>5.0161628152423754</v>
      </c>
      <c r="AC309" s="43">
        <v>-16.981132075471695</v>
      </c>
      <c r="AD309" s="43">
        <v>-1.7738058966175752</v>
      </c>
      <c r="AE309" s="43">
        <v>5.5565719024794902</v>
      </c>
      <c r="AF309" s="43">
        <v>5.5175882370343876</v>
      </c>
      <c r="AG309" s="43">
        <v>-9.7142857142857189</v>
      </c>
      <c r="AH309" s="43">
        <v>27.222161152028114</v>
      </c>
      <c r="AI309" s="43">
        <v>7.3170731709850223</v>
      </c>
      <c r="AJ309" s="43">
        <v>-6.6785345413279407</v>
      </c>
      <c r="AK309" s="43">
        <v>-30.208588291723849</v>
      </c>
      <c r="AL309" s="43">
        <v>-3.4011141380065113</v>
      </c>
      <c r="AM309" s="43">
        <v>3.9360572544838712</v>
      </c>
      <c r="AN309" s="43">
        <v>3.3999040093555255</v>
      </c>
      <c r="AO309" s="43">
        <v>-2.2773328622554545</v>
      </c>
      <c r="AP309" s="43">
        <v>-5.8061638717435526</v>
      </c>
      <c r="AQ309" s="43">
        <v>12.611628782763029</v>
      </c>
      <c r="AR309" s="43">
        <v>-3.1828656455852422</v>
      </c>
      <c r="AS309" s="43">
        <v>-30.414727952000785</v>
      </c>
      <c r="AT309" s="43">
        <v>-0.74013328554454194</v>
      </c>
      <c r="AU309" s="43">
        <v>9.1378028453370064</v>
      </c>
      <c r="AV309" s="43">
        <v>6.5146306446211888</v>
      </c>
      <c r="AW309" s="43">
        <v>1.5809602928441802</v>
      </c>
      <c r="AX309" s="43">
        <v>-1.5270743002564591</v>
      </c>
      <c r="AY309" s="43">
        <v>21.113689259140944</v>
      </c>
      <c r="AZ309" s="43">
        <v>4.9998313496148361</v>
      </c>
      <c r="BA309" s="43">
        <v>-15.95937613347842</v>
      </c>
      <c r="BB309" s="43">
        <v>-1.6588808946831457</v>
      </c>
      <c r="BC309" s="43">
        <v>5.4408594292395973</v>
      </c>
      <c r="BD309" s="43">
        <v>5.0599063363323316</v>
      </c>
      <c r="BE309" s="43">
        <v>-13.623978201634879</v>
      </c>
      <c r="BF309" s="43">
        <v>28.159009449332007</v>
      </c>
      <c r="BG309" s="43">
        <v>7.0021129185894315</v>
      </c>
      <c r="BH309" s="43">
        <v>-7.0993812374105296</v>
      </c>
      <c r="BI309" s="43">
        <v>-27.902563743736042</v>
      </c>
      <c r="BJ309" s="43">
        <v>-6.6359708178092003</v>
      </c>
      <c r="BK309" s="43">
        <v>1.3372328146208368</v>
      </c>
      <c r="BL309" s="43">
        <v>3.0323485769999659</v>
      </c>
      <c r="BM309" s="43">
        <v>-5.9258776580124568</v>
      </c>
      <c r="BN309" s="43">
        <v>-6.7278666754594374</v>
      </c>
      <c r="BO309" s="43">
        <v>11.455716708598175</v>
      </c>
      <c r="BP309" s="43">
        <v>-3.1729071523708186</v>
      </c>
      <c r="BQ309" s="43">
        <v>-27.676327778745456</v>
      </c>
      <c r="BR309" s="43">
        <v>-3.5084045171780431</v>
      </c>
      <c r="BS309" s="43">
        <v>6.9042388924840603</v>
      </c>
      <c r="BT309" s="43">
        <v>6.4467984667937905</v>
      </c>
      <c r="BU309" s="43">
        <v>-1.4854575647830992</v>
      </c>
      <c r="BV309" s="43">
        <v>-2.2563081968127063</v>
      </c>
      <c r="BW309" s="43">
        <v>20.459925944096646</v>
      </c>
      <c r="BX309" s="43">
        <v>2.2964386199485234</v>
      </c>
      <c r="BY309" s="43">
        <v>-1.0854250170261437</v>
      </c>
      <c r="BZ309" s="43">
        <v>-0.12643523211789337</v>
      </c>
      <c r="CA309" s="43">
        <v>4.0195552101101839</v>
      </c>
      <c r="CB309" s="43">
        <v>-8.9968383752590655E-2</v>
      </c>
      <c r="CC309" s="43">
        <v>-0.10447941340358571</v>
      </c>
      <c r="CD309" s="43">
        <v>-0.67668207891824139</v>
      </c>
      <c r="CE309" s="43">
        <v>0.35987353505679431</v>
      </c>
      <c r="CF309" s="43">
        <v>-8.830762528614434</v>
      </c>
      <c r="CG309" s="43">
        <v>-8.3234725094685995</v>
      </c>
      <c r="CH309" s="43">
        <v>-0.23689784715368742</v>
      </c>
      <c r="CI309" s="43">
        <v>1.760478197147938</v>
      </c>
      <c r="CJ309" s="43">
        <v>2.4186846307054579E-3</v>
      </c>
      <c r="CK309" s="43">
        <v>-1.3903220819054181E-2</v>
      </c>
      <c r="CL309" s="43">
        <v>-2.3442094240780871</v>
      </c>
      <c r="CM309" s="43">
        <v>0.32482359112635073</v>
      </c>
      <c r="CN309" s="43">
        <v>2.1738866921769238</v>
      </c>
      <c r="CO309" s="43">
        <v>-1.1382036869253955</v>
      </c>
      <c r="CP309" s="43">
        <v>-0.1254177311582923</v>
      </c>
      <c r="CQ309" s="43">
        <v>4.013398878261742</v>
      </c>
      <c r="CR309" s="43">
        <v>-7.5301007265920719E-2</v>
      </c>
      <c r="CS309" s="43">
        <v>-0.15060201455501376</v>
      </c>
      <c r="CT309" s="43">
        <v>-0.69704815792909702</v>
      </c>
      <c r="CU309" s="43">
        <v>0.34706041174890118</v>
      </c>
      <c r="CV309" s="43">
        <v>-8.7136186783631899</v>
      </c>
      <c r="CW309" s="43">
        <v>-7.1522473001528741</v>
      </c>
      <c r="CX309" s="43">
        <v>-0.53188635826345787</v>
      </c>
      <c r="CY309" s="43">
        <v>0.79843766626795332</v>
      </c>
      <c r="CZ309" s="43">
        <v>-9.488077937562503E-2</v>
      </c>
      <c r="DA309" s="43">
        <v>-3.6685177991277629E-2</v>
      </c>
      <c r="DB309" s="43">
        <v>-1.9806889684369364</v>
      </c>
      <c r="DC309" s="43">
        <v>0.28433223958902804</v>
      </c>
      <c r="DD309" s="44">
        <v>3543</v>
      </c>
      <c r="DE309" s="44">
        <f t="shared" ref="DE309:DE319" si="94">DD309+DE308</f>
        <v>6386</v>
      </c>
      <c r="DF309" s="43">
        <f t="shared" si="90"/>
        <v>2.2510822510822592</v>
      </c>
      <c r="DG309" s="43">
        <f t="shared" si="90"/>
        <v>-5.0550104073743718</v>
      </c>
      <c r="DH309" s="44">
        <v>12340</v>
      </c>
      <c r="DI309" s="44">
        <f t="shared" ref="DI309:DI314" si="95">DH309+DI308</f>
        <v>23446</v>
      </c>
      <c r="DJ309" s="43">
        <f t="shared" si="91"/>
        <v>8.991344285461933</v>
      </c>
      <c r="DK309" s="43">
        <f t="shared" si="91"/>
        <v>7.7977011494252846</v>
      </c>
    </row>
    <row r="310" spans="1:115" x14ac:dyDescent="0.25">
      <c r="A310" s="41">
        <v>2024</v>
      </c>
      <c r="B310" s="41" t="s">
        <v>163</v>
      </c>
      <c r="C310" s="41" t="s">
        <v>174</v>
      </c>
      <c r="D310" s="42">
        <v>112.15187571850798</v>
      </c>
      <c r="E310" s="42">
        <v>92.049180327868854</v>
      </c>
      <c r="F310" s="42">
        <v>124.83521842924421</v>
      </c>
      <c r="G310" s="42">
        <v>113.59814057514993</v>
      </c>
      <c r="H310" s="42">
        <v>112.60217983651224</v>
      </c>
      <c r="I310" s="42">
        <v>118.5185185185185</v>
      </c>
      <c r="J310" s="42">
        <v>108.15968798955404</v>
      </c>
      <c r="K310" s="42">
        <v>115.70048743673425</v>
      </c>
      <c r="L310" s="42">
        <v>126.80104650665587</v>
      </c>
      <c r="M310" s="42">
        <v>124.49726932651485</v>
      </c>
      <c r="N310" s="42">
        <v>155.99120391089585</v>
      </c>
      <c r="O310" s="42">
        <v>125.86489570247559</v>
      </c>
      <c r="P310" s="42">
        <v>130.80926746546783</v>
      </c>
      <c r="Q310" s="42">
        <v>163.54465817370715</v>
      </c>
      <c r="R310" s="42">
        <v>105.35042850940009</v>
      </c>
      <c r="S310" s="42">
        <v>144.03294250016398</v>
      </c>
      <c r="T310" s="42">
        <v>177.20973183114876</v>
      </c>
      <c r="U310" s="42">
        <v>164.87407965585396</v>
      </c>
      <c r="V310" s="42">
        <v>213.7804148768216</v>
      </c>
      <c r="W310" s="42">
        <v>185.65665198587419</v>
      </c>
      <c r="X310" s="42">
        <v>170.61749270285594</v>
      </c>
      <c r="Y310" s="42">
        <v>226.1254698246434</v>
      </c>
      <c r="Z310" s="42">
        <v>122.09300344878413</v>
      </c>
      <c r="AA310" s="42">
        <v>202.0539214234505</v>
      </c>
      <c r="AB310" s="43">
        <v>3.873351812140613</v>
      </c>
      <c r="AC310" s="43">
        <v>-19.67095851216023</v>
      </c>
      <c r="AD310" s="43">
        <v>-2.2443133948911842</v>
      </c>
      <c r="AE310" s="43">
        <v>4.5073286452596895</v>
      </c>
      <c r="AF310" s="43">
        <v>3.4165224786650628</v>
      </c>
      <c r="AG310" s="43">
        <v>-1.8404907975460238</v>
      </c>
      <c r="AH310" s="43">
        <v>28.008202685718043</v>
      </c>
      <c r="AI310" s="43">
        <v>5.4075312164751033</v>
      </c>
      <c r="AJ310" s="43">
        <v>-3.3866645222534464</v>
      </c>
      <c r="AK310" s="43">
        <v>-12.180553956944651</v>
      </c>
      <c r="AL310" s="43">
        <v>-27.70113062943954</v>
      </c>
      <c r="AM310" s="43">
        <v>5.750237233318134</v>
      </c>
      <c r="AN310" s="43">
        <v>-8.6562790680931538</v>
      </c>
      <c r="AO310" s="43">
        <v>1.2378463696394615</v>
      </c>
      <c r="AP310" s="43">
        <v>-2.7166230196842722</v>
      </c>
      <c r="AQ310" s="43">
        <v>11.244596594447032</v>
      </c>
      <c r="AR310" s="43">
        <v>-0.5749868663141644</v>
      </c>
      <c r="AS310" s="43">
        <v>-14.019433354859533</v>
      </c>
      <c r="AT310" s="43">
        <v>-26.45096226136242</v>
      </c>
      <c r="AU310" s="43">
        <v>10.591060955569587</v>
      </c>
      <c r="AV310" s="43">
        <v>-7.350812407269613</v>
      </c>
      <c r="AW310" s="43">
        <v>5.0367230752948133</v>
      </c>
      <c r="AX310" s="43">
        <v>1.2328916660966804</v>
      </c>
      <c r="AY310" s="43">
        <v>18.854805527996032</v>
      </c>
      <c r="AZ310" s="43">
        <v>4.6232601055833378</v>
      </c>
      <c r="BA310" s="43">
        <v>-17.208182912154022</v>
      </c>
      <c r="BB310" s="43">
        <v>-1.855562725606974</v>
      </c>
      <c r="BC310" s="43">
        <v>5.1283713430271938</v>
      </c>
      <c r="BD310" s="43">
        <v>4.5093724211105357</v>
      </c>
      <c r="BE310" s="43">
        <v>-10.000000000000009</v>
      </c>
      <c r="BF310" s="43">
        <v>28.109240945706947</v>
      </c>
      <c r="BG310" s="43">
        <v>6.4707424156014826</v>
      </c>
      <c r="BH310" s="43">
        <v>-5.8462931366837996</v>
      </c>
      <c r="BI310" s="43">
        <v>-22.836095888236152</v>
      </c>
      <c r="BJ310" s="43">
        <v>-13.848370437329327</v>
      </c>
      <c r="BK310" s="43">
        <v>2.8552137699305424</v>
      </c>
      <c r="BL310" s="43">
        <v>-1.1499603841721218</v>
      </c>
      <c r="BM310" s="43">
        <v>-3.4680487625389667</v>
      </c>
      <c r="BN310" s="43">
        <v>-5.4872585935629825</v>
      </c>
      <c r="BO310" s="43">
        <v>11.381769180338775</v>
      </c>
      <c r="BP310" s="43">
        <v>-2.2854704724577068</v>
      </c>
      <c r="BQ310" s="43">
        <v>-23.220911663701216</v>
      </c>
      <c r="BR310" s="43">
        <v>-11.464701956459876</v>
      </c>
      <c r="BS310" s="43">
        <v>8.1855388153271758</v>
      </c>
      <c r="BT310" s="43">
        <v>1.4558647313622108</v>
      </c>
      <c r="BU310" s="43">
        <v>0.76703201547170252</v>
      </c>
      <c r="BV310" s="43">
        <v>-1.1677842348691514</v>
      </c>
      <c r="BW310" s="43">
        <v>19.891141584331741</v>
      </c>
      <c r="BX310" s="43">
        <v>1.2902835297268627</v>
      </c>
      <c r="BY310" s="43">
        <v>-1.5605837442918067</v>
      </c>
      <c r="BZ310" s="43">
        <v>-0.12459996688941183</v>
      </c>
      <c r="CA310" s="43">
        <v>3.3680234626806698</v>
      </c>
      <c r="CB310" s="43">
        <v>-7.0935624729189961E-2</v>
      </c>
      <c r="CC310" s="43">
        <v>-1.7024549937728697E-2</v>
      </c>
      <c r="CD310" s="43">
        <v>-0.54625007539788839</v>
      </c>
      <c r="CE310" s="43">
        <v>0.2416540282922181</v>
      </c>
      <c r="CF310" s="43">
        <v>-3.8167008951579344</v>
      </c>
      <c r="CG310" s="43">
        <v>-2.9276617584047386</v>
      </c>
      <c r="CH310" s="43">
        <v>-2.4637072103861284</v>
      </c>
      <c r="CI310" s="43">
        <v>3.1266110909785825</v>
      </c>
      <c r="CJ310" s="43">
        <v>-1.0952311725756121</v>
      </c>
      <c r="CK310" s="43">
        <v>5.4864782061224207E-3</v>
      </c>
      <c r="CL310" s="43">
        <v>-0.70143265770871954</v>
      </c>
      <c r="CM310" s="43">
        <v>0.23923433473255964</v>
      </c>
      <c r="CN310" s="43">
        <v>1.7367228227755815</v>
      </c>
      <c r="CO310" s="43">
        <v>-1.3553037411502509</v>
      </c>
      <c r="CP310" s="43">
        <v>-0.12370391699177941</v>
      </c>
      <c r="CQ310" s="43">
        <v>3.7100255207920463</v>
      </c>
      <c r="CR310" s="43">
        <v>-5.9235303358681907E-2</v>
      </c>
      <c r="CS310" s="43">
        <v>-0.10425413393463433</v>
      </c>
      <c r="CT310" s="43">
        <v>-0.63867121931069559</v>
      </c>
      <c r="CU310" s="43">
        <v>0.30786561672957724</v>
      </c>
      <c r="CV310" s="43">
        <v>-7.0380303428693649</v>
      </c>
      <c r="CW310" s="43">
        <v>-5.7308259391472305</v>
      </c>
      <c r="CX310" s="43">
        <v>-1.1818747175255593</v>
      </c>
      <c r="CY310" s="43">
        <v>1.6097357498436864</v>
      </c>
      <c r="CZ310" s="43">
        <v>-0.43146277146293804</v>
      </c>
      <c r="DA310" s="43">
        <v>-2.2495929754830522E-2</v>
      </c>
      <c r="DB310" s="43">
        <v>-1.5502651485613625</v>
      </c>
      <c r="DC310" s="43">
        <v>0.26915841373886956</v>
      </c>
      <c r="DD310" s="44">
        <v>2996</v>
      </c>
      <c r="DE310" s="44">
        <f t="shared" si="94"/>
        <v>9382</v>
      </c>
      <c r="DF310" s="43">
        <f t="shared" si="90"/>
        <v>-21.19936875328774</v>
      </c>
      <c r="DG310" s="43">
        <f t="shared" si="90"/>
        <v>-10.88525835866262</v>
      </c>
      <c r="DH310" s="44">
        <v>10927</v>
      </c>
      <c r="DI310" s="44">
        <f t="shared" si="95"/>
        <v>34373</v>
      </c>
      <c r="DJ310" s="43">
        <f t="shared" si="91"/>
        <v>-10.515109327655392</v>
      </c>
      <c r="DK310" s="43">
        <f t="shared" si="91"/>
        <v>1.2131562674832841</v>
      </c>
    </row>
    <row r="311" spans="1:115" x14ac:dyDescent="0.25">
      <c r="A311" s="41">
        <v>2024</v>
      </c>
      <c r="B311" s="41" t="s">
        <v>164</v>
      </c>
      <c r="C311" s="41" t="s">
        <v>174</v>
      </c>
      <c r="D311" s="42">
        <v>112.54292551371672</v>
      </c>
      <c r="E311" s="42">
        <v>90.081967213114751</v>
      </c>
      <c r="F311" s="42">
        <v>125.83359033673156</v>
      </c>
      <c r="G311" s="42">
        <v>114.32173750973018</v>
      </c>
      <c r="H311" s="42">
        <v>113.48986716621251</v>
      </c>
      <c r="I311" s="42">
        <v>122.96296296296296</v>
      </c>
      <c r="J311" s="42">
        <v>107.00269065536783</v>
      </c>
      <c r="K311" s="42">
        <v>115.86236667469902</v>
      </c>
      <c r="L311" s="42">
        <v>113.90830629363255</v>
      </c>
      <c r="M311" s="42">
        <v>107.19229924822076</v>
      </c>
      <c r="N311" s="42">
        <v>184.01510535422528</v>
      </c>
      <c r="O311" s="42">
        <v>108.14509262835348</v>
      </c>
      <c r="P311" s="42">
        <v>125.62981127494055</v>
      </c>
      <c r="Q311" s="42">
        <v>138.71959357871378</v>
      </c>
      <c r="R311" s="42">
        <v>102.15737685138006</v>
      </c>
      <c r="S311" s="42">
        <v>129.28314773427982</v>
      </c>
      <c r="T311" s="42">
        <v>159.24439493282679</v>
      </c>
      <c r="U311" s="42">
        <v>141.36920753488414</v>
      </c>
      <c r="V311" s="42">
        <v>252.42316883810781</v>
      </c>
      <c r="W311" s="42">
        <v>160.49801955332302</v>
      </c>
      <c r="X311" s="42">
        <v>164.06510416762345</v>
      </c>
      <c r="Y311" s="42">
        <v>191.86655663032846</v>
      </c>
      <c r="Z311" s="42">
        <v>118.40222735019137</v>
      </c>
      <c r="AA311" s="42">
        <v>182.21279163604731</v>
      </c>
      <c r="AB311" s="43">
        <v>5.0532316085807549</v>
      </c>
      <c r="AC311" s="43">
        <v>-18.77309682187731</v>
      </c>
      <c r="AD311" s="43">
        <v>-1.2195121951949273</v>
      </c>
      <c r="AE311" s="43">
        <v>5.6564084481353971</v>
      </c>
      <c r="AF311" s="43">
        <v>7.1575012059816645</v>
      </c>
      <c r="AG311" s="43">
        <v>-1.1904761904761862</v>
      </c>
      <c r="AH311" s="43">
        <v>26.427014770951153</v>
      </c>
      <c r="AI311" s="43">
        <v>2.189225204643841</v>
      </c>
      <c r="AJ311" s="43">
        <v>-5.1891535141902478</v>
      </c>
      <c r="AK311" s="43">
        <v>-10.864266891261643</v>
      </c>
      <c r="AL311" s="43">
        <v>1.4030924039492465</v>
      </c>
      <c r="AM311" s="43">
        <v>-5.4201657545329347</v>
      </c>
      <c r="AN311" s="43">
        <v>3.7391696435666422</v>
      </c>
      <c r="AO311" s="43">
        <v>-5.5940341679009631</v>
      </c>
      <c r="AP311" s="43">
        <v>-8.7407926835746945</v>
      </c>
      <c r="AQ311" s="43">
        <v>5.4894121789575756</v>
      </c>
      <c r="AR311" s="43">
        <v>-3.9067199741536718</v>
      </c>
      <c r="AS311" s="43">
        <v>-13.16631281266929</v>
      </c>
      <c r="AT311" s="43">
        <v>2.0981479784024648</v>
      </c>
      <c r="AU311" s="43">
        <v>-3.0490360800999428</v>
      </c>
      <c r="AV311" s="43">
        <v>5.0767999071147152</v>
      </c>
      <c r="AW311" s="43">
        <v>-2.5472922739101844</v>
      </c>
      <c r="AX311" s="43">
        <v>-5.2974101472327622</v>
      </c>
      <c r="AY311" s="43">
        <v>11.95701860408953</v>
      </c>
      <c r="AZ311" s="43">
        <v>4.7303546388747897</v>
      </c>
      <c r="BA311" s="43">
        <v>-17.592592592592581</v>
      </c>
      <c r="BB311" s="43">
        <v>-1.695906928562485</v>
      </c>
      <c r="BC311" s="43">
        <v>5.2603429099329579</v>
      </c>
      <c r="BD311" s="43">
        <v>5.1602003615993208</v>
      </c>
      <c r="BE311" s="43">
        <v>-7.8796561604584596</v>
      </c>
      <c r="BF311" s="43">
        <v>27.691306440321959</v>
      </c>
      <c r="BG311" s="43">
        <v>5.3743784734556765</v>
      </c>
      <c r="BH311" s="43">
        <v>-5.6911856068268651</v>
      </c>
      <c r="BI311" s="43">
        <v>-20.266007277025956</v>
      </c>
      <c r="BJ311" s="43">
        <v>-10.438372436762211</v>
      </c>
      <c r="BK311" s="43">
        <v>0.79977975581717597</v>
      </c>
      <c r="BL311" s="43">
        <v>-1.4245503879872778E-2</v>
      </c>
      <c r="BM311" s="43">
        <v>-3.9737099537358267</v>
      </c>
      <c r="BN311" s="43">
        <v>-6.2754452338454891</v>
      </c>
      <c r="BO311" s="43">
        <v>9.9146109081626577</v>
      </c>
      <c r="BP311" s="43">
        <v>-2.6762704858860564</v>
      </c>
      <c r="BQ311" s="43">
        <v>-21.040035783888598</v>
      </c>
      <c r="BR311" s="43">
        <v>-8.3752732508335157</v>
      </c>
      <c r="BS311" s="43">
        <v>5.3180589338618134</v>
      </c>
      <c r="BT311" s="43">
        <v>2.3057341221273786</v>
      </c>
      <c r="BU311" s="43">
        <v>-2.850238192587673E-2</v>
      </c>
      <c r="BV311" s="43">
        <v>-2.1769450128366619</v>
      </c>
      <c r="BW311" s="43">
        <v>17.881331522822631</v>
      </c>
      <c r="BX311" s="43">
        <v>2.487972404133493</v>
      </c>
      <c r="BY311" s="43">
        <v>-1.4566401044151485</v>
      </c>
      <c r="BZ311" s="43">
        <v>-4.5130410616060913E-2</v>
      </c>
      <c r="CA311" s="43">
        <v>3.9140034301706197</v>
      </c>
      <c r="CB311" s="43">
        <v>0.4487483786296862</v>
      </c>
      <c r="CC311" s="43">
        <v>-1.1469607121379049E-2</v>
      </c>
      <c r="CD311" s="43">
        <v>-0.43418012762393698</v>
      </c>
      <c r="CE311" s="43">
        <v>7.2640845109712027E-2</v>
      </c>
      <c r="CF311" s="43">
        <v>-5.3589902244673171</v>
      </c>
      <c r="CG311" s="43">
        <v>-2.420502511996999</v>
      </c>
      <c r="CH311" s="43">
        <v>0.16652672850406686</v>
      </c>
      <c r="CI311" s="43">
        <v>-2.3315965404782388</v>
      </c>
      <c r="CJ311" s="43">
        <v>0.13274279519436938</v>
      </c>
      <c r="CK311" s="43">
        <v>-3.3575219294053826E-2</v>
      </c>
      <c r="CL311" s="43">
        <v>-1.0182117720248827</v>
      </c>
      <c r="CM311" s="43">
        <v>0.14562629562842061</v>
      </c>
      <c r="CN311" s="43">
        <v>1.904828130581131</v>
      </c>
      <c r="CO311" s="43">
        <v>-1.3804777512881916</v>
      </c>
      <c r="CP311" s="43">
        <v>-0.10418466267528775</v>
      </c>
      <c r="CQ311" s="43">
        <v>3.7364788670702609</v>
      </c>
      <c r="CR311" s="43">
        <v>7.2656723763403069E-2</v>
      </c>
      <c r="CS311" s="43">
        <v>-8.1204573605187347E-2</v>
      </c>
      <c r="CT311" s="43">
        <v>-0.58787148021028546</v>
      </c>
      <c r="CU311" s="43">
        <v>0.24943100752641956</v>
      </c>
      <c r="CV311" s="43">
        <v>-6.5633226256242754</v>
      </c>
      <c r="CW311" s="43">
        <v>-4.9514963322150241</v>
      </c>
      <c r="CX311" s="43">
        <v>-0.86442864554891941</v>
      </c>
      <c r="CY311" s="43">
        <v>0.76142775586610723</v>
      </c>
      <c r="CZ311" s="43">
        <v>-0.29904076083711573</v>
      </c>
      <c r="DA311" s="43">
        <v>-2.510426049703959E-2</v>
      </c>
      <c r="DB311" s="43">
        <v>-1.4250070105189152</v>
      </c>
      <c r="DC311" s="43">
        <v>0.24032662812663247</v>
      </c>
      <c r="DD311" s="44">
        <v>3224</v>
      </c>
      <c r="DE311" s="44">
        <f t="shared" si="94"/>
        <v>12606</v>
      </c>
      <c r="DF311" s="43">
        <f t="shared" si="90"/>
        <v>-1.8569254185692552</v>
      </c>
      <c r="DG311" s="43">
        <f t="shared" si="90"/>
        <v>-8.738145225512195</v>
      </c>
      <c r="DH311" s="44">
        <v>12365</v>
      </c>
      <c r="DI311" s="44">
        <f t="shared" si="95"/>
        <v>46738</v>
      </c>
      <c r="DJ311" s="43">
        <f t="shared" si="91"/>
        <v>19.595705580810517</v>
      </c>
      <c r="DK311" s="43">
        <f t="shared" si="91"/>
        <v>5.5033860045146765</v>
      </c>
    </row>
    <row r="312" spans="1:115" x14ac:dyDescent="0.25">
      <c r="A312" s="41">
        <v>2024</v>
      </c>
      <c r="B312" s="41" t="s">
        <v>165</v>
      </c>
      <c r="C312" s="41" t="s">
        <v>174</v>
      </c>
      <c r="D312" s="42">
        <v>113.73371244130621</v>
      </c>
      <c r="E312" s="42">
        <v>90.327868852459019</v>
      </c>
      <c r="F312" s="42">
        <v>125.18809125838948</v>
      </c>
      <c r="G312" s="42">
        <v>116.44648123581585</v>
      </c>
      <c r="H312" s="42">
        <v>113.77724795640324</v>
      </c>
      <c r="I312" s="42">
        <v>117.77777777777779</v>
      </c>
      <c r="J312" s="42">
        <v>107.14615087232811</v>
      </c>
      <c r="K312" s="42">
        <v>116.25087684612527</v>
      </c>
      <c r="L312" s="42">
        <v>126.7603197625518</v>
      </c>
      <c r="M312" s="42">
        <v>126.14466466168672</v>
      </c>
      <c r="N312" s="42">
        <v>175.41242080960839</v>
      </c>
      <c r="O312" s="42">
        <v>122.78870591227454</v>
      </c>
      <c r="P312" s="42">
        <v>130.78716863330604</v>
      </c>
      <c r="Q312" s="42">
        <v>152.47305181946717</v>
      </c>
      <c r="R312" s="42">
        <v>110.04092293290033</v>
      </c>
      <c r="S312" s="42">
        <v>138.8784547666281</v>
      </c>
      <c r="T312" s="42">
        <v>175.73417108989668</v>
      </c>
      <c r="U312" s="42">
        <v>165.41826111704304</v>
      </c>
      <c r="V312" s="42">
        <v>238.98348560785271</v>
      </c>
      <c r="W312" s="42">
        <v>179.72582080956118</v>
      </c>
      <c r="X312" s="42">
        <v>170.07014547833347</v>
      </c>
      <c r="Y312" s="42">
        <v>210.93154802087361</v>
      </c>
      <c r="Z312" s="42">
        <v>128.05431008285822</v>
      </c>
      <c r="AA312" s="42">
        <v>196.13619432241273</v>
      </c>
      <c r="AB312" s="43">
        <v>5.4054271624110806</v>
      </c>
      <c r="AC312" s="43">
        <v>-18.970588235294105</v>
      </c>
      <c r="AD312" s="43">
        <v>-2.447939371659158</v>
      </c>
      <c r="AE312" s="43">
        <v>7.1316178072574843</v>
      </c>
      <c r="AF312" s="43">
        <v>7.7341718570478113</v>
      </c>
      <c r="AG312" s="43">
        <v>-5.9171597633135953</v>
      </c>
      <c r="AH312" s="43">
        <v>21.794654580880145</v>
      </c>
      <c r="AI312" s="43">
        <v>0.32597559844660395</v>
      </c>
      <c r="AJ312" s="43">
        <v>-0.61055745194402711</v>
      </c>
      <c r="AK312" s="43">
        <v>-5.1923571315159904</v>
      </c>
      <c r="AL312" s="43">
        <v>-11.219548152017422</v>
      </c>
      <c r="AM312" s="43">
        <v>3.7655325948023677</v>
      </c>
      <c r="AN312" s="43">
        <v>5.2339718350625564</v>
      </c>
      <c r="AO312" s="43">
        <v>4.8470571850835364</v>
      </c>
      <c r="AP312" s="43">
        <v>-12.810684552677031</v>
      </c>
      <c r="AQ312" s="43">
        <v>5.3043441568571881</v>
      </c>
      <c r="AR312" s="43">
        <v>0.53553606033862611</v>
      </c>
      <c r="AS312" s="43">
        <v>-8.4265151363054116</v>
      </c>
      <c r="AT312" s="43">
        <v>-11.860544963916253</v>
      </c>
      <c r="AU312" s="43">
        <v>6.3130930916516226</v>
      </c>
      <c r="AV312" s="43">
        <v>5.9658847231664147</v>
      </c>
      <c r="AW312" s="43">
        <v>7.5260186510136773</v>
      </c>
      <c r="AX312" s="43">
        <v>-9.7093858923504648</v>
      </c>
      <c r="AY312" s="43">
        <v>11.488868786249217</v>
      </c>
      <c r="AZ312" s="43">
        <v>4.8657438550562704</v>
      </c>
      <c r="BA312" s="43">
        <v>-17.865463016889915</v>
      </c>
      <c r="BB312" s="43">
        <v>-1.847690724961748</v>
      </c>
      <c r="BC312" s="43">
        <v>5.6358760602792435</v>
      </c>
      <c r="BD312" s="43">
        <v>5.6668452062131447</v>
      </c>
      <c r="BE312" s="43">
        <v>-7.4971164936562857</v>
      </c>
      <c r="BF312" s="43">
        <v>26.481096728764754</v>
      </c>
      <c r="BG312" s="43">
        <v>4.3272481408179519</v>
      </c>
      <c r="BH312" s="43">
        <v>-4.6732226725662684</v>
      </c>
      <c r="BI312" s="43">
        <v>-17.372881208621205</v>
      </c>
      <c r="BJ312" s="43">
        <v>-10.59130815350583</v>
      </c>
      <c r="BK312" s="43">
        <v>1.4062312476639471</v>
      </c>
      <c r="BL312" s="43">
        <v>0.99605279188741402</v>
      </c>
      <c r="BM312" s="43">
        <v>-2.2929788794143535</v>
      </c>
      <c r="BN312" s="43">
        <v>-7.6774835786897473</v>
      </c>
      <c r="BO312" s="43">
        <v>8.940362821392922</v>
      </c>
      <c r="BP312" s="43">
        <v>-2.0251916270697223</v>
      </c>
      <c r="BQ312" s="43">
        <v>-18.593255090444359</v>
      </c>
      <c r="BR312" s="43">
        <v>-9.0719083166114878</v>
      </c>
      <c r="BS312" s="43">
        <v>5.5237876846581102</v>
      </c>
      <c r="BT312" s="43">
        <v>3.0171450143043455</v>
      </c>
      <c r="BU312" s="43">
        <v>1.4295277416929375</v>
      </c>
      <c r="BV312" s="43">
        <v>-3.811794889810205</v>
      </c>
      <c r="BW312" s="43">
        <v>16.507235257074871</v>
      </c>
      <c r="BX312" s="43">
        <v>3.7673065254104325</v>
      </c>
      <c r="BY312" s="43">
        <v>-1.4710653554443727</v>
      </c>
      <c r="BZ312" s="43">
        <v>-0.16956668401788758</v>
      </c>
      <c r="CA312" s="43">
        <v>5.4601897713465766</v>
      </c>
      <c r="CB312" s="43">
        <v>0.6899182481188173</v>
      </c>
      <c r="CC312" s="43">
        <v>-5.7018037032727627E-2</v>
      </c>
      <c r="CD312" s="43">
        <v>-0.66471995430321573</v>
      </c>
      <c r="CE312" s="43">
        <v>-2.0431463256757973E-2</v>
      </c>
      <c r="CF312" s="43">
        <v>-0.6890552271622955</v>
      </c>
      <c r="CG312" s="43">
        <v>-1.2075102670097975</v>
      </c>
      <c r="CH312" s="43">
        <v>-0.91733463360925638</v>
      </c>
      <c r="CI312" s="43">
        <v>2.2880810139229499</v>
      </c>
      <c r="CJ312" s="43">
        <v>-0.13694783229945959</v>
      </c>
      <c r="CK312" s="43">
        <v>2.5977246206425619E-2</v>
      </c>
      <c r="CL312" s="43">
        <v>-0.86624339197502853</v>
      </c>
      <c r="CM312" s="43">
        <v>0.12492263760187107</v>
      </c>
      <c r="CN312" s="43">
        <v>2.3144927156504118</v>
      </c>
      <c r="CO312" s="43">
        <v>-1.3985870423711217</v>
      </c>
      <c r="CP312" s="43">
        <v>-0.1147772080848401</v>
      </c>
      <c r="CQ312" s="43">
        <v>4.0810644513687642</v>
      </c>
      <c r="CR312" s="43">
        <v>0.2297732990871173</v>
      </c>
      <c r="CS312" s="43">
        <v>-7.6369463601356796E-2</v>
      </c>
      <c r="CT312" s="43">
        <v>-0.60209435071965567</v>
      </c>
      <c r="CU312" s="43">
        <v>0.19548302997150452</v>
      </c>
      <c r="CV312" s="43">
        <v>-5.5871630458085555</v>
      </c>
      <c r="CW312" s="43">
        <v>-4.2060686467039838</v>
      </c>
      <c r="CX312" s="43">
        <v>-0.8780805964820757</v>
      </c>
      <c r="CY312" s="43">
        <v>1.0653844439818287</v>
      </c>
      <c r="CZ312" s="43">
        <v>-0.45469716528667997</v>
      </c>
      <c r="DA312" s="43">
        <v>-1.4933931694735759E-2</v>
      </c>
      <c r="DB312" s="43">
        <v>-1.31611684138883</v>
      </c>
      <c r="DC312" s="43">
        <v>0.21734969176592084</v>
      </c>
      <c r="DD312" s="44">
        <v>3034</v>
      </c>
      <c r="DE312" s="44">
        <f t="shared" si="94"/>
        <v>15640</v>
      </c>
      <c r="DF312" s="43">
        <f t="shared" ref="DF312:DG323" si="96">+((DD312/DD300)-1)*100</f>
        <v>-15.815760266370704</v>
      </c>
      <c r="DG312" s="43">
        <f t="shared" si="96"/>
        <v>-10.20267554687948</v>
      </c>
      <c r="DH312" s="44">
        <v>12138</v>
      </c>
      <c r="DI312" s="44">
        <f t="shared" si="95"/>
        <v>58876</v>
      </c>
      <c r="DJ312" s="43">
        <f t="shared" ref="DJ312:DK323" si="97">+((DH312/DH300)-1)*100</f>
        <v>9.1546762589928008</v>
      </c>
      <c r="DK312" s="43">
        <f t="shared" si="97"/>
        <v>6.2360158787441389</v>
      </c>
    </row>
    <row r="313" spans="1:115" x14ac:dyDescent="0.25">
      <c r="A313" s="41">
        <v>2024</v>
      </c>
      <c r="B313" s="41" t="s">
        <v>166</v>
      </c>
      <c r="C313" s="41" t="s">
        <v>174</v>
      </c>
      <c r="D313" s="42">
        <v>114.25772707114763</v>
      </c>
      <c r="E313" s="42">
        <v>90.163934426229503</v>
      </c>
      <c r="F313" s="42">
        <v>124.75775853949473</v>
      </c>
      <c r="G313" s="42">
        <v>117.08324653824647</v>
      </c>
      <c r="H313" s="42">
        <v>114.98424727520432</v>
      </c>
      <c r="I313" s="42">
        <v>119.25925925925927</v>
      </c>
      <c r="J313" s="42">
        <v>107.36972523642207</v>
      </c>
      <c r="K313" s="42">
        <v>115.71127938589738</v>
      </c>
      <c r="L313" s="42">
        <v>129.64537586405785</v>
      </c>
      <c r="M313" s="42">
        <v>125.43178856672984</v>
      </c>
      <c r="N313" s="42">
        <v>164.68082601888955</v>
      </c>
      <c r="O313" s="42">
        <v>124.61742365267301</v>
      </c>
      <c r="P313" s="42">
        <v>129.02302622210701</v>
      </c>
      <c r="Q313" s="42">
        <v>162.17934072717031</v>
      </c>
      <c r="R313" s="42">
        <v>146.91740479129015</v>
      </c>
      <c r="S313" s="42">
        <v>142.29585786203393</v>
      </c>
      <c r="T313" s="42">
        <v>179.26524644940795</v>
      </c>
      <c r="U313" s="42">
        <v>164.52356445277167</v>
      </c>
      <c r="V313" s="42">
        <v>224.00069662776767</v>
      </c>
      <c r="W313" s="42">
        <v>182.60795827959336</v>
      </c>
      <c r="X313" s="42">
        <v>166.84223837773374</v>
      </c>
      <c r="Y313" s="42">
        <v>224.15603071148436</v>
      </c>
      <c r="Z313" s="42">
        <v>170.66078908564864</v>
      </c>
      <c r="AA313" s="42">
        <v>201.83080202716565</v>
      </c>
      <c r="AB313" s="43">
        <v>6.2405486676012423</v>
      </c>
      <c r="AC313" s="43">
        <v>-18.639053254437876</v>
      </c>
      <c r="AD313" s="43">
        <v>-3.8377338463634669</v>
      </c>
      <c r="AE313" s="43">
        <v>7.9919425298514701</v>
      </c>
      <c r="AF313" s="43">
        <v>10.905787058424954</v>
      </c>
      <c r="AG313" s="43">
        <v>-1.2269938650306789</v>
      </c>
      <c r="AH313" s="43">
        <v>19.473007712082246</v>
      </c>
      <c r="AI313" s="43">
        <v>1.323001323199513</v>
      </c>
      <c r="AJ313" s="43">
        <v>-0.4982632856254221</v>
      </c>
      <c r="AK313" s="43">
        <v>-8.0872391912100827</v>
      </c>
      <c r="AL313" s="43">
        <v>-14.857839520564697</v>
      </c>
      <c r="AM313" s="43">
        <v>4.1389904359600882</v>
      </c>
      <c r="AN313" s="43">
        <v>6.855812331310962</v>
      </c>
      <c r="AO313" s="43">
        <v>-10.572527158366906</v>
      </c>
      <c r="AP313" s="43">
        <v>-2.4146491850229546</v>
      </c>
      <c r="AQ313" s="43">
        <v>11.87537156384737</v>
      </c>
      <c r="AR313" s="43">
        <v>0.63210687193993031</v>
      </c>
      <c r="AS313" s="43">
        <v>-10.870659620239653</v>
      </c>
      <c r="AT313" s="43">
        <v>-15.764526212834317</v>
      </c>
      <c r="AU313" s="43">
        <v>6.9094717683460205</v>
      </c>
      <c r="AV313" s="43">
        <v>6.3594734716510448</v>
      </c>
      <c r="AW313" s="43">
        <v>-9.2225763509143572</v>
      </c>
      <c r="AX313" s="43">
        <v>0.56582619377190113</v>
      </c>
      <c r="AY313" s="43">
        <v>18.478954117221647</v>
      </c>
      <c r="AZ313" s="43">
        <v>5.0947780623210148</v>
      </c>
      <c r="BA313" s="43">
        <v>-17.992700729926991</v>
      </c>
      <c r="BB313" s="43">
        <v>-2.1849353569122321</v>
      </c>
      <c r="BC313" s="43">
        <v>6.0288367348590999</v>
      </c>
      <c r="BD313" s="43">
        <v>6.5152444650596442</v>
      </c>
      <c r="BE313" s="43">
        <v>-6.5048543689320448</v>
      </c>
      <c r="BF313" s="43">
        <v>25.26643717975432</v>
      </c>
      <c r="BG313" s="43">
        <v>3.8173448604031046</v>
      </c>
      <c r="BH313" s="43">
        <v>-3.963849770583161</v>
      </c>
      <c r="BI313" s="43">
        <v>-15.845581905341122</v>
      </c>
      <c r="BJ313" s="43">
        <v>-11.277492346233808</v>
      </c>
      <c r="BK313" s="43">
        <v>1.8744968987553623</v>
      </c>
      <c r="BL313" s="43">
        <v>1.9192998744577139</v>
      </c>
      <c r="BM313" s="43">
        <v>-3.8826217732211621</v>
      </c>
      <c r="BN313" s="43">
        <v>-6.6050869212357366</v>
      </c>
      <c r="BO313" s="43">
        <v>9.4372597434625671</v>
      </c>
      <c r="BP313" s="43">
        <v>-1.5702160091694672</v>
      </c>
      <c r="BQ313" s="43">
        <v>-17.315703838179097</v>
      </c>
      <c r="BR313" s="43">
        <v>-10.168838474755514</v>
      </c>
      <c r="BS313" s="43">
        <v>5.7632355280098801</v>
      </c>
      <c r="BT313" s="43">
        <v>3.5507277745783883</v>
      </c>
      <c r="BU313" s="43">
        <v>-0.65250903187864528</v>
      </c>
      <c r="BV313" s="43">
        <v>-2.9093004859281457</v>
      </c>
      <c r="BW313" s="43">
        <v>16.846934337449106</v>
      </c>
      <c r="BX313" s="43">
        <v>4.3030776877380958</v>
      </c>
      <c r="BY313" s="43">
        <v>-1.458223391630906</v>
      </c>
      <c r="BZ313" s="43">
        <v>-0.27051100593174082</v>
      </c>
      <c r="CA313" s="43">
        <v>5.7428268276287762</v>
      </c>
      <c r="CB313" s="43">
        <v>0.95928225078611351</v>
      </c>
      <c r="CC313" s="43">
        <v>-1.1437046208870007E-2</v>
      </c>
      <c r="CD313" s="43">
        <v>-0.70079578301971357</v>
      </c>
      <c r="CE313" s="43">
        <v>4.1935836114437144E-2</v>
      </c>
      <c r="CF313" s="43">
        <v>7.0315640461090206E-2</v>
      </c>
      <c r="CG313" s="43">
        <v>-1.8208688861382532</v>
      </c>
      <c r="CH313" s="43">
        <v>-1.1655152240972277</v>
      </c>
      <c r="CI313" s="43">
        <v>2.6337581400280046</v>
      </c>
      <c r="CJ313" s="43">
        <v>0.11516167521913352</v>
      </c>
      <c r="CK313" s="43">
        <v>-7.3317453413167796E-2</v>
      </c>
      <c r="CL313" s="43">
        <v>7.5931811441018154E-2</v>
      </c>
      <c r="CM313" s="43">
        <v>0.30516557742158268</v>
      </c>
      <c r="CN313" s="43">
        <v>2.6606195844748548</v>
      </c>
      <c r="CO313" s="43">
        <v>-1.409288692104284</v>
      </c>
      <c r="CP313" s="43">
        <v>-0.14073868177120605</v>
      </c>
      <c r="CQ313" s="43">
        <v>4.3177296265178633</v>
      </c>
      <c r="CR313" s="43">
        <v>0.3512127464980806</v>
      </c>
      <c r="CS313" s="43">
        <v>-6.5614655705259942E-2</v>
      </c>
      <c r="CT313" s="43">
        <v>-0.56273999948003872</v>
      </c>
      <c r="CU313" s="43">
        <v>0.17005924051969942</v>
      </c>
      <c r="CV313" s="43">
        <v>-4.6331446270076917</v>
      </c>
      <c r="CW313" s="43">
        <v>-3.8029176204953905</v>
      </c>
      <c r="CX313" s="43">
        <v>-0.92679094797184247</v>
      </c>
      <c r="CY313" s="43">
        <v>1.3260336172986937</v>
      </c>
      <c r="CZ313" s="43">
        <v>-0.3581825903440396</v>
      </c>
      <c r="DA313" s="43">
        <v>-2.4823699228767229E-2</v>
      </c>
      <c r="DB313" s="43">
        <v>-1.0786935484302784</v>
      </c>
      <c r="DC313" s="43">
        <v>0.23223016216393294</v>
      </c>
      <c r="DD313" s="44">
        <v>3336</v>
      </c>
      <c r="DE313" s="44">
        <f t="shared" si="94"/>
        <v>18976</v>
      </c>
      <c r="DF313" s="43">
        <f t="shared" si="96"/>
        <v>9.7729516288252771</v>
      </c>
      <c r="DG313" s="43">
        <f t="shared" si="96"/>
        <v>-7.2350410637465838</v>
      </c>
      <c r="DH313" s="44">
        <v>11208</v>
      </c>
      <c r="DI313" s="44">
        <f t="shared" si="95"/>
        <v>70084</v>
      </c>
      <c r="DJ313" s="43">
        <f t="shared" si="97"/>
        <v>-1.4854531071459953</v>
      </c>
      <c r="DK313" s="43">
        <f t="shared" si="97"/>
        <v>4.9208796802251653</v>
      </c>
    </row>
    <row r="314" spans="1:115" x14ac:dyDescent="0.25">
      <c r="A314" s="41">
        <v>2024</v>
      </c>
      <c r="B314" s="41" t="s">
        <v>167</v>
      </c>
      <c r="C314" s="41" t="s">
        <v>174</v>
      </c>
      <c r="D314" s="42">
        <v>114.07875088221331</v>
      </c>
      <c r="E314" s="42">
        <v>87.950819672131146</v>
      </c>
      <c r="F314" s="42">
        <v>123.32044725821217</v>
      </c>
      <c r="G314" s="42">
        <v>117.42531054368442</v>
      </c>
      <c r="H314" s="42">
        <v>113.34936989100814</v>
      </c>
      <c r="I314" s="42">
        <v>127.40740740740742</v>
      </c>
      <c r="J314" s="42">
        <v>108.02926961049926</v>
      </c>
      <c r="K314" s="42">
        <v>116.01345396350067</v>
      </c>
      <c r="L314" s="42">
        <v>122.23126622632688</v>
      </c>
      <c r="M314" s="42">
        <v>87.648268631075069</v>
      </c>
      <c r="N314" s="42">
        <v>199.6797110775766</v>
      </c>
      <c r="O314" s="42">
        <v>122.9961541002029</v>
      </c>
      <c r="P314" s="42">
        <v>138.56504152043132</v>
      </c>
      <c r="Q314" s="42">
        <v>163.95117710623893</v>
      </c>
      <c r="R314" s="42">
        <v>134.74968793678818</v>
      </c>
      <c r="S314" s="42">
        <v>140.0763738875454</v>
      </c>
      <c r="T314" s="42">
        <v>170.46155918922358</v>
      </c>
      <c r="U314" s="42">
        <v>116.48511000447546</v>
      </c>
      <c r="V314" s="42">
        <v>270.68879643225443</v>
      </c>
      <c r="W314" s="42">
        <v>181.18966449173882</v>
      </c>
      <c r="X314" s="42">
        <v>179.50688792478721</v>
      </c>
      <c r="Y314" s="42">
        <v>227.35472590575222</v>
      </c>
      <c r="Z314" s="42">
        <v>156.78354504045126</v>
      </c>
      <c r="AA314" s="42">
        <v>198.80494617437768</v>
      </c>
      <c r="AB314" s="43">
        <v>6.2113642868564023</v>
      </c>
      <c r="AC314" s="43">
        <v>-19.985085756897835</v>
      </c>
      <c r="AD314" s="43">
        <v>-5.7862379591483322</v>
      </c>
      <c r="AE314" s="43">
        <v>7.8181247131018816</v>
      </c>
      <c r="AF314" s="43">
        <v>10.43773138786046</v>
      </c>
      <c r="AG314" s="43">
        <v>6.1728395061728447</v>
      </c>
      <c r="AH314" s="43">
        <v>22.448419318733759</v>
      </c>
      <c r="AI314" s="43">
        <v>3.0186871106754998</v>
      </c>
      <c r="AJ314" s="43">
        <v>-3.2725793272402659</v>
      </c>
      <c r="AK314" s="43">
        <v>-16.857697829115548</v>
      </c>
      <c r="AL314" s="43">
        <v>1.9808919274022285</v>
      </c>
      <c r="AM314" s="43">
        <v>-2.0411458534445592</v>
      </c>
      <c r="AN314" s="43">
        <v>13.924140938054496</v>
      </c>
      <c r="AO314" s="43">
        <v>-6.1287684140075349</v>
      </c>
      <c r="AP314" s="43">
        <v>-5.5865123666479111</v>
      </c>
      <c r="AQ314" s="43">
        <v>2.374412239732604</v>
      </c>
      <c r="AR314" s="43">
        <v>-2.0400351589927257</v>
      </c>
      <c r="AS314" s="43">
        <v>-18.83335755645539</v>
      </c>
      <c r="AT314" s="43">
        <v>0.24755021283686673</v>
      </c>
      <c r="AU314" s="43">
        <v>0.57160349840972291</v>
      </c>
      <c r="AV314" s="43">
        <v>13.580591585520164</v>
      </c>
      <c r="AW314" s="43">
        <v>-4.4871003021543672</v>
      </c>
      <c r="AX314" s="43">
        <v>-3.0500636301128869</v>
      </c>
      <c r="AY314" s="43">
        <v>8.0867133880692101</v>
      </c>
      <c r="AZ314" s="43">
        <v>5.2540541121595785</v>
      </c>
      <c r="BA314" s="43">
        <v>-18.272147264930428</v>
      </c>
      <c r="BB314" s="43">
        <v>-2.7107725245566594</v>
      </c>
      <c r="BC314" s="43">
        <v>6.2856013618225237</v>
      </c>
      <c r="BD314" s="43">
        <v>7.0571951754197171</v>
      </c>
      <c r="BE314" s="43">
        <v>-4.7818791946308785</v>
      </c>
      <c r="BF314" s="43">
        <v>24.856673473461143</v>
      </c>
      <c r="BG314" s="43">
        <v>3.7028386141003233</v>
      </c>
      <c r="BH314" s="43">
        <v>-3.8660519140990224</v>
      </c>
      <c r="BI314" s="43">
        <v>-15.959681929235025</v>
      </c>
      <c r="BJ314" s="43">
        <v>-9.4211239326416401</v>
      </c>
      <c r="BK314" s="43">
        <v>1.2777769928311589</v>
      </c>
      <c r="BL314" s="43">
        <v>3.5636272204233599</v>
      </c>
      <c r="BM314" s="43">
        <v>-4.233135221469575</v>
      </c>
      <c r="BN314" s="43">
        <v>-6.4401829321389386</v>
      </c>
      <c r="BO314" s="43">
        <v>8.349110241717872</v>
      </c>
      <c r="BP314" s="43">
        <v>-1.6375342748547239</v>
      </c>
      <c r="BQ314" s="43">
        <v>-17.488656131990265</v>
      </c>
      <c r="BR314" s="43">
        <v>-8.6826135623461642</v>
      </c>
      <c r="BS314" s="43">
        <v>4.9628658688555927</v>
      </c>
      <c r="BT314" s="43">
        <v>4.9404298251876533</v>
      </c>
      <c r="BU314" s="43">
        <v>-1.2604651534457445</v>
      </c>
      <c r="BV314" s="43">
        <v>-2.9324140251760777</v>
      </c>
      <c r="BW314" s="43">
        <v>15.47295145674401</v>
      </c>
      <c r="BX314" s="43">
        <v>4.1512158725278692</v>
      </c>
      <c r="BY314" s="43">
        <v>-1.5618970900452545</v>
      </c>
      <c r="BZ314" s="43">
        <v>-0.42063512960978094</v>
      </c>
      <c r="CA314" s="43">
        <v>5.6125313015911908</v>
      </c>
      <c r="CB314" s="43">
        <v>1.0617658179485663</v>
      </c>
      <c r="CC314" s="43">
        <v>5.7212347620705109E-2</v>
      </c>
      <c r="CD314" s="43">
        <v>-0.69835975288683183</v>
      </c>
      <c r="CE314" s="43">
        <v>0.10059837790927408</v>
      </c>
      <c r="CF314" s="43">
        <v>1.4683215063441639</v>
      </c>
      <c r="CG314" s="43">
        <v>1.2628927475155087</v>
      </c>
      <c r="CH314" s="43">
        <v>0.15742252180444422</v>
      </c>
      <c r="CI314" s="43">
        <v>-0.7582559868487454</v>
      </c>
      <c r="CJ314" s="43">
        <v>0.59677889751109103</v>
      </c>
      <c r="CK314" s="43">
        <v>-4.1961875989175147E-2</v>
      </c>
      <c r="CL314" s="43">
        <v>0.19813151439171095</v>
      </c>
      <c r="CM314" s="43">
        <v>5.3313687959329316E-2</v>
      </c>
      <c r="CN314" s="43">
        <v>2.8584885344432158</v>
      </c>
      <c r="CO314" s="43">
        <v>-1.431050547046401</v>
      </c>
      <c r="CP314" s="43">
        <v>-0.17981638481664461</v>
      </c>
      <c r="CQ314" s="43">
        <v>4.5023051826305762</v>
      </c>
      <c r="CR314" s="43">
        <v>0.45248649540197128</v>
      </c>
      <c r="CS314" s="43">
        <v>-4.8109391610106807E-2</v>
      </c>
      <c r="CT314" s="43">
        <v>-0.59748760547068014</v>
      </c>
      <c r="CU314" s="43">
        <v>0.1601607853545006</v>
      </c>
      <c r="CV314" s="43">
        <v>-3.7844087444441845</v>
      </c>
      <c r="CW314" s="43">
        <v>-3.0889112737392708</v>
      </c>
      <c r="CX314" s="43">
        <v>-0.7739641253889179</v>
      </c>
      <c r="CY314" s="43">
        <v>1.0320605667310179</v>
      </c>
      <c r="CZ314" s="43">
        <v>-0.2236198537341848</v>
      </c>
      <c r="DA314" s="43">
        <v>-2.7235540905084996E-2</v>
      </c>
      <c r="DB314" s="43">
        <v>-0.90974143641164307</v>
      </c>
      <c r="DC314" s="43">
        <v>0.20700291900389914</v>
      </c>
      <c r="DD314" s="44">
        <v>3260</v>
      </c>
      <c r="DE314" s="44">
        <f t="shared" si="94"/>
        <v>22236</v>
      </c>
      <c r="DF314" s="43">
        <f t="shared" si="96"/>
        <v>16.887773395482242</v>
      </c>
      <c r="DG314" s="43">
        <f t="shared" si="96"/>
        <v>-4.3407184340718441</v>
      </c>
      <c r="DH314" s="44">
        <v>13529</v>
      </c>
      <c r="DI314" s="44">
        <f t="shared" si="95"/>
        <v>83613</v>
      </c>
      <c r="DJ314" s="43">
        <f t="shared" si="97"/>
        <v>22.500905469032961</v>
      </c>
      <c r="DK314" s="43">
        <f t="shared" si="97"/>
        <v>7.4151154276024256</v>
      </c>
    </row>
    <row r="315" spans="1:115" x14ac:dyDescent="0.25">
      <c r="A315" s="41">
        <v>2024</v>
      </c>
      <c r="B315" s="41" t="s">
        <v>168</v>
      </c>
      <c r="C315" s="41" t="s">
        <v>174</v>
      </c>
      <c r="D315" s="42">
        <v>113.2428238019658</v>
      </c>
      <c r="E315" s="42">
        <v>84.672131147540981</v>
      </c>
      <c r="F315" s="42">
        <v>123.48827701842868</v>
      </c>
      <c r="G315" s="42">
        <v>116.22808652465162</v>
      </c>
      <c r="H315" s="42">
        <v>114.34881641689371</v>
      </c>
      <c r="I315" s="42">
        <v>121.48148148148148</v>
      </c>
      <c r="J315" s="42">
        <v>107.25980117407587</v>
      </c>
      <c r="K315" s="42">
        <v>116.14295735397609</v>
      </c>
      <c r="L315" s="42">
        <v>125.03883696593572</v>
      </c>
      <c r="M315" s="42">
        <v>107.38368299745792</v>
      </c>
      <c r="N315" s="42">
        <v>196.09791299663195</v>
      </c>
      <c r="O315" s="42">
        <v>122.6176448866172</v>
      </c>
      <c r="P315" s="42">
        <v>136.69904957836519</v>
      </c>
      <c r="Q315" s="42">
        <v>185.52400241731181</v>
      </c>
      <c r="R315" s="42">
        <v>119.57576730002711</v>
      </c>
      <c r="S315" s="42">
        <v>139.49570440250167</v>
      </c>
      <c r="T315" s="42">
        <v>173.81285006517854</v>
      </c>
      <c r="U315" s="42">
        <v>141.84027290309947</v>
      </c>
      <c r="V315" s="42">
        <v>265.41708959808273</v>
      </c>
      <c r="W315" s="42">
        <v>180.21244532280343</v>
      </c>
      <c r="X315" s="42">
        <v>176.3559868251115</v>
      </c>
      <c r="Y315" s="42">
        <v>255.62081999874229</v>
      </c>
      <c r="Z315" s="42">
        <v>138.75162272616836</v>
      </c>
      <c r="AA315" s="42">
        <v>197.99618493642862</v>
      </c>
      <c r="AB315" s="43">
        <v>5.6818472543899601</v>
      </c>
      <c r="AC315" s="43">
        <v>-23.082650781831727</v>
      </c>
      <c r="AD315" s="43">
        <v>-3.7370010065396753</v>
      </c>
      <c r="AE315" s="43">
        <v>7.584392810170959</v>
      </c>
      <c r="AF315" s="43">
        <v>11.888395925763939</v>
      </c>
      <c r="AG315" s="43">
        <v>-4.6511627906976827</v>
      </c>
      <c r="AH315" s="43">
        <v>19.427445285758704</v>
      </c>
      <c r="AI315" s="43">
        <v>-1.302274394834857</v>
      </c>
      <c r="AJ315" s="43">
        <v>3.2812415659973615</v>
      </c>
      <c r="AK315" s="43">
        <v>-9.3574200656376902</v>
      </c>
      <c r="AL315" s="43">
        <v>6.8573038298691547</v>
      </c>
      <c r="AM315" s="43">
        <v>7.2425294881531377</v>
      </c>
      <c r="AN315" s="43">
        <v>16.771150766003196</v>
      </c>
      <c r="AO315" s="43">
        <v>2.5412175274776683</v>
      </c>
      <c r="AP315" s="43">
        <v>-7.3775825117441407</v>
      </c>
      <c r="AQ315" s="43">
        <v>8.3248779217182989</v>
      </c>
      <c r="AR315" s="43">
        <v>3.487163540678484</v>
      </c>
      <c r="AS315" s="43">
        <v>-12.078339264564232</v>
      </c>
      <c r="AT315" s="43">
        <v>5.2091784544337161</v>
      </c>
      <c r="AU315" s="43">
        <v>8.2197268307325988</v>
      </c>
      <c r="AV315" s="43">
        <v>15.563413088186806</v>
      </c>
      <c r="AW315" s="43">
        <v>3.6312132826584742</v>
      </c>
      <c r="AX315" s="43">
        <v>-5.2561664169716078</v>
      </c>
      <c r="AY315" s="43">
        <v>13.830782437490363</v>
      </c>
      <c r="AZ315" s="43">
        <v>5.3073488904802346</v>
      </c>
      <c r="BA315" s="43">
        <v>-18.864636830520897</v>
      </c>
      <c r="BB315" s="43">
        <v>-2.8392412452304394</v>
      </c>
      <c r="BC315" s="43">
        <v>6.4474422980622004</v>
      </c>
      <c r="BD315" s="43">
        <v>7.6414709349777565</v>
      </c>
      <c r="BE315" s="43">
        <v>-4.7653958944281483</v>
      </c>
      <c r="BF315" s="43">
        <v>24.156636173968813</v>
      </c>
      <c r="BG315" s="43">
        <v>3.0506894822324826</v>
      </c>
      <c r="BH315" s="43">
        <v>-3.0129306943614043</v>
      </c>
      <c r="BI315" s="43">
        <v>-15.217297656895944</v>
      </c>
      <c r="BJ315" s="43">
        <v>-7.5327437894863403</v>
      </c>
      <c r="BK315" s="43">
        <v>2.0046536899476664</v>
      </c>
      <c r="BL315" s="43">
        <v>5.1020048511029481</v>
      </c>
      <c r="BM315" s="43">
        <v>-3.2904271119772233</v>
      </c>
      <c r="BN315" s="43">
        <v>-6.5599241228803447</v>
      </c>
      <c r="BO315" s="43">
        <v>8.3460415206345182</v>
      </c>
      <c r="BP315" s="43">
        <v>-1.014902063648937</v>
      </c>
      <c r="BQ315" s="43">
        <v>-16.874275045513343</v>
      </c>
      <c r="BR315" s="43">
        <v>-7.048592659662134</v>
      </c>
      <c r="BS315" s="43">
        <v>5.369076235634096</v>
      </c>
      <c r="BT315" s="43">
        <v>6.1939573697296968</v>
      </c>
      <c r="BU315" s="43">
        <v>-0.57020505628652129</v>
      </c>
      <c r="BV315" s="43">
        <v>-3.2332257763708738</v>
      </c>
      <c r="BW315" s="43">
        <v>15.260840901166439</v>
      </c>
      <c r="BX315" s="43">
        <v>3.4881151123413918</v>
      </c>
      <c r="BY315" s="43">
        <v>-1.884090778482203</v>
      </c>
      <c r="BZ315" s="43">
        <v>-0.26591898389438873</v>
      </c>
      <c r="CA315" s="43">
        <v>5.5406013014636164</v>
      </c>
      <c r="CB315" s="43">
        <v>1.1095519402327638</v>
      </c>
      <c r="CC315" s="43">
        <v>-4.5813757531482133E-2</v>
      </c>
      <c r="CD315" s="43">
        <v>-0.86122474844490238</v>
      </c>
      <c r="CE315" s="43">
        <v>-0.10498986100201237</v>
      </c>
      <c r="CF315" s="43">
        <v>7.4656356957359149</v>
      </c>
      <c r="CG315" s="43">
        <v>2.3161219864908915</v>
      </c>
      <c r="CH315" s="43">
        <v>0.5682555128598612</v>
      </c>
      <c r="CI315" s="43">
        <v>3.5574836535507406</v>
      </c>
      <c r="CJ315" s="43">
        <v>0.89977581801674222</v>
      </c>
      <c r="CK315" s="43">
        <v>1.6595077311481177E-2</v>
      </c>
      <c r="CL315" s="43">
        <v>-8.6903026815980056E-2</v>
      </c>
      <c r="CM315" s="43">
        <v>0.19430667432217777</v>
      </c>
      <c r="CN315" s="43">
        <v>2.9328204687594233</v>
      </c>
      <c r="CO315" s="43">
        <v>-1.4854182976414554</v>
      </c>
      <c r="CP315" s="43">
        <v>-0.18457713800741651</v>
      </c>
      <c r="CQ315" s="43">
        <v>4.6244692490872099</v>
      </c>
      <c r="CR315" s="43">
        <v>0.51580984073776448</v>
      </c>
      <c r="CS315" s="43">
        <v>-4.7755770605555227E-2</v>
      </c>
      <c r="CT315" s="43">
        <v>-0.61664035236181625</v>
      </c>
      <c r="CU315" s="43">
        <v>0.1269329375506919</v>
      </c>
      <c r="CV315" s="43">
        <v>-2.4158179652976863</v>
      </c>
      <c r="CW315" s="43">
        <v>-2.4411663549888494</v>
      </c>
      <c r="CX315" s="43">
        <v>-0.59148030374774863</v>
      </c>
      <c r="CY315" s="43">
        <v>1.3346670223380661</v>
      </c>
      <c r="CZ315" s="43">
        <v>-8.8998966421748454E-2</v>
      </c>
      <c r="DA315" s="43">
        <v>-2.1982795205352967E-2</v>
      </c>
      <c r="DB315" s="43">
        <v>-0.81112398706439759</v>
      </c>
      <c r="DC315" s="43">
        <v>0.20426741979234472</v>
      </c>
      <c r="DD315" s="44">
        <v>3398</v>
      </c>
      <c r="DE315" s="44">
        <f t="shared" si="94"/>
        <v>25634</v>
      </c>
      <c r="DF315" s="43">
        <f t="shared" si="96"/>
        <v>9.0500641848523689</v>
      </c>
      <c r="DG315" s="43">
        <f t="shared" si="96"/>
        <v>-2.7578619930958559</v>
      </c>
      <c r="DH315" s="44">
        <v>14226</v>
      </c>
      <c r="DI315" s="44">
        <f>DH315+DI314</f>
        <v>97839</v>
      </c>
      <c r="DJ315" s="43">
        <f t="shared" si="97"/>
        <v>23.14750692520775</v>
      </c>
      <c r="DK315" s="43">
        <f t="shared" si="97"/>
        <v>9.4481670824337449</v>
      </c>
    </row>
    <row r="316" spans="1:115" x14ac:dyDescent="0.25">
      <c r="A316" s="41">
        <v>2024</v>
      </c>
      <c r="B316" s="41" t="s">
        <v>169</v>
      </c>
      <c r="C316" s="41" t="s">
        <v>174</v>
      </c>
      <c r="D316" s="42">
        <v>113.99995943866227</v>
      </c>
      <c r="E316" s="42">
        <v>85.245901639344254</v>
      </c>
      <c r="F316" s="42">
        <v>123.93582304603565</v>
      </c>
      <c r="G316" s="42">
        <v>116.68855730120269</v>
      </c>
      <c r="H316" s="42">
        <v>115.76017540871932</v>
      </c>
      <c r="I316" s="42">
        <v>119.25925925925927</v>
      </c>
      <c r="J316" s="42">
        <v>109.27569669032306</v>
      </c>
      <c r="K316" s="42">
        <v>116.53146752540233</v>
      </c>
      <c r="L316" s="42">
        <v>117.01891143067849</v>
      </c>
      <c r="M316" s="42">
        <v>86.989368135257948</v>
      </c>
      <c r="N316" s="42">
        <v>179.54692933457613</v>
      </c>
      <c r="O316" s="42">
        <v>119.42913029069639</v>
      </c>
      <c r="P316" s="42">
        <v>139.94767017172805</v>
      </c>
      <c r="Q316" s="42">
        <v>163.95192365358758</v>
      </c>
      <c r="R316" s="42">
        <v>107.35987291586304</v>
      </c>
      <c r="S316" s="42">
        <v>132.31318598185945</v>
      </c>
      <c r="T316" s="42">
        <v>163.19090417744891</v>
      </c>
      <c r="U316" s="42">
        <v>115.13845400373121</v>
      </c>
      <c r="V316" s="42">
        <v>242.83186065622272</v>
      </c>
      <c r="W316" s="42">
        <v>175.66063041962209</v>
      </c>
      <c r="X316" s="42">
        <v>180.40059505685565</v>
      </c>
      <c r="Y316" s="42">
        <v>226.09426888911281</v>
      </c>
      <c r="Z316" s="42">
        <v>125.03950063342566</v>
      </c>
      <c r="AA316" s="42">
        <v>188.15929165777726</v>
      </c>
      <c r="AB316" s="43">
        <v>3.3933652302796435</v>
      </c>
      <c r="AC316" s="43">
        <v>-16.932907348242821</v>
      </c>
      <c r="AD316" s="43">
        <v>-2.7486999394231049</v>
      </c>
      <c r="AE316" s="43">
        <v>5.5139842253655313</v>
      </c>
      <c r="AF316" s="43">
        <v>-0.41478958356225837</v>
      </c>
      <c r="AG316" s="43">
        <v>-5.8479532163742576</v>
      </c>
      <c r="AH316" s="43">
        <v>23.418134377038456</v>
      </c>
      <c r="AI316" s="43">
        <v>-2.501128668221253</v>
      </c>
      <c r="AJ316" s="43">
        <v>-5.344661697789066</v>
      </c>
      <c r="AK316" s="43">
        <v>-26.329564081089796</v>
      </c>
      <c r="AL316" s="43">
        <v>-6.1946321400504933</v>
      </c>
      <c r="AM316" s="43">
        <v>2.300560860910994</v>
      </c>
      <c r="AN316" s="43">
        <v>9.6004686504957082</v>
      </c>
      <c r="AO316" s="43">
        <v>5.3250490863810063</v>
      </c>
      <c r="AP316" s="43">
        <v>-16.219009222285365</v>
      </c>
      <c r="AQ316" s="43">
        <v>-2.723110348278579</v>
      </c>
      <c r="AR316" s="43">
        <v>-4.7135041697318965</v>
      </c>
      <c r="AS316" s="43">
        <v>-27.83052757171891</v>
      </c>
      <c r="AT316" s="43">
        <v>-7.7500971676482733</v>
      </c>
      <c r="AU316" s="43">
        <v>3.4083762986693911</v>
      </c>
      <c r="AV316" s="43">
        <v>8.3446604435213789</v>
      </c>
      <c r="AW316" s="43">
        <v>5.6334725012189946</v>
      </c>
      <c r="AX316" s="43">
        <v>-14.328196015969619</v>
      </c>
      <c r="AY316" s="43">
        <v>1.5718695893344403</v>
      </c>
      <c r="AZ316" s="43">
        <v>5.0898741946558967</v>
      </c>
      <c r="BA316" s="43">
        <v>-18.665679499835473</v>
      </c>
      <c r="BB316" s="43">
        <v>-2.8292267527538439</v>
      </c>
      <c r="BC316" s="43">
        <v>6.341842866352021</v>
      </c>
      <c r="BD316" s="43">
        <v>6.6672867145874948</v>
      </c>
      <c r="BE316" s="43">
        <v>-4.8859934853420324</v>
      </c>
      <c r="BF316" s="43">
        <v>24.073348948581152</v>
      </c>
      <c r="BG316" s="43">
        <v>2.401831977390767</v>
      </c>
      <c r="BH316" s="43">
        <v>-3.266260338494964</v>
      </c>
      <c r="BI316" s="43">
        <v>-16.337179161251758</v>
      </c>
      <c r="BJ316" s="43">
        <v>-7.3883168729275024</v>
      </c>
      <c r="BK316" s="43">
        <v>2.0373982284653591</v>
      </c>
      <c r="BL316" s="43">
        <v>5.6090971772463583</v>
      </c>
      <c r="BM316" s="43">
        <v>-2.3692148181898576</v>
      </c>
      <c r="BN316" s="43">
        <v>-7.646802361444216</v>
      </c>
      <c r="BO316" s="43">
        <v>7.0401207853609149</v>
      </c>
      <c r="BP316" s="43">
        <v>-1.4226077189478881</v>
      </c>
      <c r="BQ316" s="43">
        <v>-17.980436612621109</v>
      </c>
      <c r="BR316" s="43">
        <v>-7.1252789163855024</v>
      </c>
      <c r="BS316" s="43">
        <v>5.1477716283328645</v>
      </c>
      <c r="BT316" s="43">
        <v>6.4392760368380708</v>
      </c>
      <c r="BU316" s="43">
        <v>0.10653485403868679</v>
      </c>
      <c r="BV316" s="43">
        <v>-4.5010383980241038</v>
      </c>
      <c r="BW316" s="43">
        <v>13.60547060881605</v>
      </c>
      <c r="BX316" s="43">
        <v>2.4796094550706016</v>
      </c>
      <c r="BY316" s="43">
        <v>-1.2124654776607</v>
      </c>
      <c r="BZ316" s="43">
        <v>-0.18645805652967326</v>
      </c>
      <c r="CA316" s="43">
        <v>3.6002085450677521</v>
      </c>
      <c r="CB316" s="43">
        <v>0.93554435009922388</v>
      </c>
      <c r="CC316" s="43">
        <v>-5.6132661002809982E-2</v>
      </c>
      <c r="CD316" s="43">
        <v>-0.47151435242360551</v>
      </c>
      <c r="CE316" s="43">
        <v>-0.12957289247961648</v>
      </c>
      <c r="CF316" s="43">
        <v>-5.415473401806338</v>
      </c>
      <c r="CG316" s="43">
        <v>-5.8982876321565278</v>
      </c>
      <c r="CH316" s="43">
        <v>-0.37354126548671734</v>
      </c>
      <c r="CI316" s="43">
        <v>1.6617991188891807</v>
      </c>
      <c r="CJ316" s="43">
        <v>0.45108402189237895</v>
      </c>
      <c r="CK316" s="43">
        <v>3.3017359275109619E-2</v>
      </c>
      <c r="CL316" s="43">
        <v>-1.21383821466054</v>
      </c>
      <c r="CM316" s="43">
        <v>-7.5706789559199489E-2</v>
      </c>
      <c r="CN316" s="43">
        <v>3.1647538227101961</v>
      </c>
      <c r="CO316" s="43">
        <v>-1.4513726421990847</v>
      </c>
      <c r="CP316" s="43">
        <v>-0.18493380901659073</v>
      </c>
      <c r="CQ316" s="43">
        <v>4.5125947801910566</v>
      </c>
      <c r="CR316" s="43">
        <v>0.69773067711924985</v>
      </c>
      <c r="CS316" s="43">
        <v>-4.8737764260501193E-2</v>
      </c>
      <c r="CT316" s="43">
        <v>-0.48057844884000728</v>
      </c>
      <c r="CU316" s="43">
        <v>0.12005102971610522</v>
      </c>
      <c r="CV316" s="43">
        <v>-3.4288048955488364</v>
      </c>
      <c r="CW316" s="43">
        <v>-3.8368069830469831</v>
      </c>
      <c r="CX316" s="43">
        <v>-0.57423456623039615</v>
      </c>
      <c r="CY316" s="43">
        <v>1.384082653479179</v>
      </c>
      <c r="CZ316" s="43">
        <v>3.2119453420285472E-2</v>
      </c>
      <c r="DA316" s="43">
        <v>-1.62644602806611E-2</v>
      </c>
      <c r="DB316" s="43">
        <v>-0.59728492966674462</v>
      </c>
      <c r="DC316" s="43">
        <v>0.17958393677650708</v>
      </c>
      <c r="DD316" s="44">
        <v>3558</v>
      </c>
      <c r="DE316" s="44">
        <f t="shared" si="94"/>
        <v>29192</v>
      </c>
      <c r="DF316" s="43">
        <f t="shared" si="96"/>
        <v>14.626288659793808</v>
      </c>
      <c r="DG316" s="43">
        <f t="shared" si="96"/>
        <v>-0.92652299338198407</v>
      </c>
      <c r="DH316" s="44">
        <v>13148</v>
      </c>
      <c r="DI316" s="44">
        <f>DH316+DI315</f>
        <v>110987</v>
      </c>
      <c r="DJ316" s="43">
        <f t="shared" si="97"/>
        <v>15.994706660785173</v>
      </c>
      <c r="DK316" s="43">
        <f t="shared" si="97"/>
        <v>10.184854260980059</v>
      </c>
    </row>
    <row r="317" spans="1:115" x14ac:dyDescent="0.25">
      <c r="A317" s="41">
        <v>2024</v>
      </c>
      <c r="B317" s="41" t="s">
        <v>170</v>
      </c>
      <c r="C317" s="41" t="s">
        <v>174</v>
      </c>
      <c r="D317" s="42">
        <v>113.88733708802057</v>
      </c>
      <c r="E317" s="42">
        <v>85.081967213114751</v>
      </c>
      <c r="F317" s="42">
        <v>123.76799328581916</v>
      </c>
      <c r="G317" s="42">
        <v>115.00323425902576</v>
      </c>
      <c r="H317" s="42">
        <v>117.53235694822888</v>
      </c>
      <c r="I317" s="42">
        <v>115.55555555555554</v>
      </c>
      <c r="J317" s="42">
        <v>114.48684249341305</v>
      </c>
      <c r="K317" s="42">
        <v>117.66462219219171</v>
      </c>
      <c r="L317" s="42">
        <v>127.76065854101897</v>
      </c>
      <c r="M317" s="42">
        <v>94.040120514892095</v>
      </c>
      <c r="N317" s="42">
        <v>206.98057731807228</v>
      </c>
      <c r="O317" s="42">
        <v>125.47504465069017</v>
      </c>
      <c r="P317" s="42">
        <v>162.41109434132866</v>
      </c>
      <c r="Q317" s="42">
        <v>165.26121517807385</v>
      </c>
      <c r="R317" s="42">
        <v>139.9358080247118</v>
      </c>
      <c r="S317" s="42">
        <v>135.03087363483675</v>
      </c>
      <c r="T317" s="42">
        <v>176.62469409208938</v>
      </c>
      <c r="U317" s="42">
        <v>124.49555287136256</v>
      </c>
      <c r="V317" s="42">
        <v>280.92402014669375</v>
      </c>
      <c r="W317" s="42">
        <v>182.49703149073932</v>
      </c>
      <c r="X317" s="42">
        <v>211.27409650294612</v>
      </c>
      <c r="Y317" s="42">
        <v>229.84221867269059</v>
      </c>
      <c r="Z317" s="42">
        <v>162.82842989689325</v>
      </c>
      <c r="AA317" s="42">
        <v>192.04075425281337</v>
      </c>
      <c r="AB317" s="43">
        <v>1.8835092752735427</v>
      </c>
      <c r="AC317" s="43">
        <v>-15.815085158150854</v>
      </c>
      <c r="AD317" s="43">
        <v>-3.3276192400655158</v>
      </c>
      <c r="AE317" s="43">
        <v>3.8220796959439252</v>
      </c>
      <c r="AF317" s="43">
        <v>2.2700119474313052</v>
      </c>
      <c r="AG317" s="43">
        <v>-4.2944785276073816</v>
      </c>
      <c r="AH317" s="43">
        <v>9.2057793811868081</v>
      </c>
      <c r="AI317" s="43">
        <v>-3.8196894849158003</v>
      </c>
      <c r="AJ317" s="43">
        <v>-0.58627112365855494</v>
      </c>
      <c r="AK317" s="43">
        <v>-19.867496417223773</v>
      </c>
      <c r="AL317" s="43">
        <v>10.01115698453372</v>
      </c>
      <c r="AM317" s="43">
        <v>1.6956993373240303</v>
      </c>
      <c r="AN317" s="43">
        <v>25.290142413003693</v>
      </c>
      <c r="AO317" s="43">
        <v>8.3398539910110934</v>
      </c>
      <c r="AP317" s="43">
        <v>-7.7538704846725315</v>
      </c>
      <c r="AQ317" s="43">
        <v>4.5548729299636159</v>
      </c>
      <c r="AR317" s="43">
        <v>-0.37543163799232948</v>
      </c>
      <c r="AS317" s="43">
        <v>-21.137447612578498</v>
      </c>
      <c r="AT317" s="43">
        <v>8.7885842483127696</v>
      </c>
      <c r="AU317" s="43">
        <v>2.0519083291465012</v>
      </c>
      <c r="AV317" s="43">
        <v>25.136188007600822</v>
      </c>
      <c r="AW317" s="43">
        <v>9.1132182753221223</v>
      </c>
      <c r="AX317" s="43">
        <v>-5.6647550996862694</v>
      </c>
      <c r="AY317" s="43">
        <v>8.70115880157487</v>
      </c>
      <c r="AZ317" s="43">
        <v>4.7586725150851938</v>
      </c>
      <c r="BA317" s="43">
        <v>-18.403166778698932</v>
      </c>
      <c r="BB317" s="43">
        <v>-2.8790690170501732</v>
      </c>
      <c r="BC317" s="43">
        <v>6.0853871409161098</v>
      </c>
      <c r="BD317" s="43">
        <v>6.1977255127683595</v>
      </c>
      <c r="BE317" s="43">
        <v>-4.8292108362779862</v>
      </c>
      <c r="BF317" s="43">
        <v>22.321899625668841</v>
      </c>
      <c r="BG317" s="43">
        <v>1.7370896444609318</v>
      </c>
      <c r="BH317" s="43">
        <v>-2.994298019794972</v>
      </c>
      <c r="BI317" s="43">
        <v>-16.658588310890554</v>
      </c>
      <c r="BJ317" s="43">
        <v>-5.7193730634027879</v>
      </c>
      <c r="BK317" s="43">
        <v>2.0016203039244562</v>
      </c>
      <c r="BL317" s="43">
        <v>7.6300714337129261</v>
      </c>
      <c r="BM317" s="43">
        <v>-1.3535411268862707</v>
      </c>
      <c r="BN317" s="43">
        <v>-7.6593881319999664</v>
      </c>
      <c r="BO317" s="43">
        <v>6.7897666887772878</v>
      </c>
      <c r="BP317" s="43">
        <v>-1.3153519778468348</v>
      </c>
      <c r="BQ317" s="43">
        <v>-18.267180994526999</v>
      </c>
      <c r="BR317" s="43">
        <v>-5.5839791727182782</v>
      </c>
      <c r="BS317" s="43">
        <v>4.8189834280101485</v>
      </c>
      <c r="BT317" s="43">
        <v>8.3775763145386364</v>
      </c>
      <c r="BU317" s="43">
        <v>0.97973462534135525</v>
      </c>
      <c r="BV317" s="43">
        <v>-4.6395782319642365</v>
      </c>
      <c r="BW317" s="43">
        <v>13.098354774496169</v>
      </c>
      <c r="BX317" s="43">
        <v>0.57369595395191197</v>
      </c>
      <c r="BY317" s="43">
        <v>-1.1032912073922185</v>
      </c>
      <c r="BZ317" s="43">
        <v>-0.22658810025955811</v>
      </c>
      <c r="CA317" s="43">
        <v>2.2356893436226652</v>
      </c>
      <c r="CB317" s="43">
        <v>0.50498211463764786</v>
      </c>
      <c r="CC317" s="43">
        <v>-3.880923845098265E-2</v>
      </c>
      <c r="CD317" s="43">
        <v>-0.59269039736598406</v>
      </c>
      <c r="CE317" s="43">
        <v>-0.20559656083966638</v>
      </c>
      <c r="CF317" s="43">
        <v>-1.0406657851757046</v>
      </c>
      <c r="CG317" s="43">
        <v>-4.287199541607432</v>
      </c>
      <c r="CH317" s="43">
        <v>0.97766810482510602</v>
      </c>
      <c r="CI317" s="43">
        <v>0.78828696897155293</v>
      </c>
      <c r="CJ317" s="43">
        <v>2.3119536204190023</v>
      </c>
      <c r="CK317" s="43">
        <v>4.8534419237925973E-2</v>
      </c>
      <c r="CL317" s="43">
        <v>-0.9950120298803169</v>
      </c>
      <c r="CM317" s="43">
        <v>0.11510267285832883</v>
      </c>
      <c r="CN317" s="43">
        <v>2.930309826409399</v>
      </c>
      <c r="CO317" s="43">
        <v>-1.4114056597181079</v>
      </c>
      <c r="CP317" s="43">
        <v>-0.1941142344211445</v>
      </c>
      <c r="CQ317" s="43">
        <v>3.5558257284564978</v>
      </c>
      <c r="CR317" s="43">
        <v>1.4320726036257596</v>
      </c>
      <c r="CS317" s="43">
        <v>-4.7671119990478864E-2</v>
      </c>
      <c r="CT317" s="43">
        <v>-0.49099056763786847</v>
      </c>
      <c r="CU317" s="43">
        <v>8.659307609476212E-2</v>
      </c>
      <c r="CV317" s="43">
        <v>-3.2105424127992706</v>
      </c>
      <c r="CW317" s="43">
        <v>-3.8819771563457355</v>
      </c>
      <c r="CX317" s="43">
        <v>-0.43856212421551022</v>
      </c>
      <c r="CY317" s="43">
        <v>0.89578602109328709</v>
      </c>
      <c r="CZ317" s="43">
        <v>0.68835574834068125</v>
      </c>
      <c r="DA317" s="43">
        <v>-9.7035504196621835E-3</v>
      </c>
      <c r="DB317" s="43">
        <v>-0.63747865597869302</v>
      </c>
      <c r="DC317" s="43">
        <v>0.17303730472637366</v>
      </c>
      <c r="DD317" s="44">
        <v>4063</v>
      </c>
      <c r="DE317" s="44">
        <f t="shared" si="94"/>
        <v>33255</v>
      </c>
      <c r="DF317" s="43">
        <f t="shared" si="96"/>
        <v>41.815008726003498</v>
      </c>
      <c r="DG317" s="43">
        <f t="shared" si="96"/>
        <v>2.861119703062176</v>
      </c>
      <c r="DH317" s="44">
        <v>13962</v>
      </c>
      <c r="DI317" s="44">
        <f>DH317+DI316</f>
        <v>124949</v>
      </c>
      <c r="DJ317" s="43">
        <f t="shared" si="97"/>
        <v>27.20481049562682</v>
      </c>
      <c r="DK317" s="43">
        <f t="shared" si="97"/>
        <v>11.857229821671567</v>
      </c>
    </row>
    <row r="318" spans="1:115" x14ac:dyDescent="0.25">
      <c r="A318" s="41">
        <v>2024</v>
      </c>
      <c r="B318" s="41" t="s">
        <v>171</v>
      </c>
      <c r="C318" s="41" t="s">
        <v>174</v>
      </c>
      <c r="D318" s="42">
        <v>118.3375521087888</v>
      </c>
      <c r="E318" s="42">
        <v>84.918032786885249</v>
      </c>
      <c r="F318" s="42">
        <v>122.64482488935148</v>
      </c>
      <c r="G318" s="42">
        <v>119.56584183925183</v>
      </c>
      <c r="H318" s="42">
        <v>119.95593494550407</v>
      </c>
      <c r="I318" s="42">
        <v>123.7037037037037</v>
      </c>
      <c r="J318" s="42">
        <v>129.91533673559687</v>
      </c>
      <c r="K318" s="42">
        <v>117.52432685255319</v>
      </c>
      <c r="L318" s="42">
        <v>142.58572821207289</v>
      </c>
      <c r="M318" s="42">
        <v>101.35518603477847</v>
      </c>
      <c r="N318" s="42">
        <v>217.35396172944004</v>
      </c>
      <c r="O318" s="42">
        <v>143.58857160671491</v>
      </c>
      <c r="P318" s="42">
        <v>175.86131866944029</v>
      </c>
      <c r="Q318" s="42">
        <v>195.56793093920075</v>
      </c>
      <c r="R318" s="42">
        <v>163.89238991089613</v>
      </c>
      <c r="S318" s="42">
        <v>131.74650708141797</v>
      </c>
      <c r="T318" s="42">
        <v>192.36340143820607</v>
      </c>
      <c r="U318" s="42">
        <v>135.14891497361302</v>
      </c>
      <c r="V318" s="42">
        <v>294.30519689443929</v>
      </c>
      <c r="W318" s="42">
        <v>199.82835904669852</v>
      </c>
      <c r="X318" s="42">
        <v>225.24005781977317</v>
      </c>
      <c r="Y318" s="42">
        <v>272.36874599451613</v>
      </c>
      <c r="Z318" s="42">
        <v>191.33391193772275</v>
      </c>
      <c r="AA318" s="42">
        <v>188.07601786983264</v>
      </c>
      <c r="AB318" s="43">
        <v>8.1190871255198971E-2</v>
      </c>
      <c r="AC318" s="43">
        <v>-15.977291159772911</v>
      </c>
      <c r="AD318" s="43">
        <v>-3.5500355342905521</v>
      </c>
      <c r="AE318" s="43">
        <v>6.1036974770294128</v>
      </c>
      <c r="AF318" s="43">
        <v>3.9082812413564039</v>
      </c>
      <c r="AG318" s="43">
        <v>1.2121212121211977</v>
      </c>
      <c r="AH318" s="43">
        <v>-18.081319533370145</v>
      </c>
      <c r="AI318" s="43">
        <v>-3.0276046304130388</v>
      </c>
      <c r="AJ318" s="43">
        <v>1.4293610215007302</v>
      </c>
      <c r="AK318" s="43">
        <v>-20.77548365936557</v>
      </c>
      <c r="AL318" s="43">
        <v>12.441894614577031</v>
      </c>
      <c r="AM318" s="43">
        <v>7.1436286452614572</v>
      </c>
      <c r="AN318" s="43">
        <v>25.672875622245407</v>
      </c>
      <c r="AO318" s="43">
        <v>14.269277568805538</v>
      </c>
      <c r="AP318" s="43">
        <v>-12.728159882380098</v>
      </c>
      <c r="AQ318" s="43">
        <v>-2.268628186737387</v>
      </c>
      <c r="AR318" s="43">
        <v>1.0502985383260111</v>
      </c>
      <c r="AS318" s="43">
        <v>-21.42102144066914</v>
      </c>
      <c r="AT318" s="43">
        <v>10.955872165482571</v>
      </c>
      <c r="AU318" s="43">
        <v>6.1204108031711835</v>
      </c>
      <c r="AV318" s="43">
        <v>24.20752378896751</v>
      </c>
      <c r="AW318" s="43">
        <v>15.059497721686732</v>
      </c>
      <c r="AX318" s="43">
        <v>-10.789396355461689</v>
      </c>
      <c r="AY318" s="43">
        <v>1.3848827258804652</v>
      </c>
      <c r="AZ318" s="43">
        <v>4.2979332504182732</v>
      </c>
      <c r="BA318" s="43">
        <v>-18.198604842018863</v>
      </c>
      <c r="BB318" s="43">
        <v>-2.939692576842079</v>
      </c>
      <c r="BC318" s="43">
        <v>6.0871051170066304</v>
      </c>
      <c r="BD318" s="43">
        <v>5.9759322824138206</v>
      </c>
      <c r="BE318" s="43">
        <v>-4.294149221685462</v>
      </c>
      <c r="BF318" s="43">
        <v>16.210799025539547</v>
      </c>
      <c r="BG318" s="43">
        <v>1.2810350559443462</v>
      </c>
      <c r="BH318" s="43">
        <v>-2.5523171851859705</v>
      </c>
      <c r="BI318" s="43">
        <v>-17.030294794861078</v>
      </c>
      <c r="BJ318" s="43">
        <v>-4.090156275263956</v>
      </c>
      <c r="BK318" s="43">
        <v>2.5266981161371938</v>
      </c>
      <c r="BL318" s="43">
        <v>9.4305606809821807</v>
      </c>
      <c r="BM318" s="43">
        <v>0.14901508274096642</v>
      </c>
      <c r="BN318" s="43">
        <v>-8.3032956788827388</v>
      </c>
      <c r="BO318" s="43">
        <v>5.9279158886757166</v>
      </c>
      <c r="BP318" s="43">
        <v>-1.0809628668907445</v>
      </c>
      <c r="BQ318" s="43">
        <v>-18.551169932459722</v>
      </c>
      <c r="BR318" s="43">
        <v>-4.087411933949026</v>
      </c>
      <c r="BS318" s="43">
        <v>4.9498834011557857</v>
      </c>
      <c r="BT318" s="43">
        <v>9.9636182101837445</v>
      </c>
      <c r="BU318" s="43">
        <v>2.3630273034215277</v>
      </c>
      <c r="BV318" s="43">
        <v>-5.4320699334167948</v>
      </c>
      <c r="BW318" s="43">
        <v>11.951124427116966</v>
      </c>
      <c r="BX318" s="43">
        <v>2.4101600848383669</v>
      </c>
      <c r="BY318" s="43">
        <v>-1.0263015517529579</v>
      </c>
      <c r="BZ318" s="43">
        <v>-0.23711268502385605</v>
      </c>
      <c r="CA318" s="43">
        <v>3.5838668549245569</v>
      </c>
      <c r="CB318" s="43">
        <v>0.60686448141821492</v>
      </c>
      <c r="CC318" s="43">
        <v>1.0918101614393163E-2</v>
      </c>
      <c r="CD318" s="43">
        <v>-0.37931598185133131</v>
      </c>
      <c r="CE318" s="43">
        <v>-0.14875913449064793</v>
      </c>
      <c r="CF318" s="43">
        <v>1.376477452466446</v>
      </c>
      <c r="CG318" s="43">
        <v>-4.264228191483479</v>
      </c>
      <c r="CH318" s="43">
        <v>1.1133625817246748</v>
      </c>
      <c r="CI318" s="43">
        <v>3.8384218725403336</v>
      </c>
      <c r="CJ318" s="43">
        <v>2.3102587710067817</v>
      </c>
      <c r="CK318" s="43">
        <v>8.6163865495452172E-2</v>
      </c>
      <c r="CL318" s="43">
        <v>-1.6569403989274798</v>
      </c>
      <c r="CM318" s="43">
        <v>-5.0561047889814789E-2</v>
      </c>
      <c r="CN318" s="43">
        <v>2.9433040821131868</v>
      </c>
      <c r="CO318" s="43">
        <v>-1.3382585040264885</v>
      </c>
      <c r="CP318" s="43">
        <v>-0.19818269713393652</v>
      </c>
      <c r="CQ318" s="43">
        <v>3.558813925157271</v>
      </c>
      <c r="CR318" s="43">
        <v>1.3688915822400969</v>
      </c>
      <c r="CS318" s="43">
        <v>-4.2157970545590395E-2</v>
      </c>
      <c r="CT318" s="43">
        <v>-0.47075294803801926</v>
      </c>
      <c r="CU318" s="43">
        <v>6.4950694459822281E-2</v>
      </c>
      <c r="CV318" s="43">
        <v>-2.6440215815264736</v>
      </c>
      <c r="CW318" s="43">
        <v>-3.8112541108418339</v>
      </c>
      <c r="CX318" s="43">
        <v>-0.28373506354583639</v>
      </c>
      <c r="CY318" s="43">
        <v>1.1893567450832292</v>
      </c>
      <c r="CZ318" s="43">
        <v>0.85016416387107541</v>
      </c>
      <c r="DA318" s="43">
        <v>-1.3938138277440787E-4</v>
      </c>
      <c r="DB318" s="43">
        <v>-0.73918479192832309</v>
      </c>
      <c r="DC318" s="43">
        <v>0.15077085721799588</v>
      </c>
      <c r="DD318" s="44">
        <v>5036</v>
      </c>
      <c r="DE318" s="44">
        <f t="shared" si="94"/>
        <v>38291</v>
      </c>
      <c r="DF318" s="43">
        <f t="shared" si="96"/>
        <v>9.4306823120382521</v>
      </c>
      <c r="DG318" s="43">
        <f t="shared" si="96"/>
        <v>3.6797357305317968</v>
      </c>
      <c r="DH318" s="44">
        <v>13068</v>
      </c>
      <c r="DI318" s="44">
        <f>DH318+DI317</f>
        <v>138017</v>
      </c>
      <c r="DJ318" s="43">
        <f t="shared" si="97"/>
        <v>20.198675496688743</v>
      </c>
      <c r="DK318" s="43">
        <f t="shared" si="97"/>
        <v>12.597082626289001</v>
      </c>
    </row>
    <row r="319" spans="1:115" x14ac:dyDescent="0.25">
      <c r="A319" s="41">
        <v>2024</v>
      </c>
      <c r="B319" s="41" t="s">
        <v>172</v>
      </c>
      <c r="C319" s="41" t="s">
        <v>174</v>
      </c>
      <c r="D319" s="42">
        <v>117.80501173672506</v>
      </c>
      <c r="E319" s="42">
        <v>86.803278688524586</v>
      </c>
      <c r="F319" s="42">
        <v>122.88150788441695</v>
      </c>
      <c r="G319" s="42">
        <v>116.5964631458925</v>
      </c>
      <c r="H319" s="42">
        <v>121.36090769754766</v>
      </c>
      <c r="I319" s="42">
        <v>129.62962962962962</v>
      </c>
      <c r="J319" s="42">
        <v>144.65075044908943</v>
      </c>
      <c r="K319" s="42">
        <v>99.642067017782907</v>
      </c>
      <c r="L319" s="42">
        <v>174.81902105435194</v>
      </c>
      <c r="M319" s="42">
        <v>119.04826416916346</v>
      </c>
      <c r="N319" s="42">
        <v>213.65888472891004</v>
      </c>
      <c r="O319" s="42">
        <v>176.29186184284683</v>
      </c>
      <c r="P319" s="42">
        <v>178.47918147971683</v>
      </c>
      <c r="Q319" s="42">
        <v>318.3142366878015</v>
      </c>
      <c r="R319" s="42">
        <v>299.27744936398295</v>
      </c>
      <c r="S319" s="42">
        <v>149.53781428411099</v>
      </c>
      <c r="T319" s="42">
        <v>236.23788865547314</v>
      </c>
      <c r="U319" s="42">
        <v>158.15103904855755</v>
      </c>
      <c r="V319" s="42">
        <v>288.998742262262</v>
      </c>
      <c r="W319" s="42">
        <v>248.69069763852173</v>
      </c>
      <c r="X319" s="42">
        <v>225.54481154988335</v>
      </c>
      <c r="Y319" s="42">
        <v>445.0215956217038</v>
      </c>
      <c r="Z319" s="42">
        <v>350.79853584030678</v>
      </c>
      <c r="AA319" s="42">
        <v>213.06680729176088</v>
      </c>
      <c r="AB319" s="43">
        <v>-1.1794719660716102</v>
      </c>
      <c r="AC319" s="43">
        <v>-13.125512715340449</v>
      </c>
      <c r="AD319" s="43">
        <v>-2.1150418213487066</v>
      </c>
      <c r="AE319" s="43">
        <v>1.1550929096470819</v>
      </c>
      <c r="AF319" s="43">
        <v>5.5691350480528756</v>
      </c>
      <c r="AG319" s="43">
        <v>4.7904191616766401</v>
      </c>
      <c r="AH319" s="43">
        <v>-8.3981264084382232</v>
      </c>
      <c r="AI319" s="43">
        <v>-15.618716871127102</v>
      </c>
      <c r="AJ319" s="43">
        <v>2.7409520186508551</v>
      </c>
      <c r="AK319" s="43">
        <v>-17.73179559773309</v>
      </c>
      <c r="AL319" s="43">
        <v>14.558759564988733</v>
      </c>
      <c r="AM319" s="43">
        <v>9.1505237047961643</v>
      </c>
      <c r="AN319" s="43">
        <v>26.286933865909234</v>
      </c>
      <c r="AO319" s="43">
        <v>6.2012384266802778</v>
      </c>
      <c r="AP319" s="43">
        <v>-9.4688001794334564</v>
      </c>
      <c r="AQ319" s="43">
        <v>-2.6282951138055122</v>
      </c>
      <c r="AR319" s="43">
        <v>2.5610149014024364</v>
      </c>
      <c r="AS319" s="43">
        <v>-17.758012999378479</v>
      </c>
      <c r="AT319" s="43">
        <v>13.285801546454245</v>
      </c>
      <c r="AU319" s="43">
        <v>7.635582472767477</v>
      </c>
      <c r="AV319" s="43">
        <v>25.197312553502925</v>
      </c>
      <c r="AW319" s="43">
        <v>7.5586823809776993</v>
      </c>
      <c r="AX319" s="43">
        <v>-7.155949987850974</v>
      </c>
      <c r="AY319" s="43">
        <v>0.48031957432110861</v>
      </c>
      <c r="AZ319" s="43">
        <v>3.8031162530239193</v>
      </c>
      <c r="BA319" s="43">
        <v>-17.808219178082176</v>
      </c>
      <c r="BB319" s="43">
        <v>-2.8721579505391892</v>
      </c>
      <c r="BC319" s="43">
        <v>5.6552214922604538</v>
      </c>
      <c r="BD319" s="43">
        <v>5.9401415936988888</v>
      </c>
      <c r="BE319" s="43">
        <v>-3.5467980295566637</v>
      </c>
      <c r="BF319" s="43">
        <v>12.989668432350566</v>
      </c>
      <c r="BG319" s="43">
        <v>-0.16059998904730532</v>
      </c>
      <c r="BH319" s="43">
        <v>-1.9812360651195182</v>
      </c>
      <c r="BI319" s="43">
        <v>-17.095297589552196</v>
      </c>
      <c r="BJ319" s="43">
        <v>-2.6046026489642937</v>
      </c>
      <c r="BK319" s="43">
        <v>3.2525479609898378</v>
      </c>
      <c r="BL319" s="43">
        <v>10.973857039102963</v>
      </c>
      <c r="BM319" s="43">
        <v>1.0214648536206017</v>
      </c>
      <c r="BN319" s="43">
        <v>-8.5162953885369213</v>
      </c>
      <c r="BO319" s="43">
        <v>5.0911915514683992</v>
      </c>
      <c r="BP319" s="43">
        <v>-0.69108136143348764</v>
      </c>
      <c r="BQ319" s="43">
        <v>-18.478620692016879</v>
      </c>
      <c r="BR319" s="43">
        <v>-2.6965673192790529</v>
      </c>
      <c r="BS319" s="43">
        <v>5.2449245153648683</v>
      </c>
      <c r="BT319" s="43">
        <v>11.342641232590655</v>
      </c>
      <c r="BU319" s="43">
        <v>3.124468221096155</v>
      </c>
      <c r="BV319" s="43">
        <v>-5.7510156060790685</v>
      </c>
      <c r="BW319" s="43">
        <v>10.796218447118733</v>
      </c>
      <c r="BX319" s="43">
        <v>-0.7712176183938908</v>
      </c>
      <c r="BY319" s="43">
        <v>-0.75071235660491009</v>
      </c>
      <c r="BZ319" s="43">
        <v>-0.14397223277354559</v>
      </c>
      <c r="CA319" s="43">
        <v>0.61766658792577678</v>
      </c>
      <c r="CB319" s="43">
        <v>0.94053288968764659</v>
      </c>
      <c r="CC319" s="43">
        <v>3.085119273718797E-2</v>
      </c>
      <c r="CD319" s="43">
        <v>-0.73843822611066112</v>
      </c>
      <c r="CE319" s="43">
        <v>-0.72714547325543155</v>
      </c>
      <c r="CF319" s="43">
        <v>1.2659905149767354</v>
      </c>
      <c r="CG319" s="43">
        <v>-3.3117791922229225</v>
      </c>
      <c r="CH319" s="43">
        <v>0.88448438849054101</v>
      </c>
      <c r="CI319" s="43">
        <v>4.6560020374863482</v>
      </c>
      <c r="CJ319" s="43">
        <v>1.9675494508015732</v>
      </c>
      <c r="CK319" s="43">
        <v>5.2187391100631045E-2</v>
      </c>
      <c r="CL319" s="43">
        <v>-2.9185815035794729</v>
      </c>
      <c r="CM319" s="43">
        <v>-6.387205709994373E-2</v>
      </c>
      <c r="CN319" s="43">
        <v>2.2209630419655468</v>
      </c>
      <c r="CO319" s="43">
        <v>-1.2397717071636221</v>
      </c>
      <c r="CP319" s="43">
        <v>-0.18654244878939757</v>
      </c>
      <c r="CQ319" s="43">
        <v>3.1771405767005292</v>
      </c>
      <c r="CR319" s="43">
        <v>0.98960671023124802</v>
      </c>
      <c r="CS319" s="43">
        <v>-3.4287718247610996E-2</v>
      </c>
      <c r="CT319" s="43">
        <v>-0.47788871140361244</v>
      </c>
      <c r="CU319" s="43">
        <v>-7.2936593619687207E-3</v>
      </c>
      <c r="CV319" s="43">
        <v>-2.2110906763757754</v>
      </c>
      <c r="CW319" s="43">
        <v>-3.7460919488695659</v>
      </c>
      <c r="CX319" s="43">
        <v>-0.15763076231955747</v>
      </c>
      <c r="CY319" s="43">
        <v>1.5635663008613343</v>
      </c>
      <c r="CZ319" s="43">
        <v>0.97078113405015543</v>
      </c>
      <c r="DA319" s="43">
        <v>5.5090702569786454E-3</v>
      </c>
      <c r="DB319" s="43">
        <v>-0.97444136032268236</v>
      </c>
      <c r="DC319" s="43">
        <v>0.12721688996758124</v>
      </c>
      <c r="DD319" s="44">
        <v>5961</v>
      </c>
      <c r="DE319" s="44">
        <f t="shared" si="94"/>
        <v>44252</v>
      </c>
      <c r="DF319" s="43">
        <f t="shared" si="96"/>
        <v>3.4716195105016556</v>
      </c>
      <c r="DG319" s="43">
        <f t="shared" si="96"/>
        <v>3.6516524957252994</v>
      </c>
      <c r="DH319" s="44">
        <v>15531</v>
      </c>
      <c r="DI319" s="44">
        <f>DH319+DI318</f>
        <v>153548</v>
      </c>
      <c r="DJ319" s="43">
        <f t="shared" si="97"/>
        <v>27.554204993429686</v>
      </c>
      <c r="DK319" s="43">
        <f t="shared" si="97"/>
        <v>13.94858703395867</v>
      </c>
    </row>
    <row r="320" spans="1:115" x14ac:dyDescent="0.25">
      <c r="A320" s="41" t="s">
        <v>497</v>
      </c>
      <c r="B320" s="41" t="s">
        <v>160</v>
      </c>
      <c r="C320" s="41" t="s">
        <v>174</v>
      </c>
      <c r="D320" s="42">
        <v>110.40270653608273</v>
      </c>
      <c r="E320" s="42">
        <v>84.180327868852459</v>
      </c>
      <c r="F320" s="42">
        <v>123.30323394949991</v>
      </c>
      <c r="G320" s="42">
        <v>108.7276753900297</v>
      </c>
      <c r="H320" s="42">
        <v>118.365761239782</v>
      </c>
      <c r="I320" s="42">
        <v>135.55555555555557</v>
      </c>
      <c r="J320" s="42">
        <v>119.94578321670714</v>
      </c>
      <c r="K320" s="42">
        <v>100.4082954114723</v>
      </c>
      <c r="L320" s="42">
        <v>123.43873599195862</v>
      </c>
      <c r="M320" s="42">
        <v>93.910924666113857</v>
      </c>
      <c r="N320" s="42">
        <v>215.47532507750685</v>
      </c>
      <c r="O320" s="42">
        <v>119.2157966348329</v>
      </c>
      <c r="P320" s="42">
        <v>160.77602705944258</v>
      </c>
      <c r="Q320" s="42">
        <v>211.9544453334675</v>
      </c>
      <c r="R320" s="42">
        <v>119.1607579818732</v>
      </c>
      <c r="S320" s="42">
        <v>134.70603449385234</v>
      </c>
      <c r="T320" s="42">
        <v>171.1301109834757</v>
      </c>
      <c r="U320" s="42">
        <v>125.09683348720908</v>
      </c>
      <c r="V320" s="42">
        <v>291.2256859502624</v>
      </c>
      <c r="W320" s="42">
        <v>174.17071433182568</v>
      </c>
      <c r="X320" s="42">
        <v>206.62453733405107</v>
      </c>
      <c r="Y320" s="42">
        <v>295.07297796990304</v>
      </c>
      <c r="Z320" s="42">
        <v>139.12029288157007</v>
      </c>
      <c r="AA320" s="42">
        <v>193.88828285444788</v>
      </c>
      <c r="AB320" s="43">
        <v>-2.36793911299783</v>
      </c>
      <c r="AC320" s="43">
        <v>-12.446717817561815</v>
      </c>
      <c r="AD320" s="43">
        <v>-3.8375662974465818E-2</v>
      </c>
      <c r="AE320" s="43">
        <v>-4.5549562867404969</v>
      </c>
      <c r="AF320" s="43">
        <v>4.5728955089144874</v>
      </c>
      <c r="AG320" s="43">
        <v>15.094339622641506</v>
      </c>
      <c r="AH320" s="43">
        <v>7.0681368391291688</v>
      </c>
      <c r="AI320" s="43">
        <v>-14.359351988683212</v>
      </c>
      <c r="AJ320" s="43">
        <v>0.7242837461689744</v>
      </c>
      <c r="AK320" s="43">
        <v>-11.195386143017904</v>
      </c>
      <c r="AL320" s="43">
        <v>12.456409397623535</v>
      </c>
      <c r="AM320" s="43">
        <v>0.90185134540259337</v>
      </c>
      <c r="AN320" s="43">
        <v>17.060399864788156</v>
      </c>
      <c r="AO320" s="43">
        <v>41.14597987962707</v>
      </c>
      <c r="AP320" s="43">
        <v>-7.0586297667724178</v>
      </c>
      <c r="AQ320" s="43">
        <v>-2.8648381595728689</v>
      </c>
      <c r="AR320" s="43">
        <v>0.78006032117818869</v>
      </c>
      <c r="AS320" s="43">
        <v>-11.269971791905576</v>
      </c>
      <c r="AT320" s="43">
        <v>11.269561965612219</v>
      </c>
      <c r="AU320" s="43">
        <v>1.0731422378465583</v>
      </c>
      <c r="AV320" s="43">
        <v>15.024434922603813</v>
      </c>
      <c r="AW320" s="43">
        <v>42.251106123908436</v>
      </c>
      <c r="AX320" s="43">
        <v>-5.6854382854618972</v>
      </c>
      <c r="AY320" s="43">
        <v>0.41589854767962731</v>
      </c>
      <c r="AZ320" s="43">
        <v>-2.36793911299783</v>
      </c>
      <c r="BA320" s="43">
        <v>-12.446717817561815</v>
      </c>
      <c r="BB320" s="43">
        <v>-3.8375662974465818E-2</v>
      </c>
      <c r="BC320" s="43">
        <v>-4.5549562867404969</v>
      </c>
      <c r="BD320" s="43">
        <v>4.5728955089144874</v>
      </c>
      <c r="BE320" s="43">
        <v>15.094339622641506</v>
      </c>
      <c r="BF320" s="43">
        <v>7.0681368391291688</v>
      </c>
      <c r="BG320" s="43">
        <v>-14.359351988683212</v>
      </c>
      <c r="BH320" s="43">
        <v>0.7242837461689744</v>
      </c>
      <c r="BI320" s="43">
        <v>-11.195386143017904</v>
      </c>
      <c r="BJ320" s="43">
        <v>12.456409397623535</v>
      </c>
      <c r="BK320" s="43">
        <v>0.90185134540259337</v>
      </c>
      <c r="BL320" s="43">
        <v>17.060399864788156</v>
      </c>
      <c r="BM320" s="43">
        <v>41.14597987962707</v>
      </c>
      <c r="BN320" s="43">
        <v>-7.0586297667724178</v>
      </c>
      <c r="BO320" s="43">
        <v>-2.8648381595728689</v>
      </c>
      <c r="BP320" s="43">
        <v>0.78006032117818869</v>
      </c>
      <c r="BQ320" s="43">
        <v>-11.269971791905576</v>
      </c>
      <c r="BR320" s="43">
        <v>11.269561965612219</v>
      </c>
      <c r="BS320" s="43">
        <v>1.0731422378465583</v>
      </c>
      <c r="BT320" s="43">
        <v>15.024434922603813</v>
      </c>
      <c r="BU320" s="43">
        <v>42.251106123908436</v>
      </c>
      <c r="BV320" s="43">
        <v>-5.6854382854618972</v>
      </c>
      <c r="BW320" s="43">
        <v>0.41589854767962731</v>
      </c>
      <c r="BX320" s="43">
        <v>-3.5212909025684382</v>
      </c>
      <c r="BY320" s="43">
        <v>-0.73175495745830244</v>
      </c>
      <c r="BZ320" s="43">
        <v>8.244145026499855E-2</v>
      </c>
      <c r="CA320" s="43">
        <v>-2.7567666234902646</v>
      </c>
      <c r="CB320" s="43">
        <v>0.78160687671545348</v>
      </c>
      <c r="CC320" s="43">
        <v>0.11750809535826744</v>
      </c>
      <c r="CD320" s="43">
        <v>-0.31995972593246647</v>
      </c>
      <c r="CE320" s="43">
        <v>-0.69436601802612596</v>
      </c>
      <c r="CF320" s="43">
        <v>1.0481281307304755</v>
      </c>
      <c r="CG320" s="43">
        <v>-2.0721494620772525</v>
      </c>
      <c r="CH320" s="43">
        <v>1.253635723431221</v>
      </c>
      <c r="CI320" s="43">
        <v>0.45740845788264367</v>
      </c>
      <c r="CJ320" s="43">
        <v>1.7206943393609029</v>
      </c>
      <c r="CK320" s="43">
        <v>0.24868846784598747</v>
      </c>
      <c r="CL320" s="43">
        <v>-0.47850694627582208</v>
      </c>
      <c r="CM320" s="43">
        <v>-8.1642449437241776E-2</v>
      </c>
      <c r="CN320" s="43">
        <v>1.731951243674601</v>
      </c>
      <c r="CO320" s="43">
        <v>-1.2080469919763321</v>
      </c>
      <c r="CP320" s="43">
        <v>-0.16982624339809813</v>
      </c>
      <c r="CQ320" s="43">
        <v>2.6971686521379858</v>
      </c>
      <c r="CR320" s="43">
        <v>0.99008373642356617</v>
      </c>
      <c r="CS320" s="43">
        <v>-9.0051956166703299E-3</v>
      </c>
      <c r="CT320" s="43">
        <v>-0.47660724025588785</v>
      </c>
      <c r="CU320" s="43">
        <v>-9.1815473639984102E-2</v>
      </c>
      <c r="CV320" s="43">
        <v>-1.4512561645832562</v>
      </c>
      <c r="CW320" s="43">
        <v>-3.4095617258982922</v>
      </c>
      <c r="CX320" s="43">
        <v>2.5572303380717015E-2</v>
      </c>
      <c r="CY320" s="43">
        <v>1.6722962512325208</v>
      </c>
      <c r="CZ320" s="43">
        <v>1.0879640458806563</v>
      </c>
      <c r="DA320" s="43">
        <v>2.9941449829326498E-2</v>
      </c>
      <c r="DB320" s="43">
        <v>-0.95839106658666007</v>
      </c>
      <c r="DC320" s="43">
        <v>0.10092257757847171</v>
      </c>
      <c r="DD320" s="44">
        <v>2949</v>
      </c>
      <c r="DE320" s="44">
        <f>DD320</f>
        <v>2949</v>
      </c>
      <c r="DF320" s="43">
        <f t="shared" si="96"/>
        <v>3.7284558564896209</v>
      </c>
      <c r="DG320" s="43">
        <f t="shared" si="96"/>
        <v>3.7284558564896209</v>
      </c>
      <c r="DH320" s="44">
        <v>13658</v>
      </c>
      <c r="DI320" s="44">
        <f>DH320</f>
        <v>13658</v>
      </c>
      <c r="DJ320" s="43">
        <f t="shared" si="97"/>
        <v>22.978570142265454</v>
      </c>
      <c r="DK320" s="43">
        <f t="shared" si="97"/>
        <v>22.978570142265454</v>
      </c>
    </row>
    <row r="321" spans="1:115" x14ac:dyDescent="0.25">
      <c r="A321" s="41" t="s">
        <v>497</v>
      </c>
      <c r="B321" s="41" t="s">
        <v>162</v>
      </c>
      <c r="C321" s="41" t="s">
        <v>174</v>
      </c>
      <c r="D321" s="42">
        <v>111.29104392889649</v>
      </c>
      <c r="E321" s="42">
        <v>82.950819672131146</v>
      </c>
      <c r="F321" s="42">
        <v>126.53503266811626</v>
      </c>
      <c r="G321" s="42">
        <v>111.52996897304052</v>
      </c>
      <c r="H321" s="42">
        <v>118.72977690735694</v>
      </c>
      <c r="I321" s="42">
        <v>130.37037037037038</v>
      </c>
      <c r="J321" s="42">
        <v>110.53702872775312</v>
      </c>
      <c r="K321" s="42">
        <v>104.1099339894437</v>
      </c>
      <c r="L321" s="42">
        <v>118.98837257373125</v>
      </c>
      <c r="M321" s="42">
        <v>100.66020677026563</v>
      </c>
      <c r="N321" s="42">
        <v>217.76997866352832</v>
      </c>
      <c r="O321" s="42">
        <v>113.49770170836351</v>
      </c>
      <c r="P321" s="42">
        <v>149.55105233256725</v>
      </c>
      <c r="Q321" s="42">
        <v>235.53863956519834</v>
      </c>
      <c r="R321" s="42">
        <v>92.629602485022261</v>
      </c>
      <c r="S321" s="42">
        <v>125.82553531796962</v>
      </c>
      <c r="T321" s="42">
        <v>165.48859504502224</v>
      </c>
      <c r="U321" s="42">
        <v>133.55153075706176</v>
      </c>
      <c r="V321" s="42">
        <v>295.81120112113518</v>
      </c>
      <c r="W321" s="42">
        <v>166.42606246214652</v>
      </c>
      <c r="X321" s="42">
        <v>192.26858649759095</v>
      </c>
      <c r="Y321" s="42">
        <v>324.36966322483357</v>
      </c>
      <c r="Z321" s="42">
        <v>108.62515474989559</v>
      </c>
      <c r="AA321" s="42">
        <v>181.75149684109161</v>
      </c>
      <c r="AB321" s="43">
        <v>-1.2346015003485755</v>
      </c>
      <c r="AC321" s="43">
        <v>-11.538461538461542</v>
      </c>
      <c r="AD321" s="43">
        <v>1.3337009333414418</v>
      </c>
      <c r="AE321" s="43">
        <v>-2.0520167766236441</v>
      </c>
      <c r="AF321" s="43">
        <v>4.2533505299164664</v>
      </c>
      <c r="AG321" s="43">
        <v>11.392405063291156</v>
      </c>
      <c r="AH321" s="43">
        <v>2.5264831423781997</v>
      </c>
      <c r="AI321" s="43">
        <v>-11.592741935674555</v>
      </c>
      <c r="AJ321" s="43">
        <v>1.8943572927202057</v>
      </c>
      <c r="AK321" s="43">
        <v>-7.8293690359578116</v>
      </c>
      <c r="AL321" s="43">
        <v>11.506806878174846</v>
      </c>
      <c r="AM321" s="43">
        <v>1.4492341910179007</v>
      </c>
      <c r="AN321" s="43">
        <v>17.32112819351206</v>
      </c>
      <c r="AO321" s="43">
        <v>67.277404257187129</v>
      </c>
      <c r="AP321" s="43">
        <v>-4.8646247419441462</v>
      </c>
      <c r="AQ321" s="43">
        <v>-2.467666495451315</v>
      </c>
      <c r="AR321" s="43">
        <v>1.6319228998193713</v>
      </c>
      <c r="AS321" s="43">
        <v>-8.1698058102201649</v>
      </c>
      <c r="AT321" s="43">
        <v>10.978460946517732</v>
      </c>
      <c r="AU321" s="43">
        <v>1.1021030161354473</v>
      </c>
      <c r="AV321" s="43">
        <v>15.643265508429206</v>
      </c>
      <c r="AW321" s="43">
        <v>66.699040991649852</v>
      </c>
      <c r="AX321" s="43">
        <v>-3.4283150186801614</v>
      </c>
      <c r="AY321" s="43">
        <v>0.95473466638991145</v>
      </c>
      <c r="AZ321" s="43">
        <v>-1.8022696985242614</v>
      </c>
      <c r="BA321" s="43">
        <v>-11.998273629693578</v>
      </c>
      <c r="BB321" s="43">
        <v>0.65186109774963974</v>
      </c>
      <c r="BC321" s="43">
        <v>-3.3037612050642373</v>
      </c>
      <c r="BD321" s="43">
        <v>4.4126332367747656</v>
      </c>
      <c r="BE321" s="43">
        <v>13.249211356466905</v>
      </c>
      <c r="BF321" s="43">
        <v>4.8408420624427739</v>
      </c>
      <c r="BG321" s="43">
        <v>-12.972997796065988</v>
      </c>
      <c r="BH321" s="43">
        <v>1.2952037390661086</v>
      </c>
      <c r="BI321" s="43">
        <v>-9.4852827395671362</v>
      </c>
      <c r="BJ321" s="43">
        <v>11.977080333641798</v>
      </c>
      <c r="BK321" s="43">
        <v>1.1680779181334033</v>
      </c>
      <c r="BL321" s="43">
        <v>17.185903747875631</v>
      </c>
      <c r="BM321" s="43">
        <v>53.791413451246271</v>
      </c>
      <c r="BN321" s="43">
        <v>-6.1116275321012159</v>
      </c>
      <c r="BO321" s="43">
        <v>-2.6734260066829885</v>
      </c>
      <c r="BP321" s="43">
        <v>1.1970613456561807</v>
      </c>
      <c r="BQ321" s="43">
        <v>-9.695820652569509</v>
      </c>
      <c r="BR321" s="43">
        <v>11.122683890032924</v>
      </c>
      <c r="BS321" s="43">
        <v>1.0872912918225897</v>
      </c>
      <c r="BT321" s="43">
        <v>15.321885586296435</v>
      </c>
      <c r="BU321" s="43">
        <v>54.084436354214915</v>
      </c>
      <c r="BV321" s="43">
        <v>-4.7089153134868607</v>
      </c>
      <c r="BW321" s="43">
        <v>0.67589170106963081</v>
      </c>
      <c r="BX321" s="43">
        <v>-1.9607203723945048</v>
      </c>
      <c r="BY321" s="43">
        <v>-0.70540674717442853</v>
      </c>
      <c r="BZ321" s="43">
        <v>9.526243945019669E-2</v>
      </c>
      <c r="CA321" s="43">
        <v>-1.1863658929751735</v>
      </c>
      <c r="CB321" s="43">
        <v>0.73698487290882264</v>
      </c>
      <c r="CC321" s="43">
        <v>9.6191829160149359E-2</v>
      </c>
      <c r="CD321" s="43">
        <v>-0.44561985372578072</v>
      </c>
      <c r="CE321" s="43">
        <v>-0.55176702003829048</v>
      </c>
      <c r="CF321" s="43">
        <v>2.1000928386369537</v>
      </c>
      <c r="CG321" s="43">
        <v>-1.6421121423921179</v>
      </c>
      <c r="CH321" s="43">
        <v>1.1795936106919274</v>
      </c>
      <c r="CI321" s="43">
        <v>0.74358202655319727</v>
      </c>
      <c r="CJ321" s="43">
        <v>1.7324105821898022</v>
      </c>
      <c r="CK321" s="43">
        <v>0.41014286976173131</v>
      </c>
      <c r="CL321" s="43">
        <v>-0.24229132624164232</v>
      </c>
      <c r="CM321" s="43">
        <v>-8.1232781925906994E-2</v>
      </c>
      <c r="CN321" s="43">
        <v>-2.7329741257682088</v>
      </c>
      <c r="CO321" s="43">
        <v>-0.74185227575765555</v>
      </c>
      <c r="CP321" s="43">
        <v>7.7619513949992544E-2</v>
      </c>
      <c r="CQ321" s="43">
        <v>-1.9080013567148351</v>
      </c>
      <c r="CR321" s="43">
        <v>0.76125979114699982</v>
      </c>
      <c r="CS321" s="43">
        <v>0.11207840137345883</v>
      </c>
      <c r="CT321" s="43">
        <v>-0.41164279214122634</v>
      </c>
      <c r="CU321" s="43">
        <v>-0.62243540762493255</v>
      </c>
      <c r="CV321" s="43">
        <v>1.5074828340293891</v>
      </c>
      <c r="CW321" s="43">
        <v>-1.9146688801120595</v>
      </c>
      <c r="CX321" s="43">
        <v>1.2187168875430745</v>
      </c>
      <c r="CY321" s="43">
        <v>0.59077104601674313</v>
      </c>
      <c r="CZ321" s="43">
        <v>1.7321188555099583</v>
      </c>
      <c r="DA321" s="43">
        <v>0.32892801848605124</v>
      </c>
      <c r="DB321" s="43">
        <v>-0.36697799380485352</v>
      </c>
      <c r="DC321" s="43">
        <v>-8.1405099609509382E-2</v>
      </c>
      <c r="DD321" s="44">
        <v>3719</v>
      </c>
      <c r="DE321" s="44">
        <f>DD321+DE320</f>
        <v>6668</v>
      </c>
      <c r="DF321" s="43">
        <f t="shared" si="96"/>
        <v>4.9675416313858411</v>
      </c>
      <c r="DG321" s="43">
        <f t="shared" si="96"/>
        <v>4.4159098026933963</v>
      </c>
      <c r="DH321" s="44">
        <v>14279</v>
      </c>
      <c r="DI321" s="44">
        <f>DH321+DH320</f>
        <v>27937</v>
      </c>
      <c r="DJ321" s="43">
        <f t="shared" si="97"/>
        <v>15.713128038897883</v>
      </c>
      <c r="DK321" s="43">
        <f t="shared" si="97"/>
        <v>19.154653245756204</v>
      </c>
    </row>
    <row r="322" spans="1:115" x14ac:dyDescent="0.25">
      <c r="A322" s="41" t="s">
        <v>497</v>
      </c>
      <c r="B322" s="41" t="s">
        <v>163</v>
      </c>
      <c r="C322" s="41" t="s">
        <v>174</v>
      </c>
      <c r="D322" s="42">
        <v>110.96602243584992</v>
      </c>
      <c r="E322" s="42">
        <v>81.885245901639351</v>
      </c>
      <c r="F322" s="42">
        <v>128.70390957130209</v>
      </c>
      <c r="G322" s="42">
        <v>111.01292607251318</v>
      </c>
      <c r="H322" s="42">
        <v>117.50042574931877</v>
      </c>
      <c r="I322" s="42">
        <v>132.59259259259261</v>
      </c>
      <c r="J322" s="42">
        <v>110.27246573024195</v>
      </c>
      <c r="K322" s="42">
        <v>106.80792129058317</v>
      </c>
      <c r="L322" s="42">
        <v>130.88439105747381</v>
      </c>
      <c r="M322" s="42">
        <v>99.135911201282568</v>
      </c>
      <c r="N322" s="42">
        <v>210.19503888880428</v>
      </c>
      <c r="O322" s="42">
        <v>130.99082710051596</v>
      </c>
      <c r="P322" s="42">
        <v>166.40511442643469</v>
      </c>
      <c r="Q322" s="42">
        <v>249.54963232009058</v>
      </c>
      <c r="R322" s="42">
        <v>110.02924948667783</v>
      </c>
      <c r="S322" s="42">
        <v>146.92774658804927</v>
      </c>
      <c r="T322" s="42">
        <v>182.94917800901928</v>
      </c>
      <c r="U322" s="42">
        <v>131.61263879689028</v>
      </c>
      <c r="V322" s="42">
        <v>287.31024535526876</v>
      </c>
      <c r="W322" s="42">
        <v>193.19343564372056</v>
      </c>
      <c r="X322" s="42">
        <v>211.88777281340259</v>
      </c>
      <c r="Y322" s="42">
        <v>345.33700446183855</v>
      </c>
      <c r="Z322" s="42">
        <v>129.36797416091136</v>
      </c>
      <c r="AA322" s="42">
        <v>213.4462519216267</v>
      </c>
      <c r="AB322" s="43">
        <v>-1.0573637534466718</v>
      </c>
      <c r="AC322" s="43">
        <v>-11.041852181656274</v>
      </c>
      <c r="AD322" s="43">
        <v>3.0990382287436224</v>
      </c>
      <c r="AE322" s="43">
        <v>-2.275754241704786</v>
      </c>
      <c r="AF322" s="43">
        <v>4.3500453720508148</v>
      </c>
      <c r="AG322" s="43">
        <v>11.875000000000036</v>
      </c>
      <c r="AH322" s="43">
        <v>1.9533874218386815</v>
      </c>
      <c r="AI322" s="43">
        <v>-7.6858502009454321</v>
      </c>
      <c r="AJ322" s="43">
        <v>3.2202766959053442</v>
      </c>
      <c r="AK322" s="43">
        <v>-20.371015575223495</v>
      </c>
      <c r="AL322" s="43">
        <v>34.748007335638185</v>
      </c>
      <c r="AM322" s="43">
        <v>4.0725663573084381</v>
      </c>
      <c r="AN322" s="43">
        <v>27.212022244802924</v>
      </c>
      <c r="AO322" s="43">
        <v>52.588066835563787</v>
      </c>
      <c r="AP322" s="43">
        <v>4.441197860775925</v>
      </c>
      <c r="AQ322" s="43">
        <v>2.0098208351759572</v>
      </c>
      <c r="AR322" s="43">
        <v>3.2387872373393467</v>
      </c>
      <c r="AS322" s="43">
        <v>-20.173844747695433</v>
      </c>
      <c r="AT322" s="43">
        <v>34.3950265606952</v>
      </c>
      <c r="AU322" s="43">
        <v>4.0595279389288086</v>
      </c>
      <c r="AV322" s="43">
        <v>24.188774232207333</v>
      </c>
      <c r="AW322" s="43">
        <v>52.719198208694372</v>
      </c>
      <c r="AX322" s="43">
        <v>5.9585484070583616</v>
      </c>
      <c r="AY322" s="43">
        <v>5.6382625083038818</v>
      </c>
      <c r="AZ322" s="43">
        <v>-1.5550396902644259</v>
      </c>
      <c r="BA322" s="43">
        <v>-11.686046511627913</v>
      </c>
      <c r="BB322" s="43">
        <v>1.4707578723842207</v>
      </c>
      <c r="BC322" s="43">
        <v>-2.9616812020918593</v>
      </c>
      <c r="BD322" s="43">
        <v>4.391885540243301</v>
      </c>
      <c r="BE322" s="43">
        <v>12.788259958071313</v>
      </c>
      <c r="BF322" s="43">
        <v>3.8886900806025526</v>
      </c>
      <c r="BG322" s="43">
        <v>-11.22872880608986</v>
      </c>
      <c r="BH322" s="43">
        <v>1.9619132318290822</v>
      </c>
      <c r="BI322" s="43">
        <v>-13.477658418943218</v>
      </c>
      <c r="BJ322" s="43">
        <v>18.519881821290674</v>
      </c>
      <c r="BK322" s="43">
        <v>2.1952818000138263</v>
      </c>
      <c r="BL322" s="43">
        <v>20.500932296509955</v>
      </c>
      <c r="BM322" s="43">
        <v>53.358425957351344</v>
      </c>
      <c r="BN322" s="43">
        <v>-2.7521434118115806</v>
      </c>
      <c r="BO322" s="43">
        <v>-1.035078922733601</v>
      </c>
      <c r="BP322" s="43">
        <v>1.906713461473819</v>
      </c>
      <c r="BQ322" s="43">
        <v>-13.523830655782687</v>
      </c>
      <c r="BR322" s="43">
        <v>17.827236785861047</v>
      </c>
      <c r="BS322" s="43">
        <v>2.1432156757444032</v>
      </c>
      <c r="BT322" s="43">
        <v>18.250846824581956</v>
      </c>
      <c r="BU322" s="43">
        <v>53.59296175290644</v>
      </c>
      <c r="BV322" s="43">
        <v>-1.3001552601687449</v>
      </c>
      <c r="BW322" s="43">
        <v>2.4191385571962432</v>
      </c>
      <c r="BX322" s="43">
        <v>-2.9994333063453382</v>
      </c>
      <c r="BY322" s="43">
        <v>-0.64217766549182487</v>
      </c>
      <c r="BZ322" s="43">
        <v>0.19206786410143323</v>
      </c>
      <c r="CA322" s="43">
        <v>-1.2720555571486245</v>
      </c>
      <c r="CB322" s="43">
        <v>0.72221447130825434</v>
      </c>
      <c r="CC322" s="43">
        <v>9.8398190680199171E-2</v>
      </c>
      <c r="CD322" s="43">
        <v>-1.7526238003836465</v>
      </c>
      <c r="CE322" s="43">
        <v>-0.34525680941111214</v>
      </c>
      <c r="CF322" s="43">
        <v>3.4443866409882986</v>
      </c>
      <c r="CG322" s="43">
        <v>-4.4489952701269235</v>
      </c>
      <c r="CH322" s="43">
        <v>2.5041977231907278</v>
      </c>
      <c r="CI322" s="43">
        <v>2.1316138706912198</v>
      </c>
      <c r="CJ322" s="43">
        <v>2.5123684182230281</v>
      </c>
      <c r="CK322" s="43">
        <v>0.33416215110839209</v>
      </c>
      <c r="CL322" s="43">
        <v>0.36294949216266553</v>
      </c>
      <c r="CM322" s="43">
        <v>4.8090255739232007E-2</v>
      </c>
      <c r="CN322" s="43">
        <v>-2.8202178397853856</v>
      </c>
      <c r="CO322" s="43">
        <v>-0.69695996762619428</v>
      </c>
      <c r="CP322" s="43">
        <v>9.4375284340038765E-2</v>
      </c>
      <c r="CQ322" s="43">
        <v>-1.6654655942808696</v>
      </c>
      <c r="CR322" s="43">
        <v>0.7363629508705537</v>
      </c>
      <c r="CS322" s="43">
        <v>0.1057576070278556</v>
      </c>
      <c r="CT322" s="43">
        <v>-0.87055680116107625</v>
      </c>
      <c r="CU322" s="43">
        <v>-0.52373131895567326</v>
      </c>
      <c r="CV322" s="43">
        <v>2.1540821626727933</v>
      </c>
      <c r="CW322" s="43">
        <v>-2.7795690207369819</v>
      </c>
      <c r="CX322" s="43">
        <v>1.654945095019017</v>
      </c>
      <c r="CY322" s="43">
        <v>1.1198259337786187</v>
      </c>
      <c r="CZ322" s="43">
        <v>1.9825728929626358</v>
      </c>
      <c r="DA322" s="43">
        <v>0.32634422640348903</v>
      </c>
      <c r="DB322" s="43">
        <v>-0.11681059519523776</v>
      </c>
      <c r="DC322" s="43">
        <v>-3.3226369558745222E-2</v>
      </c>
      <c r="DD322" s="44">
        <v>4067</v>
      </c>
      <c r="DE322" s="44">
        <f t="shared" ref="DE322" si="98">DD322+DE321</f>
        <v>10735</v>
      </c>
      <c r="DF322" s="43">
        <f t="shared" si="96"/>
        <v>35.747663551401864</v>
      </c>
      <c r="DG322" s="43">
        <f t="shared" si="96"/>
        <v>14.42123214666382</v>
      </c>
      <c r="DH322" s="44">
        <v>15790</v>
      </c>
      <c r="DI322" s="44">
        <f>DH322+DH321</f>
        <v>30069</v>
      </c>
      <c r="DJ322" s="43">
        <f t="shared" si="97"/>
        <v>44.504438546719129</v>
      </c>
      <c r="DK322" s="43">
        <f t="shared" si="97"/>
        <v>-12.521455793791636</v>
      </c>
    </row>
    <row r="323" spans="1:115" x14ac:dyDescent="0.25">
      <c r="A323" s="41" t="s">
        <v>497</v>
      </c>
      <c r="B323" s="41" t="s">
        <v>164</v>
      </c>
      <c r="C323" s="41" t="s">
        <v>174</v>
      </c>
      <c r="D323" s="42">
        <v>111.09708222125059</v>
      </c>
      <c r="E323" s="42">
        <v>82.704918032786892</v>
      </c>
      <c r="F323" s="42">
        <v>131.01909959908636</v>
      </c>
      <c r="G323" s="42">
        <v>110.89320367060991</v>
      </c>
      <c r="H323" s="42">
        <v>118.13266348773838</v>
      </c>
      <c r="I323" s="42">
        <v>133.33333333333331</v>
      </c>
      <c r="J323" s="42">
        <v>110.13086863298244</v>
      </c>
      <c r="K323" s="42">
        <v>104.73586704297652</v>
      </c>
      <c r="L323" s="42">
        <v>119.58938837684335</v>
      </c>
      <c r="M323" s="42">
        <v>92.459831198149828</v>
      </c>
      <c r="N323" s="42">
        <v>200.66209178512838</v>
      </c>
      <c r="O323" s="42">
        <v>119.17577129235173</v>
      </c>
      <c r="P323" s="42">
        <v>149.53577608097541</v>
      </c>
      <c r="Q323" s="42">
        <v>216.61062152067601</v>
      </c>
      <c r="R323" s="42">
        <v>93.488899063406748</v>
      </c>
      <c r="S323" s="42">
        <v>141.26284346496141</v>
      </c>
      <c r="T323" s="42">
        <v>168.64020374343016</v>
      </c>
      <c r="U323" s="42">
        <v>123.66389922701457</v>
      </c>
      <c r="V323" s="42">
        <v>273.38522183522161</v>
      </c>
      <c r="W323" s="42">
        <v>178.10458168696397</v>
      </c>
      <c r="X323" s="42">
        <v>189.97682174954755</v>
      </c>
      <c r="Y323" s="42">
        <v>302.46525066103732</v>
      </c>
      <c r="Z323" s="42">
        <v>110.15144785303224</v>
      </c>
      <c r="AA323" s="42">
        <v>205.46034926242584</v>
      </c>
      <c r="AB323" s="43">
        <v>-1.2847038459915638</v>
      </c>
      <c r="AC323" s="43">
        <v>-8.1892629663330219</v>
      </c>
      <c r="AD323" s="43">
        <v>4.1209260965043848</v>
      </c>
      <c r="AE323" s="43">
        <v>-2.9990218079291031</v>
      </c>
      <c r="AF323" s="43">
        <v>4.0909346688424941</v>
      </c>
      <c r="AG323" s="43">
        <v>8.4337349397590309</v>
      </c>
      <c r="AH323" s="43">
        <v>2.9234573060314739</v>
      </c>
      <c r="AI323" s="43">
        <v>-9.6032041732427302</v>
      </c>
      <c r="AJ323" s="43">
        <v>4.9874168689385323</v>
      </c>
      <c r="AK323" s="43">
        <v>-13.74396122985997</v>
      </c>
      <c r="AL323" s="43">
        <v>9.0465325652793425</v>
      </c>
      <c r="AM323" s="43">
        <v>10.199888312922134</v>
      </c>
      <c r="AN323" s="43">
        <v>19.028894944144035</v>
      </c>
      <c r="AO323" s="43">
        <v>56.149982805251256</v>
      </c>
      <c r="AP323" s="43">
        <v>-8.4854154003820348</v>
      </c>
      <c r="AQ323" s="43">
        <v>9.2662469475943468</v>
      </c>
      <c r="AR323" s="43">
        <v>5.9002445986037655</v>
      </c>
      <c r="AS323" s="43">
        <v>-12.524161814729439</v>
      </c>
      <c r="AT323" s="43">
        <v>8.3043300239043596</v>
      </c>
      <c r="AU323" s="43">
        <v>10.969956004841187</v>
      </c>
      <c r="AV323" s="43">
        <v>15.793558120348617</v>
      </c>
      <c r="AW323" s="43">
        <v>57.643549753071689</v>
      </c>
      <c r="AX323" s="43">
        <v>-6.968432673784319</v>
      </c>
      <c r="AY323" s="43">
        <v>12.758466306148964</v>
      </c>
      <c r="AZ323" s="43">
        <v>-1.487498594022052</v>
      </c>
      <c r="BA323" s="43">
        <v>-10.839391936549902</v>
      </c>
      <c r="BB323" s="43">
        <v>2.1392034912555591</v>
      </c>
      <c r="BC323" s="43">
        <v>-2.9710488024574322</v>
      </c>
      <c r="BD323" s="43">
        <v>4.3165163472378865</v>
      </c>
      <c r="BE323" s="43">
        <v>11.664074650077772</v>
      </c>
      <c r="BF323" s="43">
        <v>3.6512607021556232</v>
      </c>
      <c r="BG323" s="43">
        <v>-10.825064187436872</v>
      </c>
      <c r="BH323" s="43">
        <v>2.6798375194749591</v>
      </c>
      <c r="BI323" s="43">
        <v>-13.541568838922046</v>
      </c>
      <c r="BJ323" s="43">
        <v>16.121737064075248</v>
      </c>
      <c r="BK323" s="43">
        <v>4.0607788729377425</v>
      </c>
      <c r="BL323" s="43">
        <v>20.14615060670495</v>
      </c>
      <c r="BM323" s="43">
        <v>54.011188326994876</v>
      </c>
      <c r="BN323" s="43">
        <v>-4.1045259646038668</v>
      </c>
      <c r="BO323" s="43">
        <v>1.426617452645873</v>
      </c>
      <c r="BP323" s="43">
        <v>2.8571783191849942</v>
      </c>
      <c r="BQ323" s="43">
        <v>-13.285377180347524</v>
      </c>
      <c r="BR323" s="43">
        <v>15.410096120364326</v>
      </c>
      <c r="BS323" s="43">
        <v>4.2171422249768442</v>
      </c>
      <c r="BT323" s="43">
        <v>17.65847487672978</v>
      </c>
      <c r="BU323" s="43">
        <v>54.540724746138224</v>
      </c>
      <c r="BV323" s="43">
        <v>-2.6411324236998657</v>
      </c>
      <c r="BW323" s="43">
        <v>4.9065904060381582</v>
      </c>
      <c r="BX323" s="43">
        <v>-1.2847038459915581</v>
      </c>
      <c r="BY323" s="43">
        <v>-0.46447715938966105</v>
      </c>
      <c r="BZ323" s="43">
        <v>0.27038404681456746</v>
      </c>
      <c r="CA323" s="43">
        <v>-1.6811492741242406</v>
      </c>
      <c r="CB323" s="43">
        <v>0.68217150480057365</v>
      </c>
      <c r="CC323" s="43">
        <v>7.2252002571725149E-2</v>
      </c>
      <c r="CD323" s="43">
        <v>0.27951869197678936</v>
      </c>
      <c r="CE323" s="43">
        <v>-0.44340365864129538</v>
      </c>
      <c r="CF323" s="43">
        <v>4.9874168689385385</v>
      </c>
      <c r="CG323" s="43">
        <v>-2.8748265895915268</v>
      </c>
      <c r="CH323" s="43">
        <v>0.80367364587121859</v>
      </c>
      <c r="CI323" s="43">
        <v>5.1385875245252839</v>
      </c>
      <c r="CJ323" s="43">
        <v>1.8768820383102922</v>
      </c>
      <c r="CK323" s="43">
        <v>0.33664163813221504</v>
      </c>
      <c r="CL323" s="43">
        <v>-0.55478841296867598</v>
      </c>
      <c r="CM323" s="43">
        <v>0.26124702465967797</v>
      </c>
      <c r="CN323" s="43">
        <v>-1.4874985940220569</v>
      </c>
      <c r="CO323" s="43">
        <v>-0.63438284132495759</v>
      </c>
      <c r="CP323" s="43">
        <v>0.1390305272049189</v>
      </c>
      <c r="CQ323" s="43">
        <v>-1.6586468038808713</v>
      </c>
      <c r="CR323" s="43">
        <v>0.71807636473701075</v>
      </c>
      <c r="CS323" s="43">
        <v>9.6704701421487474E-2</v>
      </c>
      <c r="CT323" s="43">
        <v>0.35458390521211974</v>
      </c>
      <c r="CU323" s="43">
        <v>-0.5028644473917353</v>
      </c>
      <c r="CV323" s="43">
        <v>2.6798375194749582</v>
      </c>
      <c r="CW323" s="43">
        <v>-2.8006172481033547</v>
      </c>
      <c r="CX323" s="43">
        <v>1.342513096228561</v>
      </c>
      <c r="CY323" s="43">
        <v>2.0829750371433438</v>
      </c>
      <c r="CZ323" s="43">
        <v>1.9563839211458711</v>
      </c>
      <c r="DA323" s="43">
        <v>0.32860507692872992</v>
      </c>
      <c r="DB323" s="43">
        <v>-0.26996112798673993</v>
      </c>
      <c r="DC323" s="43">
        <v>3.993876411852143E-2</v>
      </c>
      <c r="DD323" s="44">
        <v>3420</v>
      </c>
      <c r="DE323" s="44">
        <f>DD323+DE322</f>
        <v>14155</v>
      </c>
      <c r="DF323" s="43">
        <f t="shared" si="96"/>
        <v>6.079404466501237</v>
      </c>
      <c r="DG323" s="43">
        <f t="shared" si="96"/>
        <v>12.287799460574323</v>
      </c>
      <c r="DH323" s="44">
        <v>14940</v>
      </c>
      <c r="DI323" s="44">
        <f>DH323+DH322</f>
        <v>30730</v>
      </c>
      <c r="DJ323" s="43">
        <f t="shared" si="97"/>
        <v>20.824909017387782</v>
      </c>
      <c r="DK323" s="43">
        <f t="shared" si="97"/>
        <v>-34.250502802858485</v>
      </c>
    </row>
    <row r="324" spans="1:115" x14ac:dyDescent="0.25">
      <c r="A324" s="41">
        <v>2019</v>
      </c>
      <c r="B324" s="41" t="s">
        <v>160</v>
      </c>
      <c r="C324" s="41" t="s">
        <v>175</v>
      </c>
      <c r="D324" s="42">
        <v>96.071798987858699</v>
      </c>
      <c r="E324" s="42">
        <v>98.08253677522751</v>
      </c>
      <c r="F324" s="42">
        <v>97.2391441547921</v>
      </c>
      <c r="G324" s="42">
        <v>94.309162323170327</v>
      </c>
      <c r="H324" s="42">
        <v>101.24030328264013</v>
      </c>
      <c r="I324" s="42">
        <v>109.76781425140112</v>
      </c>
      <c r="J324" s="42">
        <v>90.275592717082802</v>
      </c>
      <c r="K324" s="42">
        <v>97.274184927846079</v>
      </c>
      <c r="L324" s="42">
        <v>89.86703176803006</v>
      </c>
      <c r="M324" s="42">
        <v>83.06734045139558</v>
      </c>
      <c r="N324" s="42">
        <v>103.27333850160663</v>
      </c>
      <c r="O324" s="42">
        <v>88.740711600012744</v>
      </c>
      <c r="P324" s="42">
        <v>95.214751602750496</v>
      </c>
      <c r="Q324" s="42">
        <v>136.21627633916043</v>
      </c>
      <c r="R324" s="42">
        <v>74.661952342385504</v>
      </c>
      <c r="S324" s="42">
        <v>97.52729300629062</v>
      </c>
      <c r="T324" s="42">
        <v>88.245240062343925</v>
      </c>
      <c r="U324" s="42">
        <v>81.513853227484674</v>
      </c>
      <c r="V324" s="42">
        <v>100.73420794412962</v>
      </c>
      <c r="W324" s="42">
        <v>86.901663447991481</v>
      </c>
      <c r="X324" s="42">
        <v>94.070290341495195</v>
      </c>
      <c r="Y324" s="42">
        <v>133.66066265124482</v>
      </c>
      <c r="Z324" s="42">
        <v>74.401923163200038</v>
      </c>
      <c r="AA324" s="42">
        <v>96.323687081214274</v>
      </c>
      <c r="AB324" s="43"/>
      <c r="AC324" s="43"/>
      <c r="AD324" s="43"/>
      <c r="AE324" s="43"/>
      <c r="AF324" s="43"/>
      <c r="AG324" s="43"/>
      <c r="AH324" s="43"/>
      <c r="AI324" s="43"/>
      <c r="AJ324" s="43"/>
      <c r="AK324" s="43"/>
      <c r="AL324" s="43"/>
      <c r="AM324" s="43"/>
      <c r="AN324" s="43"/>
      <c r="AO324" s="43"/>
      <c r="AP324" s="43"/>
      <c r="AQ324" s="43"/>
      <c r="AR324" s="43"/>
      <c r="AS324" s="43"/>
      <c r="AT324" s="43"/>
      <c r="AU324" s="43"/>
      <c r="AV324" s="43"/>
      <c r="AW324" s="43"/>
      <c r="AX324" s="43"/>
      <c r="AY324" s="43"/>
      <c r="AZ324" s="43"/>
      <c r="BA324" s="43"/>
      <c r="BB324" s="43"/>
      <c r="BC324" s="43"/>
      <c r="BD324" s="43"/>
      <c r="BE324" s="43"/>
      <c r="BF324" s="43"/>
      <c r="BG324" s="43"/>
      <c r="BH324" s="43"/>
      <c r="BI324" s="43"/>
      <c r="BJ324" s="43"/>
      <c r="BK324" s="43"/>
      <c r="BL324" s="43"/>
      <c r="BM324" s="43"/>
      <c r="BN324" s="43"/>
      <c r="BO324" s="43"/>
      <c r="BP324" s="43"/>
      <c r="BQ324" s="43"/>
      <c r="BR324" s="43"/>
      <c r="BS324" s="43"/>
      <c r="BT324" s="43"/>
      <c r="BU324" s="43"/>
      <c r="BV324" s="43"/>
      <c r="BW324" s="43"/>
      <c r="BX324" s="43"/>
      <c r="BY324" s="43"/>
      <c r="BZ324" s="43"/>
      <c r="CA324" s="43"/>
      <c r="CB324" s="43"/>
      <c r="CC324" s="43"/>
      <c r="CD324" s="43"/>
      <c r="CE324" s="43"/>
      <c r="CF324" s="43"/>
      <c r="CG324" s="43"/>
      <c r="CH324" s="43"/>
      <c r="CI324" s="43"/>
      <c r="CJ324" s="43"/>
      <c r="CK324" s="43"/>
      <c r="CL324" s="43"/>
      <c r="CM324" s="43"/>
      <c r="CN324" s="43"/>
      <c r="CO324" s="43"/>
      <c r="CP324" s="43"/>
      <c r="CQ324" s="43"/>
      <c r="CR324" s="43"/>
      <c r="CS324" s="43"/>
      <c r="CT324" s="43"/>
      <c r="CU324" s="43"/>
      <c r="CV324" s="43"/>
      <c r="CW324" s="43"/>
      <c r="CX324" s="43"/>
      <c r="CY324" s="43"/>
      <c r="CZ324" s="43"/>
      <c r="DA324" s="43"/>
      <c r="DB324" s="43"/>
      <c r="DC324" s="43"/>
      <c r="DD324" s="44">
        <v>706</v>
      </c>
      <c r="DE324" s="44">
        <v>706</v>
      </c>
      <c r="DF324" s="43"/>
      <c r="DG324" s="43"/>
      <c r="DH324" s="44">
        <v>2728</v>
      </c>
      <c r="DI324" s="44">
        <v>2728</v>
      </c>
      <c r="DJ324" s="43"/>
      <c r="DK324" s="43"/>
    </row>
    <row r="325" spans="1:115" x14ac:dyDescent="0.25">
      <c r="A325" s="41">
        <v>2019</v>
      </c>
      <c r="B325" s="41" t="s">
        <v>162</v>
      </c>
      <c r="C325" s="41" t="s">
        <v>175</v>
      </c>
      <c r="D325" s="42">
        <v>97.085174867585565</v>
      </c>
      <c r="E325" s="42">
        <v>99.181500772709057</v>
      </c>
      <c r="F325" s="42">
        <v>99.610019847013646</v>
      </c>
      <c r="G325" s="42">
        <v>95.901560820184585</v>
      </c>
      <c r="H325" s="42">
        <v>100.92474909059035</v>
      </c>
      <c r="I325" s="42">
        <v>100.64051240992795</v>
      </c>
      <c r="J325" s="42">
        <v>92.119478519358793</v>
      </c>
      <c r="K325" s="42">
        <v>98.485658293247809</v>
      </c>
      <c r="L325" s="42">
        <v>86.272548842056011</v>
      </c>
      <c r="M325" s="42">
        <v>86.450231584869314</v>
      </c>
      <c r="N325" s="42">
        <v>95.819024236690581</v>
      </c>
      <c r="O325" s="42">
        <v>86.189132603718988</v>
      </c>
      <c r="P325" s="42">
        <v>92.404878467549807</v>
      </c>
      <c r="Q325" s="42">
        <v>115.01329910545888</v>
      </c>
      <c r="R325" s="42">
        <v>57.442446837914943</v>
      </c>
      <c r="S325" s="42">
        <v>85.762390394016336</v>
      </c>
      <c r="T325" s="42">
        <v>85.0743657394233</v>
      </c>
      <c r="U325" s="42">
        <v>85.142020086933329</v>
      </c>
      <c r="V325" s="42">
        <v>93.78766955552598</v>
      </c>
      <c r="W325" s="42">
        <v>84.92107713742422</v>
      </c>
      <c r="X325" s="42">
        <v>91.565441511203844</v>
      </c>
      <c r="Y325" s="42">
        <v>114.0658899209739</v>
      </c>
      <c r="Z325" s="42">
        <v>57.204318493375339</v>
      </c>
      <c r="AA325" s="42">
        <v>84.700980241149352</v>
      </c>
      <c r="AB325" s="43"/>
      <c r="AC325" s="43"/>
      <c r="AD325" s="43"/>
      <c r="AE325" s="43"/>
      <c r="AF325" s="43"/>
      <c r="AG325" s="43"/>
      <c r="AH325" s="43"/>
      <c r="AI325" s="43"/>
      <c r="AJ325" s="43"/>
      <c r="AK325" s="43"/>
      <c r="AL325" s="43"/>
      <c r="AM325" s="43"/>
      <c r="AN325" s="43"/>
      <c r="AO325" s="43"/>
      <c r="AP325" s="43"/>
      <c r="AQ325" s="43"/>
      <c r="AR325" s="43"/>
      <c r="AS325" s="43"/>
      <c r="AT325" s="43"/>
      <c r="AU325" s="43"/>
      <c r="AV325" s="43"/>
      <c r="AW325" s="43"/>
      <c r="AX325" s="43"/>
      <c r="AY325" s="43"/>
      <c r="AZ325" s="43"/>
      <c r="BA325" s="43"/>
      <c r="BB325" s="43"/>
      <c r="BC325" s="43"/>
      <c r="BD325" s="43"/>
      <c r="BE325" s="43"/>
      <c r="BF325" s="43"/>
      <c r="BG325" s="43"/>
      <c r="BH325" s="43"/>
      <c r="BI325" s="43"/>
      <c r="BJ325" s="43"/>
      <c r="BK325" s="43"/>
      <c r="BL325" s="43"/>
      <c r="BM325" s="43"/>
      <c r="BN325" s="43"/>
      <c r="BO325" s="43"/>
      <c r="BP325" s="43"/>
      <c r="BQ325" s="43"/>
      <c r="BR325" s="43"/>
      <c r="BS325" s="43"/>
      <c r="BT325" s="43"/>
      <c r="BU325" s="43"/>
      <c r="BV325" s="43"/>
      <c r="BW325" s="43"/>
      <c r="BX325" s="43"/>
      <c r="BY325" s="43"/>
      <c r="BZ325" s="43"/>
      <c r="CA325" s="43"/>
      <c r="CB325" s="43"/>
      <c r="CC325" s="43"/>
      <c r="CD325" s="43"/>
      <c r="CE325" s="43"/>
      <c r="CF325" s="43"/>
      <c r="CG325" s="43"/>
      <c r="CH325" s="43"/>
      <c r="CI325" s="43"/>
      <c r="CJ325" s="43"/>
      <c r="CK325" s="43"/>
      <c r="CL325" s="43"/>
      <c r="CM325" s="43"/>
      <c r="CN325" s="43"/>
      <c r="CO325" s="43"/>
      <c r="CP325" s="43"/>
      <c r="CQ325" s="43"/>
      <c r="CR325" s="43"/>
      <c r="CS325" s="43"/>
      <c r="CT325" s="43"/>
      <c r="CU325" s="43"/>
      <c r="CV325" s="43"/>
      <c r="CW325" s="43"/>
      <c r="CX325" s="43"/>
      <c r="CY325" s="43"/>
      <c r="CZ325" s="43"/>
      <c r="DA325" s="43"/>
      <c r="DB325" s="43"/>
      <c r="DC325" s="43"/>
      <c r="DD325" s="44">
        <v>728</v>
      </c>
      <c r="DE325" s="44">
        <f>+DD325+DE324</f>
        <v>1434</v>
      </c>
      <c r="DF325" s="43"/>
      <c r="DG325" s="43"/>
      <c r="DH325" s="44">
        <v>2829</v>
      </c>
      <c r="DI325" s="44">
        <f>+DH325+DI324</f>
        <v>5557</v>
      </c>
      <c r="DJ325" s="43"/>
      <c r="DK325" s="43"/>
    </row>
    <row r="326" spans="1:115" x14ac:dyDescent="0.25">
      <c r="A326" s="41">
        <v>2019</v>
      </c>
      <c r="B326" s="41" t="s">
        <v>163</v>
      </c>
      <c r="C326" s="41" t="s">
        <v>175</v>
      </c>
      <c r="D326" s="42">
        <v>96.907997774546089</v>
      </c>
      <c r="E326" s="42">
        <v>98.013851525384922</v>
      </c>
      <c r="F326" s="42">
        <v>100.82735086748636</v>
      </c>
      <c r="G326" s="42">
        <v>95.324635696266313</v>
      </c>
      <c r="H326" s="42">
        <v>101.29289564798177</v>
      </c>
      <c r="I326" s="42">
        <v>96.317053642914345</v>
      </c>
      <c r="J326" s="42">
        <v>92.902799934195883</v>
      </c>
      <c r="K326" s="42">
        <v>99.198289684660608</v>
      </c>
      <c r="L326" s="42">
        <v>94.226565038623349</v>
      </c>
      <c r="M326" s="42">
        <v>86.904815025362979</v>
      </c>
      <c r="N326" s="42">
        <v>101.1003130491908</v>
      </c>
      <c r="O326" s="42">
        <v>96.681904203471873</v>
      </c>
      <c r="P326" s="42">
        <v>98.065536214298078</v>
      </c>
      <c r="Q326" s="42">
        <v>84.620202622182404</v>
      </c>
      <c r="R326" s="42">
        <v>69.771105441513214</v>
      </c>
      <c r="S326" s="42">
        <v>111.7691154953657</v>
      </c>
      <c r="T326" s="42">
        <v>93.252228817644124</v>
      </c>
      <c r="U326" s="42">
        <v>86.003288755533106</v>
      </c>
      <c r="V326" s="42">
        <v>99.511885732997811</v>
      </c>
      <c r="W326" s="42">
        <v>95.60079062112068</v>
      </c>
      <c r="X326" s="42">
        <v>97.561937650447504</v>
      </c>
      <c r="Y326" s="42">
        <v>84.142543417429508</v>
      </c>
      <c r="Z326" s="42">
        <v>69.461985396748005</v>
      </c>
      <c r="AA326" s="42">
        <v>110.40445267020603</v>
      </c>
      <c r="AB326" s="43"/>
      <c r="AC326" s="43"/>
      <c r="AD326" s="43"/>
      <c r="AE326" s="43"/>
      <c r="AF326" s="43"/>
      <c r="AG326" s="43"/>
      <c r="AH326" s="43"/>
      <c r="AI326" s="43"/>
      <c r="AJ326" s="43"/>
      <c r="AK326" s="43"/>
      <c r="AL326" s="43"/>
      <c r="AM326" s="43"/>
      <c r="AN326" s="43"/>
      <c r="AO326" s="43"/>
      <c r="AP326" s="43"/>
      <c r="AQ326" s="43"/>
      <c r="AR326" s="43"/>
      <c r="AS326" s="43"/>
      <c r="AT326" s="43"/>
      <c r="AU326" s="43"/>
      <c r="AV326" s="43"/>
      <c r="AW326" s="43"/>
      <c r="AX326" s="43"/>
      <c r="AY326" s="43"/>
      <c r="AZ326" s="43"/>
      <c r="BA326" s="43"/>
      <c r="BB326" s="43"/>
      <c r="BC326" s="43"/>
      <c r="BD326" s="43"/>
      <c r="BE326" s="43"/>
      <c r="BF326" s="43"/>
      <c r="BG326" s="43"/>
      <c r="BH326" s="43"/>
      <c r="BI326" s="43"/>
      <c r="BJ326" s="43"/>
      <c r="BK326" s="43"/>
      <c r="BL326" s="43"/>
      <c r="BM326" s="43"/>
      <c r="BN326" s="43"/>
      <c r="BO326" s="43"/>
      <c r="BP326" s="43"/>
      <c r="BQ326" s="43"/>
      <c r="BR326" s="43"/>
      <c r="BS326" s="43"/>
      <c r="BT326" s="43"/>
      <c r="BU326" s="43"/>
      <c r="BV326" s="43"/>
      <c r="BW326" s="43"/>
      <c r="BX326" s="43"/>
      <c r="BY326" s="43"/>
      <c r="BZ326" s="43"/>
      <c r="CA326" s="43"/>
      <c r="CB326" s="43"/>
      <c r="CC326" s="43"/>
      <c r="CD326" s="43"/>
      <c r="CE326" s="43"/>
      <c r="CF326" s="43"/>
      <c r="CG326" s="43"/>
      <c r="CH326" s="43"/>
      <c r="CI326" s="43"/>
      <c r="CJ326" s="43"/>
      <c r="CK326" s="43"/>
      <c r="CL326" s="43"/>
      <c r="CM326" s="43"/>
      <c r="CN326" s="43"/>
      <c r="CO326" s="43"/>
      <c r="CP326" s="43"/>
      <c r="CQ326" s="43"/>
      <c r="CR326" s="43"/>
      <c r="CS326" s="43"/>
      <c r="CT326" s="43"/>
      <c r="CU326" s="43"/>
      <c r="CV326" s="43"/>
      <c r="CW326" s="43"/>
      <c r="CX326" s="43"/>
      <c r="CY326" s="43"/>
      <c r="CZ326" s="43"/>
      <c r="DA326" s="43"/>
      <c r="DB326" s="43"/>
      <c r="DC326" s="43"/>
      <c r="DD326" s="44">
        <v>768</v>
      </c>
      <c r="DE326" s="44">
        <f t="shared" ref="DE326:DE335" si="99">+DD326+DE325</f>
        <v>2202</v>
      </c>
      <c r="DF326" s="43"/>
      <c r="DG326" s="43"/>
      <c r="DH326" s="44">
        <v>2972</v>
      </c>
      <c r="DI326" s="44">
        <f t="shared" ref="DI326:DI335" si="100">+DH326+DI325</f>
        <v>8529</v>
      </c>
      <c r="DJ326" s="43"/>
      <c r="DK326" s="43"/>
    </row>
    <row r="327" spans="1:115" x14ac:dyDescent="0.25">
      <c r="A327" s="41">
        <v>2019</v>
      </c>
      <c r="B327" s="41" t="s">
        <v>164</v>
      </c>
      <c r="C327" s="41" t="s">
        <v>175</v>
      </c>
      <c r="D327" s="42">
        <v>98.37879838155385</v>
      </c>
      <c r="E327" s="42">
        <v>99.387556522236835</v>
      </c>
      <c r="F327" s="42">
        <v>102.15608339828535</v>
      </c>
      <c r="G327" s="42">
        <v>97.79200181664001</v>
      </c>
      <c r="H327" s="42">
        <v>99.872901783757712</v>
      </c>
      <c r="I327" s="42">
        <v>95.836669335468386</v>
      </c>
      <c r="J327" s="42">
        <v>94.007371142726257</v>
      </c>
      <c r="K327" s="42">
        <v>101.69249955460538</v>
      </c>
      <c r="L327" s="42">
        <v>86.165371656892816</v>
      </c>
      <c r="M327" s="42">
        <v>79.28711620168994</v>
      </c>
      <c r="N327" s="42">
        <v>91.96411067462779</v>
      </c>
      <c r="O327" s="42">
        <v>88.593644047228025</v>
      </c>
      <c r="P327" s="42">
        <v>94.040099692620601</v>
      </c>
      <c r="Q327" s="42">
        <v>67.288329480231667</v>
      </c>
      <c r="R327" s="42">
        <v>68.236846843058416</v>
      </c>
      <c r="S327" s="42">
        <v>91.586010421732936</v>
      </c>
      <c r="T327" s="42">
        <v>85.618344457989963</v>
      </c>
      <c r="U327" s="42">
        <v>78.579882398740892</v>
      </c>
      <c r="V327" s="42">
        <v>90.795695246345204</v>
      </c>
      <c r="W327" s="42">
        <v>88.108270322073452</v>
      </c>
      <c r="X327" s="42">
        <v>93.890363079754508</v>
      </c>
      <c r="Y327" s="42">
        <v>67.119349606970559</v>
      </c>
      <c r="Z327" s="42">
        <v>67.976429033449236</v>
      </c>
      <c r="AA327" s="42">
        <v>90.724079888150257</v>
      </c>
      <c r="AB327" s="43"/>
      <c r="AC327" s="43"/>
      <c r="AD327" s="43"/>
      <c r="AE327" s="43"/>
      <c r="AF327" s="43"/>
      <c r="AG327" s="43"/>
      <c r="AH327" s="43"/>
      <c r="AI327" s="43"/>
      <c r="AJ327" s="43"/>
      <c r="AK327" s="43"/>
      <c r="AL327" s="43"/>
      <c r="AM327" s="43"/>
      <c r="AN327" s="43"/>
      <c r="AO327" s="43"/>
      <c r="AP327" s="43"/>
      <c r="AQ327" s="43"/>
      <c r="AR327" s="43"/>
      <c r="AS327" s="43"/>
      <c r="AT327" s="43"/>
      <c r="AU327" s="43"/>
      <c r="AV327" s="43"/>
      <c r="AW327" s="43"/>
      <c r="AX327" s="43"/>
      <c r="AY327" s="43"/>
      <c r="AZ327" s="43"/>
      <c r="BA327" s="43"/>
      <c r="BB327" s="43"/>
      <c r="BC327" s="43"/>
      <c r="BD327" s="43"/>
      <c r="BE327" s="43"/>
      <c r="BF327" s="43"/>
      <c r="BG327" s="43"/>
      <c r="BH327" s="43"/>
      <c r="BI327" s="43"/>
      <c r="BJ327" s="43"/>
      <c r="BK327" s="43"/>
      <c r="BL327" s="43"/>
      <c r="BM327" s="43"/>
      <c r="BN327" s="43"/>
      <c r="BO327" s="43"/>
      <c r="BP327" s="43"/>
      <c r="BQ327" s="43"/>
      <c r="BR327" s="43"/>
      <c r="BS327" s="43"/>
      <c r="BT327" s="43"/>
      <c r="BU327" s="43"/>
      <c r="BV327" s="43"/>
      <c r="BW327" s="43"/>
      <c r="BX327" s="43"/>
      <c r="BY327" s="43"/>
      <c r="BZ327" s="43"/>
      <c r="CA327" s="43"/>
      <c r="CB327" s="43"/>
      <c r="CC327" s="43"/>
      <c r="CD327" s="43"/>
      <c r="CE327" s="43"/>
      <c r="CF327" s="43"/>
      <c r="CG327" s="43"/>
      <c r="CH327" s="43"/>
      <c r="CI327" s="43"/>
      <c r="CJ327" s="43"/>
      <c r="CK327" s="43"/>
      <c r="CL327" s="43"/>
      <c r="CM327" s="43"/>
      <c r="CN327" s="43"/>
      <c r="CO327" s="43"/>
      <c r="CP327" s="43"/>
      <c r="CQ327" s="43"/>
      <c r="CR327" s="43"/>
      <c r="CS327" s="43"/>
      <c r="CT327" s="43"/>
      <c r="CU327" s="43"/>
      <c r="CV327" s="43"/>
      <c r="CW327" s="43"/>
      <c r="CX327" s="43"/>
      <c r="CY327" s="43"/>
      <c r="CZ327" s="43"/>
      <c r="DA327" s="43"/>
      <c r="DB327" s="43"/>
      <c r="DC327" s="43"/>
      <c r="DD327" s="44">
        <v>745</v>
      </c>
      <c r="DE327" s="44">
        <f t="shared" si="99"/>
        <v>2947</v>
      </c>
      <c r="DF327" s="43"/>
      <c r="DG327" s="43"/>
      <c r="DH327" s="44">
        <v>2773</v>
      </c>
      <c r="DI327" s="44">
        <f t="shared" si="100"/>
        <v>11302</v>
      </c>
      <c r="DJ327" s="43"/>
      <c r="DK327" s="43"/>
    </row>
    <row r="328" spans="1:115" x14ac:dyDescent="0.25">
      <c r="A328" s="41">
        <v>2019</v>
      </c>
      <c r="B328" s="41" t="s">
        <v>165</v>
      </c>
      <c r="C328" s="41" t="s">
        <v>175</v>
      </c>
      <c r="D328" s="42">
        <v>98.994881707485618</v>
      </c>
      <c r="E328" s="42">
        <v>99.593612271764627</v>
      </c>
      <c r="F328" s="42">
        <v>100.41947759573627</v>
      </c>
      <c r="G328" s="42">
        <v>99.190672689017489</v>
      </c>
      <c r="H328" s="42">
        <v>100.24104834114912</v>
      </c>
      <c r="I328" s="42">
        <v>97.758206565252209</v>
      </c>
      <c r="J328" s="42">
        <v>93.50129270049095</v>
      </c>
      <c r="K328" s="42">
        <v>102.618920363442</v>
      </c>
      <c r="L328" s="42">
        <v>95.888017926312472</v>
      </c>
      <c r="M328" s="42">
        <v>101.1242731225596</v>
      </c>
      <c r="N328" s="42">
        <v>107.46670309605466</v>
      </c>
      <c r="O328" s="42">
        <v>94.135211702986865</v>
      </c>
      <c r="P328" s="42">
        <v>96.92756223903028</v>
      </c>
      <c r="Q328" s="42">
        <v>75.748294580155587</v>
      </c>
      <c r="R328" s="42">
        <v>80.390026360047372</v>
      </c>
      <c r="S328" s="42">
        <v>97.376246212974223</v>
      </c>
      <c r="T328" s="42">
        <v>95.62671135420436</v>
      </c>
      <c r="U328" s="42">
        <v>100.59723762500472</v>
      </c>
      <c r="V328" s="42">
        <v>106.76194797979279</v>
      </c>
      <c r="W328" s="42">
        <v>93.996693862954217</v>
      </c>
      <c r="X328" s="42">
        <v>96.944762305242833</v>
      </c>
      <c r="Y328" s="42">
        <v>75.635951303658231</v>
      </c>
      <c r="Z328" s="42">
        <v>80.321262723439162</v>
      </c>
      <c r="AA328" s="42">
        <v>96.82292439980634</v>
      </c>
      <c r="AB328" s="43"/>
      <c r="AC328" s="43"/>
      <c r="AD328" s="43"/>
      <c r="AE328" s="43"/>
      <c r="AF328" s="43"/>
      <c r="AG328" s="43"/>
      <c r="AH328" s="43"/>
      <c r="AI328" s="43"/>
      <c r="AJ328" s="43"/>
      <c r="AK328" s="43"/>
      <c r="AL328" s="43"/>
      <c r="AM328" s="43"/>
      <c r="AN328" s="43"/>
      <c r="AO328" s="43"/>
      <c r="AP328" s="43"/>
      <c r="AQ328" s="43"/>
      <c r="AR328" s="43"/>
      <c r="AS328" s="43"/>
      <c r="AT328" s="43"/>
      <c r="AU328" s="43"/>
      <c r="AV328" s="43"/>
      <c r="AW328" s="43"/>
      <c r="AX328" s="43"/>
      <c r="AY328" s="43"/>
      <c r="AZ328" s="43"/>
      <c r="BA328" s="43"/>
      <c r="BB328" s="43"/>
      <c r="BC328" s="43"/>
      <c r="BD328" s="43"/>
      <c r="BE328" s="43"/>
      <c r="BF328" s="43"/>
      <c r="BG328" s="43"/>
      <c r="BH328" s="43"/>
      <c r="BI328" s="43"/>
      <c r="BJ328" s="43"/>
      <c r="BK328" s="43"/>
      <c r="BL328" s="43"/>
      <c r="BM328" s="43"/>
      <c r="BN328" s="43"/>
      <c r="BO328" s="43"/>
      <c r="BP328" s="43"/>
      <c r="BQ328" s="43"/>
      <c r="BR328" s="43"/>
      <c r="BS328" s="43"/>
      <c r="BT328" s="43"/>
      <c r="BU328" s="43"/>
      <c r="BV328" s="43"/>
      <c r="BW328" s="43"/>
      <c r="BX328" s="43"/>
      <c r="BY328" s="43"/>
      <c r="BZ328" s="43"/>
      <c r="CA328" s="43"/>
      <c r="CB328" s="43"/>
      <c r="CC328" s="43"/>
      <c r="CD328" s="43"/>
      <c r="CE328" s="43"/>
      <c r="CF328" s="43"/>
      <c r="CG328" s="43"/>
      <c r="CH328" s="43"/>
      <c r="CI328" s="43"/>
      <c r="CJ328" s="43"/>
      <c r="CK328" s="43"/>
      <c r="CL328" s="43"/>
      <c r="CM328" s="43"/>
      <c r="CN328" s="43"/>
      <c r="CO328" s="43"/>
      <c r="CP328" s="43"/>
      <c r="CQ328" s="43"/>
      <c r="CR328" s="43"/>
      <c r="CS328" s="43"/>
      <c r="CT328" s="43"/>
      <c r="CU328" s="43"/>
      <c r="CV328" s="43"/>
      <c r="CW328" s="43"/>
      <c r="CX328" s="43"/>
      <c r="CY328" s="43"/>
      <c r="CZ328" s="43"/>
      <c r="DA328" s="43"/>
      <c r="DB328" s="43"/>
      <c r="DC328" s="43"/>
      <c r="DD328" s="44">
        <v>800</v>
      </c>
      <c r="DE328" s="44">
        <f t="shared" si="99"/>
        <v>3747</v>
      </c>
      <c r="DF328" s="43"/>
      <c r="DG328" s="43"/>
      <c r="DH328" s="44">
        <v>3082</v>
      </c>
      <c r="DI328" s="44">
        <f t="shared" si="100"/>
        <v>14384</v>
      </c>
      <c r="DJ328" s="43"/>
      <c r="DK328" s="43"/>
    </row>
    <row r="329" spans="1:115" x14ac:dyDescent="0.25">
      <c r="A329" s="41">
        <v>2019</v>
      </c>
      <c r="B329" s="41" t="s">
        <v>166</v>
      </c>
      <c r="C329" s="41" t="s">
        <v>175</v>
      </c>
      <c r="D329" s="42">
        <v>98.854605876923131</v>
      </c>
      <c r="E329" s="42">
        <v>99.181500772709057</v>
      </c>
      <c r="F329" s="42">
        <v>99.778020511820486</v>
      </c>
      <c r="G329" s="42">
        <v>98.918176689528423</v>
      </c>
      <c r="H329" s="42">
        <v>99.399570495683037</v>
      </c>
      <c r="I329" s="42">
        <v>97.037630104083277</v>
      </c>
      <c r="J329" s="42">
        <v>95.556411243837118</v>
      </c>
      <c r="K329" s="42">
        <v>101.83502583288795</v>
      </c>
      <c r="L329" s="42">
        <v>95.544172924133662</v>
      </c>
      <c r="M329" s="42">
        <v>89.568483402725235</v>
      </c>
      <c r="N329" s="42">
        <v>91.604309036068955</v>
      </c>
      <c r="O329" s="42">
        <v>98.875165832185772</v>
      </c>
      <c r="P329" s="42">
        <v>90.902659539115575</v>
      </c>
      <c r="Q329" s="42">
        <v>73.686260022146413</v>
      </c>
      <c r="R329" s="42">
        <v>93.260474230172491</v>
      </c>
      <c r="S329" s="42">
        <v>111.69016995486412</v>
      </c>
      <c r="T329" s="42">
        <v>95.636034177534569</v>
      </c>
      <c r="U329" s="42">
        <v>89.385425754054268</v>
      </c>
      <c r="V329" s="42">
        <v>91.496577888797702</v>
      </c>
      <c r="W329" s="42">
        <v>99.196294161294489</v>
      </c>
      <c r="X329" s="42">
        <v>90.964861076996755</v>
      </c>
      <c r="Y329" s="42">
        <v>73.570458489690623</v>
      </c>
      <c r="Z329" s="42">
        <v>93.257671815628584</v>
      </c>
      <c r="AA329" s="42">
        <v>111.4364251224838</v>
      </c>
      <c r="AB329" s="43"/>
      <c r="AC329" s="43"/>
      <c r="AD329" s="43"/>
      <c r="AE329" s="43"/>
      <c r="AF329" s="43"/>
      <c r="AG329" s="43"/>
      <c r="AH329" s="43"/>
      <c r="AI329" s="43"/>
      <c r="AJ329" s="43"/>
      <c r="AK329" s="43"/>
      <c r="AL329" s="43"/>
      <c r="AM329" s="43"/>
      <c r="AN329" s="43"/>
      <c r="AO329" s="43"/>
      <c r="AP329" s="43"/>
      <c r="AQ329" s="43"/>
      <c r="AR329" s="43"/>
      <c r="AS329" s="43"/>
      <c r="AT329" s="43"/>
      <c r="AU329" s="43"/>
      <c r="AV329" s="43"/>
      <c r="AW329" s="43"/>
      <c r="AX329" s="43"/>
      <c r="AY329" s="43"/>
      <c r="AZ329" s="43"/>
      <c r="BA329" s="43"/>
      <c r="BB329" s="43"/>
      <c r="BC329" s="43"/>
      <c r="BD329" s="43"/>
      <c r="BE329" s="43"/>
      <c r="BF329" s="43"/>
      <c r="BG329" s="43"/>
      <c r="BH329" s="43"/>
      <c r="BI329" s="43"/>
      <c r="BJ329" s="43"/>
      <c r="BK329" s="43"/>
      <c r="BL329" s="43"/>
      <c r="BM329" s="43"/>
      <c r="BN329" s="43"/>
      <c r="BO329" s="43"/>
      <c r="BP329" s="43"/>
      <c r="BQ329" s="43"/>
      <c r="BR329" s="43"/>
      <c r="BS329" s="43"/>
      <c r="BT329" s="43"/>
      <c r="BU329" s="43"/>
      <c r="BV329" s="43"/>
      <c r="BW329" s="43"/>
      <c r="BX329" s="43"/>
      <c r="BY329" s="43"/>
      <c r="BZ329" s="43"/>
      <c r="CA329" s="43"/>
      <c r="CB329" s="43"/>
      <c r="CC329" s="43"/>
      <c r="CD329" s="43"/>
      <c r="CE329" s="43"/>
      <c r="CF329" s="43"/>
      <c r="CG329" s="43"/>
      <c r="CH329" s="43"/>
      <c r="CI329" s="43"/>
      <c r="CJ329" s="43"/>
      <c r="CK329" s="43"/>
      <c r="CL329" s="43"/>
      <c r="CM329" s="43"/>
      <c r="CN329" s="43"/>
      <c r="CO329" s="43"/>
      <c r="CP329" s="43"/>
      <c r="CQ329" s="43"/>
      <c r="CR329" s="43"/>
      <c r="CS329" s="43"/>
      <c r="CT329" s="43"/>
      <c r="CU329" s="43"/>
      <c r="CV329" s="43"/>
      <c r="CW329" s="43"/>
      <c r="CX329" s="43"/>
      <c r="CY329" s="43"/>
      <c r="CZ329" s="43"/>
      <c r="DA329" s="43"/>
      <c r="DB329" s="43"/>
      <c r="DC329" s="43"/>
      <c r="DD329" s="44">
        <v>756</v>
      </c>
      <c r="DE329" s="44">
        <f t="shared" si="99"/>
        <v>4503</v>
      </c>
      <c r="DF329" s="43"/>
      <c r="DG329" s="43"/>
      <c r="DH329" s="44">
        <v>2362</v>
      </c>
      <c r="DI329" s="44">
        <f t="shared" si="100"/>
        <v>16746</v>
      </c>
      <c r="DJ329" s="43"/>
      <c r="DK329" s="43"/>
    </row>
    <row r="330" spans="1:115" x14ac:dyDescent="0.25">
      <c r="A330" s="41">
        <v>2019</v>
      </c>
      <c r="B330" s="41" t="s">
        <v>167</v>
      </c>
      <c r="C330" s="41" t="s">
        <v>175</v>
      </c>
      <c r="D330" s="42">
        <v>98.600205956516277</v>
      </c>
      <c r="E330" s="42">
        <v>101.17337301814435</v>
      </c>
      <c r="F330" s="42">
        <v>99.897507615855716</v>
      </c>
      <c r="G330" s="42">
        <v>98.537108065242933</v>
      </c>
      <c r="H330" s="42">
        <v>100.39882543717403</v>
      </c>
      <c r="I330" s="42">
        <v>96.076861489191359</v>
      </c>
      <c r="J330" s="42">
        <v>93.05682380791049</v>
      </c>
      <c r="K330" s="42">
        <v>101.05113130233387</v>
      </c>
      <c r="L330" s="42">
        <v>98.799870149512287</v>
      </c>
      <c r="M330" s="42">
        <v>97.802034300046316</v>
      </c>
      <c r="N330" s="42">
        <v>103.3349736181884</v>
      </c>
      <c r="O330" s="42">
        <v>97.948962053207836</v>
      </c>
      <c r="P330" s="42">
        <v>99.059648503373154</v>
      </c>
      <c r="Q330" s="42">
        <v>80.974744142547806</v>
      </c>
      <c r="R330" s="42">
        <v>105.12194836482756</v>
      </c>
      <c r="S330" s="42">
        <v>100.23215278000899</v>
      </c>
      <c r="T330" s="42">
        <v>99.122829764033199</v>
      </c>
      <c r="U330" s="42">
        <v>97.93149778171032</v>
      </c>
      <c r="V330" s="42">
        <v>103.71862128810361</v>
      </c>
      <c r="W330" s="42">
        <v>98.532740379534602</v>
      </c>
      <c r="X330" s="42">
        <v>99.213379271303339</v>
      </c>
      <c r="Y330" s="42">
        <v>80.870294045171391</v>
      </c>
      <c r="Z330" s="42">
        <v>104.87052698685531</v>
      </c>
      <c r="AA330" s="42">
        <v>100.21519311603282</v>
      </c>
      <c r="AB330" s="43"/>
      <c r="AC330" s="43"/>
      <c r="AD330" s="43"/>
      <c r="AE330" s="43"/>
      <c r="AF330" s="43"/>
      <c r="AG330" s="43"/>
      <c r="AH330" s="43"/>
      <c r="AI330" s="43"/>
      <c r="AJ330" s="43"/>
      <c r="AK330" s="43"/>
      <c r="AL330" s="43"/>
      <c r="AM330" s="43"/>
      <c r="AN330" s="43"/>
      <c r="AO330" s="43"/>
      <c r="AP330" s="43"/>
      <c r="AQ330" s="43"/>
      <c r="AR330" s="43"/>
      <c r="AS330" s="43"/>
      <c r="AT330" s="43"/>
      <c r="AU330" s="43"/>
      <c r="AV330" s="43"/>
      <c r="AW330" s="43"/>
      <c r="AX330" s="43"/>
      <c r="AY330" s="43"/>
      <c r="AZ330" s="43"/>
      <c r="BA330" s="43"/>
      <c r="BB330" s="43"/>
      <c r="BC330" s="43"/>
      <c r="BD330" s="43"/>
      <c r="BE330" s="43"/>
      <c r="BF330" s="43"/>
      <c r="BG330" s="43"/>
      <c r="BH330" s="43"/>
      <c r="BI330" s="43"/>
      <c r="BJ330" s="43"/>
      <c r="BK330" s="43"/>
      <c r="BL330" s="43"/>
      <c r="BM330" s="43"/>
      <c r="BN330" s="43"/>
      <c r="BO330" s="43"/>
      <c r="BP330" s="43"/>
      <c r="BQ330" s="43"/>
      <c r="BR330" s="43"/>
      <c r="BS330" s="43"/>
      <c r="BT330" s="43"/>
      <c r="BU330" s="43"/>
      <c r="BV330" s="43"/>
      <c r="BW330" s="43"/>
      <c r="BX330" s="43"/>
      <c r="BY330" s="43"/>
      <c r="BZ330" s="43"/>
      <c r="CA330" s="43"/>
      <c r="CB330" s="43"/>
      <c r="CC330" s="43"/>
      <c r="CD330" s="43"/>
      <c r="CE330" s="43"/>
      <c r="CF330" s="43"/>
      <c r="CG330" s="43"/>
      <c r="CH330" s="43"/>
      <c r="CI330" s="43"/>
      <c r="CJ330" s="43"/>
      <c r="CK330" s="43"/>
      <c r="CL330" s="43"/>
      <c r="CM330" s="43"/>
      <c r="CN330" s="43"/>
      <c r="CO330" s="43"/>
      <c r="CP330" s="43"/>
      <c r="CQ330" s="43"/>
      <c r="CR330" s="43"/>
      <c r="CS330" s="43"/>
      <c r="CT330" s="43"/>
      <c r="CU330" s="43"/>
      <c r="CV330" s="43"/>
      <c r="CW330" s="43"/>
      <c r="CX330" s="43"/>
      <c r="CY330" s="43"/>
      <c r="CZ330" s="43"/>
      <c r="DA330" s="43"/>
      <c r="DB330" s="43"/>
      <c r="DC330" s="43"/>
      <c r="DD330" s="44">
        <v>933</v>
      </c>
      <c r="DE330" s="44">
        <f t="shared" si="99"/>
        <v>5436</v>
      </c>
      <c r="DF330" s="43"/>
      <c r="DG330" s="43"/>
      <c r="DH330" s="44">
        <v>2890</v>
      </c>
      <c r="DI330" s="44">
        <f t="shared" si="100"/>
        <v>19636</v>
      </c>
      <c r="DJ330" s="43"/>
      <c r="DK330" s="43"/>
    </row>
    <row r="331" spans="1:115" x14ac:dyDescent="0.25">
      <c r="A331" s="41">
        <v>2019</v>
      </c>
      <c r="B331" s="41" t="s">
        <v>168</v>
      </c>
      <c r="C331" s="41" t="s">
        <v>175</v>
      </c>
      <c r="D331" s="42">
        <v>100.01502218528067</v>
      </c>
      <c r="E331" s="42">
        <v>100.21177952034802</v>
      </c>
      <c r="F331" s="42">
        <v>100.42127439437118</v>
      </c>
      <c r="G331" s="42">
        <v>101.54946618459475</v>
      </c>
      <c r="H331" s="42">
        <v>101.13511855195686</v>
      </c>
      <c r="I331" s="42">
        <v>91.753402722177739</v>
      </c>
      <c r="J331" s="42">
        <v>94.495846856398231</v>
      </c>
      <c r="K331" s="42">
        <v>101.47871013718155</v>
      </c>
      <c r="L331" s="42">
        <v>99.619998944769634</v>
      </c>
      <c r="M331" s="42">
        <v>102.10450590789479</v>
      </c>
      <c r="N331" s="42">
        <v>100.1085311751154</v>
      </c>
      <c r="O331" s="42">
        <v>99.717463998272521</v>
      </c>
      <c r="P331" s="42">
        <v>100.58952563626295</v>
      </c>
      <c r="Q331" s="42">
        <v>104.75984469817871</v>
      </c>
      <c r="R331" s="42">
        <v>85.691781471137872</v>
      </c>
      <c r="S331" s="42">
        <v>101.71019618737401</v>
      </c>
      <c r="T331" s="42">
        <v>100.0428478585182</v>
      </c>
      <c r="U331" s="42">
        <v>102.47915320397858</v>
      </c>
      <c r="V331" s="42">
        <v>101.02597538071637</v>
      </c>
      <c r="W331" s="42">
        <v>100.20858010027925</v>
      </c>
      <c r="X331" s="42">
        <v>100.81884157111367</v>
      </c>
      <c r="Y331" s="42">
        <v>105.02299102537023</v>
      </c>
      <c r="Z331" s="42">
        <v>85.670864041434626</v>
      </c>
      <c r="AA331" s="42">
        <v>102.06730439284478</v>
      </c>
      <c r="AB331" s="43"/>
      <c r="AC331" s="43"/>
      <c r="AD331" s="43"/>
      <c r="AE331" s="43"/>
      <c r="AF331" s="43"/>
      <c r="AG331" s="43"/>
      <c r="AH331" s="43"/>
      <c r="AI331" s="43"/>
      <c r="AJ331" s="43"/>
      <c r="AK331" s="43"/>
      <c r="AL331" s="43"/>
      <c r="AM331" s="43"/>
      <c r="AN331" s="43"/>
      <c r="AO331" s="43"/>
      <c r="AP331" s="43"/>
      <c r="AQ331" s="43"/>
      <c r="AR331" s="43"/>
      <c r="AS331" s="43"/>
      <c r="AT331" s="43"/>
      <c r="AU331" s="43"/>
      <c r="AV331" s="43"/>
      <c r="AW331" s="43"/>
      <c r="AX331" s="43"/>
      <c r="AY331" s="43"/>
      <c r="AZ331" s="43"/>
      <c r="BA331" s="43"/>
      <c r="BB331" s="43"/>
      <c r="BC331" s="43"/>
      <c r="BD331" s="43"/>
      <c r="BE331" s="43"/>
      <c r="BF331" s="43"/>
      <c r="BG331" s="43"/>
      <c r="BH331" s="43"/>
      <c r="BI331" s="43"/>
      <c r="BJ331" s="43"/>
      <c r="BK331" s="43"/>
      <c r="BL331" s="43"/>
      <c r="BM331" s="43"/>
      <c r="BN331" s="43"/>
      <c r="BO331" s="43"/>
      <c r="BP331" s="43"/>
      <c r="BQ331" s="43"/>
      <c r="BR331" s="43"/>
      <c r="BS331" s="43"/>
      <c r="BT331" s="43"/>
      <c r="BU331" s="43"/>
      <c r="BV331" s="43"/>
      <c r="BW331" s="43"/>
      <c r="BX331" s="43"/>
      <c r="BY331" s="43"/>
      <c r="BZ331" s="43"/>
      <c r="CA331" s="43"/>
      <c r="CB331" s="43"/>
      <c r="CC331" s="43"/>
      <c r="CD331" s="43"/>
      <c r="CE331" s="43"/>
      <c r="CF331" s="43"/>
      <c r="CG331" s="43"/>
      <c r="CH331" s="43"/>
      <c r="CI331" s="43"/>
      <c r="CJ331" s="43"/>
      <c r="CK331" s="43"/>
      <c r="CL331" s="43"/>
      <c r="CM331" s="43"/>
      <c r="CN331" s="43"/>
      <c r="CO331" s="43"/>
      <c r="CP331" s="43"/>
      <c r="CQ331" s="43"/>
      <c r="CR331" s="43"/>
      <c r="CS331" s="43"/>
      <c r="CT331" s="43"/>
      <c r="CU331" s="43"/>
      <c r="CV331" s="43"/>
      <c r="CW331" s="43"/>
      <c r="CX331" s="43"/>
      <c r="CY331" s="43"/>
      <c r="CZ331" s="43"/>
      <c r="DA331" s="43"/>
      <c r="DB331" s="43"/>
      <c r="DC331" s="43"/>
      <c r="DD331" s="44">
        <v>870</v>
      </c>
      <c r="DE331" s="44">
        <f t="shared" si="99"/>
        <v>6306</v>
      </c>
      <c r="DF331" s="43"/>
      <c r="DG331" s="43"/>
      <c r="DH331" s="44">
        <v>2871</v>
      </c>
      <c r="DI331" s="44">
        <f t="shared" si="100"/>
        <v>22507</v>
      </c>
      <c r="DJ331" s="43"/>
      <c r="DK331" s="43"/>
    </row>
    <row r="332" spans="1:115" x14ac:dyDescent="0.25">
      <c r="A332" s="41">
        <v>2019</v>
      </c>
      <c r="B332" s="41" t="s">
        <v>169</v>
      </c>
      <c r="C332" s="41" t="s">
        <v>175</v>
      </c>
      <c r="D332" s="42">
        <v>101.54618298596378</v>
      </c>
      <c r="E332" s="42">
        <v>101.8602255165703</v>
      </c>
      <c r="F332" s="42">
        <v>99.889422022443213</v>
      </c>
      <c r="G332" s="42">
        <v>103.44203605604618</v>
      </c>
      <c r="H332" s="42">
        <v>100.66178726388219</v>
      </c>
      <c r="I332" s="42">
        <v>93.915132105684549</v>
      </c>
      <c r="J332" s="42">
        <v>100.45877110954258</v>
      </c>
      <c r="K332" s="42">
        <v>99.412079102084448</v>
      </c>
      <c r="L332" s="42">
        <v>96.278196485609129</v>
      </c>
      <c r="M332" s="42">
        <v>97.97787107578641</v>
      </c>
      <c r="N332" s="42">
        <v>97.073824228324952</v>
      </c>
      <c r="O332" s="42">
        <v>98.517338453987747</v>
      </c>
      <c r="P332" s="42">
        <v>94.247738070793631</v>
      </c>
      <c r="Q332" s="42">
        <v>79.873632495320223</v>
      </c>
      <c r="R332" s="42">
        <v>87.71851913267173</v>
      </c>
      <c r="S332" s="42">
        <v>90.39080182926196</v>
      </c>
      <c r="T332" s="42">
        <v>96.916432500572242</v>
      </c>
      <c r="U332" s="42">
        <v>98.490767881486292</v>
      </c>
      <c r="V332" s="42">
        <v>98.140586503972727</v>
      </c>
      <c r="W332" s="42">
        <v>99.310107207317429</v>
      </c>
      <c r="X332" s="42">
        <v>94.554381895715039</v>
      </c>
      <c r="Y332" s="42">
        <v>80.180335506573797</v>
      </c>
      <c r="Z332" s="42">
        <v>87.812091483775831</v>
      </c>
      <c r="AA332" s="42">
        <v>91.062732663573982</v>
      </c>
      <c r="AB332" s="43"/>
      <c r="AC332" s="43"/>
      <c r="AD332" s="43"/>
      <c r="AE332" s="43"/>
      <c r="AF332" s="43"/>
      <c r="AG332" s="43"/>
      <c r="AH332" s="43"/>
      <c r="AI332" s="43"/>
      <c r="AJ332" s="43"/>
      <c r="AK332" s="43"/>
      <c r="AL332" s="43"/>
      <c r="AM332" s="43"/>
      <c r="AN332" s="43"/>
      <c r="AO332" s="43"/>
      <c r="AP332" s="43"/>
      <c r="AQ332" s="43"/>
      <c r="AR332" s="43"/>
      <c r="AS332" s="43"/>
      <c r="AT332" s="43"/>
      <c r="AU332" s="43"/>
      <c r="AV332" s="43"/>
      <c r="AW332" s="43"/>
      <c r="AX332" s="43"/>
      <c r="AY332" s="43"/>
      <c r="AZ332" s="43"/>
      <c r="BA332" s="43"/>
      <c r="BB332" s="43"/>
      <c r="BC332" s="43"/>
      <c r="BD332" s="43"/>
      <c r="BE332" s="43"/>
      <c r="BF332" s="43"/>
      <c r="BG332" s="43"/>
      <c r="BH332" s="43"/>
      <c r="BI332" s="43"/>
      <c r="BJ332" s="43"/>
      <c r="BK332" s="43"/>
      <c r="BL332" s="43"/>
      <c r="BM332" s="43"/>
      <c r="BN332" s="43"/>
      <c r="BO332" s="43"/>
      <c r="BP332" s="43"/>
      <c r="BQ332" s="43"/>
      <c r="BR332" s="43"/>
      <c r="BS332" s="43"/>
      <c r="BT332" s="43"/>
      <c r="BU332" s="43"/>
      <c r="BV332" s="43"/>
      <c r="BW332" s="43"/>
      <c r="BX332" s="43"/>
      <c r="BY332" s="43"/>
      <c r="BZ332" s="43"/>
      <c r="CA332" s="43"/>
      <c r="CB332" s="43"/>
      <c r="CC332" s="43"/>
      <c r="CD332" s="43"/>
      <c r="CE332" s="43"/>
      <c r="CF332" s="43"/>
      <c r="CG332" s="43"/>
      <c r="CH332" s="43"/>
      <c r="CI332" s="43"/>
      <c r="CJ332" s="43"/>
      <c r="CK332" s="43"/>
      <c r="CL332" s="43"/>
      <c r="CM332" s="43"/>
      <c r="CN332" s="43"/>
      <c r="CO332" s="43"/>
      <c r="CP332" s="43"/>
      <c r="CQ332" s="43"/>
      <c r="CR332" s="43"/>
      <c r="CS332" s="43"/>
      <c r="CT332" s="43"/>
      <c r="CU332" s="43"/>
      <c r="CV332" s="43"/>
      <c r="CW332" s="43"/>
      <c r="CX332" s="43"/>
      <c r="CY332" s="43"/>
      <c r="CZ332" s="43"/>
      <c r="DA332" s="43"/>
      <c r="DB332" s="43"/>
      <c r="DC332" s="43"/>
      <c r="DD332" s="44">
        <v>835</v>
      </c>
      <c r="DE332" s="44">
        <f t="shared" si="99"/>
        <v>7141</v>
      </c>
      <c r="DF332" s="43"/>
      <c r="DG332" s="43"/>
      <c r="DH332" s="44">
        <v>2601</v>
      </c>
      <c r="DI332" s="44">
        <f t="shared" si="100"/>
        <v>25108</v>
      </c>
      <c r="DJ332" s="43"/>
      <c r="DK332" s="43"/>
    </row>
    <row r="333" spans="1:115" x14ac:dyDescent="0.25">
      <c r="A333" s="41">
        <v>2019</v>
      </c>
      <c r="B333" s="41" t="s">
        <v>170</v>
      </c>
      <c r="C333" s="41" t="s">
        <v>175</v>
      </c>
      <c r="D333" s="42">
        <v>101.95324783228654</v>
      </c>
      <c r="E333" s="42">
        <v>99.730982771449831</v>
      </c>
      <c r="F333" s="42">
        <v>99.684586987250697</v>
      </c>
      <c r="G333" s="42">
        <v>104.18927117964512</v>
      </c>
      <c r="H333" s="42">
        <v>100.29364070649076</v>
      </c>
      <c r="I333" s="42">
        <v>101.36108887109687</v>
      </c>
      <c r="J333" s="42">
        <v>101.93740029703378</v>
      </c>
      <c r="K333" s="42">
        <v>98.984500267236768</v>
      </c>
      <c r="L333" s="42">
        <v>101.32504477463497</v>
      </c>
      <c r="M333" s="42">
        <v>113.01109608790026</v>
      </c>
      <c r="N333" s="42">
        <v>101.67789776039538</v>
      </c>
      <c r="O333" s="42">
        <v>96.112558168304901</v>
      </c>
      <c r="P333" s="42">
        <v>104.09498937646747</v>
      </c>
      <c r="Q333" s="42">
        <v>82.891778412892464</v>
      </c>
      <c r="R333" s="42">
        <v>90.387668268730309</v>
      </c>
      <c r="S333" s="42">
        <v>112.67325265271613</v>
      </c>
      <c r="T333" s="42">
        <v>102.20390232555667</v>
      </c>
      <c r="U333" s="42">
        <v>114.03924494442556</v>
      </c>
      <c r="V333" s="42">
        <v>103.33453060717667</v>
      </c>
      <c r="W333" s="42">
        <v>96.942870736333944</v>
      </c>
      <c r="X333" s="42">
        <v>104.63858759107589</v>
      </c>
      <c r="Y333" s="42">
        <v>83.479825709390525</v>
      </c>
      <c r="Z333" s="42">
        <v>90.523668564235408</v>
      </c>
      <c r="AA333" s="42">
        <v>113.97618417517764</v>
      </c>
      <c r="AB333" s="43"/>
      <c r="AC333" s="43"/>
      <c r="AD333" s="43"/>
      <c r="AE333" s="43"/>
      <c r="AF333" s="43"/>
      <c r="AG333" s="43"/>
      <c r="AH333" s="43"/>
      <c r="AI333" s="43"/>
      <c r="AJ333" s="43"/>
      <c r="AK333" s="43"/>
      <c r="AL333" s="43"/>
      <c r="AM333" s="43"/>
      <c r="AN333" s="43"/>
      <c r="AO333" s="43"/>
      <c r="AP333" s="43"/>
      <c r="AQ333" s="43"/>
      <c r="AR333" s="43"/>
      <c r="AS333" s="43"/>
      <c r="AT333" s="43"/>
      <c r="AU333" s="43"/>
      <c r="AV333" s="43"/>
      <c r="AW333" s="43"/>
      <c r="AX333" s="43"/>
      <c r="AY333" s="43"/>
      <c r="AZ333" s="43"/>
      <c r="BA333" s="43"/>
      <c r="BB333" s="43"/>
      <c r="BC333" s="43"/>
      <c r="BD333" s="43"/>
      <c r="BE333" s="43"/>
      <c r="BF333" s="43"/>
      <c r="BG333" s="43"/>
      <c r="BH333" s="43"/>
      <c r="BI333" s="43"/>
      <c r="BJ333" s="43"/>
      <c r="BK333" s="43"/>
      <c r="BL333" s="43"/>
      <c r="BM333" s="43"/>
      <c r="BN333" s="43"/>
      <c r="BO333" s="43"/>
      <c r="BP333" s="43"/>
      <c r="BQ333" s="43"/>
      <c r="BR333" s="43"/>
      <c r="BS333" s="43"/>
      <c r="BT333" s="43"/>
      <c r="BU333" s="43"/>
      <c r="BV333" s="43"/>
      <c r="BW333" s="43"/>
      <c r="BX333" s="43"/>
      <c r="BY333" s="43"/>
      <c r="BZ333" s="43"/>
      <c r="CA333" s="43"/>
      <c r="CB333" s="43"/>
      <c r="CC333" s="43"/>
      <c r="CD333" s="43"/>
      <c r="CE333" s="43"/>
      <c r="CF333" s="43"/>
      <c r="CG333" s="43"/>
      <c r="CH333" s="43"/>
      <c r="CI333" s="43"/>
      <c r="CJ333" s="43"/>
      <c r="CK333" s="43"/>
      <c r="CL333" s="43"/>
      <c r="CM333" s="43"/>
      <c r="CN333" s="43"/>
      <c r="CO333" s="43"/>
      <c r="CP333" s="43"/>
      <c r="CQ333" s="43"/>
      <c r="CR333" s="43"/>
      <c r="CS333" s="43"/>
      <c r="CT333" s="43"/>
      <c r="CU333" s="43"/>
      <c r="CV333" s="43"/>
      <c r="CW333" s="43"/>
      <c r="CX333" s="43"/>
      <c r="CY333" s="43"/>
      <c r="CZ333" s="43"/>
      <c r="DA333" s="43"/>
      <c r="DB333" s="43"/>
      <c r="DC333" s="43"/>
      <c r="DD333" s="44">
        <v>1010</v>
      </c>
      <c r="DE333" s="44">
        <f t="shared" si="99"/>
        <v>8151</v>
      </c>
      <c r="DF333" s="43"/>
      <c r="DG333" s="43"/>
      <c r="DH333" s="44">
        <v>2875</v>
      </c>
      <c r="DI333" s="44">
        <f t="shared" si="100"/>
        <v>27983</v>
      </c>
      <c r="DJ333" s="43"/>
      <c r="DK333" s="43"/>
    </row>
    <row r="334" spans="1:115" x14ac:dyDescent="0.25">
      <c r="A334" s="41">
        <v>2019</v>
      </c>
      <c r="B334" s="41" t="s">
        <v>171</v>
      </c>
      <c r="C334" s="41" t="s">
        <v>175</v>
      </c>
      <c r="D334" s="42">
        <v>102.66047950247341</v>
      </c>
      <c r="E334" s="42">
        <v>101.31074351782954</v>
      </c>
      <c r="F334" s="42">
        <v>99.274916916865649</v>
      </c>
      <c r="G334" s="42">
        <v>103.06522518175272</v>
      </c>
      <c r="H334" s="42">
        <v>97.243283516676158</v>
      </c>
      <c r="I334" s="42">
        <v>108.32666132906326</v>
      </c>
      <c r="J334" s="42">
        <v>110.85318224286127</v>
      </c>
      <c r="K334" s="42">
        <v>99.412079102084448</v>
      </c>
      <c r="L334" s="42">
        <v>115.55976945377712</v>
      </c>
      <c r="M334" s="42">
        <v>136.13114746795176</v>
      </c>
      <c r="N334" s="42">
        <v>100.21649038251952</v>
      </c>
      <c r="O334" s="42">
        <v>111.44147086370275</v>
      </c>
      <c r="P334" s="42">
        <v>111.03262222136314</v>
      </c>
      <c r="Q334" s="42">
        <v>122.73023097080562</v>
      </c>
      <c r="R334" s="42">
        <v>124.05780856155269</v>
      </c>
      <c r="S334" s="42">
        <v>96.686848685334454</v>
      </c>
      <c r="T334" s="42">
        <v>116.51342789054394</v>
      </c>
      <c r="U334" s="42">
        <v>137.49613728593329</v>
      </c>
      <c r="V334" s="42">
        <v>102.04378308903858</v>
      </c>
      <c r="W334" s="42">
        <v>112.18420692145048</v>
      </c>
      <c r="X334" s="42">
        <v>111.64732514557136</v>
      </c>
      <c r="Y334" s="42">
        <v>123.8156760473515</v>
      </c>
      <c r="Z334" s="42">
        <v>124.38695977942263</v>
      </c>
      <c r="AA334" s="42">
        <v>98.02921405017085</v>
      </c>
      <c r="AB334" s="43"/>
      <c r="AC334" s="43"/>
      <c r="AD334" s="43"/>
      <c r="AE334" s="43"/>
      <c r="AF334" s="43"/>
      <c r="AG334" s="43"/>
      <c r="AH334" s="43"/>
      <c r="AI334" s="43"/>
      <c r="AJ334" s="43"/>
      <c r="AK334" s="43"/>
      <c r="AL334" s="43"/>
      <c r="AM334" s="43"/>
      <c r="AN334" s="43"/>
      <c r="AO334" s="43"/>
      <c r="AP334" s="43"/>
      <c r="AQ334" s="43"/>
      <c r="AR334" s="43"/>
      <c r="AS334" s="43"/>
      <c r="AT334" s="43"/>
      <c r="AU334" s="43"/>
      <c r="AV334" s="43"/>
      <c r="AW334" s="43"/>
      <c r="AX334" s="43"/>
      <c r="AY334" s="43"/>
      <c r="AZ334" s="43"/>
      <c r="BA334" s="43"/>
      <c r="BB334" s="43"/>
      <c r="BC334" s="43"/>
      <c r="BD334" s="43"/>
      <c r="BE334" s="43"/>
      <c r="BF334" s="43"/>
      <c r="BG334" s="43"/>
      <c r="BH334" s="43"/>
      <c r="BI334" s="43"/>
      <c r="BJ334" s="43"/>
      <c r="BK334" s="43"/>
      <c r="BL334" s="43"/>
      <c r="BM334" s="43"/>
      <c r="BN334" s="43"/>
      <c r="BO334" s="43"/>
      <c r="BP334" s="43"/>
      <c r="BQ334" s="43"/>
      <c r="BR334" s="43"/>
      <c r="BS334" s="43"/>
      <c r="BT334" s="43"/>
      <c r="BU334" s="43"/>
      <c r="BV334" s="43"/>
      <c r="BW334" s="43"/>
      <c r="BX334" s="43"/>
      <c r="BY334" s="43"/>
      <c r="BZ334" s="43"/>
      <c r="CA334" s="43"/>
      <c r="CB334" s="43"/>
      <c r="CC334" s="43"/>
      <c r="CD334" s="43"/>
      <c r="CE334" s="43"/>
      <c r="CF334" s="43"/>
      <c r="CG334" s="43"/>
      <c r="CH334" s="43"/>
      <c r="CI334" s="43"/>
      <c r="CJ334" s="43"/>
      <c r="CK334" s="43"/>
      <c r="CL334" s="43"/>
      <c r="CM334" s="43"/>
      <c r="CN334" s="43"/>
      <c r="CO334" s="43"/>
      <c r="CP334" s="43"/>
      <c r="CQ334" s="43"/>
      <c r="CR334" s="43"/>
      <c r="CS334" s="43"/>
      <c r="CT334" s="43"/>
      <c r="CU334" s="43"/>
      <c r="CV334" s="43"/>
      <c r="CW334" s="43"/>
      <c r="CX334" s="43"/>
      <c r="CY334" s="43"/>
      <c r="CZ334" s="43"/>
      <c r="DA334" s="43"/>
      <c r="DB334" s="43"/>
      <c r="DC334" s="43"/>
      <c r="DD334" s="44">
        <v>984</v>
      </c>
      <c r="DE334" s="44">
        <f t="shared" si="99"/>
        <v>9135</v>
      </c>
      <c r="DF334" s="43"/>
      <c r="DG334" s="43"/>
      <c r="DH334" s="44">
        <v>2544</v>
      </c>
      <c r="DI334" s="44">
        <f t="shared" si="100"/>
        <v>30527</v>
      </c>
      <c r="DJ334" s="43"/>
      <c r="DK334" s="43"/>
    </row>
    <row r="335" spans="1:115" x14ac:dyDescent="0.25">
      <c r="A335" s="41">
        <v>2019</v>
      </c>
      <c r="B335" s="41" t="s">
        <v>172</v>
      </c>
      <c r="C335" s="41" t="s">
        <v>175</v>
      </c>
      <c r="D335" s="42">
        <v>108.93160394152635</v>
      </c>
      <c r="E335" s="42">
        <v>102.27233701562588</v>
      </c>
      <c r="F335" s="42">
        <v>100.80219568807955</v>
      </c>
      <c r="G335" s="42">
        <v>107.78068329791122</v>
      </c>
      <c r="H335" s="42">
        <v>97.295875882017796</v>
      </c>
      <c r="I335" s="42">
        <v>111.208967173739</v>
      </c>
      <c r="J335" s="42">
        <v>140.83502942856168</v>
      </c>
      <c r="K335" s="42">
        <v>98.556921432389103</v>
      </c>
      <c r="L335" s="42">
        <v>140.45341203564848</v>
      </c>
      <c r="M335" s="42">
        <v>126.57108537181792</v>
      </c>
      <c r="N335" s="42">
        <v>106.36048424121675</v>
      </c>
      <c r="O335" s="42">
        <v>143.04643647291982</v>
      </c>
      <c r="P335" s="42">
        <v>123.41998843637492</v>
      </c>
      <c r="Q335" s="42">
        <v>176.19710713091962</v>
      </c>
      <c r="R335" s="42">
        <v>263.25942214598797</v>
      </c>
      <c r="S335" s="42">
        <v>102.59552238006063</v>
      </c>
      <c r="T335" s="42">
        <v>141.74763505163571</v>
      </c>
      <c r="U335" s="42">
        <v>128.34149105471505</v>
      </c>
      <c r="V335" s="42">
        <v>108.64851878340285</v>
      </c>
      <c r="W335" s="42">
        <v>144.0967051022256</v>
      </c>
      <c r="X335" s="42">
        <v>124.12982856008009</v>
      </c>
      <c r="Y335" s="42">
        <v>178.43602227617487</v>
      </c>
      <c r="Z335" s="42">
        <v>264.11229851843581</v>
      </c>
      <c r="AA335" s="42">
        <v>104.23682219919009</v>
      </c>
      <c r="AB335" s="43"/>
      <c r="AC335" s="43"/>
      <c r="AD335" s="43"/>
      <c r="AE335" s="43"/>
      <c r="AF335" s="43"/>
      <c r="AG335" s="43"/>
      <c r="AH335" s="43"/>
      <c r="AI335" s="43"/>
      <c r="AJ335" s="43"/>
      <c r="AK335" s="43"/>
      <c r="AL335" s="43"/>
      <c r="AM335" s="43"/>
      <c r="AN335" s="43"/>
      <c r="AO335" s="43"/>
      <c r="AP335" s="43"/>
      <c r="AQ335" s="43"/>
      <c r="AR335" s="43"/>
      <c r="AS335" s="43"/>
      <c r="AT335" s="43"/>
      <c r="AU335" s="43"/>
      <c r="AV335" s="43"/>
      <c r="AW335" s="43"/>
      <c r="AX335" s="43"/>
      <c r="AY335" s="43"/>
      <c r="AZ335" s="43"/>
      <c r="BA335" s="43"/>
      <c r="BB335" s="43"/>
      <c r="BC335" s="43"/>
      <c r="BD335" s="43"/>
      <c r="BE335" s="43"/>
      <c r="BF335" s="43"/>
      <c r="BG335" s="43"/>
      <c r="BH335" s="43"/>
      <c r="BI335" s="43"/>
      <c r="BJ335" s="43"/>
      <c r="BK335" s="43"/>
      <c r="BL335" s="43"/>
      <c r="BM335" s="43"/>
      <c r="BN335" s="43"/>
      <c r="BO335" s="43"/>
      <c r="BP335" s="43"/>
      <c r="BQ335" s="43"/>
      <c r="BR335" s="43"/>
      <c r="BS335" s="43"/>
      <c r="BT335" s="43"/>
      <c r="BU335" s="43"/>
      <c r="BV335" s="43"/>
      <c r="BW335" s="43"/>
      <c r="BX335" s="43"/>
      <c r="BY335" s="43"/>
      <c r="BZ335" s="43"/>
      <c r="CA335" s="43"/>
      <c r="CB335" s="43"/>
      <c r="CC335" s="43"/>
      <c r="CD335" s="43"/>
      <c r="CE335" s="43"/>
      <c r="CF335" s="43"/>
      <c r="CG335" s="43"/>
      <c r="CH335" s="43"/>
      <c r="CI335" s="43"/>
      <c r="CJ335" s="43"/>
      <c r="CK335" s="43"/>
      <c r="CL335" s="43"/>
      <c r="CM335" s="43"/>
      <c r="CN335" s="43"/>
      <c r="CO335" s="43"/>
      <c r="CP335" s="43"/>
      <c r="CQ335" s="43"/>
      <c r="CR335" s="43"/>
      <c r="CS335" s="43"/>
      <c r="CT335" s="43"/>
      <c r="CU335" s="43"/>
      <c r="CV335" s="43"/>
      <c r="CW335" s="43"/>
      <c r="CX335" s="43"/>
      <c r="CY335" s="43"/>
      <c r="CZ335" s="43"/>
      <c r="DA335" s="43"/>
      <c r="DB335" s="43"/>
      <c r="DC335" s="43"/>
      <c r="DD335" s="44">
        <v>1104</v>
      </c>
      <c r="DE335" s="44">
        <f t="shared" si="99"/>
        <v>10239</v>
      </c>
      <c r="DF335" s="43"/>
      <c r="DG335" s="43"/>
      <c r="DH335" s="44">
        <v>3186</v>
      </c>
      <c r="DI335" s="44">
        <f t="shared" si="100"/>
        <v>33713</v>
      </c>
      <c r="DJ335" s="43"/>
      <c r="DK335" s="43"/>
    </row>
    <row r="336" spans="1:115" x14ac:dyDescent="0.25">
      <c r="A336" s="41">
        <v>2020</v>
      </c>
      <c r="B336" s="41" t="s">
        <v>160</v>
      </c>
      <c r="C336" s="41" t="s">
        <v>175</v>
      </c>
      <c r="D336" s="42">
        <v>101.58876846522473</v>
      </c>
      <c r="E336" s="42">
        <v>99.868353271135007</v>
      </c>
      <c r="F336" s="42">
        <v>102.42021278605908</v>
      </c>
      <c r="G336" s="42">
        <v>103.94445055510415</v>
      </c>
      <c r="H336" s="42">
        <v>95.402550729719053</v>
      </c>
      <c r="I336" s="42">
        <v>109.28742994395517</v>
      </c>
      <c r="J336" s="42">
        <v>103.77688541658804</v>
      </c>
      <c r="K336" s="42">
        <v>96.062711562444321</v>
      </c>
      <c r="L336" s="42">
        <v>101.01840488023737</v>
      </c>
      <c r="M336" s="42">
        <v>102.15605161452068</v>
      </c>
      <c r="N336" s="42">
        <v>112.83110123962004</v>
      </c>
      <c r="O336" s="42">
        <v>99.615093419079642</v>
      </c>
      <c r="P336" s="42">
        <v>98.709497391199392</v>
      </c>
      <c r="Q336" s="42">
        <v>174.40109734550825</v>
      </c>
      <c r="R336" s="42">
        <v>82.988193481497859</v>
      </c>
      <c r="S336" s="42">
        <v>98.100855447327987</v>
      </c>
      <c r="T336" s="42">
        <v>102.47545779172795</v>
      </c>
      <c r="U336" s="42">
        <v>103.80482758978383</v>
      </c>
      <c r="V336" s="42">
        <v>115.40963685083364</v>
      </c>
      <c r="W336" s="42">
        <v>100.88867667392046</v>
      </c>
      <c r="X336" s="42">
        <v>99.87472647502922</v>
      </c>
      <c r="Y336" s="42">
        <v>176.74681761185661</v>
      </c>
      <c r="Z336" s="42">
        <v>83.436864211838952</v>
      </c>
      <c r="AA336" s="42">
        <v>100.33469196924598</v>
      </c>
      <c r="AB336" s="43">
        <v>5.7425483185375326</v>
      </c>
      <c r="AC336" s="43">
        <v>1.8207282913165201</v>
      </c>
      <c r="AD336" s="43">
        <v>5.3281717731075373</v>
      </c>
      <c r="AE336" s="43">
        <v>10.216704288939038</v>
      </c>
      <c r="AF336" s="43">
        <v>-5.7662337662337748</v>
      </c>
      <c r="AG336" s="43">
        <v>-0.43763676148795838</v>
      </c>
      <c r="AH336" s="43">
        <v>14.95564004970571</v>
      </c>
      <c r="AI336" s="43">
        <v>-1.2454212454212632</v>
      </c>
      <c r="AJ336" s="43">
        <v>12.408747560497901</v>
      </c>
      <c r="AK336" s="43">
        <v>22.979802963951034</v>
      </c>
      <c r="AL336" s="43">
        <v>9.2548211151949111</v>
      </c>
      <c r="AM336" s="43">
        <v>12.254107075545839</v>
      </c>
      <c r="AN336" s="43">
        <v>3.6703827186668203</v>
      </c>
      <c r="AO336" s="43">
        <v>28.032495111870979</v>
      </c>
      <c r="AP336" s="43">
        <v>11.151919924260479</v>
      </c>
      <c r="AQ336" s="43">
        <v>0.58810454320759042</v>
      </c>
      <c r="AR336" s="43">
        <v>16.125762385971854</v>
      </c>
      <c r="AS336" s="43">
        <v>27.346240521952314</v>
      </c>
      <c r="AT336" s="43">
        <v>14.568466071469466</v>
      </c>
      <c r="AU336" s="43">
        <v>16.095219206361744</v>
      </c>
      <c r="AV336" s="43">
        <v>6.1703180807273883</v>
      </c>
      <c r="AW336" s="43">
        <v>32.235479090085526</v>
      </c>
      <c r="AX336" s="43">
        <v>12.143424073623521</v>
      </c>
      <c r="AY336" s="43">
        <v>4.1640898615621591</v>
      </c>
      <c r="AZ336" s="43">
        <v>5.7425483185375326</v>
      </c>
      <c r="BA336" s="43">
        <v>1.8207282913165201</v>
      </c>
      <c r="BB336" s="43">
        <v>5.3281717731075373</v>
      </c>
      <c r="BC336" s="43">
        <v>10.216704288939038</v>
      </c>
      <c r="BD336" s="43">
        <v>-5.7662337662337748</v>
      </c>
      <c r="BE336" s="43">
        <v>-0.43763676148795838</v>
      </c>
      <c r="BF336" s="43">
        <v>14.95564004970571</v>
      </c>
      <c r="BG336" s="43">
        <v>-1.2454212454212632</v>
      </c>
      <c r="BH336" s="43">
        <v>12.408747560497901</v>
      </c>
      <c r="BI336" s="43">
        <v>22.979802963951034</v>
      </c>
      <c r="BJ336" s="43">
        <v>9.2548211151949111</v>
      </c>
      <c r="BK336" s="43">
        <v>12.254107075545839</v>
      </c>
      <c r="BL336" s="43">
        <v>3.6703827186668203</v>
      </c>
      <c r="BM336" s="43">
        <v>28.032495111870979</v>
      </c>
      <c r="BN336" s="43">
        <v>11.151919924260479</v>
      </c>
      <c r="BO336" s="43">
        <v>0.58810454320759042</v>
      </c>
      <c r="BP336" s="43">
        <v>16.125762385971854</v>
      </c>
      <c r="BQ336" s="43">
        <v>27.346240521952314</v>
      </c>
      <c r="BR336" s="43">
        <v>14.568466071469466</v>
      </c>
      <c r="BS336" s="43">
        <v>16.095219206361744</v>
      </c>
      <c r="BT336" s="43">
        <v>6.1703180807273883</v>
      </c>
      <c r="BU336" s="43">
        <v>32.235479090085526</v>
      </c>
      <c r="BV336" s="43">
        <v>12.143424073623521</v>
      </c>
      <c r="BW336" s="43">
        <v>4.1640898615621591</v>
      </c>
      <c r="BX336" s="43">
        <v>7.106323197775593</v>
      </c>
      <c r="BY336" s="43">
        <v>0.22670911623118661</v>
      </c>
      <c r="BZ336" s="43">
        <v>0.28489778939719101</v>
      </c>
      <c r="CA336" s="43">
        <v>4.2848022967694508</v>
      </c>
      <c r="CB336" s="43">
        <v>1.1864443749432136</v>
      </c>
      <c r="CC336" s="43">
        <v>7.5569705410400284E-3</v>
      </c>
      <c r="CD336" s="43">
        <v>1.2519381196322246</v>
      </c>
      <c r="CE336" s="43">
        <v>-0.13602546973871349</v>
      </c>
      <c r="CF336" s="43">
        <v>14.248998159008934</v>
      </c>
      <c r="CG336" s="43">
        <v>4.4992293797895142</v>
      </c>
      <c r="CH336" s="43">
        <v>0.71600099533497319</v>
      </c>
      <c r="CI336" s="43">
        <v>5.6299548640425909</v>
      </c>
      <c r="CJ336" s="43">
        <v>2.0972912905173788</v>
      </c>
      <c r="CK336" s="43">
        <v>0.68671843967079937</v>
      </c>
      <c r="CL336" s="43">
        <v>0.5800669686722727</v>
      </c>
      <c r="CM336" s="43">
        <v>3.9736220981402899E-2</v>
      </c>
      <c r="CN336" s="43">
        <v>0</v>
      </c>
      <c r="CO336" s="43">
        <v>0</v>
      </c>
      <c r="CP336" s="43">
        <v>0</v>
      </c>
      <c r="CQ336" s="43">
        <v>0</v>
      </c>
      <c r="CR336" s="43">
        <v>0</v>
      </c>
      <c r="CS336" s="43">
        <v>0</v>
      </c>
      <c r="CT336" s="43">
        <v>0</v>
      </c>
      <c r="CU336" s="43">
        <v>0</v>
      </c>
      <c r="CV336" s="43">
        <v>0</v>
      </c>
      <c r="CW336" s="43">
        <v>0</v>
      </c>
      <c r="CX336" s="43">
        <v>0</v>
      </c>
      <c r="CY336" s="43">
        <v>0</v>
      </c>
      <c r="CZ336" s="43">
        <v>0</v>
      </c>
      <c r="DA336" s="43">
        <v>0</v>
      </c>
      <c r="DB336" s="43">
        <v>0</v>
      </c>
      <c r="DC336" s="43">
        <v>0</v>
      </c>
      <c r="DD336" s="44">
        <v>779</v>
      </c>
      <c r="DE336" s="44">
        <v>779</v>
      </c>
      <c r="DF336" s="43">
        <f>+((DD336/DD324)-1)*100</f>
        <v>10.339943342776214</v>
      </c>
      <c r="DG336" s="43">
        <f>+((DE336/DE324)-1)*100</f>
        <v>10.339943342776214</v>
      </c>
      <c r="DH336" s="44">
        <v>3042</v>
      </c>
      <c r="DI336" s="44">
        <v>3042</v>
      </c>
      <c r="DJ336" s="43">
        <f>+((DH336/DH324)-1)*100</f>
        <v>11.510263929618759</v>
      </c>
      <c r="DK336" s="43">
        <f>+((DI336/DI324)-1)*100</f>
        <v>11.510263929618759</v>
      </c>
    </row>
    <row r="337" spans="1:115" x14ac:dyDescent="0.25">
      <c r="A337" s="41">
        <v>2020</v>
      </c>
      <c r="B337" s="41" t="s">
        <v>162</v>
      </c>
      <c r="C337" s="41" t="s">
        <v>175</v>
      </c>
      <c r="D337" s="42">
        <v>101.3579034827174</v>
      </c>
      <c r="E337" s="42">
        <v>101.51679926735733</v>
      </c>
      <c r="F337" s="42">
        <v>102.92601157911459</v>
      </c>
      <c r="G337" s="42">
        <v>104.22120430458526</v>
      </c>
      <c r="H337" s="42">
        <v>95.718104921768855</v>
      </c>
      <c r="I337" s="42">
        <v>100.64051240992795</v>
      </c>
      <c r="J337" s="42">
        <v>102.00341052814295</v>
      </c>
      <c r="K337" s="42">
        <v>95.065027614466416</v>
      </c>
      <c r="L337" s="42">
        <v>99.782060950323014</v>
      </c>
      <c r="M337" s="42">
        <v>101.11405994825905</v>
      </c>
      <c r="N337" s="42">
        <v>109.07963179636786</v>
      </c>
      <c r="O337" s="42">
        <v>102.68851693931617</v>
      </c>
      <c r="P337" s="42">
        <v>103.87241787255843</v>
      </c>
      <c r="Q337" s="42">
        <v>121.29044361356887</v>
      </c>
      <c r="R337" s="42">
        <v>63.070971411347386</v>
      </c>
      <c r="S337" s="42">
        <v>87.849587190583634</v>
      </c>
      <c r="T337" s="42">
        <v>101.56523313589425</v>
      </c>
      <c r="U337" s="42">
        <v>102.96989145908768</v>
      </c>
      <c r="V337" s="42">
        <v>111.79419762135787</v>
      </c>
      <c r="W337" s="42">
        <v>104.44780596790686</v>
      </c>
      <c r="X337" s="42">
        <v>105.22501507401365</v>
      </c>
      <c r="Y337" s="42">
        <v>124.09252087270455</v>
      </c>
      <c r="Z337" s="42">
        <v>63.591103668800677</v>
      </c>
      <c r="AA337" s="42">
        <v>90.35747060585328</v>
      </c>
      <c r="AB337" s="43">
        <v>4.4010103715210969</v>
      </c>
      <c r="AC337" s="43">
        <v>2.3545706371191022</v>
      </c>
      <c r="AD337" s="43">
        <v>3.3289740702730608</v>
      </c>
      <c r="AE337" s="43">
        <v>8.6751909074764821</v>
      </c>
      <c r="AF337" s="43">
        <v>-5.1589369463262198</v>
      </c>
      <c r="AG337" s="43">
        <v>0</v>
      </c>
      <c r="AH337" s="43">
        <v>10.729470213736668</v>
      </c>
      <c r="AI337" s="43">
        <v>-3.4732272069464498</v>
      </c>
      <c r="AJ337" s="43">
        <v>15.659108592003722</v>
      </c>
      <c r="AK337" s="43">
        <v>16.962162037696871</v>
      </c>
      <c r="AL337" s="43">
        <v>13.839222080702008</v>
      </c>
      <c r="AM337" s="43">
        <v>19.143230517770938</v>
      </c>
      <c r="AN337" s="43">
        <v>12.410101712363296</v>
      </c>
      <c r="AO337" s="43">
        <v>5.4577553699718617</v>
      </c>
      <c r="AP337" s="43">
        <v>9.7985459938961572</v>
      </c>
      <c r="AQ337" s="43">
        <v>2.4336970867744334</v>
      </c>
      <c r="AR337" s="43">
        <v>19.384061524456484</v>
      </c>
      <c r="AS337" s="43">
        <v>20.93898095670199</v>
      </c>
      <c r="AT337" s="43">
        <v>19.199248847068652</v>
      </c>
      <c r="AU337" s="43">
        <v>22.993972154737683</v>
      </c>
      <c r="AV337" s="43">
        <v>14.917826351701091</v>
      </c>
      <c r="AW337" s="43">
        <v>8.790209727620768</v>
      </c>
      <c r="AX337" s="43">
        <v>11.164865422118385</v>
      </c>
      <c r="AY337" s="43">
        <v>6.6781876060932444</v>
      </c>
      <c r="AZ337" s="43">
        <v>5.0682602326459714</v>
      </c>
      <c r="BA337" s="43">
        <v>2.089136490250687</v>
      </c>
      <c r="BB337" s="43">
        <v>4.3165336294189061</v>
      </c>
      <c r="BC337" s="43">
        <v>9.4394950082822291</v>
      </c>
      <c r="BD337" s="43">
        <v>-5.4630593132154015</v>
      </c>
      <c r="BE337" s="43">
        <v>-0.22831050228310223</v>
      </c>
      <c r="BF337" s="43">
        <v>12.821193330369528</v>
      </c>
      <c r="BG337" s="43">
        <v>-2.3662176920276723</v>
      </c>
      <c r="BH337" s="43">
        <v>14.000762994357995</v>
      </c>
      <c r="BI337" s="43">
        <v>19.910938506890695</v>
      </c>
      <c r="BJ337" s="43">
        <v>11.461198201603029</v>
      </c>
      <c r="BK337" s="43">
        <v>15.648425389771269</v>
      </c>
      <c r="BL337" s="43">
        <v>7.9747973001818684</v>
      </c>
      <c r="BM337" s="43">
        <v>17.69774336312522</v>
      </c>
      <c r="BN337" s="43">
        <v>10.56343755327851</v>
      </c>
      <c r="BO337" s="43">
        <v>1.451668849137322</v>
      </c>
      <c r="BP337" s="43">
        <v>17.725106737775477</v>
      </c>
      <c r="BQ337" s="43">
        <v>24.072866402232407</v>
      </c>
      <c r="BR337" s="43">
        <v>16.801172902823613</v>
      </c>
      <c r="BS337" s="43">
        <v>19.50483500741942</v>
      </c>
      <c r="BT337" s="43">
        <v>10.485055598988025</v>
      </c>
      <c r="BU337" s="43">
        <v>21.4400859983948</v>
      </c>
      <c r="BV337" s="43">
        <v>11.718081171489603</v>
      </c>
      <c r="BW337" s="43">
        <v>5.3404297854722893</v>
      </c>
      <c r="BX337" s="43">
        <v>6.1570197412893517</v>
      </c>
      <c r="BY337" s="43">
        <v>0.22466485365155556</v>
      </c>
      <c r="BZ337" s="43">
        <v>0.148483044186071</v>
      </c>
      <c r="CA337" s="43">
        <v>3.6751425643167024</v>
      </c>
      <c r="CB337" s="43">
        <v>1.3405002934542829</v>
      </c>
      <c r="CC337" s="43">
        <v>1.4977656910104668E-2</v>
      </c>
      <c r="CD337" s="43">
        <v>1.0153603246974476</v>
      </c>
      <c r="CE337" s="43">
        <v>-0.26210899592681347</v>
      </c>
      <c r="CF337" s="43">
        <v>17.602433391153181</v>
      </c>
      <c r="CG337" s="43">
        <v>3.2082641437114505</v>
      </c>
      <c r="CH337" s="43">
        <v>1.1932991043790513</v>
      </c>
      <c r="CI337" s="43">
        <v>8.9818283952128546</v>
      </c>
      <c r="CJ337" s="43">
        <v>3.0590484454875271</v>
      </c>
      <c r="CK337" s="43">
        <v>0.11171438506663756</v>
      </c>
      <c r="CL337" s="43">
        <v>0.89809947516908351</v>
      </c>
      <c r="CM337" s="43">
        <v>0.15017944212657525</v>
      </c>
      <c r="CN337" s="43">
        <v>6.6257604099121128</v>
      </c>
      <c r="CO337" s="43">
        <v>0.22568235573169967</v>
      </c>
      <c r="CP337" s="43">
        <v>0.21638150713184537</v>
      </c>
      <c r="CQ337" s="43">
        <v>3.978591862920088</v>
      </c>
      <c r="CR337" s="43">
        <v>1.2638211920975169</v>
      </c>
      <c r="CS337" s="43">
        <v>1.128411778658581E-2</v>
      </c>
      <c r="CT337" s="43">
        <v>1.1293521218073783</v>
      </c>
      <c r="CU337" s="43">
        <v>-0.19935274756299975</v>
      </c>
      <c r="CV337" s="43">
        <v>15.898877956406077</v>
      </c>
      <c r="CW337" s="43">
        <v>3.8729725107428719</v>
      </c>
      <c r="CX337" s="43">
        <v>0.9513628419539556</v>
      </c>
      <c r="CY337" s="43">
        <v>7.2714718721407667</v>
      </c>
      <c r="CZ337" s="43">
        <v>2.5683004251989678</v>
      </c>
      <c r="DA337" s="43">
        <v>0.40513954228562271</v>
      </c>
      <c r="DB337" s="43">
        <v>0.7358179203491827</v>
      </c>
      <c r="DC337" s="43">
        <v>9.3812843734709397E-2</v>
      </c>
      <c r="DD337" s="44">
        <v>806</v>
      </c>
      <c r="DE337" s="44">
        <f t="shared" ref="DE337:DE344" si="101">+DD337+DE336</f>
        <v>1585</v>
      </c>
      <c r="DF337" s="43">
        <f t="shared" ref="DF337:DG352" si="102">+((DD337/DD325)-1)*100</f>
        <v>10.714285714285721</v>
      </c>
      <c r="DG337" s="43">
        <f t="shared" si="102"/>
        <v>10.529986052998597</v>
      </c>
      <c r="DH337" s="44">
        <v>3298</v>
      </c>
      <c r="DI337" s="44">
        <f t="shared" ref="DI337:DI344" si="103">+DH337+DI336</f>
        <v>6340</v>
      </c>
      <c r="DJ337" s="43">
        <f t="shared" ref="DJ337:DK352" si="104">+((DH337/DH325)-1)*100</f>
        <v>16.578296217744782</v>
      </c>
      <c r="DK337" s="43">
        <f t="shared" si="104"/>
        <v>14.090336512506752</v>
      </c>
    </row>
    <row r="338" spans="1:115" x14ac:dyDescent="0.25">
      <c r="A338" s="41">
        <v>2020</v>
      </c>
      <c r="B338" s="41" t="s">
        <v>163</v>
      </c>
      <c r="C338" s="41" t="s">
        <v>175</v>
      </c>
      <c r="D338" s="42">
        <v>99.77505811245004</v>
      </c>
      <c r="E338" s="42">
        <v>101.24205826798693</v>
      </c>
      <c r="F338" s="42">
        <v>102.36630882938267</v>
      </c>
      <c r="G338" s="42">
        <v>103.33772118124178</v>
      </c>
      <c r="H338" s="42">
        <v>94.981811806986016</v>
      </c>
      <c r="I338" s="42">
        <v>91.513210568454767</v>
      </c>
      <c r="J338" s="42">
        <v>94.751086417503728</v>
      </c>
      <c r="K338" s="42">
        <v>97.202921788704785</v>
      </c>
      <c r="L338" s="42">
        <v>94.159346596796127</v>
      </c>
      <c r="M338" s="42">
        <v>65.814546234588008</v>
      </c>
      <c r="N338" s="42">
        <v>81.749129351044658</v>
      </c>
      <c r="O338" s="42">
        <v>119.88689350981967</v>
      </c>
      <c r="P338" s="42">
        <v>70.779865357521871</v>
      </c>
      <c r="Q338" s="42">
        <v>54.630943279246722</v>
      </c>
      <c r="R338" s="42">
        <v>38.902663684971706</v>
      </c>
      <c r="S338" s="42">
        <v>122.74375050587159</v>
      </c>
      <c r="T338" s="42">
        <v>96.757916534841712</v>
      </c>
      <c r="U338" s="42">
        <v>67.35036178042283</v>
      </c>
      <c r="V338" s="42">
        <v>84.85497331713654</v>
      </c>
      <c r="W338" s="42">
        <v>123.34117751723188</v>
      </c>
      <c r="X338" s="42">
        <v>72.130212883920791</v>
      </c>
      <c r="Y338" s="42">
        <v>56.157462746118114</v>
      </c>
      <c r="Z338" s="42">
        <v>39.243963897538599</v>
      </c>
      <c r="AA338" s="42">
        <v>126.92406052309342</v>
      </c>
      <c r="AB338" s="43">
        <v>2.9585384114261482</v>
      </c>
      <c r="AC338" s="43">
        <v>3.293622985283795</v>
      </c>
      <c r="AD338" s="43">
        <v>1.5263298585707297</v>
      </c>
      <c r="AE338" s="43">
        <v>8.4061013466735233</v>
      </c>
      <c r="AF338" s="43">
        <v>-6.230529595015577</v>
      </c>
      <c r="AG338" s="43">
        <v>-4.9875311720698363</v>
      </c>
      <c r="AH338" s="43">
        <v>1.989484153994292</v>
      </c>
      <c r="AI338" s="43">
        <v>-2.0114942528735691</v>
      </c>
      <c r="AJ338" s="43">
        <v>-7.1337039400376501E-2</v>
      </c>
      <c r="AK338" s="43">
        <v>-24.268239664994194</v>
      </c>
      <c r="AL338" s="43">
        <v>-19.140577427026106</v>
      </c>
      <c r="AM338" s="43">
        <v>24.001378021591037</v>
      </c>
      <c r="AN338" s="43">
        <v>-27.823914404699824</v>
      </c>
      <c r="AO338" s="43">
        <v>-35.439834003746853</v>
      </c>
      <c r="AP338" s="43">
        <v>-44.242443288242704</v>
      </c>
      <c r="AQ338" s="43">
        <v>9.8190228685856695</v>
      </c>
      <c r="AR338" s="43">
        <v>3.7593607805911144</v>
      </c>
      <c r="AS338" s="43">
        <v>-21.688620569071226</v>
      </c>
      <c r="AT338" s="43">
        <v>-14.728805818420032</v>
      </c>
      <c r="AU338" s="43">
        <v>29.01690113217812</v>
      </c>
      <c r="AV338" s="43">
        <v>-26.067260838592066</v>
      </c>
      <c r="AW338" s="43">
        <v>-33.259133292985879</v>
      </c>
      <c r="AX338" s="43">
        <v>-43.502962558026915</v>
      </c>
      <c r="AY338" s="43">
        <v>14.962809427835166</v>
      </c>
      <c r="AZ338" s="43">
        <v>4.3634218772706124</v>
      </c>
      <c r="BA338" s="43">
        <v>2.4889509188183112</v>
      </c>
      <c r="BB338" s="43">
        <v>3.3714511639156397</v>
      </c>
      <c r="BC338" s="43">
        <v>9.0945013979496494</v>
      </c>
      <c r="BD338" s="43">
        <v>-5.7192374350086617</v>
      </c>
      <c r="BE338" s="43">
        <v>-1.7227877838684402</v>
      </c>
      <c r="BF338" s="43">
        <v>9.1658940493429384</v>
      </c>
      <c r="BG338" s="43">
        <v>-2.2469195457840208</v>
      </c>
      <c r="BH338" s="43">
        <v>9.0964298505782573</v>
      </c>
      <c r="BI338" s="43">
        <v>4.9380519699696368</v>
      </c>
      <c r="BJ338" s="43">
        <v>1.1549870730354073</v>
      </c>
      <c r="BK338" s="43">
        <v>18.621711232160543</v>
      </c>
      <c r="BL338" s="43">
        <v>-4.3136246181722182</v>
      </c>
      <c r="BM338" s="43">
        <v>4.3092796591467142</v>
      </c>
      <c r="BN338" s="43">
        <v>-8.3782705958715393</v>
      </c>
      <c r="BO338" s="43">
        <v>4.6212464427918043</v>
      </c>
      <c r="BP338" s="43">
        <v>12.839605839048463</v>
      </c>
      <c r="BQ338" s="43">
        <v>8.4959985553186392</v>
      </c>
      <c r="BR338" s="43">
        <v>6.1302635311348164</v>
      </c>
      <c r="BS338" s="43">
        <v>22.90528760732542</v>
      </c>
      <c r="BT338" s="43">
        <v>-2.1072613629387948</v>
      </c>
      <c r="BU338" s="43">
        <v>7.5715713046733191</v>
      </c>
      <c r="BV338" s="43">
        <v>-7.3588430613759526</v>
      </c>
      <c r="BW338" s="43">
        <v>8.9857537593671886</v>
      </c>
      <c r="BX338" s="43">
        <v>4.6088074552128182</v>
      </c>
      <c r="BY338" s="43">
        <v>0.31568266376038112</v>
      </c>
      <c r="BZ338" s="43">
        <v>1.387090492280248E-2</v>
      </c>
      <c r="CA338" s="43">
        <v>3.6810853470630369</v>
      </c>
      <c r="CB338" s="43">
        <v>1.1950843699500178</v>
      </c>
      <c r="CC338" s="43">
        <v>-0.17287383967830391</v>
      </c>
      <c r="CD338" s="43">
        <v>-0.14594059654001851</v>
      </c>
      <c r="CE338" s="43">
        <v>-0.27810139426509761</v>
      </c>
      <c r="CF338" s="43">
        <v>1.2954872187606954</v>
      </c>
      <c r="CG338" s="43">
        <v>-4.4150689591211645</v>
      </c>
      <c r="CH338" s="43">
        <v>-1.4295679365838074</v>
      </c>
      <c r="CI338" s="43">
        <v>11.361659059233538</v>
      </c>
      <c r="CJ338" s="43">
        <v>-2.3691448690760479</v>
      </c>
      <c r="CK338" s="43">
        <v>-0.52003354005352331</v>
      </c>
      <c r="CL338" s="43">
        <v>-2.1071126091959895</v>
      </c>
      <c r="CM338" s="43">
        <v>0.77475607355768961</v>
      </c>
      <c r="CN338" s="43">
        <v>5.968845092183499</v>
      </c>
      <c r="CO338" s="43">
        <v>0.25573178036423799</v>
      </c>
      <c r="CP338" s="43">
        <v>0.1488577769660244</v>
      </c>
      <c r="CQ338" s="43">
        <v>3.8823594303335409</v>
      </c>
      <c r="CR338" s="43">
        <v>1.2410512870617385</v>
      </c>
      <c r="CS338" s="43">
        <v>-5.0143486345927843E-2</v>
      </c>
      <c r="CT338" s="43">
        <v>0.70409812077408263</v>
      </c>
      <c r="CU338" s="43">
        <v>-0.2131098169701964</v>
      </c>
      <c r="CV338" s="43">
        <v>10.727002717781913</v>
      </c>
      <c r="CW338" s="43">
        <v>0.98093994069614754</v>
      </c>
      <c r="CX338" s="43">
        <v>0.13433603386166718</v>
      </c>
      <c r="CY338" s="43">
        <v>8.6637955577058694</v>
      </c>
      <c r="CZ338" s="43">
        <v>0.79114147378660704</v>
      </c>
      <c r="DA338" s="43">
        <v>8.1025604228329037E-2</v>
      </c>
      <c r="DB338" s="43">
        <v>-0.25735935086911305</v>
      </c>
      <c r="DC338" s="43">
        <v>0.33312345837240465</v>
      </c>
      <c r="DD338" s="44">
        <v>464</v>
      </c>
      <c r="DE338" s="44">
        <f t="shared" si="101"/>
        <v>2049</v>
      </c>
      <c r="DF338" s="43">
        <f t="shared" si="102"/>
        <v>-39.583333333333336</v>
      </c>
      <c r="DG338" s="43">
        <f t="shared" si="102"/>
        <v>-6.948228882833785</v>
      </c>
      <c r="DH338" s="44">
        <v>2336</v>
      </c>
      <c r="DI338" s="44">
        <f t="shared" si="103"/>
        <v>8676</v>
      </c>
      <c r="DJ338" s="43">
        <f t="shared" si="104"/>
        <v>-21.399730820995966</v>
      </c>
      <c r="DK338" s="43">
        <f t="shared" si="104"/>
        <v>1.7235314808301094</v>
      </c>
    </row>
    <row r="339" spans="1:115" x14ac:dyDescent="0.25">
      <c r="A339" s="41">
        <v>2020</v>
      </c>
      <c r="B339" s="41" t="s">
        <v>164</v>
      </c>
      <c r="C339" s="41" t="s">
        <v>175</v>
      </c>
      <c r="D339" s="42">
        <v>96.457201918861116</v>
      </c>
      <c r="E339" s="42">
        <v>96.502776028847805</v>
      </c>
      <c r="F339" s="42">
        <v>100.16972259674554</v>
      </c>
      <c r="G339" s="42">
        <v>102.97581243192036</v>
      </c>
      <c r="H339" s="42">
        <v>92.194416443879561</v>
      </c>
      <c r="I339" s="42">
        <v>81.425140112089679</v>
      </c>
      <c r="J339" s="42">
        <v>81.733868748737521</v>
      </c>
      <c r="K339" s="42">
        <v>96.56155353643328</v>
      </c>
      <c r="L339" s="42">
        <v>54.048292956586387</v>
      </c>
      <c r="M339" s="42">
        <v>8.9200185482053254</v>
      </c>
      <c r="N339" s="42">
        <v>28.256186714162375</v>
      </c>
      <c r="O339" s="42">
        <v>90.148721574426986</v>
      </c>
      <c r="P339" s="42">
        <v>26.598658807774012</v>
      </c>
      <c r="Q339" s="42">
        <v>12.596071633207389</v>
      </c>
      <c r="R339" s="42">
        <v>2.1083170072891932</v>
      </c>
      <c r="S339" s="42">
        <v>80.849466452005288</v>
      </c>
      <c r="T339" s="42">
        <v>56.218444003579748</v>
      </c>
      <c r="U339" s="42">
        <v>9.1545513799490568</v>
      </c>
      <c r="V339" s="42">
        <v>29.575144698554872</v>
      </c>
      <c r="W339" s="42">
        <v>93.882114306078989</v>
      </c>
      <c r="X339" s="42">
        <v>27.408365535973488</v>
      </c>
      <c r="Y339" s="42">
        <v>12.879933361689059</v>
      </c>
      <c r="Z339" s="42">
        <v>2.1177658507944552</v>
      </c>
      <c r="AA339" s="42">
        <v>84.165007352785665</v>
      </c>
      <c r="AB339" s="43">
        <v>-1.9532627906675426</v>
      </c>
      <c r="AC339" s="43">
        <v>-2.9025570145127744</v>
      </c>
      <c r="AD339" s="43">
        <v>-1.9444371156981388</v>
      </c>
      <c r="AE339" s="43">
        <v>5.3008533611981878</v>
      </c>
      <c r="AF339" s="43">
        <v>-7.6882569773564891</v>
      </c>
      <c r="AG339" s="43">
        <v>-15.037593984962406</v>
      </c>
      <c r="AH339" s="43">
        <v>-13.055893644078765</v>
      </c>
      <c r="AI339" s="43">
        <v>-5.045550105115626</v>
      </c>
      <c r="AJ339" s="43">
        <v>-37.273765647057608</v>
      </c>
      <c r="AK339" s="43">
        <v>-88.74972508078784</v>
      </c>
      <c r="AL339" s="43">
        <v>-69.274767616539307</v>
      </c>
      <c r="AM339" s="43">
        <v>1.7552924297480788</v>
      </c>
      <c r="AN339" s="43">
        <v>-71.71562036331909</v>
      </c>
      <c r="AO339" s="43">
        <v>-81.280451260262112</v>
      </c>
      <c r="AP339" s="43">
        <v>-96.910295383169995</v>
      </c>
      <c r="AQ339" s="43">
        <v>-11.722908247982723</v>
      </c>
      <c r="AR339" s="43">
        <v>-34.338319247501637</v>
      </c>
      <c r="AS339" s="43">
        <v>-88.350006260513638</v>
      </c>
      <c r="AT339" s="43">
        <v>-67.426710464287837</v>
      </c>
      <c r="AU339" s="43">
        <v>6.5531237452507662</v>
      </c>
      <c r="AV339" s="43">
        <v>-70.808116363665945</v>
      </c>
      <c r="AW339" s="43">
        <v>-80.810402012072785</v>
      </c>
      <c r="AX339" s="43">
        <v>-96.884558543443987</v>
      </c>
      <c r="AY339" s="43">
        <v>-7.229693090799028</v>
      </c>
      <c r="AZ339" s="43">
        <v>2.7636334513461369</v>
      </c>
      <c r="BA339" s="43">
        <v>1.1312217194570096</v>
      </c>
      <c r="BB339" s="43">
        <v>2.0132569376790643</v>
      </c>
      <c r="BC339" s="43">
        <v>8.1266903993646444</v>
      </c>
      <c r="BD339" s="43">
        <v>-6.2068066240709268</v>
      </c>
      <c r="BE339" s="43">
        <v>-4.8926014319809035</v>
      </c>
      <c r="BF339" s="43">
        <v>3.5092945652289487</v>
      </c>
      <c r="BG339" s="43">
        <v>-2.9644268774703608</v>
      </c>
      <c r="BH339" s="43">
        <v>-2.1101674204052512</v>
      </c>
      <c r="BI339" s="43">
        <v>-17.188916714247217</v>
      </c>
      <c r="BJ339" s="43">
        <v>-15.361391015157244</v>
      </c>
      <c r="BK339" s="43">
        <v>14.473362720355777</v>
      </c>
      <c r="BL339" s="43">
        <v>-21.005930786009543</v>
      </c>
      <c r="BM339" s="43">
        <v>-9.9766186630743761</v>
      </c>
      <c r="BN339" s="43">
        <v>-30.743579636181686</v>
      </c>
      <c r="BO339" s="43">
        <v>0.74974503951070748</v>
      </c>
      <c r="BP339" s="43">
        <v>1.3705300929420794</v>
      </c>
      <c r="BQ339" s="43">
        <v>-14.478791996389063</v>
      </c>
      <c r="BR339" s="43">
        <v>-11.224584043498586</v>
      </c>
      <c r="BS339" s="43">
        <v>18.852876915184915</v>
      </c>
      <c r="BT339" s="43">
        <v>-19.212944022039778</v>
      </c>
      <c r="BU339" s="43">
        <v>-7.2963794629989813</v>
      </c>
      <c r="BV339" s="43">
        <v>-29.978279305345858</v>
      </c>
      <c r="BW339" s="43">
        <v>5.1361680541690768</v>
      </c>
      <c r="BX339" s="43">
        <v>-1.804651344334768</v>
      </c>
      <c r="BY339" s="43">
        <v>-0.99195060794828849</v>
      </c>
      <c r="BZ339" s="43">
        <v>-0.5539176020367973</v>
      </c>
      <c r="CA339" s="43">
        <v>2.2920351267611259</v>
      </c>
      <c r="CB339" s="43">
        <v>0.64402763351866643</v>
      </c>
      <c r="CC339" s="43">
        <v>-0.55519623579195321</v>
      </c>
      <c r="CD339" s="43">
        <v>-2.0992586560000213</v>
      </c>
      <c r="CE339" s="43">
        <v>-0.54039100283750019</v>
      </c>
      <c r="CF339" s="43">
        <v>-35.414718618126727</v>
      </c>
      <c r="CG339" s="43">
        <v>-16.664501962360724</v>
      </c>
      <c r="CH339" s="43">
        <v>-5.5590976426506238</v>
      </c>
      <c r="CI339" s="43">
        <v>0.86088562998656259</v>
      </c>
      <c r="CJ339" s="43">
        <v>-7.5759800201377363</v>
      </c>
      <c r="CK339" s="43">
        <v>-1.0132031641306194</v>
      </c>
      <c r="CL339" s="43">
        <v>-4.7154537098340974</v>
      </c>
      <c r="CM339" s="43">
        <v>-0.7473677489994961</v>
      </c>
      <c r="CN339" s="43">
        <v>4.0090434233417485</v>
      </c>
      <c r="CO339" s="43">
        <v>-5.6177380362215333E-2</v>
      </c>
      <c r="CP339" s="43">
        <v>-3.0812441956249478E-2</v>
      </c>
      <c r="CQ339" s="43">
        <v>3.4776139168394682</v>
      </c>
      <c r="CR339" s="43">
        <v>1.0786057029545817</v>
      </c>
      <c r="CS339" s="43">
        <v>-0.19100309323154083</v>
      </c>
      <c r="CT339" s="43">
        <v>2.6684255672053191E-2</v>
      </c>
      <c r="CU339" s="43">
        <v>-0.29586753657434789</v>
      </c>
      <c r="CV339" s="43">
        <v>-0.31770313384694365</v>
      </c>
      <c r="CW339" s="43">
        <v>-3.350161991146436</v>
      </c>
      <c r="CX339" s="43">
        <v>-1.2617685210263374</v>
      </c>
      <c r="CY339" s="43">
        <v>6.814482391394181</v>
      </c>
      <c r="CZ339" s="43">
        <v>-1.0811969158483561</v>
      </c>
      <c r="DA339" s="43">
        <v>-0.18655586915224831</v>
      </c>
      <c r="DB339" s="43">
        <v>-1.3248800166856776</v>
      </c>
      <c r="DC339" s="43">
        <v>7.2377788617930691E-2</v>
      </c>
      <c r="DD339" s="44">
        <v>12</v>
      </c>
      <c r="DE339" s="44">
        <f t="shared" si="101"/>
        <v>2061</v>
      </c>
      <c r="DF339" s="43">
        <f t="shared" si="102"/>
        <v>-98.389261744966433</v>
      </c>
      <c r="DG339" s="43">
        <f t="shared" si="102"/>
        <v>-30.064472344757377</v>
      </c>
      <c r="DH339" s="44">
        <v>4</v>
      </c>
      <c r="DI339" s="44">
        <f t="shared" si="103"/>
        <v>8680</v>
      </c>
      <c r="DJ339" s="43">
        <f t="shared" si="104"/>
        <v>-99.855751893256411</v>
      </c>
      <c r="DK339" s="43">
        <f t="shared" si="104"/>
        <v>-23.199433728543617</v>
      </c>
    </row>
    <row r="340" spans="1:115" x14ac:dyDescent="0.25">
      <c r="A340" s="41">
        <v>2020</v>
      </c>
      <c r="B340" s="41" t="s">
        <v>165</v>
      </c>
      <c r="C340" s="41" t="s">
        <v>175</v>
      </c>
      <c r="D340" s="42">
        <v>94.301472184843561</v>
      </c>
      <c r="E340" s="42">
        <v>94.923015282468086</v>
      </c>
      <c r="F340" s="42">
        <v>98.948797979002947</v>
      </c>
      <c r="G340" s="42">
        <v>101.95608130883235</v>
      </c>
      <c r="H340" s="42">
        <v>90.090721830214321</v>
      </c>
      <c r="I340" s="42">
        <v>75.900720576461168</v>
      </c>
      <c r="J340" s="42">
        <v>73.993068924848814</v>
      </c>
      <c r="K340" s="42">
        <v>96.8466060929984</v>
      </c>
      <c r="L340" s="42">
        <v>66.696815474072764</v>
      </c>
      <c r="M340" s="42">
        <v>41.992937670208995</v>
      </c>
      <c r="N340" s="42">
        <v>58.617852002441794</v>
      </c>
      <c r="O340" s="42">
        <v>89.130584750315151</v>
      </c>
      <c r="P340" s="42">
        <v>54.758711041786654</v>
      </c>
      <c r="Q340" s="42">
        <v>33.436738689528568</v>
      </c>
      <c r="R340" s="42">
        <v>8.6752475666510342</v>
      </c>
      <c r="S340" s="42">
        <v>81.977626526827436</v>
      </c>
      <c r="T340" s="42">
        <v>68.764659913854757</v>
      </c>
      <c r="U340" s="42">
        <v>43.238520201556597</v>
      </c>
      <c r="V340" s="42">
        <v>61.373187715409003</v>
      </c>
      <c r="W340" s="42">
        <v>91.762697470776999</v>
      </c>
      <c r="X340" s="42">
        <v>56.063852321719168</v>
      </c>
      <c r="Y340" s="42">
        <v>34.159253271096468</v>
      </c>
      <c r="Z340" s="42">
        <v>8.7059655299081129</v>
      </c>
      <c r="AA340" s="42">
        <v>85.69600026986393</v>
      </c>
      <c r="AB340" s="43">
        <v>-4.7410628122273479</v>
      </c>
      <c r="AC340" s="43">
        <v>-4.6896551724137865</v>
      </c>
      <c r="AD340" s="43">
        <v>-1.4645362154281583</v>
      </c>
      <c r="AE340" s="43">
        <v>2.7879724422123608</v>
      </c>
      <c r="AF340" s="43">
        <v>-10.125918153200397</v>
      </c>
      <c r="AG340" s="43">
        <v>-22.35872235872236</v>
      </c>
      <c r="AH340" s="43">
        <v>-20.864121994689498</v>
      </c>
      <c r="AI340" s="43">
        <v>-5.6249999999999911</v>
      </c>
      <c r="AJ340" s="43">
        <v>-30.443013719057589</v>
      </c>
      <c r="AK340" s="43">
        <v>-58.473928787290454</v>
      </c>
      <c r="AL340" s="43">
        <v>-45.454870844927051</v>
      </c>
      <c r="AM340" s="43">
        <v>-5.3164239630779093</v>
      </c>
      <c r="AN340" s="43">
        <v>-43.505531577542655</v>
      </c>
      <c r="AO340" s="43">
        <v>-55.858097037225882</v>
      </c>
      <c r="AP340" s="43">
        <v>-89.208552404502626</v>
      </c>
      <c r="AQ340" s="43">
        <v>-15.813527718523934</v>
      </c>
      <c r="AR340" s="43">
        <v>-28.090531463381307</v>
      </c>
      <c r="AS340" s="43">
        <v>-57.018183379213269</v>
      </c>
      <c r="AT340" s="43">
        <v>-42.513986605953157</v>
      </c>
      <c r="AU340" s="43">
        <v>-2.3766754982194938</v>
      </c>
      <c r="AV340" s="43">
        <v>-42.169281775950886</v>
      </c>
      <c r="AW340" s="43">
        <v>-54.837279518100921</v>
      </c>
      <c r="AX340" s="43">
        <v>-89.161069890192906</v>
      </c>
      <c r="AY340" s="43">
        <v>-11.492034762342573</v>
      </c>
      <c r="AZ340" s="43">
        <v>1.2394898155408507</v>
      </c>
      <c r="BA340" s="43">
        <v>-4.1689827682056535E-2</v>
      </c>
      <c r="BB340" s="43">
        <v>1.3151325550498694</v>
      </c>
      <c r="BC340" s="43">
        <v>7.0292163385600848</v>
      </c>
      <c r="BD340" s="43">
        <v>-6.9869451697127882</v>
      </c>
      <c r="BE340" s="43">
        <v>-8.3053288526164231</v>
      </c>
      <c r="BF340" s="43">
        <v>-1.4148925053181327</v>
      </c>
      <c r="BG340" s="43">
        <v>-3.5112760491007755</v>
      </c>
      <c r="BH340" s="43">
        <v>-8.1151699948320619</v>
      </c>
      <c r="BI340" s="43">
        <v>-26.746137475158982</v>
      </c>
      <c r="BJ340" s="43">
        <v>-21.834359419530958</v>
      </c>
      <c r="BK340" s="43">
        <v>10.373100181732831</v>
      </c>
      <c r="BL340" s="43">
        <v>-25.58123450178914</v>
      </c>
      <c r="BM340" s="43">
        <v>-17.233963461800172</v>
      </c>
      <c r="BN340" s="43">
        <v>-44.152905790118609</v>
      </c>
      <c r="BO340" s="43">
        <v>-2.5824846388277312</v>
      </c>
      <c r="BP340" s="43">
        <v>-4.9205779242649239</v>
      </c>
      <c r="BQ340" s="43">
        <v>-24.38843933452668</v>
      </c>
      <c r="BR340" s="43">
        <v>-18.019897234091541</v>
      </c>
      <c r="BS340" s="43">
        <v>14.41376402354917</v>
      </c>
      <c r="BT340" s="43">
        <v>-23.907759931299655</v>
      </c>
      <c r="BU340" s="43">
        <v>-14.872478005306489</v>
      </c>
      <c r="BV340" s="43">
        <v>-43.584748097323612</v>
      </c>
      <c r="BW340" s="43">
        <v>1.7748497282793707</v>
      </c>
      <c r="BX340" s="43">
        <v>-4.5174688263940208</v>
      </c>
      <c r="BY340" s="43">
        <v>-0.44111228914331313</v>
      </c>
      <c r="BZ340" s="43">
        <v>-0.27850225891820829</v>
      </c>
      <c r="CA340" s="43">
        <v>1.2829015742584693</v>
      </c>
      <c r="CB340" s="43">
        <v>-1.1910031806869452</v>
      </c>
      <c r="CC340" s="43">
        <v>-0.57344597588630741</v>
      </c>
      <c r="CD340" s="43">
        <v>-2.6913976197313558</v>
      </c>
      <c r="CE340" s="43">
        <v>-0.62490907628636028</v>
      </c>
      <c r="CF340" s="43">
        <v>-29.966862220692132</v>
      </c>
      <c r="CG340" s="43">
        <v>-12.371403722877924</v>
      </c>
      <c r="CH340" s="43">
        <v>-3.6926085927356409</v>
      </c>
      <c r="CI340" s="43">
        <v>-2.4065791215337322</v>
      </c>
      <c r="CJ340" s="43">
        <v>-5.1955679750005963</v>
      </c>
      <c r="CK340" s="43">
        <v>-0.70746201129029007</v>
      </c>
      <c r="CL340" s="43">
        <v>-4.6456474668758299</v>
      </c>
      <c r="CM340" s="43">
        <v>-0.94759333037811788</v>
      </c>
      <c r="CN340" s="43">
        <v>0.98239112465772116</v>
      </c>
      <c r="CO340" s="43">
        <v>-3.8784351513154312E-2</v>
      </c>
      <c r="CP340" s="43">
        <v>-4.3218786109239973E-2</v>
      </c>
      <c r="CQ340" s="43">
        <v>3.0559458507168462</v>
      </c>
      <c r="CR340" s="43">
        <v>-0.91739908386886559</v>
      </c>
      <c r="CS340" s="43">
        <v>-0.24314804987093544</v>
      </c>
      <c r="CT340" s="43">
        <v>-0.47001164445910099</v>
      </c>
      <c r="CU340" s="43">
        <v>-0.36099281023782887</v>
      </c>
      <c r="CV340" s="43">
        <v>-7.7114831659468113</v>
      </c>
      <c r="CW340" s="43">
        <v>-5.1758311247472655</v>
      </c>
      <c r="CX340" s="43">
        <v>-1.7641356761587901</v>
      </c>
      <c r="CY340" s="43">
        <v>4.8621469790148497</v>
      </c>
      <c r="CZ340" s="43">
        <v>-3.1592197886457036</v>
      </c>
      <c r="DA340" s="43">
        <v>-0.29980767341771863</v>
      </c>
      <c r="DB340" s="43">
        <v>-2.0311207369812467</v>
      </c>
      <c r="DC340" s="43">
        <v>-0.14351514501093765</v>
      </c>
      <c r="DD340" s="44">
        <v>277</v>
      </c>
      <c r="DE340" s="44">
        <f t="shared" si="101"/>
        <v>2338</v>
      </c>
      <c r="DF340" s="43">
        <f t="shared" si="102"/>
        <v>-65.375</v>
      </c>
      <c r="DG340" s="43">
        <f t="shared" si="102"/>
        <v>-37.603416066186277</v>
      </c>
      <c r="DH340" s="44">
        <v>971</v>
      </c>
      <c r="DI340" s="44">
        <f t="shared" si="103"/>
        <v>9651</v>
      </c>
      <c r="DJ340" s="43">
        <f t="shared" si="104"/>
        <v>-68.49448410123297</v>
      </c>
      <c r="DK340" s="43">
        <f t="shared" si="104"/>
        <v>-32.904616240266961</v>
      </c>
    </row>
    <row r="341" spans="1:115" x14ac:dyDescent="0.25">
      <c r="A341" s="41">
        <v>2020</v>
      </c>
      <c r="B341" s="41" t="s">
        <v>166</v>
      </c>
      <c r="C341" s="41" t="s">
        <v>175</v>
      </c>
      <c r="D341" s="42">
        <v>94.186077696940487</v>
      </c>
      <c r="E341" s="42">
        <v>90.389788792856734</v>
      </c>
      <c r="F341" s="42">
        <v>97.345155269510002</v>
      </c>
      <c r="G341" s="42">
        <v>101.80493118411576</v>
      </c>
      <c r="H341" s="42">
        <v>90.406276022264095</v>
      </c>
      <c r="I341" s="42">
        <v>82.62610088070457</v>
      </c>
      <c r="J341" s="42">
        <v>75.841355409212824</v>
      </c>
      <c r="K341" s="42">
        <v>97.274184927846079</v>
      </c>
      <c r="L341" s="42">
        <v>85.997157567015904</v>
      </c>
      <c r="M341" s="42">
        <v>62.382467745895006</v>
      </c>
      <c r="N341" s="42">
        <v>80.5886254494241</v>
      </c>
      <c r="O341" s="42">
        <v>103.16742651341582</v>
      </c>
      <c r="P341" s="42">
        <v>84.300593437499387</v>
      </c>
      <c r="Q341" s="42">
        <v>59.639830296344918</v>
      </c>
      <c r="R341" s="42">
        <v>46.634789225652952</v>
      </c>
      <c r="S341" s="42">
        <v>92.461787767995389</v>
      </c>
      <c r="T341" s="42">
        <v>88.203864812293162</v>
      </c>
      <c r="U341" s="42">
        <v>64.552789008453601</v>
      </c>
      <c r="V341" s="42">
        <v>84.372411396277357</v>
      </c>
      <c r="W341" s="42">
        <v>105.34756432730788</v>
      </c>
      <c r="X341" s="42">
        <v>85.969093228379975</v>
      </c>
      <c r="Y341" s="42">
        <v>61.277645550267358</v>
      </c>
      <c r="Z341" s="42">
        <v>46.29919248593761</v>
      </c>
      <c r="AA341" s="42">
        <v>96.980837393680915</v>
      </c>
      <c r="AB341" s="43">
        <v>-4.72262080109358</v>
      </c>
      <c r="AC341" s="43">
        <v>-8.8642659279778329</v>
      </c>
      <c r="AD341" s="43">
        <v>-2.4382777187108684</v>
      </c>
      <c r="AE341" s="43">
        <v>2.9183256214354802</v>
      </c>
      <c r="AF341" s="43">
        <v>-9.0476190476190492</v>
      </c>
      <c r="AG341" s="43">
        <v>-14.851485148514854</v>
      </c>
      <c r="AH341" s="43">
        <v>-20.631850420079278</v>
      </c>
      <c r="AI341" s="43">
        <v>-4.4786564030790839</v>
      </c>
      <c r="AJ341" s="43">
        <v>-9.992252865801154</v>
      </c>
      <c r="AK341" s="43">
        <v>-30.352211653059047</v>
      </c>
      <c r="AL341" s="43">
        <v>-12.025289751716217</v>
      </c>
      <c r="AM341" s="43">
        <v>4.3410907532787535</v>
      </c>
      <c r="AN341" s="43">
        <v>-7.2627865181164601</v>
      </c>
      <c r="AO341" s="43">
        <v>-19.062481555692802</v>
      </c>
      <c r="AP341" s="43">
        <v>-49.995118928351715</v>
      </c>
      <c r="AQ341" s="43">
        <v>-17.215823196114076</v>
      </c>
      <c r="AR341" s="43">
        <v>-7.7713065259948477</v>
      </c>
      <c r="AS341" s="43">
        <v>-27.781527621659652</v>
      </c>
      <c r="AT341" s="43">
        <v>-7.7862655160489735</v>
      </c>
      <c r="AU341" s="43">
        <v>6.2011088398235437</v>
      </c>
      <c r="AV341" s="43">
        <v>-5.4919754611488241</v>
      </c>
      <c r="AW341" s="43">
        <v>-16.708898098203161</v>
      </c>
      <c r="AX341" s="43">
        <v>-50.353475929067137</v>
      </c>
      <c r="AY341" s="43">
        <v>-12.972049052106815</v>
      </c>
      <c r="AZ341" s="43">
        <v>0.2342213981302077</v>
      </c>
      <c r="BA341" s="43">
        <v>-1.5162037037037113</v>
      </c>
      <c r="BB341" s="43">
        <v>0.69098411725143638</v>
      </c>
      <c r="BC341" s="43">
        <v>6.3298415708903377</v>
      </c>
      <c r="BD341" s="43">
        <v>-7.3266463148713328</v>
      </c>
      <c r="BE341" s="43">
        <v>-9.3687173301166045</v>
      </c>
      <c r="BF341" s="43">
        <v>-4.7036199283426399</v>
      </c>
      <c r="BG341" s="43">
        <v>-3.6751630112625833</v>
      </c>
      <c r="BH341" s="43">
        <v>-8.4424623460359616</v>
      </c>
      <c r="BI341" s="43">
        <v>-27.359718798464748</v>
      </c>
      <c r="BJ341" s="43">
        <v>-20.314550893370111</v>
      </c>
      <c r="BK341" s="43">
        <v>9.2950110076824863</v>
      </c>
      <c r="BL341" s="43">
        <v>-22.647255928292289</v>
      </c>
      <c r="BM341" s="43">
        <v>-17.477798651180855</v>
      </c>
      <c r="BN341" s="43">
        <v>-45.380695735361073</v>
      </c>
      <c r="BO341" s="43">
        <v>-5.3260959735630493</v>
      </c>
      <c r="BP341" s="43">
        <v>-5.4222448868302635</v>
      </c>
      <c r="BQ341" s="43">
        <v>-24.970327303887817</v>
      </c>
      <c r="BR341" s="43">
        <v>-16.414063626282214</v>
      </c>
      <c r="BS341" s="43">
        <v>12.929112746696925</v>
      </c>
      <c r="BT341" s="43">
        <v>-20.942810858918836</v>
      </c>
      <c r="BU341" s="43">
        <v>-15.118934656414563</v>
      </c>
      <c r="BV341" s="43">
        <v>-45.010871358963421</v>
      </c>
      <c r="BW341" s="43">
        <v>-1.008528916688467</v>
      </c>
      <c r="BX341" s="43">
        <v>-4.1645080174328317</v>
      </c>
      <c r="BY341" s="43">
        <v>-0.93689568300332404</v>
      </c>
      <c r="BZ341" s="43">
        <v>-0.38280605286921771</v>
      </c>
      <c r="CA341" s="43">
        <v>1.3251172209407267</v>
      </c>
      <c r="CB341" s="43">
        <v>-1.025421259350096</v>
      </c>
      <c r="CC341" s="43">
        <v>-0.35410230538708326</v>
      </c>
      <c r="CD341" s="43">
        <v>-2.3551491873922159</v>
      </c>
      <c r="CE341" s="43">
        <v>-0.43525075037162186</v>
      </c>
      <c r="CF341" s="43">
        <v>-9.8300878156068823</v>
      </c>
      <c r="CG341" s="43">
        <v>-5.6581479928003322</v>
      </c>
      <c r="CH341" s="43">
        <v>-0.82325022035130613</v>
      </c>
      <c r="CI341" s="43">
        <v>2.1155463696701826</v>
      </c>
      <c r="CJ341" s="43">
        <v>-0.86926496220457194</v>
      </c>
      <c r="CK341" s="43">
        <v>-0.23926986513076201</v>
      </c>
      <c r="CL341" s="43">
        <v>-3.0972999545813149</v>
      </c>
      <c r="CM341" s="43">
        <v>-1.2584011902087775</v>
      </c>
      <c r="CN341" s="43">
        <v>0.14368913979791109</v>
      </c>
      <c r="CO341" s="43">
        <v>-0.16999047521295893</v>
      </c>
      <c r="CP341" s="43">
        <v>-0.10033611659053136</v>
      </c>
      <c r="CQ341" s="43">
        <v>2.763586028599033</v>
      </c>
      <c r="CR341" s="43">
        <v>-0.94673527436123317</v>
      </c>
      <c r="CS341" s="43">
        <v>-0.26181014795572877</v>
      </c>
      <c r="CT341" s="43">
        <v>-0.78119102204009505</v>
      </c>
      <c r="CU341" s="43">
        <v>-0.3598338526405741</v>
      </c>
      <c r="CV341" s="43">
        <v>-8.0948239528525718</v>
      </c>
      <c r="CW341" s="43">
        <v>-5.259870612514403</v>
      </c>
      <c r="CX341" s="43">
        <v>-1.6001595050876898</v>
      </c>
      <c r="CY341" s="43">
        <v>4.3820494028203107</v>
      </c>
      <c r="CZ341" s="43">
        <v>-2.7601330972290556</v>
      </c>
      <c r="DA341" s="43">
        <v>-0.2881690957427992</v>
      </c>
      <c r="DB341" s="43">
        <v>-2.216302571056727</v>
      </c>
      <c r="DC341" s="43">
        <v>-0.35223847404220865</v>
      </c>
      <c r="DD341" s="44">
        <v>490</v>
      </c>
      <c r="DE341" s="44">
        <f t="shared" si="101"/>
        <v>2828</v>
      </c>
      <c r="DF341" s="43">
        <f t="shared" si="102"/>
        <v>-35.185185185185183</v>
      </c>
      <c r="DG341" s="43">
        <f t="shared" si="102"/>
        <v>-37.197423939595822</v>
      </c>
      <c r="DH341" s="44">
        <v>2192</v>
      </c>
      <c r="DI341" s="44">
        <f t="shared" si="103"/>
        <v>11843</v>
      </c>
      <c r="DJ341" s="43">
        <f t="shared" si="104"/>
        <v>-7.1972904318374216</v>
      </c>
      <c r="DK341" s="43">
        <f t="shared" si="104"/>
        <v>-29.278633703571</v>
      </c>
    </row>
    <row r="342" spans="1:115" x14ac:dyDescent="0.25">
      <c r="A342" s="41">
        <v>2020</v>
      </c>
      <c r="B342" s="41" t="s">
        <v>167</v>
      </c>
      <c r="C342" s="41" t="s">
        <v>175</v>
      </c>
      <c r="D342" s="42">
        <v>94.027180220043903</v>
      </c>
      <c r="E342" s="42">
        <v>89.222139545532599</v>
      </c>
      <c r="F342" s="42">
        <v>98.365736848499196</v>
      </c>
      <c r="G342" s="42">
        <v>101.44302243479433</v>
      </c>
      <c r="H342" s="42">
        <v>91.037384406363671</v>
      </c>
      <c r="I342" s="42">
        <v>83.586869495596488</v>
      </c>
      <c r="J342" s="42">
        <v>75.088838769203136</v>
      </c>
      <c r="K342" s="42">
        <v>97.559237484411184</v>
      </c>
      <c r="L342" s="42">
        <v>93.48762985601283</v>
      </c>
      <c r="M342" s="42">
        <v>74.963091407236448</v>
      </c>
      <c r="N342" s="42">
        <v>97.212114336076354</v>
      </c>
      <c r="O342" s="42">
        <v>105.34892385405894</v>
      </c>
      <c r="P342" s="42">
        <v>98.380578721048664</v>
      </c>
      <c r="Q342" s="42">
        <v>68.964686413560585</v>
      </c>
      <c r="R342" s="42">
        <v>52.363486019907356</v>
      </c>
      <c r="S342" s="42">
        <v>100.47931293230417</v>
      </c>
      <c r="T342" s="42">
        <v>96.022584310477569</v>
      </c>
      <c r="U342" s="42">
        <v>77.950707432057413</v>
      </c>
      <c r="V342" s="42">
        <v>101.79389081269655</v>
      </c>
      <c r="W342" s="42">
        <v>107.45084229945793</v>
      </c>
      <c r="X342" s="42">
        <v>100.6576626402675</v>
      </c>
      <c r="Y342" s="42">
        <v>71.153531959053709</v>
      </c>
      <c r="Z342" s="42">
        <v>51.979074722523954</v>
      </c>
      <c r="AA342" s="42">
        <v>105.98760179924976</v>
      </c>
      <c r="AB342" s="43">
        <v>-4.6379474485977461</v>
      </c>
      <c r="AC342" s="43">
        <v>-11.81262729124235</v>
      </c>
      <c r="AD342" s="43">
        <v>-1.5333423264640045</v>
      </c>
      <c r="AE342" s="43">
        <v>2.9490558700254743</v>
      </c>
      <c r="AF342" s="43">
        <v>-9.3242535358826544</v>
      </c>
      <c r="AG342" s="43">
        <v>-12.999999999999989</v>
      </c>
      <c r="AH342" s="43">
        <v>-19.308616287825576</v>
      </c>
      <c r="AI342" s="43">
        <v>-3.4555712270804007</v>
      </c>
      <c r="AJ342" s="43">
        <v>-5.3767684972262924</v>
      </c>
      <c r="AK342" s="43">
        <v>-23.352216603943432</v>
      </c>
      <c r="AL342" s="43">
        <v>-5.9252536365232427</v>
      </c>
      <c r="AM342" s="43">
        <v>7.5549159947517319</v>
      </c>
      <c r="AN342" s="43">
        <v>-0.68551604269155852</v>
      </c>
      <c r="AO342" s="43">
        <v>-14.831856347510941</v>
      </c>
      <c r="AP342" s="43">
        <v>-50.187865774539333</v>
      </c>
      <c r="AQ342" s="43">
        <v>0.24658769211278742</v>
      </c>
      <c r="AR342" s="43">
        <v>-3.1276805362961513</v>
      </c>
      <c r="AS342" s="43">
        <v>-20.402823200141551</v>
      </c>
      <c r="AT342" s="43">
        <v>-1.8557231589693579</v>
      </c>
      <c r="AU342" s="43">
        <v>9.0509021524947109</v>
      </c>
      <c r="AV342" s="43">
        <v>1.4557344781238601</v>
      </c>
      <c r="AW342" s="43">
        <v>-12.015242680693394</v>
      </c>
      <c r="AX342" s="43">
        <v>-50.435001886622423</v>
      </c>
      <c r="AY342" s="43">
        <v>5.7600135306164812</v>
      </c>
      <c r="AZ342" s="43">
        <v>-0.46719696444333936</v>
      </c>
      <c r="BA342" s="43">
        <v>-3.0159201028379323</v>
      </c>
      <c r="BB342" s="43">
        <v>0.37351604400470695</v>
      </c>
      <c r="BC342" s="43">
        <v>5.8399211033014486</v>
      </c>
      <c r="BD342" s="43">
        <v>-7.6117840586211845</v>
      </c>
      <c r="BE342" s="43">
        <v>-9.8718392795289276</v>
      </c>
      <c r="BF342" s="43">
        <v>-6.7899775051209925</v>
      </c>
      <c r="BG342" s="43">
        <v>-3.643560336953211</v>
      </c>
      <c r="BH342" s="43">
        <v>-7.9741456931810113</v>
      </c>
      <c r="BI342" s="43">
        <v>-26.731812405000532</v>
      </c>
      <c r="BJ342" s="43">
        <v>-18.173754248476261</v>
      </c>
      <c r="BK342" s="43">
        <v>9.0332638767286468</v>
      </c>
      <c r="BL342" s="43">
        <v>-19.383720320925402</v>
      </c>
      <c r="BM342" s="43">
        <v>-17.139616379534228</v>
      </c>
      <c r="BN342" s="43">
        <v>-46.301360837132592</v>
      </c>
      <c r="BO342" s="43">
        <v>-4.5234989548731281</v>
      </c>
      <c r="BP342" s="43">
        <v>-5.0682886257159998</v>
      </c>
      <c r="BQ342" s="43">
        <v>-24.247884919778329</v>
      </c>
      <c r="BR342" s="43">
        <v>-14.215524781253341</v>
      </c>
      <c r="BS342" s="43">
        <v>12.338728394342446</v>
      </c>
      <c r="BT342" s="43">
        <v>-17.59713417521478</v>
      </c>
      <c r="BU342" s="43">
        <v>-14.719935470197376</v>
      </c>
      <c r="BV342" s="43">
        <v>-46.049844032060683</v>
      </c>
      <c r="BW342" s="43">
        <v>-2.6363349466074215E-2</v>
      </c>
      <c r="BX342" s="43">
        <v>-4.35212782198521</v>
      </c>
      <c r="BY342" s="43">
        <v>-1.2525875785623315</v>
      </c>
      <c r="BZ342" s="43">
        <v>-0.23209711014537313</v>
      </c>
      <c r="CA342" s="43">
        <v>1.346531646954505</v>
      </c>
      <c r="CB342" s="43">
        <v>-1.0978561717987507</v>
      </c>
      <c r="CC342" s="43">
        <v>-0.30209465130032642</v>
      </c>
      <c r="CD342" s="43">
        <v>-2.4529840080179079</v>
      </c>
      <c r="CE342" s="43">
        <v>-0.36103994911502535</v>
      </c>
      <c r="CF342" s="43">
        <v>-5.0088304640094936</v>
      </c>
      <c r="CG342" s="43">
        <v>-5.4550300403850613</v>
      </c>
      <c r="CH342" s="43">
        <v>-0.41963424821848144</v>
      </c>
      <c r="CI342" s="43">
        <v>3.5669659888175893</v>
      </c>
      <c r="CJ342" s="43">
        <v>-0.21404982984908769</v>
      </c>
      <c r="CK342" s="43">
        <v>-0.20051732145107376</v>
      </c>
      <c r="CL342" s="43">
        <v>-2.3118245526060135</v>
      </c>
      <c r="CM342" s="43">
        <v>2.5259539682634505E-2</v>
      </c>
      <c r="CN342" s="43">
        <v>-0.37587673663170207</v>
      </c>
      <c r="CO342" s="43">
        <v>-0.32073184273912014</v>
      </c>
      <c r="CP342" s="43">
        <v>-0.1147953525035586</v>
      </c>
      <c r="CQ342" s="43">
        <v>2.5594825860969617</v>
      </c>
      <c r="CR342" s="43">
        <v>-0.90590815184261653</v>
      </c>
      <c r="CS342" s="43">
        <v>-0.26232041442570403</v>
      </c>
      <c r="CT342" s="43">
        <v>-0.96520460179714651</v>
      </c>
      <c r="CU342" s="43">
        <v>-0.36639895942051787</v>
      </c>
      <c r="CV342" s="43">
        <v>-7.6754102364888066</v>
      </c>
      <c r="CW342" s="43">
        <v>-5.29314998276912</v>
      </c>
      <c r="CX342" s="43">
        <v>-1.4357318592688102</v>
      </c>
      <c r="CY342" s="43">
        <v>4.2582648209482343</v>
      </c>
      <c r="CZ342" s="43">
        <v>-2.4040871062023101</v>
      </c>
      <c r="DA342" s="43">
        <v>-0.27366179870457352</v>
      </c>
      <c r="DB342" s="43">
        <v>-2.2285511339772044</v>
      </c>
      <c r="DC342" s="43">
        <v>-0.29849317651502294</v>
      </c>
      <c r="DD342" s="44">
        <v>574</v>
      </c>
      <c r="DE342" s="44">
        <f t="shared" si="101"/>
        <v>3402</v>
      </c>
      <c r="DF342" s="43">
        <f t="shared" si="102"/>
        <v>-38.478027867095385</v>
      </c>
      <c r="DG342" s="43">
        <f t="shared" si="102"/>
        <v>-37.41721854304636</v>
      </c>
      <c r="DH342" s="44">
        <v>3102</v>
      </c>
      <c r="DI342" s="44">
        <f t="shared" si="103"/>
        <v>14945</v>
      </c>
      <c r="DJ342" s="43">
        <f t="shared" si="104"/>
        <v>7.3356401384083059</v>
      </c>
      <c r="DK342" s="43">
        <f t="shared" si="104"/>
        <v>-23.889794255449171</v>
      </c>
    </row>
    <row r="343" spans="1:115" x14ac:dyDescent="0.25">
      <c r="A343" s="41">
        <v>2020</v>
      </c>
      <c r="B343" s="41" t="s">
        <v>168</v>
      </c>
      <c r="C343" s="41" t="s">
        <v>175</v>
      </c>
      <c r="D343" s="42">
        <v>93.399766463816007</v>
      </c>
      <c r="E343" s="42">
        <v>88.397916547421445</v>
      </c>
      <c r="F343" s="42">
        <v>98.929033195204511</v>
      </c>
      <c r="G343" s="42">
        <v>100.75752468607963</v>
      </c>
      <c r="H343" s="42">
        <v>89.512205811456369</v>
      </c>
      <c r="I343" s="42">
        <v>80.46437149719776</v>
      </c>
      <c r="J343" s="42">
        <v>74.243907805133688</v>
      </c>
      <c r="K343" s="42">
        <v>98.770710849812943</v>
      </c>
      <c r="L343" s="42">
        <v>83.384050396064268</v>
      </c>
      <c r="M343" s="42">
        <v>72.41854399273015</v>
      </c>
      <c r="N343" s="42">
        <v>85.049992012361045</v>
      </c>
      <c r="O343" s="42">
        <v>91.327064788116033</v>
      </c>
      <c r="P343" s="42">
        <v>84.043821919733702</v>
      </c>
      <c r="Q343" s="42">
        <v>59.596558706150383</v>
      </c>
      <c r="R343" s="42">
        <v>39.923007614705355</v>
      </c>
      <c r="S343" s="42">
        <v>107.92978195395277</v>
      </c>
      <c r="T343" s="42">
        <v>85.891200641737129</v>
      </c>
      <c r="U343" s="42">
        <v>75.601148820033217</v>
      </c>
      <c r="V343" s="42">
        <v>89.327390913435536</v>
      </c>
      <c r="W343" s="42">
        <v>93.11349564042996</v>
      </c>
      <c r="X343" s="42">
        <v>86.548809566120596</v>
      </c>
      <c r="Y343" s="42">
        <v>61.940950055658249</v>
      </c>
      <c r="Z343" s="42">
        <v>39.211561620835013</v>
      </c>
      <c r="AA343" s="42">
        <v>114.90709112887414</v>
      </c>
      <c r="AB343" s="43">
        <v>-6.6142621147548315</v>
      </c>
      <c r="AC343" s="43">
        <v>-11.788896504455115</v>
      </c>
      <c r="AD343" s="43">
        <v>-1.4859811411139678</v>
      </c>
      <c r="AE343" s="43">
        <v>-0.77985786461500783</v>
      </c>
      <c r="AF343" s="43">
        <v>-11.492459698387925</v>
      </c>
      <c r="AG343" s="43">
        <v>-12.303664921465963</v>
      </c>
      <c r="AH343" s="43">
        <v>-21.431565222163307</v>
      </c>
      <c r="AI343" s="43">
        <v>-2.6685393258427004</v>
      </c>
      <c r="AJ343" s="43">
        <v>-16.297880667220987</v>
      </c>
      <c r="AK343" s="43">
        <v>-29.07409585032751</v>
      </c>
      <c r="AL343" s="43">
        <v>-15.042213671493322</v>
      </c>
      <c r="AM343" s="43">
        <v>-8.4141722760837983</v>
      </c>
      <c r="AN343" s="43">
        <v>-16.448734211511628</v>
      </c>
      <c r="AO343" s="43">
        <v>-43.111257106334278</v>
      </c>
      <c r="AP343" s="43">
        <v>-53.410925844560772</v>
      </c>
      <c r="AQ343" s="43">
        <v>6.11500714748483</v>
      </c>
      <c r="AR343" s="43">
        <v>-14.145586136046928</v>
      </c>
      <c r="AS343" s="43">
        <v>-26.227777595357683</v>
      </c>
      <c r="AT343" s="43">
        <v>-11.579778787776828</v>
      </c>
      <c r="AU343" s="43">
        <v>-7.0803163289502757</v>
      </c>
      <c r="AV343" s="43">
        <v>-14.154132087430849</v>
      </c>
      <c r="AW343" s="43">
        <v>-41.02153304632575</v>
      </c>
      <c r="AX343" s="43">
        <v>-54.22999165519051</v>
      </c>
      <c r="AY343" s="43">
        <v>12.579725517792228</v>
      </c>
      <c r="AZ343" s="43">
        <v>-1.2504715353698015</v>
      </c>
      <c r="BA343" s="43">
        <v>-4.1220186657449087</v>
      </c>
      <c r="BB343" s="43">
        <v>0.14020144570219273</v>
      </c>
      <c r="BC343" s="43">
        <v>4.9797606141005479</v>
      </c>
      <c r="BD343" s="43">
        <v>-8.0996273779172174</v>
      </c>
      <c r="BE343" s="43">
        <v>-10.156011012542054</v>
      </c>
      <c r="BF343" s="43">
        <v>-8.6448377590910059</v>
      </c>
      <c r="BG343" s="43">
        <v>-3.5204398332889908</v>
      </c>
      <c r="BH343" s="43">
        <v>-9.0851166397621359</v>
      </c>
      <c r="BI343" s="43">
        <v>-27.061090659487451</v>
      </c>
      <c r="BJ343" s="43">
        <v>-17.779259158316762</v>
      </c>
      <c r="BK343" s="43">
        <v>6.7162371905145513</v>
      </c>
      <c r="BL343" s="43">
        <v>-18.998909233143777</v>
      </c>
      <c r="BM343" s="43">
        <v>-20.824782745498982</v>
      </c>
      <c r="BN343" s="43">
        <v>-47.261420360848163</v>
      </c>
      <c r="BO343" s="43">
        <v>-3.1669645175342875</v>
      </c>
      <c r="BP343" s="43">
        <v>-6.2911487736620693</v>
      </c>
      <c r="BQ343" s="43">
        <v>-24.529049868030008</v>
      </c>
      <c r="BR343" s="43">
        <v>-13.877535700498067</v>
      </c>
      <c r="BS343" s="43">
        <v>9.7353262166304244</v>
      </c>
      <c r="BT343" s="43">
        <v>-17.143400938722351</v>
      </c>
      <c r="BU343" s="43">
        <v>-18.482797576180722</v>
      </c>
      <c r="BV343" s="43">
        <v>-47.156665058437085</v>
      </c>
      <c r="BW343" s="43">
        <v>1.5967949061963083</v>
      </c>
      <c r="BX343" s="43">
        <v>-6.4179851249653233</v>
      </c>
      <c r="BY343" s="43">
        <v>-1.2362440306050824</v>
      </c>
      <c r="BZ343" s="43">
        <v>-0.21888791365419499</v>
      </c>
      <c r="CA343" s="43">
        <v>-0.13362343566098986</v>
      </c>
      <c r="CB343" s="43">
        <v>-1.3598684336655913</v>
      </c>
      <c r="CC343" s="43">
        <v>-0.26906487724934069</v>
      </c>
      <c r="CD343" s="43">
        <v>-2.9166875094619007</v>
      </c>
      <c r="CE343" s="43">
        <v>-0.28360892466822368</v>
      </c>
      <c r="CF343" s="43">
        <v>-16.444399304025328</v>
      </c>
      <c r="CG343" s="43">
        <v>-5.9817406088099627</v>
      </c>
      <c r="CH343" s="43">
        <v>-1.1122010236764917</v>
      </c>
      <c r="CI343" s="43">
        <v>-3.9076586246702703</v>
      </c>
      <c r="CJ343" s="43">
        <v>-2.0327078707093578</v>
      </c>
      <c r="CK343" s="43">
        <v>-0.73080966337887188</v>
      </c>
      <c r="CL343" s="43">
        <v>-3.0832684329066602</v>
      </c>
      <c r="CM343" s="43">
        <v>0.40398692012628717</v>
      </c>
      <c r="CN343" s="43">
        <v>-1.1338659299876577</v>
      </c>
      <c r="CO343" s="43">
        <v>-0.43739754023697119</v>
      </c>
      <c r="CP343" s="43">
        <v>-0.11693981617930406</v>
      </c>
      <c r="CQ343" s="43">
        <v>2.2162942630704507</v>
      </c>
      <c r="CR343" s="43">
        <v>-0.96375729204756622</v>
      </c>
      <c r="CS343" s="43">
        <v>-0.2641065656091886</v>
      </c>
      <c r="CT343" s="43">
        <v>-1.212110132690593</v>
      </c>
      <c r="CU343" s="43">
        <v>-0.3558488462944851</v>
      </c>
      <c r="CV343" s="43">
        <v>-8.8490900155490451</v>
      </c>
      <c r="CW343" s="43">
        <v>-5.3852813783928726</v>
      </c>
      <c r="CX343" s="43">
        <v>-1.3924421987352429</v>
      </c>
      <c r="CY343" s="43">
        <v>3.166092297238182</v>
      </c>
      <c r="CZ343" s="43">
        <v>-2.3543947253476833</v>
      </c>
      <c r="DA343" s="43">
        <v>-0.33477518814978047</v>
      </c>
      <c r="DB343" s="43">
        <v>-2.3437885907942997</v>
      </c>
      <c r="DC343" s="43">
        <v>-0.20450023136734699</v>
      </c>
      <c r="DD343" s="44">
        <v>409</v>
      </c>
      <c r="DE343" s="44">
        <f t="shared" si="101"/>
        <v>3811</v>
      </c>
      <c r="DF343" s="43">
        <f t="shared" si="102"/>
        <v>-52.988505747126439</v>
      </c>
      <c r="DG343" s="43">
        <f t="shared" si="102"/>
        <v>-39.565493181097366</v>
      </c>
      <c r="DH343" s="44">
        <v>2520</v>
      </c>
      <c r="DI343" s="44">
        <f t="shared" si="103"/>
        <v>17465</v>
      </c>
      <c r="DJ343" s="43">
        <f t="shared" si="104"/>
        <v>-12.225705329153602</v>
      </c>
      <c r="DK343" s="43">
        <f t="shared" si="104"/>
        <v>-22.401919402852442</v>
      </c>
    </row>
    <row r="344" spans="1:115" x14ac:dyDescent="0.25">
      <c r="A344" s="41">
        <v>2020</v>
      </c>
      <c r="B344" s="41" t="s">
        <v>169</v>
      </c>
      <c r="C344" s="41" t="s">
        <v>175</v>
      </c>
      <c r="D344" s="42">
        <v>93.892474596342566</v>
      </c>
      <c r="E344" s="42">
        <v>88.672657546791825</v>
      </c>
      <c r="F344" s="42">
        <v>98.418742406006388</v>
      </c>
      <c r="G344" s="42">
        <v>100.87674168585612</v>
      </c>
      <c r="H344" s="42">
        <v>88.565543235307004</v>
      </c>
      <c r="I344" s="42">
        <v>81.905524419535638</v>
      </c>
      <c r="J344" s="42">
        <v>77.777655536393524</v>
      </c>
      <c r="K344" s="42">
        <v>99.340815962943168</v>
      </c>
      <c r="L344" s="42">
        <v>98.705402091372306</v>
      </c>
      <c r="M344" s="42">
        <v>85.962577348610949</v>
      </c>
      <c r="N344" s="42">
        <v>99.115647944962433</v>
      </c>
      <c r="O344" s="42">
        <v>105.3347485313766</v>
      </c>
      <c r="P344" s="42">
        <v>106.19130523476508</v>
      </c>
      <c r="Q344" s="42">
        <v>83.78347968678186</v>
      </c>
      <c r="R344" s="42">
        <v>77.022046538704572</v>
      </c>
      <c r="S344" s="42">
        <v>102.07180792540427</v>
      </c>
      <c r="T344" s="42">
        <v>101.76531973123912</v>
      </c>
      <c r="U344" s="42">
        <v>90.214657882433443</v>
      </c>
      <c r="V344" s="42">
        <v>104.38428273595781</v>
      </c>
      <c r="W344" s="42">
        <v>107.53029498872868</v>
      </c>
      <c r="X344" s="42">
        <v>109.35893845052422</v>
      </c>
      <c r="Y344" s="42">
        <v>87.664692083626662</v>
      </c>
      <c r="Z344" s="42">
        <v>75.962529485705332</v>
      </c>
      <c r="AA344" s="42">
        <v>108.95032254361938</v>
      </c>
      <c r="AB344" s="43">
        <v>-7.5371699502276179</v>
      </c>
      <c r="AC344" s="43">
        <v>-12.94672960215777</v>
      </c>
      <c r="AD344" s="43">
        <v>-1.4723076644756139</v>
      </c>
      <c r="AE344" s="43">
        <v>-2.4799341428277333</v>
      </c>
      <c r="AF344" s="43">
        <v>-12.01671891327064</v>
      </c>
      <c r="AG344" s="43">
        <v>-12.787723785166227</v>
      </c>
      <c r="AH344" s="43">
        <v>-22.577536359087091</v>
      </c>
      <c r="AI344" s="43">
        <v>-7.1684587813625189E-2</v>
      </c>
      <c r="AJ344" s="43">
        <v>2.5210335199060019</v>
      </c>
      <c r="AK344" s="43">
        <v>-12.263272915862366</v>
      </c>
      <c r="AL344" s="43">
        <v>2.1033720808556478</v>
      </c>
      <c r="AM344" s="43">
        <v>6.920010410728783</v>
      </c>
      <c r="AN344" s="43">
        <v>12.67252393367797</v>
      </c>
      <c r="AO344" s="43">
        <v>4.8950411660452664</v>
      </c>
      <c r="AP344" s="43">
        <v>-12.194087063632541</v>
      </c>
      <c r="AQ344" s="43">
        <v>12.92278180937747</v>
      </c>
      <c r="AR344" s="43">
        <v>5.0031631432969181</v>
      </c>
      <c r="AS344" s="43">
        <v>-8.4029297131802956</v>
      </c>
      <c r="AT344" s="43">
        <v>6.3619919692780025</v>
      </c>
      <c r="AU344" s="43">
        <v>8.2772922238931734</v>
      </c>
      <c r="AV344" s="43">
        <v>15.65718717418858</v>
      </c>
      <c r="AW344" s="43">
        <v>9.3344041650202936</v>
      </c>
      <c r="AX344" s="43">
        <v>-13.494225906531131</v>
      </c>
      <c r="AY344" s="43">
        <v>19.643150778409058</v>
      </c>
      <c r="AZ344" s="43">
        <v>-1.9706327011199343</v>
      </c>
      <c r="BA344" s="43">
        <v>-5.1244733818460393</v>
      </c>
      <c r="BB344" s="43">
        <v>-3.8720738511288655E-2</v>
      </c>
      <c r="BC344" s="43">
        <v>4.107809553134989</v>
      </c>
      <c r="BD344" s="43">
        <v>-8.5352390912788128</v>
      </c>
      <c r="BE344" s="43">
        <v>-10.437158469945352</v>
      </c>
      <c r="BF344" s="43">
        <v>-10.298552473746447</v>
      </c>
      <c r="BG344" s="43">
        <v>-3.1407828282828176</v>
      </c>
      <c r="BH344" s="43">
        <v>-7.759057667655278</v>
      </c>
      <c r="BI344" s="43">
        <v>-25.302165360838956</v>
      </c>
      <c r="BJ344" s="43">
        <v>-15.614870489024879</v>
      </c>
      <c r="BK344" s="43">
        <v>6.7398717635139826</v>
      </c>
      <c r="BL344" s="43">
        <v>-15.533876298588378</v>
      </c>
      <c r="BM344" s="43">
        <v>-18.313925055688696</v>
      </c>
      <c r="BN344" s="43">
        <v>-43.002697655400205</v>
      </c>
      <c r="BO344" s="43">
        <v>-1.5292478554366107</v>
      </c>
      <c r="BP344" s="43">
        <v>-4.9873265705905112</v>
      </c>
      <c r="BQ344" s="43">
        <v>-22.592421201841507</v>
      </c>
      <c r="BR344" s="43">
        <v>-11.635572637853143</v>
      </c>
      <c r="BS344" s="43">
        <v>9.564327658590388</v>
      </c>
      <c r="BT344" s="43">
        <v>-13.535331917645932</v>
      </c>
      <c r="BU344" s="43">
        <v>-15.743660996179177</v>
      </c>
      <c r="BV344" s="43">
        <v>-43.056716118994466</v>
      </c>
      <c r="BW344" s="43">
        <v>3.4562981754432842</v>
      </c>
      <c r="BX344" s="43">
        <v>-7.6125450260678686</v>
      </c>
      <c r="BY344" s="43">
        <v>-1.3536509754094863</v>
      </c>
      <c r="BZ344" s="43">
        <v>-0.19969444644448495</v>
      </c>
      <c r="CA344" s="43">
        <v>-1.1011843252339075</v>
      </c>
      <c r="CB344" s="43">
        <v>-1.4109483711940138</v>
      </c>
      <c r="CC344" s="43">
        <v>-0.2864869789226423</v>
      </c>
      <c r="CD344" s="43">
        <v>-3.2749042778094672</v>
      </c>
      <c r="CE344" s="43">
        <v>1.4324348946132994E-2</v>
      </c>
      <c r="CF344" s="43">
        <v>2.279300577384721</v>
      </c>
      <c r="CG344" s="43">
        <v>-2.5206930346979304</v>
      </c>
      <c r="CH344" s="43">
        <v>0.24830097952846625</v>
      </c>
      <c r="CI344" s="43">
        <v>3.3117564791063985</v>
      </c>
      <c r="CJ344" s="43">
        <v>1.3487073186197522</v>
      </c>
      <c r="CK344" s="43">
        <v>6.1514685724322699E-2</v>
      </c>
      <c r="CL344" s="43">
        <v>-0.93386976217868523</v>
      </c>
      <c r="CM344" s="43">
        <v>0.76358391128239733</v>
      </c>
      <c r="CN344" s="43">
        <v>-1.8869303719916928</v>
      </c>
      <c r="CO344" s="43">
        <v>-0.54087176795205427</v>
      </c>
      <c r="CP344" s="43">
        <v>-0.12626301271696114</v>
      </c>
      <c r="CQ344" s="43">
        <v>1.8339445571298605</v>
      </c>
      <c r="CR344" s="43">
        <v>-1.0137248135707455</v>
      </c>
      <c r="CS344" s="43">
        <v>-0.29829897505234571</v>
      </c>
      <c r="CT344" s="43">
        <v>-1.4286663365602279</v>
      </c>
      <c r="CU344" s="43">
        <v>-0.31305002326921849</v>
      </c>
      <c r="CV344" s="43">
        <v>-7.6121304049378162</v>
      </c>
      <c r="CW344" s="43">
        <v>-5.0489539469915297</v>
      </c>
      <c r="CX344" s="43">
        <v>-1.2466727525461043</v>
      </c>
      <c r="CY344" s="43">
        <v>3.1741138411280216</v>
      </c>
      <c r="CZ344" s="43">
        <v>-1.9266353574386941</v>
      </c>
      <c r="DA344" s="43">
        <v>-0.29036109558363793</v>
      </c>
      <c r="DB344" s="43">
        <v>-2.1803219869565948</v>
      </c>
      <c r="DC344" s="43">
        <v>-9.3299106549277366E-2</v>
      </c>
      <c r="DD344" s="44">
        <v>607</v>
      </c>
      <c r="DE344" s="44">
        <f t="shared" si="101"/>
        <v>4418</v>
      </c>
      <c r="DF344" s="43">
        <f t="shared" si="102"/>
        <v>-27.305389221556887</v>
      </c>
      <c r="DG344" s="43">
        <f t="shared" si="102"/>
        <v>-38.131914297717408</v>
      </c>
      <c r="DH344" s="44">
        <v>3016</v>
      </c>
      <c r="DI344" s="44">
        <f t="shared" si="103"/>
        <v>20481</v>
      </c>
      <c r="DJ344" s="43">
        <f t="shared" si="104"/>
        <v>15.955401768550548</v>
      </c>
      <c r="DK344" s="43">
        <f t="shared" si="104"/>
        <v>-18.42838935797355</v>
      </c>
    </row>
    <row r="345" spans="1:115" x14ac:dyDescent="0.25">
      <c r="A345" s="41">
        <v>2020</v>
      </c>
      <c r="B345" s="41" t="s">
        <v>170</v>
      </c>
      <c r="C345" s="41" t="s">
        <v>175</v>
      </c>
      <c r="D345" s="42">
        <v>95.447691523877722</v>
      </c>
      <c r="E345" s="42">
        <v>89.702936294430771</v>
      </c>
      <c r="F345" s="42">
        <v>98.033329116155372</v>
      </c>
      <c r="G345" s="42">
        <v>101.19607293525736</v>
      </c>
      <c r="H345" s="42">
        <v>89.880352368847781</v>
      </c>
      <c r="I345" s="42">
        <v>87.429943955164134</v>
      </c>
      <c r="J345" s="42">
        <v>84.017822762350875</v>
      </c>
      <c r="K345" s="42">
        <v>100.83734188491003</v>
      </c>
      <c r="L345" s="42">
        <v>105.92421832207476</v>
      </c>
      <c r="M345" s="42">
        <v>98.381793940173154</v>
      </c>
      <c r="N345" s="42">
        <v>104.01767067469166</v>
      </c>
      <c r="O345" s="42">
        <v>112.19428033199836</v>
      </c>
      <c r="P345" s="42">
        <v>111.46047922649088</v>
      </c>
      <c r="Q345" s="42">
        <v>85.546699193529378</v>
      </c>
      <c r="R345" s="42">
        <v>86.308480973247768</v>
      </c>
      <c r="S345" s="42">
        <v>101.0994526210861</v>
      </c>
      <c r="T345" s="42">
        <v>109.45925410535355</v>
      </c>
      <c r="U345" s="42">
        <v>103.594868680647</v>
      </c>
      <c r="V345" s="42">
        <v>110.09067677462663</v>
      </c>
      <c r="W345" s="42">
        <v>114.60895994139899</v>
      </c>
      <c r="X345" s="42">
        <v>115.56978081227049</v>
      </c>
      <c r="Y345" s="42">
        <v>90.248504121902229</v>
      </c>
      <c r="Z345" s="42">
        <v>85.234076773179908</v>
      </c>
      <c r="AA345" s="42">
        <v>107.89648142128239</v>
      </c>
      <c r="AB345" s="43">
        <v>-6.3809211052407893</v>
      </c>
      <c r="AC345" s="43">
        <v>-10.055096418732779</v>
      </c>
      <c r="AD345" s="43">
        <v>-1.6564826328733351</v>
      </c>
      <c r="AE345" s="43">
        <v>-2.8728468972844867</v>
      </c>
      <c r="AF345" s="43">
        <v>-10.38280020975354</v>
      </c>
      <c r="AG345" s="43">
        <v>-13.744075829383872</v>
      </c>
      <c r="AH345" s="43">
        <v>-17.57900189966325</v>
      </c>
      <c r="AI345" s="43">
        <v>1.8718502519798452</v>
      </c>
      <c r="AJ345" s="43">
        <v>4.5390293758756028</v>
      </c>
      <c r="AK345" s="43">
        <v>-12.945013944779726</v>
      </c>
      <c r="AL345" s="43">
        <v>2.3011617724532085</v>
      </c>
      <c r="AM345" s="43">
        <v>16.732175763683642</v>
      </c>
      <c r="AN345" s="43">
        <v>7.075739086139432</v>
      </c>
      <c r="AO345" s="43">
        <v>3.2028758840382032</v>
      </c>
      <c r="AP345" s="43">
        <v>-4.5129909573004667</v>
      </c>
      <c r="AQ345" s="43">
        <v>-10.272003123317152</v>
      </c>
      <c r="AR345" s="43">
        <v>7.0988989800858437</v>
      </c>
      <c r="AS345" s="43">
        <v>-9.1585806876118845</v>
      </c>
      <c r="AT345" s="43">
        <v>6.5381302143165065</v>
      </c>
      <c r="AU345" s="43">
        <v>18.223195858428241</v>
      </c>
      <c r="AV345" s="43">
        <v>10.446617708481831</v>
      </c>
      <c r="AW345" s="43">
        <v>8.1081606903143033</v>
      </c>
      <c r="AX345" s="43">
        <v>-5.8433245967070118</v>
      </c>
      <c r="AY345" s="43">
        <v>-5.334186960102949</v>
      </c>
      <c r="AZ345" s="43">
        <v>-2.4255493596630262</v>
      </c>
      <c r="BA345" s="43">
        <v>-5.6179775280898898</v>
      </c>
      <c r="BB345" s="43">
        <v>-0.19999910138915888</v>
      </c>
      <c r="BC345" s="43">
        <v>3.3725252186115107</v>
      </c>
      <c r="BD345" s="43">
        <v>-8.7195313317292467</v>
      </c>
      <c r="BE345" s="43">
        <v>-10.779029887310132</v>
      </c>
      <c r="BF345" s="43">
        <v>-11.08115382554452</v>
      </c>
      <c r="BG345" s="43">
        <v>-2.6456155323234309</v>
      </c>
      <c r="BH345" s="43">
        <v>-6.4390135781686952</v>
      </c>
      <c r="BI345" s="43">
        <v>-23.812249055709987</v>
      </c>
      <c r="BJ345" s="43">
        <v>-13.781145630609648</v>
      </c>
      <c r="BK345" s="43">
        <v>7.7556027170403663</v>
      </c>
      <c r="BL345" s="43">
        <v>-13.096349462248934</v>
      </c>
      <c r="BM345" s="43">
        <v>-16.334544289777142</v>
      </c>
      <c r="BN345" s="43">
        <v>-38.721820820989826</v>
      </c>
      <c r="BO345" s="43">
        <v>-2.5136161174682314</v>
      </c>
      <c r="BP345" s="43">
        <v>-3.6756473280127655</v>
      </c>
      <c r="BQ345" s="43">
        <v>-20.952465370367246</v>
      </c>
      <c r="BR345" s="43">
        <v>-9.7373047307321769</v>
      </c>
      <c r="BS345" s="43">
        <v>10.4538037233586</v>
      </c>
      <c r="BT345" s="43">
        <v>-10.932782780584427</v>
      </c>
      <c r="BU345" s="43">
        <v>-13.525727624964079</v>
      </c>
      <c r="BV345" s="43">
        <v>-38.905527405046072</v>
      </c>
      <c r="BW345" s="43">
        <v>2.4521167110458375</v>
      </c>
      <c r="BX345" s="43">
        <v>-6.659879756003888</v>
      </c>
      <c r="BY345" s="43">
        <v>-1.0764153360347046</v>
      </c>
      <c r="BZ345" s="43">
        <v>-0.21891216165714653</v>
      </c>
      <c r="CA345" s="43">
        <v>-1.1967100962703685</v>
      </c>
      <c r="CB345" s="43">
        <v>-1.3116584227177883</v>
      </c>
      <c r="CC345" s="43">
        <v>-0.36355749760112593</v>
      </c>
      <c r="CD345" s="43">
        <v>-2.7349979067901713</v>
      </c>
      <c r="CE345" s="43">
        <v>0.24237166506741711</v>
      </c>
      <c r="CF345" s="43">
        <v>4.1883394004046401</v>
      </c>
      <c r="CG345" s="43">
        <v>-3.0223243211890765</v>
      </c>
      <c r="CH345" s="43">
        <v>0.17598344242071357</v>
      </c>
      <c r="CI345" s="43">
        <v>7.404504831242364</v>
      </c>
      <c r="CJ345" s="43">
        <v>0.74356897855934179</v>
      </c>
      <c r="CK345" s="43">
        <v>3.7843899574065552E-2</v>
      </c>
      <c r="CL345" s="43">
        <v>-0.42352924606178527</v>
      </c>
      <c r="CM345" s="43">
        <v>-0.72770818414098226</v>
      </c>
      <c r="CN345" s="43">
        <v>-2.3893448819887642</v>
      </c>
      <c r="CO345" s="43">
        <v>-0.59609005084711786</v>
      </c>
      <c r="CP345" s="43">
        <v>-0.13581578717092704</v>
      </c>
      <c r="CQ345" s="43">
        <v>1.530282966539704</v>
      </c>
      <c r="CR345" s="43">
        <v>-1.0525289183885007</v>
      </c>
      <c r="CS345" s="43">
        <v>-0.32119772160319443</v>
      </c>
      <c r="CT345" s="43">
        <v>-1.5633582467963292</v>
      </c>
      <c r="CU345" s="43">
        <v>-0.25063712372239866</v>
      </c>
      <c r="CV345" s="43">
        <v>-6.3664172265588057</v>
      </c>
      <c r="CW345" s="43">
        <v>-4.8354516728680572</v>
      </c>
      <c r="CX345" s="43">
        <v>-1.1028511335695588</v>
      </c>
      <c r="CY345" s="43">
        <v>3.6278588980192894</v>
      </c>
      <c r="CZ345" s="43">
        <v>-1.6401295344580316</v>
      </c>
      <c r="DA345" s="43">
        <v>-0.25512830930748714</v>
      </c>
      <c r="DB345" s="43">
        <v>-1.992412012662522</v>
      </c>
      <c r="DC345" s="43">
        <v>-0.1683034617124391</v>
      </c>
      <c r="DD345" s="44">
        <v>731</v>
      </c>
      <c r="DE345" s="44">
        <f>+DD345+DE344</f>
        <v>5149</v>
      </c>
      <c r="DF345" s="43">
        <f t="shared" si="102"/>
        <v>-27.623762376237625</v>
      </c>
      <c r="DG345" s="43">
        <f t="shared" si="102"/>
        <v>-36.829836829836829</v>
      </c>
      <c r="DH345" s="44">
        <v>3055</v>
      </c>
      <c r="DI345" s="44">
        <f>+DH345+DI344</f>
        <v>23536</v>
      </c>
      <c r="DJ345" s="43">
        <f t="shared" si="104"/>
        <v>6.2608695652173862</v>
      </c>
      <c r="DK345" s="43">
        <f t="shared" si="104"/>
        <v>-15.891791444805769</v>
      </c>
    </row>
    <row r="346" spans="1:115" x14ac:dyDescent="0.25">
      <c r="A346" s="41">
        <v>2020</v>
      </c>
      <c r="B346" s="41" t="s">
        <v>171</v>
      </c>
      <c r="C346" s="41" t="s">
        <v>175</v>
      </c>
      <c r="D346" s="42">
        <v>97.580054620586239</v>
      </c>
      <c r="E346" s="42">
        <v>91.832179039551249</v>
      </c>
      <c r="F346" s="42">
        <v>97.680258200250918</v>
      </c>
      <c r="G346" s="42">
        <v>101.38554280990211</v>
      </c>
      <c r="H346" s="42">
        <v>90.248498926239208</v>
      </c>
      <c r="I346" s="42">
        <v>89.351481184947971</v>
      </c>
      <c r="J346" s="42">
        <v>96.903019967842624</v>
      </c>
      <c r="K346" s="42">
        <v>100.83734188491003</v>
      </c>
      <c r="L346" s="42">
        <v>117.9018125985864</v>
      </c>
      <c r="M346" s="42">
        <v>103.4255142021546</v>
      </c>
      <c r="N346" s="42">
        <v>100.05044601392443</v>
      </c>
      <c r="O346" s="42">
        <v>123.98040621155428</v>
      </c>
      <c r="P346" s="42">
        <v>131.19508889353625</v>
      </c>
      <c r="Q346" s="42">
        <v>120.31817386389743</v>
      </c>
      <c r="R346" s="42">
        <v>124.46106595801997</v>
      </c>
      <c r="S346" s="42">
        <v>107.87153878268076</v>
      </c>
      <c r="T346" s="42">
        <v>120.4022671086727</v>
      </c>
      <c r="U346" s="42">
        <v>109.31933120404503</v>
      </c>
      <c r="V346" s="42">
        <v>105.99067429107809</v>
      </c>
      <c r="W346" s="42">
        <v>124.73068967685566</v>
      </c>
      <c r="X346" s="42">
        <v>134.24210849909207</v>
      </c>
      <c r="Y346" s="42">
        <v>126.98529648770463</v>
      </c>
      <c r="Z346" s="42">
        <v>118.277585224361</v>
      </c>
      <c r="AA346" s="42">
        <v>115.24095449901262</v>
      </c>
      <c r="AB346" s="43">
        <v>-4.9487640292628532</v>
      </c>
      <c r="AC346" s="43">
        <v>-9.3559322033898269</v>
      </c>
      <c r="AD346" s="43">
        <v>-1.6063057680019255</v>
      </c>
      <c r="AE346" s="43">
        <v>-1.6297275525169019</v>
      </c>
      <c r="AF346" s="43">
        <v>-7.1930773391022162</v>
      </c>
      <c r="AG346" s="43">
        <v>-17.516629711751651</v>
      </c>
      <c r="AH346" s="43">
        <v>-12.584358872491464</v>
      </c>
      <c r="AI346" s="43">
        <v>1.4336917562723928</v>
      </c>
      <c r="AJ346" s="43">
        <v>2.0266941997890253</v>
      </c>
      <c r="AK346" s="43">
        <v>-24.02509188684888</v>
      </c>
      <c r="AL346" s="43">
        <v>-0.16568567504341436</v>
      </c>
      <c r="AM346" s="43">
        <v>11.251588166120975</v>
      </c>
      <c r="AN346" s="43">
        <v>18.159047556289963</v>
      </c>
      <c r="AO346" s="43">
        <v>-1.9653324921077964</v>
      </c>
      <c r="AP346" s="43">
        <v>0.3250560372966671</v>
      </c>
      <c r="AQ346" s="43">
        <v>11.567953914545992</v>
      </c>
      <c r="AR346" s="43">
        <v>3.3376747114350236</v>
      </c>
      <c r="AS346" s="43">
        <v>-20.492798298247848</v>
      </c>
      <c r="AT346" s="43">
        <v>3.8678409233374289</v>
      </c>
      <c r="AU346" s="43">
        <v>11.183822660697707</v>
      </c>
      <c r="AV346" s="43">
        <v>20.237639660475981</v>
      </c>
      <c r="AW346" s="43">
        <v>2.5599508410719674</v>
      </c>
      <c r="AX346" s="43">
        <v>-4.9115876502613069</v>
      </c>
      <c r="AY346" s="43">
        <v>17.557766443004308</v>
      </c>
      <c r="AZ346" s="43">
        <v>-2.6629629157742363</v>
      </c>
      <c r="BA346" s="43">
        <v>-5.9629583281191394</v>
      </c>
      <c r="BB346" s="43">
        <v>-0.32701079750058204</v>
      </c>
      <c r="BC346" s="43">
        <v>2.900497027580129</v>
      </c>
      <c r="BD346" s="43">
        <v>-8.5849191586779057</v>
      </c>
      <c r="BE346" s="43">
        <v>-11.449371277299791</v>
      </c>
      <c r="BF346" s="43">
        <v>-11.238480651532445</v>
      </c>
      <c r="BG346" s="43">
        <v>-2.2774327122152993</v>
      </c>
      <c r="BH346" s="43">
        <v>-5.5156985958955911</v>
      </c>
      <c r="BI346" s="43">
        <v>-23.839241563959401</v>
      </c>
      <c r="BJ346" s="43">
        <v>-12.533482582567835</v>
      </c>
      <c r="BK346" s="43">
        <v>8.1242071420668971</v>
      </c>
      <c r="BL346" s="43">
        <v>-9.8728373662944726</v>
      </c>
      <c r="BM346" s="43">
        <v>-14.612008931575238</v>
      </c>
      <c r="BN346" s="43">
        <v>-33.550623918951963</v>
      </c>
      <c r="BO346" s="43">
        <v>-1.2729590409724989</v>
      </c>
      <c r="BP346" s="43">
        <v>-2.90348161519981</v>
      </c>
      <c r="BQ346" s="43">
        <v>-20.893489076775229</v>
      </c>
      <c r="BR346" s="43">
        <v>-8.4651934486079217</v>
      </c>
      <c r="BS346" s="43">
        <v>10.531364420364419</v>
      </c>
      <c r="BT346" s="43">
        <v>-7.6981041162022645</v>
      </c>
      <c r="BU346" s="43">
        <v>-11.576109982425187</v>
      </c>
      <c r="BV346" s="43">
        <v>-34.387460963603665</v>
      </c>
      <c r="BW346" s="43">
        <v>3.8034990178623662</v>
      </c>
      <c r="BX346" s="43">
        <v>-4.2943855247170193</v>
      </c>
      <c r="BY346" s="43">
        <v>-0.97993231387593538</v>
      </c>
      <c r="BZ346" s="43">
        <v>-0.20689611765298799</v>
      </c>
      <c r="CA346" s="43">
        <v>-0.118053439986867</v>
      </c>
      <c r="CB346" s="43">
        <v>-0.83791313795189093</v>
      </c>
      <c r="CC346" s="43">
        <v>-0.48996615693796813</v>
      </c>
      <c r="CD346" s="43">
        <v>-1.8817540809936435</v>
      </c>
      <c r="CE346" s="43">
        <v>0.22012972268227363</v>
      </c>
      <c r="CF346" s="43">
        <v>1.8511418275612208</v>
      </c>
      <c r="CG346" s="43">
        <v>-5.6480069125526233</v>
      </c>
      <c r="CH346" s="43">
        <v>4.7400569984739134E-2</v>
      </c>
      <c r="CI346" s="43">
        <v>4.9786291389048953</v>
      </c>
      <c r="CJ346" s="43">
        <v>1.94169242235454</v>
      </c>
      <c r="CK346" s="43">
        <v>-3.9314298288060115E-2</v>
      </c>
      <c r="CL346" s="43">
        <v>-4.3362260483378698E-2</v>
      </c>
      <c r="CM346" s="43">
        <v>0.61410316764110839</v>
      </c>
      <c r="CN346" s="43">
        <v>-2.4442036479743492</v>
      </c>
      <c r="CO346" s="43">
        <v>-0.63209409795532856</v>
      </c>
      <c r="CP346" s="43">
        <v>-0.14248305603014447</v>
      </c>
      <c r="CQ346" s="43">
        <v>1.375670545378807</v>
      </c>
      <c r="CR346" s="43">
        <v>-1.032398157882785</v>
      </c>
      <c r="CS346" s="43">
        <v>-0.3370280437991538</v>
      </c>
      <c r="CT346" s="43">
        <v>-1.4693912061091885</v>
      </c>
      <c r="CU346" s="43">
        <v>-0.20647963157655577</v>
      </c>
      <c r="CV346" s="43">
        <v>-5.4450181404895401</v>
      </c>
      <c r="CW346" s="43">
        <v>-4.9241217863349709</v>
      </c>
      <c r="CX346" s="43">
        <v>-0.97733042604247389</v>
      </c>
      <c r="CY346" s="43">
        <v>3.7752614378660438</v>
      </c>
      <c r="CZ346" s="43">
        <v>-1.2492646779933625</v>
      </c>
      <c r="DA346" s="43">
        <v>-0.23157770426022825</v>
      </c>
      <c r="DB346" s="43">
        <v>-1.7550613384783509</v>
      </c>
      <c r="DC346" s="43">
        <v>-8.2923645246197594E-2</v>
      </c>
      <c r="DD346" s="44">
        <v>763</v>
      </c>
      <c r="DE346" s="44">
        <f>+DD346+DE345</f>
        <v>5912</v>
      </c>
      <c r="DF346" s="43">
        <f t="shared" si="102"/>
        <v>-22.459349593495936</v>
      </c>
      <c r="DG346" s="43">
        <f t="shared" si="102"/>
        <v>-35.281882868089767</v>
      </c>
      <c r="DH346" s="44">
        <v>2705</v>
      </c>
      <c r="DI346" s="44">
        <f>+DH346+DI345</f>
        <v>26241</v>
      </c>
      <c r="DJ346" s="43">
        <f t="shared" si="104"/>
        <v>6.3286163522012551</v>
      </c>
      <c r="DK346" s="43">
        <f t="shared" si="104"/>
        <v>-14.040030137255544</v>
      </c>
    </row>
    <row r="347" spans="1:115" x14ac:dyDescent="0.25">
      <c r="A347" s="41">
        <v>2020</v>
      </c>
      <c r="B347" s="41" t="s">
        <v>172</v>
      </c>
      <c r="C347" s="41" t="s">
        <v>175</v>
      </c>
      <c r="D347" s="42">
        <v>102.3742653407413</v>
      </c>
      <c r="E347" s="42">
        <v>92.175605288764231</v>
      </c>
      <c r="F347" s="42">
        <v>99.07098028113883</v>
      </c>
      <c r="G347" s="42">
        <v>104.85560905339575</v>
      </c>
      <c r="H347" s="42">
        <v>90.248498926239208</v>
      </c>
      <c r="I347" s="42">
        <v>95.356285028022427</v>
      </c>
      <c r="J347" s="42">
        <v>121.20358655529971</v>
      </c>
      <c r="K347" s="42">
        <v>98.058079458400144</v>
      </c>
      <c r="L347" s="42">
        <v>139.4689208687104</v>
      </c>
      <c r="M347" s="42">
        <v>114.61486332146424</v>
      </c>
      <c r="N347" s="42">
        <v>111.91240964497152</v>
      </c>
      <c r="O347" s="42">
        <v>149.64109897057423</v>
      </c>
      <c r="P347" s="42">
        <v>121.85912058259622</v>
      </c>
      <c r="Q347" s="42">
        <v>165.63229782316654</v>
      </c>
      <c r="R347" s="42">
        <v>216.75111831376381</v>
      </c>
      <c r="S347" s="42">
        <v>123.91715885859848</v>
      </c>
      <c r="T347" s="42">
        <v>143.88119995855374</v>
      </c>
      <c r="U347" s="42">
        <v>121.66163805913467</v>
      </c>
      <c r="V347" s="42">
        <v>118.83070664569473</v>
      </c>
      <c r="W347" s="42">
        <v>152.97895783505885</v>
      </c>
      <c r="X347" s="42">
        <v>126.2593453629309</v>
      </c>
      <c r="Y347" s="42">
        <v>175.61757749734934</v>
      </c>
      <c r="Z347" s="42">
        <v>212.5659451114654</v>
      </c>
      <c r="AA347" s="42">
        <v>132.34845160786742</v>
      </c>
      <c r="AB347" s="43">
        <v>-6.0196842454509074</v>
      </c>
      <c r="AC347" s="43">
        <v>-9.8723975822699757</v>
      </c>
      <c r="AD347" s="43">
        <v>-1.7174381918205084</v>
      </c>
      <c r="AE347" s="43">
        <v>-2.7139132495851981</v>
      </c>
      <c r="AF347" s="43">
        <v>-7.2432432432432474</v>
      </c>
      <c r="AG347" s="43">
        <v>-14.254859611231097</v>
      </c>
      <c r="AH347" s="43">
        <v>-13.939318188746498</v>
      </c>
      <c r="AI347" s="43">
        <v>-0.50614605929140133</v>
      </c>
      <c r="AJ347" s="43">
        <v>-0.7009378787381948</v>
      </c>
      <c r="AK347" s="43">
        <v>-9.446250709813242</v>
      </c>
      <c r="AL347" s="43">
        <v>5.2199136205166807</v>
      </c>
      <c r="AM347" s="43">
        <v>4.6101550379431089</v>
      </c>
      <c r="AN347" s="43">
        <v>-1.2646799546439436</v>
      </c>
      <c r="AO347" s="43">
        <v>-5.9960174600954819</v>
      </c>
      <c r="AP347" s="43">
        <v>-17.666339708986158</v>
      </c>
      <c r="AQ347" s="43">
        <v>20.782229071901192</v>
      </c>
      <c r="AR347" s="43">
        <v>1.5051855405847192</v>
      </c>
      <c r="AS347" s="43">
        <v>-5.2047494077598007</v>
      </c>
      <c r="AT347" s="43">
        <v>9.3716766471438682</v>
      </c>
      <c r="AU347" s="43">
        <v>6.1640914874021346</v>
      </c>
      <c r="AV347" s="43">
        <v>1.7155560654142921</v>
      </c>
      <c r="AW347" s="43">
        <v>-1.5795267922209533</v>
      </c>
      <c r="AX347" s="43">
        <v>-19.516831929495449</v>
      </c>
      <c r="AY347" s="43">
        <v>26.969000796050512</v>
      </c>
      <c r="AZ347" s="43">
        <v>-2.9676737811295983</v>
      </c>
      <c r="BA347" s="43">
        <v>-6.2961479022379923</v>
      </c>
      <c r="BB347" s="43">
        <v>-0.44380924274416422</v>
      </c>
      <c r="BC347" s="43">
        <v>2.3962262142570578</v>
      </c>
      <c r="BD347" s="43">
        <v>-8.4761362142262264</v>
      </c>
      <c r="BE347" s="43">
        <v>-11.709367493995181</v>
      </c>
      <c r="BF347" s="43">
        <v>-11.555457763228528</v>
      </c>
      <c r="BG347" s="43">
        <v>-2.1319555793099076</v>
      </c>
      <c r="BH347" s="43">
        <v>-4.9521572868456047</v>
      </c>
      <c r="BI347" s="43">
        <v>-22.321127835496124</v>
      </c>
      <c r="BJ347" s="43">
        <v>-10.959932734995959</v>
      </c>
      <c r="BK347" s="43">
        <v>7.7053132828376558</v>
      </c>
      <c r="BL347" s="43">
        <v>-8.9874884594574702</v>
      </c>
      <c r="BM347" s="43">
        <v>-13.346914954625733</v>
      </c>
      <c r="BN347" s="43">
        <v>-30.065884350353432</v>
      </c>
      <c r="BO347" s="43">
        <v>0.61267724705316162</v>
      </c>
      <c r="BP347" s="43">
        <v>-2.382716495981263</v>
      </c>
      <c r="BQ347" s="43">
        <v>-19.215558875199644</v>
      </c>
      <c r="BR347" s="43">
        <v>-6.8502355189117514</v>
      </c>
      <c r="BS347" s="43">
        <v>10.006939720429454</v>
      </c>
      <c r="BT347" s="43">
        <v>-6.7243407624798301</v>
      </c>
      <c r="BU347" s="43">
        <v>-10.089651198414417</v>
      </c>
      <c r="BV347" s="43">
        <v>-31.114530951425913</v>
      </c>
      <c r="BW347" s="43">
        <v>5.8157475928690472</v>
      </c>
      <c r="BX347" s="43">
        <v>-6.0311716758070038</v>
      </c>
      <c r="BY347" s="43">
        <v>-0.99713508711420973</v>
      </c>
      <c r="BZ347" s="43">
        <v>-0.11054267561235465</v>
      </c>
      <c r="CA347" s="43">
        <v>-1.0163751097682607</v>
      </c>
      <c r="CB347" s="43">
        <v>-0.89675236022352078</v>
      </c>
      <c r="CC347" s="43">
        <v>-0.43499181652633367</v>
      </c>
      <c r="CD347" s="43">
        <v>-2.5954511719404598</v>
      </c>
      <c r="CE347" s="43">
        <v>2.0076545378135569E-2</v>
      </c>
      <c r="CF347" s="43">
        <v>-1.5346340786151882</v>
      </c>
      <c r="CG347" s="43">
        <v>-1.7898473463247444</v>
      </c>
      <c r="CH347" s="43">
        <v>0.2999888217572686</v>
      </c>
      <c r="CI347" s="43">
        <v>1.6832129863993268</v>
      </c>
      <c r="CJ347" s="43">
        <v>-0.20739868786921797</v>
      </c>
      <c r="CK347" s="43">
        <v>-0.13141835080494482</v>
      </c>
      <c r="CL347" s="43">
        <v>-2.353376058479431</v>
      </c>
      <c r="CM347" s="43">
        <v>0.96420455670655458</v>
      </c>
      <c r="CN347" s="43">
        <v>-2.7924850789832334</v>
      </c>
      <c r="CO347" s="43">
        <v>-0.6645356130607416</v>
      </c>
      <c r="CP347" s="43">
        <v>-0.1395926802010736</v>
      </c>
      <c r="CQ347" s="43">
        <v>1.1639974298051103</v>
      </c>
      <c r="CR347" s="43">
        <v>-1.0201257724651736</v>
      </c>
      <c r="CS347" s="43">
        <v>-0.36649411659229686</v>
      </c>
      <c r="CT347" s="43">
        <v>-1.5773381772786417</v>
      </c>
      <c r="CU347" s="43">
        <v>-0.18839614919041631</v>
      </c>
      <c r="CV347" s="43">
        <v>-4.9974862600722902</v>
      </c>
      <c r="CW347" s="43">
        <v>-4.5599505280062189</v>
      </c>
      <c r="CX347" s="43">
        <v>-0.83355253718613997</v>
      </c>
      <c r="CY347" s="43">
        <v>3.5288942510636527</v>
      </c>
      <c r="CZ347" s="43">
        <v>-1.1275168653643015</v>
      </c>
      <c r="DA347" s="43">
        <v>-0.21986283926967881</v>
      </c>
      <c r="DB347" s="43">
        <v>-1.8250425162754589</v>
      </c>
      <c r="DC347" s="43">
        <v>3.9544774965855137E-2</v>
      </c>
      <c r="DD347" s="44">
        <v>896</v>
      </c>
      <c r="DE347" s="44">
        <f>+DD347+DE346</f>
        <v>6808</v>
      </c>
      <c r="DF347" s="43">
        <f t="shared" si="102"/>
        <v>-18.840579710144922</v>
      </c>
      <c r="DG347" s="43">
        <f t="shared" si="102"/>
        <v>-33.509131751147571</v>
      </c>
      <c r="DH347" s="44">
        <v>3345</v>
      </c>
      <c r="DI347" s="44">
        <f>+DH347+DI346</f>
        <v>29586</v>
      </c>
      <c r="DJ347" s="43">
        <f t="shared" si="104"/>
        <v>4.9905838041431227</v>
      </c>
      <c r="DK347" s="43">
        <f t="shared" si="104"/>
        <v>-12.241568534393267</v>
      </c>
    </row>
    <row r="348" spans="1:115" x14ac:dyDescent="0.25">
      <c r="A348" s="41">
        <v>2021</v>
      </c>
      <c r="B348" s="41" t="s">
        <v>160</v>
      </c>
      <c r="C348" s="41" t="s">
        <v>175</v>
      </c>
      <c r="D348" s="42">
        <v>97.204098238807461</v>
      </c>
      <c r="E348" s="42">
        <v>92.038234789079041</v>
      </c>
      <c r="F348" s="42">
        <v>100.46349916036522</v>
      </c>
      <c r="G348" s="42">
        <v>102.60964593260692</v>
      </c>
      <c r="H348" s="42">
        <v>87.934434851207428</v>
      </c>
      <c r="I348" s="42">
        <v>90.072057646116903</v>
      </c>
      <c r="J348" s="42">
        <v>92.916001979615032</v>
      </c>
      <c r="K348" s="42">
        <v>98.058079458400144</v>
      </c>
      <c r="L348" s="42">
        <v>95.13384023009624</v>
      </c>
      <c r="M348" s="42">
        <v>75.019960996878979</v>
      </c>
      <c r="N348" s="42">
        <v>102.14100816407669</v>
      </c>
      <c r="O348" s="42">
        <v>104.21501262651911</v>
      </c>
      <c r="P348" s="42">
        <v>97.397403019078197</v>
      </c>
      <c r="Q348" s="42">
        <v>108.54881392345686</v>
      </c>
      <c r="R348" s="42">
        <v>61.804076623048722</v>
      </c>
      <c r="S348" s="42">
        <v>111.03062125847075</v>
      </c>
      <c r="T348" s="42">
        <v>98.978655351556029</v>
      </c>
      <c r="U348" s="42">
        <v>80.006635618412204</v>
      </c>
      <c r="V348" s="42">
        <v>108.77095270494677</v>
      </c>
      <c r="W348" s="42">
        <v>107.03036604831826</v>
      </c>
      <c r="X348" s="42">
        <v>101.76354239884975</v>
      </c>
      <c r="Y348" s="42">
        <v>113.911398848171</v>
      </c>
      <c r="Z348" s="42">
        <v>60.695705046377753</v>
      </c>
      <c r="AA348" s="42">
        <v>119.29447176722401</v>
      </c>
      <c r="AB348" s="43">
        <v>-4.3160974314972673</v>
      </c>
      <c r="AC348" s="43">
        <v>-7.8404401650618905</v>
      </c>
      <c r="AD348" s="43">
        <v>-1.9104760402921195</v>
      </c>
      <c r="AE348" s="43">
        <v>-1.2841518862900858</v>
      </c>
      <c r="AF348" s="43">
        <v>-7.8280044101433184</v>
      </c>
      <c r="AG348" s="43">
        <v>-17.582417582417587</v>
      </c>
      <c r="AH348" s="43">
        <v>-10.465609363178064</v>
      </c>
      <c r="AI348" s="43">
        <v>2.0771513353115889</v>
      </c>
      <c r="AJ348" s="43">
        <v>-5.8252401204687327</v>
      </c>
      <c r="AK348" s="43">
        <v>-26.563370636169459</v>
      </c>
      <c r="AL348" s="43">
        <v>-9.4744205791634784</v>
      </c>
      <c r="AM348" s="43">
        <v>4.6176930117283188</v>
      </c>
      <c r="AN348" s="43">
        <v>-1.3292483568437041</v>
      </c>
      <c r="AO348" s="43">
        <v>-37.759099239834818</v>
      </c>
      <c r="AP348" s="43">
        <v>-25.526663456256728</v>
      </c>
      <c r="AQ348" s="43">
        <v>13.18007447762264</v>
      </c>
      <c r="AR348" s="43">
        <v>-3.4123316114174851</v>
      </c>
      <c r="AS348" s="43">
        <v>-22.925900966203017</v>
      </c>
      <c r="AT348" s="43">
        <v>-5.7522788625245731</v>
      </c>
      <c r="AU348" s="43">
        <v>6.087590378698482</v>
      </c>
      <c r="AV348" s="43">
        <v>1.8911850780314987</v>
      </c>
      <c r="AW348" s="43">
        <v>-35.551089186609751</v>
      </c>
      <c r="AX348" s="43">
        <v>-27.255529531554991</v>
      </c>
      <c r="AY348" s="43">
        <v>18.896534614158654</v>
      </c>
      <c r="AZ348" s="43">
        <v>-4.3160974314972673</v>
      </c>
      <c r="BA348" s="43">
        <v>-7.8404401650618905</v>
      </c>
      <c r="BB348" s="43">
        <v>-1.9104760402921195</v>
      </c>
      <c r="BC348" s="43">
        <v>-1.2841518862900858</v>
      </c>
      <c r="BD348" s="43">
        <v>-7.8280044101433184</v>
      </c>
      <c r="BE348" s="43">
        <v>-17.582417582417587</v>
      </c>
      <c r="BF348" s="43">
        <v>-10.465609363178064</v>
      </c>
      <c r="BG348" s="43">
        <v>2.0771513353115889</v>
      </c>
      <c r="BH348" s="43">
        <v>-5.8252401204687327</v>
      </c>
      <c r="BI348" s="43">
        <v>-26.563370636169459</v>
      </c>
      <c r="BJ348" s="43">
        <v>-9.4744205791634784</v>
      </c>
      <c r="BK348" s="43">
        <v>4.6176930117283188</v>
      </c>
      <c r="BL348" s="43">
        <v>-1.3292483568437041</v>
      </c>
      <c r="BM348" s="43">
        <v>-37.759099239834818</v>
      </c>
      <c r="BN348" s="43">
        <v>-25.526663456256728</v>
      </c>
      <c r="BO348" s="43">
        <v>13.18007447762264</v>
      </c>
      <c r="BP348" s="43">
        <v>-3.4123316114174851</v>
      </c>
      <c r="BQ348" s="43">
        <v>-22.925900966203017</v>
      </c>
      <c r="BR348" s="43">
        <v>-5.7522788625245731</v>
      </c>
      <c r="BS348" s="43">
        <v>6.087590378698482</v>
      </c>
      <c r="BT348" s="43">
        <v>1.8911850780314987</v>
      </c>
      <c r="BU348" s="43">
        <v>-35.551089186609751</v>
      </c>
      <c r="BV348" s="43">
        <v>-27.255529531554991</v>
      </c>
      <c r="BW348" s="43">
        <v>18.896534614158654</v>
      </c>
      <c r="BX348" s="43">
        <v>-4.537329669292264</v>
      </c>
      <c r="BY348" s="43">
        <v>-0.8465345751710055</v>
      </c>
      <c r="BZ348" s="43">
        <v>-0.22095987216327717</v>
      </c>
      <c r="CA348" s="43">
        <v>-0.8716436515531879</v>
      </c>
      <c r="CB348" s="43">
        <v>-0.94697088069976476</v>
      </c>
      <c r="CC348" s="43">
        <v>-0.60261783317257955</v>
      </c>
      <c r="CD348" s="43">
        <v>-1.2351274239430052</v>
      </c>
      <c r="CE348" s="43">
        <v>0.18652456741055623</v>
      </c>
      <c r="CF348" s="43">
        <v>-5.0219838297116324</v>
      </c>
      <c r="CG348" s="43">
        <v>-5.6183909603799984</v>
      </c>
      <c r="CH348" s="43">
        <v>-0.88422691023243483</v>
      </c>
      <c r="CI348" s="43">
        <v>3.4211533906962059</v>
      </c>
      <c r="CJ348" s="43">
        <v>-0.22010436378043785</v>
      </c>
      <c r="CK348" s="43">
        <v>-1.046669937968969</v>
      </c>
      <c r="CL348" s="43">
        <v>-1.480345950454155</v>
      </c>
      <c r="CM348" s="43">
        <v>0.80660090240815763</v>
      </c>
      <c r="CN348" s="43">
        <v>0</v>
      </c>
      <c r="CO348" s="43">
        <v>0</v>
      </c>
      <c r="CP348" s="43">
        <v>0</v>
      </c>
      <c r="CQ348" s="43">
        <v>0</v>
      </c>
      <c r="CR348" s="43">
        <v>0</v>
      </c>
      <c r="CS348" s="43">
        <v>0</v>
      </c>
      <c r="CT348" s="43">
        <v>0</v>
      </c>
      <c r="CU348" s="43">
        <v>0</v>
      </c>
      <c r="CV348" s="43">
        <v>0</v>
      </c>
      <c r="CW348" s="43">
        <v>0</v>
      </c>
      <c r="CX348" s="43">
        <v>0</v>
      </c>
      <c r="CY348" s="43">
        <v>0</v>
      </c>
      <c r="CZ348" s="43">
        <v>0</v>
      </c>
      <c r="DA348" s="43">
        <v>0</v>
      </c>
      <c r="DB348" s="43">
        <v>0</v>
      </c>
      <c r="DC348" s="43">
        <v>0</v>
      </c>
      <c r="DD348" s="44">
        <v>603</v>
      </c>
      <c r="DE348" s="44">
        <v>603</v>
      </c>
      <c r="DF348" s="43">
        <f t="shared" si="102"/>
        <v>-22.593068035943521</v>
      </c>
      <c r="DG348" s="43">
        <f t="shared" si="102"/>
        <v>-22.593068035943521</v>
      </c>
      <c r="DH348" s="44">
        <v>2703</v>
      </c>
      <c r="DI348" s="44">
        <v>2703</v>
      </c>
      <c r="DJ348" s="43">
        <f t="shared" si="104"/>
        <v>-11.143984220907299</v>
      </c>
      <c r="DK348" s="43">
        <f t="shared" si="104"/>
        <v>-11.143984220907299</v>
      </c>
    </row>
    <row r="349" spans="1:115" x14ac:dyDescent="0.25">
      <c r="A349" s="41">
        <v>2021</v>
      </c>
      <c r="B349" s="41" t="s">
        <v>162</v>
      </c>
      <c r="C349" s="41" t="s">
        <v>175</v>
      </c>
      <c r="D349" s="42">
        <v>96.658636013719402</v>
      </c>
      <c r="E349" s="42">
        <v>93.274569286245779</v>
      </c>
      <c r="F349" s="42">
        <v>100.3574880456473</v>
      </c>
      <c r="G349" s="42">
        <v>101.98162780878445</v>
      </c>
      <c r="H349" s="42">
        <v>87.303326467107851</v>
      </c>
      <c r="I349" s="42">
        <v>91.753402722177739</v>
      </c>
      <c r="J349" s="42">
        <v>90.319599537329367</v>
      </c>
      <c r="K349" s="42">
        <v>97.915553180117584</v>
      </c>
      <c r="L349" s="42">
        <v>100.0284045591556</v>
      </c>
      <c r="M349" s="42">
        <v>95.659301271893156</v>
      </c>
      <c r="N349" s="42">
        <v>101.32450567207295</v>
      </c>
      <c r="O349" s="42">
        <v>106.66058431205632</v>
      </c>
      <c r="P349" s="42">
        <v>105.51076700637113</v>
      </c>
      <c r="Q349" s="42">
        <v>117.93823657527997</v>
      </c>
      <c r="R349" s="42">
        <v>64.188030074601826</v>
      </c>
      <c r="S349" s="42">
        <v>85.838289103121681</v>
      </c>
      <c r="T349" s="42">
        <v>104.65986453803077</v>
      </c>
      <c r="U349" s="42">
        <v>102.07352523487292</v>
      </c>
      <c r="V349" s="42">
        <v>107.62205314267823</v>
      </c>
      <c r="W349" s="42">
        <v>110.08825518699048</v>
      </c>
      <c r="X349" s="42">
        <v>111.69079675230068</v>
      </c>
      <c r="Y349" s="42">
        <v>124.68565142384638</v>
      </c>
      <c r="Z349" s="42">
        <v>64.263829178001757</v>
      </c>
      <c r="AA349" s="42">
        <v>92.887029157020351</v>
      </c>
      <c r="AB349" s="43">
        <v>-4.6363108425967798</v>
      </c>
      <c r="AC349" s="43">
        <v>-8.1190798376183935</v>
      </c>
      <c r="AD349" s="43">
        <v>-2.4955047747992953</v>
      </c>
      <c r="AE349" s="43">
        <v>-2.1488683715989998</v>
      </c>
      <c r="AF349" s="43">
        <v>-8.7912087912087937</v>
      </c>
      <c r="AG349" s="43">
        <v>-8.8305489260143251</v>
      </c>
      <c r="AH349" s="43">
        <v>-11.454333664255268</v>
      </c>
      <c r="AI349" s="43">
        <v>2.9985007496251992</v>
      </c>
      <c r="AJ349" s="43">
        <v>0.24688166037705184</v>
      </c>
      <c r="AK349" s="43">
        <v>-5.3946589417506736</v>
      </c>
      <c r="AL349" s="43">
        <v>-7.1096005703176086</v>
      </c>
      <c r="AM349" s="43">
        <v>3.8680735598581428</v>
      </c>
      <c r="AN349" s="43">
        <v>1.5772706242602297</v>
      </c>
      <c r="AO349" s="43">
        <v>-2.7637849598184494</v>
      </c>
      <c r="AP349" s="43">
        <v>1.7711137758906759</v>
      </c>
      <c r="AQ349" s="43">
        <v>-2.2894792699464594</v>
      </c>
      <c r="AR349" s="43">
        <v>3.0469396924397429</v>
      </c>
      <c r="AS349" s="43">
        <v>-0.87051293491059445</v>
      </c>
      <c r="AT349" s="43">
        <v>-3.7319866034644433</v>
      </c>
      <c r="AU349" s="43">
        <v>5.400256297213879</v>
      </c>
      <c r="AV349" s="43">
        <v>6.1447191751306418</v>
      </c>
      <c r="AW349" s="43">
        <v>0.47797445564852215</v>
      </c>
      <c r="AX349" s="43">
        <v>1.0578924887116425</v>
      </c>
      <c r="AY349" s="43">
        <v>2.799501285512096</v>
      </c>
      <c r="AZ349" s="43">
        <v>-4.4760220053006838</v>
      </c>
      <c r="BA349" s="43">
        <v>-7.9809004092769253</v>
      </c>
      <c r="BB349" s="43">
        <v>-2.2037109146520129</v>
      </c>
      <c r="BC349" s="43">
        <v>-1.7170849440592439</v>
      </c>
      <c r="BD349" s="43">
        <v>-8.3104017611447372</v>
      </c>
      <c r="BE349" s="43">
        <v>-13.386727688787181</v>
      </c>
      <c r="BF349" s="43">
        <v>-10.955710955844722</v>
      </c>
      <c r="BG349" s="43">
        <v>2.5354213273676374</v>
      </c>
      <c r="BH349" s="43">
        <v>-2.8078724907272701</v>
      </c>
      <c r="BI349" s="43">
        <v>-16.033271710947993</v>
      </c>
      <c r="BJ349" s="43">
        <v>-8.3119995808616292</v>
      </c>
      <c r="BK349" s="43">
        <v>4.2371891262808825</v>
      </c>
      <c r="BL349" s="43">
        <v>0.16104831532801622</v>
      </c>
      <c r="BM349" s="43">
        <v>-23.404284828668121</v>
      </c>
      <c r="BN349" s="43">
        <v>-13.738992832060005</v>
      </c>
      <c r="BO349" s="43">
        <v>5.8717083803567993</v>
      </c>
      <c r="BP349" s="43">
        <v>-0.1971033504184927</v>
      </c>
      <c r="BQ349" s="43">
        <v>-11.942735702496488</v>
      </c>
      <c r="BR349" s="43">
        <v>-4.7582069420970541</v>
      </c>
      <c r="BS349" s="43">
        <v>5.7379665035137695</v>
      </c>
      <c r="BT349" s="43">
        <v>4.073431560180607</v>
      </c>
      <c r="BU349" s="43">
        <v>-20.689544301646578</v>
      </c>
      <c r="BV349" s="43">
        <v>-15.009684194353923</v>
      </c>
      <c r="BW349" s="43">
        <v>11.269125096151811</v>
      </c>
      <c r="BX349" s="43">
        <v>-4.606763659522108</v>
      </c>
      <c r="BY349" s="43">
        <v>-0.84509256818238587</v>
      </c>
      <c r="BZ349" s="43">
        <v>-0.3007305525758408</v>
      </c>
      <c r="CA349" s="43">
        <v>-0.79137905749283133</v>
      </c>
      <c r="CB349" s="43">
        <v>-0.90238697958457725</v>
      </c>
      <c r="CC349" s="43">
        <v>-0.28647205701097839</v>
      </c>
      <c r="CD349" s="43">
        <v>-1.68839468600845</v>
      </c>
      <c r="CE349" s="43">
        <v>0.20769224133295611</v>
      </c>
      <c r="CF349" s="43">
        <v>-0.27688873500685085</v>
      </c>
      <c r="CG349" s="43">
        <v>-0.95272299816557893</v>
      </c>
      <c r="CH349" s="43">
        <v>-0.68875208936296262</v>
      </c>
      <c r="CI349" s="43">
        <v>1.8656969842078177</v>
      </c>
      <c r="CJ349" s="43">
        <v>0.16570855670258375</v>
      </c>
      <c r="CK349" s="43">
        <v>-5.6973090591053051E-2</v>
      </c>
      <c r="CL349" s="43">
        <v>-0.47570659159394973</v>
      </c>
      <c r="CM349" s="43">
        <v>-0.13413950620370799</v>
      </c>
      <c r="CN349" s="43">
        <v>-4.5295683586011952</v>
      </c>
      <c r="CO349" s="43">
        <v>-0.84523739172634593</v>
      </c>
      <c r="CP349" s="43">
        <v>-0.26070168703978358</v>
      </c>
      <c r="CQ349" s="43">
        <v>-0.83091133423946306</v>
      </c>
      <c r="CR349" s="43">
        <v>-0.83449284861117745</v>
      </c>
      <c r="CS349" s="43">
        <v>-0.44410778209350327</v>
      </c>
      <c r="CT349" s="43">
        <v>-1.5111006053356186</v>
      </c>
      <c r="CU349" s="43">
        <v>0.19698329044469665</v>
      </c>
      <c r="CV349" s="43">
        <v>0</v>
      </c>
      <c r="CW349" s="43">
        <v>0</v>
      </c>
      <c r="CX349" s="43">
        <v>0</v>
      </c>
      <c r="CY349" s="43">
        <v>0</v>
      </c>
      <c r="CZ349" s="43">
        <v>0</v>
      </c>
      <c r="DA349" s="43">
        <v>0</v>
      </c>
      <c r="DB349" s="43">
        <v>0</v>
      </c>
      <c r="DC349" s="43">
        <v>0</v>
      </c>
      <c r="DD349" s="44">
        <v>628</v>
      </c>
      <c r="DE349" s="44">
        <f t="shared" ref="DE349:DE354" si="105">+DD349+DE348</f>
        <v>1231</v>
      </c>
      <c r="DF349" s="43">
        <f t="shared" si="102"/>
        <v>-22.084367245657567</v>
      </c>
      <c r="DG349" s="43">
        <f t="shared" si="102"/>
        <v>-22.334384858044164</v>
      </c>
      <c r="DH349" s="44">
        <v>3200</v>
      </c>
      <c r="DI349" s="44">
        <f t="shared" ref="DI349:DI354" si="106">+DH349+DI348</f>
        <v>5903</v>
      </c>
      <c r="DJ349" s="43">
        <f t="shared" si="104"/>
        <v>-2.9714978775015166</v>
      </c>
      <c r="DK349" s="43">
        <f t="shared" si="104"/>
        <v>-6.8927444794952724</v>
      </c>
    </row>
    <row r="350" spans="1:115" x14ac:dyDescent="0.25">
      <c r="A350" s="41">
        <v>2021</v>
      </c>
      <c r="B350" s="41" t="s">
        <v>163</v>
      </c>
      <c r="C350" s="41" t="s">
        <v>175</v>
      </c>
      <c r="D350" s="42">
        <v>96.907742609026243</v>
      </c>
      <c r="E350" s="42">
        <v>93.75536603514395</v>
      </c>
      <c r="F350" s="42">
        <v>100.8444204537771</v>
      </c>
      <c r="G350" s="42">
        <v>102.70118755743528</v>
      </c>
      <c r="H350" s="42">
        <v>87.461103563132752</v>
      </c>
      <c r="I350" s="42">
        <v>84.787830264211379</v>
      </c>
      <c r="J350" s="42">
        <v>90.878486164832211</v>
      </c>
      <c r="K350" s="42">
        <v>97.630500623552464</v>
      </c>
      <c r="L350" s="42">
        <v>108.2987387048118</v>
      </c>
      <c r="M350" s="42">
        <v>114.73366777496992</v>
      </c>
      <c r="N350" s="42">
        <v>112.7195836713617</v>
      </c>
      <c r="O350" s="42">
        <v>108.4000917742719</v>
      </c>
      <c r="P350" s="42">
        <v>109.92706826065759</v>
      </c>
      <c r="Q350" s="42">
        <v>94.217729379131498</v>
      </c>
      <c r="R350" s="42">
        <v>80.730232847656396</v>
      </c>
      <c r="S350" s="42">
        <v>110.81975449800869</v>
      </c>
      <c r="T350" s="42">
        <v>114.1487648171764</v>
      </c>
      <c r="U350" s="42">
        <v>122.41416438616</v>
      </c>
      <c r="V350" s="42">
        <v>119.93711255849158</v>
      </c>
      <c r="W350" s="42">
        <v>113.15392166010358</v>
      </c>
      <c r="X350" s="42">
        <v>117.15930520640789</v>
      </c>
      <c r="Y350" s="42">
        <v>100.80407777984144</v>
      </c>
      <c r="Z350" s="42">
        <v>81.068559237425063</v>
      </c>
      <c r="AA350" s="42">
        <v>120.14378638847967</v>
      </c>
      <c r="AB350" s="43">
        <v>-2.8737798380355062</v>
      </c>
      <c r="AC350" s="43">
        <v>-7.3948439620081245</v>
      </c>
      <c r="AD350" s="43">
        <v>-1.4867082666252585</v>
      </c>
      <c r="AE350" s="43">
        <v>-0.61597412496652293</v>
      </c>
      <c r="AF350" s="43">
        <v>-7.9180509413067535</v>
      </c>
      <c r="AG350" s="43">
        <v>-7.3490813648293907</v>
      </c>
      <c r="AH350" s="43">
        <v>-4.0871301840356704</v>
      </c>
      <c r="AI350" s="43">
        <v>0.43988269794721369</v>
      </c>
      <c r="AJ350" s="43">
        <v>15.016450962178585</v>
      </c>
      <c r="AK350" s="43">
        <v>74.328737853810622</v>
      </c>
      <c r="AL350" s="43">
        <v>37.884751270346449</v>
      </c>
      <c r="AM350" s="43">
        <v>-9.581365735035007</v>
      </c>
      <c r="AN350" s="43">
        <v>55.30838848787878</v>
      </c>
      <c r="AO350" s="43">
        <v>72.462204977015389</v>
      </c>
      <c r="AP350" s="43">
        <v>107.51852238550667</v>
      </c>
      <c r="AQ350" s="43">
        <v>-9.7145442914362441</v>
      </c>
      <c r="AR350" s="43">
        <v>17.973566303561729</v>
      </c>
      <c r="AS350" s="43">
        <v>81.757248439521987</v>
      </c>
      <c r="AT350" s="43">
        <v>41.343645363294421</v>
      </c>
      <c r="AU350" s="43">
        <v>-8.2594118705450636</v>
      </c>
      <c r="AV350" s="43">
        <v>62.427505094089298</v>
      </c>
      <c r="AW350" s="43">
        <v>79.502550240857374</v>
      </c>
      <c r="AX350" s="43">
        <v>106.57586845479115</v>
      </c>
      <c r="AY350" s="43">
        <v>-5.3419927684870245</v>
      </c>
      <c r="AZ350" s="43">
        <v>-3.9479337001855908</v>
      </c>
      <c r="BA350" s="43">
        <v>-7.7848388561052921</v>
      </c>
      <c r="BB350" s="43">
        <v>-1.9651866214182911</v>
      </c>
      <c r="BC350" s="43">
        <v>-1.3518038859236081</v>
      </c>
      <c r="BD350" s="43">
        <v>-8.1801470588235397</v>
      </c>
      <c r="BE350" s="43">
        <v>-11.553784860557759</v>
      </c>
      <c r="BF350" s="43">
        <v>-8.7901950447946788</v>
      </c>
      <c r="BG350" s="43">
        <v>1.8289668808700199</v>
      </c>
      <c r="BH350" s="43">
        <v>2.882145535945102</v>
      </c>
      <c r="BI350" s="43">
        <v>6.0680799790042927</v>
      </c>
      <c r="BJ350" s="43">
        <v>4.1247582153332463</v>
      </c>
      <c r="BK350" s="43">
        <v>-0.90468686083944316</v>
      </c>
      <c r="BL350" s="43">
        <v>14.440006051729103</v>
      </c>
      <c r="BM350" s="43">
        <v>-8.4544114902732392</v>
      </c>
      <c r="BN350" s="43">
        <v>11.764865829240501</v>
      </c>
      <c r="BO350" s="43">
        <v>-0.32573605416468254</v>
      </c>
      <c r="BP350" s="43">
        <v>5.6478576771401112</v>
      </c>
      <c r="BQ350" s="43">
        <v>11.078608465258455</v>
      </c>
      <c r="BR350" s="43">
        <v>7.777800212956687</v>
      </c>
      <c r="BS350" s="43">
        <v>0.48524220830261644</v>
      </c>
      <c r="BT350" s="43">
        <v>19.256104569862863</v>
      </c>
      <c r="BU350" s="43">
        <v>-4.9288041568335323</v>
      </c>
      <c r="BV350" s="43">
        <v>10.606086217623467</v>
      </c>
      <c r="BW350" s="43">
        <v>4.6310808909732382</v>
      </c>
      <c r="BX350" s="43">
        <v>-3.0942582122522828</v>
      </c>
      <c r="BY350" s="43">
        <v>-0.73256909211215948</v>
      </c>
      <c r="BZ350" s="43">
        <v>-0.19148340625505655</v>
      </c>
      <c r="CA350" s="43">
        <v>-0.19130207727186233</v>
      </c>
      <c r="CB350" s="43">
        <v>-1.0154423058980375</v>
      </c>
      <c r="CC350" s="43">
        <v>-0.21034162050745148</v>
      </c>
      <c r="CD350" s="43">
        <v>-0.70960075424065405</v>
      </c>
      <c r="CE350" s="43">
        <v>-4.3518955967061214E-2</v>
      </c>
      <c r="CF350" s="43">
        <v>14.584902337204452</v>
      </c>
      <c r="CG350" s="43">
        <v>10.522394625130458</v>
      </c>
      <c r="CH350" s="43">
        <v>2.3593581587411054</v>
      </c>
      <c r="CI350" s="43">
        <v>-5.6760968129649312</v>
      </c>
      <c r="CJ350" s="43">
        <v>4.9036847911383328</v>
      </c>
      <c r="CK350" s="43">
        <v>0.67215582578789823</v>
      </c>
      <c r="CL350" s="43">
        <v>2.6384484612116235</v>
      </c>
      <c r="CM350" s="43">
        <v>-0.83504271184003531</v>
      </c>
      <c r="CN350" s="43">
        <v>-3.9978578868128598</v>
      </c>
      <c r="CO350" s="43">
        <v>-0.80756773972747664</v>
      </c>
      <c r="CP350" s="43">
        <v>-0.22571376723270395</v>
      </c>
      <c r="CQ350" s="43">
        <v>-0.57362471126784964</v>
      </c>
      <c r="CR350" s="43">
        <v>-0.89623244705660143</v>
      </c>
      <c r="CS350" s="43">
        <v>-0.36664054652315659</v>
      </c>
      <c r="CT350" s="43">
        <v>-1.2670665946020836</v>
      </c>
      <c r="CU350" s="43">
        <v>0.13898791959701229</v>
      </c>
      <c r="CV350" s="43">
        <v>0</v>
      </c>
      <c r="CW350" s="43">
        <v>0</v>
      </c>
      <c r="CX350" s="43">
        <v>0</v>
      </c>
      <c r="CY350" s="43">
        <v>0</v>
      </c>
      <c r="CZ350" s="43">
        <v>0</v>
      </c>
      <c r="DA350" s="43">
        <v>0</v>
      </c>
      <c r="DB350" s="43">
        <v>0</v>
      </c>
      <c r="DC350" s="43">
        <v>0</v>
      </c>
      <c r="DD350" s="44">
        <v>750</v>
      </c>
      <c r="DE350" s="44">
        <f t="shared" si="105"/>
        <v>1981</v>
      </c>
      <c r="DF350" s="43">
        <f t="shared" si="102"/>
        <v>61.637931034482762</v>
      </c>
      <c r="DG350" s="43">
        <f t="shared" si="102"/>
        <v>-3.3186920448999513</v>
      </c>
      <c r="DH350" s="44">
        <v>3731</v>
      </c>
      <c r="DI350" s="44">
        <f t="shared" si="106"/>
        <v>9634</v>
      </c>
      <c r="DJ350" s="43">
        <f t="shared" si="104"/>
        <v>59.717465753424648</v>
      </c>
      <c r="DK350" s="43">
        <f t="shared" si="104"/>
        <v>11.041954817888433</v>
      </c>
    </row>
    <row r="351" spans="1:115" x14ac:dyDescent="0.25">
      <c r="A351" s="41">
        <v>2021</v>
      </c>
      <c r="B351" s="41" t="s">
        <v>164</v>
      </c>
      <c r="C351" s="41" t="s">
        <v>175</v>
      </c>
      <c r="D351" s="42">
        <v>96.87529316871823</v>
      </c>
      <c r="E351" s="42">
        <v>94.03010703451433</v>
      </c>
      <c r="F351" s="42">
        <v>102.10577303887879</v>
      </c>
      <c r="G351" s="42">
        <v>101.13646443536915</v>
      </c>
      <c r="H351" s="42">
        <v>88.881097427356792</v>
      </c>
      <c r="I351" s="42">
        <v>86.228983186549243</v>
      </c>
      <c r="J351" s="42">
        <v>92.282303756615761</v>
      </c>
      <c r="K351" s="42">
        <v>98.414395154106543</v>
      </c>
      <c r="L351" s="42">
        <v>100.08995292531591</v>
      </c>
      <c r="M351" s="42">
        <v>107.3966787063454</v>
      </c>
      <c r="N351" s="42">
        <v>107.14866738207465</v>
      </c>
      <c r="O351" s="42">
        <v>101.74825172961792</v>
      </c>
      <c r="P351" s="42">
        <v>99.578341095824001</v>
      </c>
      <c r="Q351" s="42">
        <v>77.402976513055862</v>
      </c>
      <c r="R351" s="42">
        <v>70.033521766422567</v>
      </c>
      <c r="S351" s="42">
        <v>94.085538822698297</v>
      </c>
      <c r="T351" s="42">
        <v>106.44594515686272</v>
      </c>
      <c r="U351" s="42">
        <v>114.8920422952441</v>
      </c>
      <c r="V351" s="42">
        <v>114.5055725705768</v>
      </c>
      <c r="W351" s="42">
        <v>107.78901367593269</v>
      </c>
      <c r="X351" s="42">
        <v>106.91046025920812</v>
      </c>
      <c r="Y351" s="42">
        <v>82.848073388524824</v>
      </c>
      <c r="Z351" s="42">
        <v>70.435623152788622</v>
      </c>
      <c r="AA351" s="42">
        <v>102.47141779629605</v>
      </c>
      <c r="AB351" s="43">
        <v>0.43344741661572872</v>
      </c>
      <c r="AC351" s="43">
        <v>-2.5622775800711817</v>
      </c>
      <c r="AD351" s="43">
        <v>1.9327700945396709</v>
      </c>
      <c r="AE351" s="43">
        <v>-1.7861942072729398</v>
      </c>
      <c r="AF351" s="43">
        <v>-3.5938391329149999</v>
      </c>
      <c r="AG351" s="43">
        <v>5.8997050147492569</v>
      </c>
      <c r="AH351" s="43">
        <v>12.905831045763595</v>
      </c>
      <c r="AI351" s="43">
        <v>1.9188191881918781</v>
      </c>
      <c r="AJ351" s="43">
        <v>85.18615010785247</v>
      </c>
      <c r="AK351" s="43">
        <v>1103.9961366218595</v>
      </c>
      <c r="AL351" s="43">
        <v>279.20427291192243</v>
      </c>
      <c r="AM351" s="43">
        <v>12.867104438762711</v>
      </c>
      <c r="AN351" s="43">
        <v>274.37354197242513</v>
      </c>
      <c r="AO351" s="43">
        <v>514.50092351806052</v>
      </c>
      <c r="AP351" s="43">
        <v>3221.7737903878806</v>
      </c>
      <c r="AQ351" s="43">
        <v>16.371255063940772</v>
      </c>
      <c r="AR351" s="43">
        <v>89.343456660032601</v>
      </c>
      <c r="AS351" s="43">
        <v>1155.0264619945085</v>
      </c>
      <c r="AT351" s="43">
        <v>287.16825813593357</v>
      </c>
      <c r="AU351" s="43">
        <v>14.813151016724824</v>
      </c>
      <c r="AV351" s="43">
        <v>290.06507016585175</v>
      </c>
      <c r="AW351" s="43">
        <v>543.23371140221673</v>
      </c>
      <c r="AX351" s="43">
        <v>3225.9400762537334</v>
      </c>
      <c r="AY351" s="43">
        <v>21.750619431157791</v>
      </c>
      <c r="AZ351" s="43">
        <v>-2.8892211048807015</v>
      </c>
      <c r="BA351" s="43">
        <v>-6.5221132335226084</v>
      </c>
      <c r="BB351" s="43">
        <v>-1.0079073149818485</v>
      </c>
      <c r="BC351" s="43">
        <v>-1.4597265452453656</v>
      </c>
      <c r="BD351" s="43">
        <v>-7.0624217989712301</v>
      </c>
      <c r="BE351" s="43">
        <v>-7.8419071518193162</v>
      </c>
      <c r="BF351" s="43">
        <v>-4.1512692107013134</v>
      </c>
      <c r="BG351" s="43">
        <v>1.8515089798185613</v>
      </c>
      <c r="BH351" s="43">
        <v>15.627955395315007</v>
      </c>
      <c r="BI351" s="43">
        <v>41.29604361827581</v>
      </c>
      <c r="BJ351" s="43">
        <v>27.542421053740451</v>
      </c>
      <c r="BK351" s="43">
        <v>2.1062063621281268</v>
      </c>
      <c r="BL351" s="43">
        <v>37.489323647785369</v>
      </c>
      <c r="BM351" s="43">
        <v>9.6961701048566837</v>
      </c>
      <c r="BN351" s="43">
        <v>47.942292152555964</v>
      </c>
      <c r="BO351" s="43">
        <v>3.1397107320915163</v>
      </c>
      <c r="BP351" s="43">
        <v>18.827161930100502</v>
      </c>
      <c r="BQ351" s="43">
        <v>48.046777759479411</v>
      </c>
      <c r="BR351" s="43">
        <v>31.964545003085899</v>
      </c>
      <c r="BS351" s="43">
        <v>3.6685418354902577</v>
      </c>
      <c r="BT351" s="43">
        <v>43.620836886633029</v>
      </c>
      <c r="BU351" s="43">
        <v>14.159437982963086</v>
      </c>
      <c r="BV351" s="43">
        <v>46.750974227412037</v>
      </c>
      <c r="BW351" s="43">
        <v>8.2172765066659714</v>
      </c>
      <c r="BX351" s="43">
        <v>-0.14030130733991061</v>
      </c>
      <c r="BY351" s="43">
        <v>-0.26281962450243695</v>
      </c>
      <c r="BZ351" s="43">
        <v>8.9426937168385293E-3</v>
      </c>
      <c r="CA351" s="43">
        <v>-0.69177879735105807</v>
      </c>
      <c r="CB351" s="43">
        <v>-0.50311185261894686</v>
      </c>
      <c r="CC351" s="43">
        <v>0.12765524618689628</v>
      </c>
      <c r="CD351" s="43">
        <v>1.2408840842579247</v>
      </c>
      <c r="CE351" s="43">
        <v>-6.0073057029128289E-2</v>
      </c>
      <c r="CF351" s="43">
        <v>82.947282721433737</v>
      </c>
      <c r="CG351" s="43">
        <v>35.69827640687199</v>
      </c>
      <c r="CH351" s="43">
        <v>10.768686290275426</v>
      </c>
      <c r="CI351" s="43">
        <v>9.8860351338794867</v>
      </c>
      <c r="CJ351" s="43">
        <v>15.667122678415195</v>
      </c>
      <c r="CK351" s="43">
        <v>1.9933153635499288</v>
      </c>
      <c r="CL351" s="43">
        <v>7.5647748092097604</v>
      </c>
      <c r="CM351" s="43">
        <v>1.3690720392319478</v>
      </c>
      <c r="CN351" s="43">
        <v>-3.1879685333923864</v>
      </c>
      <c r="CO351" s="43">
        <v>-0.67612559545151985</v>
      </c>
      <c r="CP351" s="43">
        <v>-0.16903139886287949</v>
      </c>
      <c r="CQ351" s="43">
        <v>-0.64795369564104977</v>
      </c>
      <c r="CR351" s="43">
        <v>-0.87787274893301803</v>
      </c>
      <c r="CS351" s="43">
        <v>-0.24718570156292147</v>
      </c>
      <c r="CT351" s="43">
        <v>-0.66067648910383592</v>
      </c>
      <c r="CU351" s="43">
        <v>9.0877096162838164E-2</v>
      </c>
      <c r="CV351" s="43">
        <v>0</v>
      </c>
      <c r="CW351" s="43">
        <v>0</v>
      </c>
      <c r="CX351" s="43">
        <v>0</v>
      </c>
      <c r="CY351" s="43">
        <v>0</v>
      </c>
      <c r="CZ351" s="43">
        <v>0</v>
      </c>
      <c r="DA351" s="43">
        <v>0</v>
      </c>
      <c r="DB351" s="43">
        <v>0</v>
      </c>
      <c r="DC351" s="43">
        <v>0</v>
      </c>
      <c r="DD351" s="44">
        <v>694</v>
      </c>
      <c r="DE351" s="44">
        <f t="shared" si="105"/>
        <v>2675</v>
      </c>
      <c r="DF351" s="43">
        <f t="shared" si="102"/>
        <v>5683.3333333333339</v>
      </c>
      <c r="DG351" s="43">
        <f t="shared" si="102"/>
        <v>29.791363415817564</v>
      </c>
      <c r="DH351" s="44">
        <v>3287</v>
      </c>
      <c r="DI351" s="44">
        <f t="shared" si="106"/>
        <v>12921</v>
      </c>
      <c r="DJ351" s="43">
        <f t="shared" si="104"/>
        <v>82075</v>
      </c>
      <c r="DK351" s="43">
        <f t="shared" si="104"/>
        <v>48.859447004608292</v>
      </c>
    </row>
    <row r="352" spans="1:115" x14ac:dyDescent="0.25">
      <c r="A352" s="41">
        <v>2021</v>
      </c>
      <c r="B352" s="41" t="s">
        <v>165</v>
      </c>
      <c r="C352" s="41" t="s">
        <v>175</v>
      </c>
      <c r="D352" s="42">
        <v>97.279833506133215</v>
      </c>
      <c r="E352" s="42">
        <v>94.167477534199534</v>
      </c>
      <c r="F352" s="42">
        <v>103.3608368289064</v>
      </c>
      <c r="G352" s="42">
        <v>100.57018368643091</v>
      </c>
      <c r="H352" s="42">
        <v>88.407766139282103</v>
      </c>
      <c r="I352" s="42">
        <v>86.709367493995202</v>
      </c>
      <c r="J352" s="42">
        <v>92.704769238756114</v>
      </c>
      <c r="K352" s="42">
        <v>103.6878674505612</v>
      </c>
      <c r="L352" s="42">
        <v>93.348600451166234</v>
      </c>
      <c r="M352" s="42">
        <v>86.494015920002596</v>
      </c>
      <c r="N352" s="42">
        <v>88.364525324461994</v>
      </c>
      <c r="O352" s="42">
        <v>98.588566605780457</v>
      </c>
      <c r="P352" s="42">
        <v>94.983055677005623</v>
      </c>
      <c r="Q352" s="42">
        <v>77.404010243551909</v>
      </c>
      <c r="R352" s="42">
        <v>73.492840153193995</v>
      </c>
      <c r="S352" s="42">
        <v>104.2329980952873</v>
      </c>
      <c r="T352" s="42">
        <v>100.50365542881383</v>
      </c>
      <c r="U352" s="42">
        <v>92.693675530103278</v>
      </c>
      <c r="V352" s="42">
        <v>94.976896314447927</v>
      </c>
      <c r="W352" s="42">
        <v>106.96006534391766</v>
      </c>
      <c r="X352" s="42">
        <v>102.04990791284436</v>
      </c>
      <c r="Y352" s="42">
        <v>82.738024466571005</v>
      </c>
      <c r="Z352" s="42">
        <v>74.049337500712483</v>
      </c>
      <c r="AA352" s="42">
        <v>113.67360958687416</v>
      </c>
      <c r="AB352" s="43">
        <v>3.158340217055855</v>
      </c>
      <c r="AC352" s="43">
        <v>-0.79594790159188689</v>
      </c>
      <c r="AD352" s="43">
        <v>4.4589110125821785</v>
      </c>
      <c r="AE352" s="43">
        <v>-1.3593084439989966</v>
      </c>
      <c r="AF352" s="43">
        <v>-1.86806771745478</v>
      </c>
      <c r="AG352" s="43">
        <v>14.240506329113934</v>
      </c>
      <c r="AH352" s="43">
        <v>25.288450101876258</v>
      </c>
      <c r="AI352" s="43">
        <v>7.0640176600441418</v>
      </c>
      <c r="AJ352" s="43">
        <v>39.959606448457642</v>
      </c>
      <c r="AK352" s="43">
        <v>105.97276760983539</v>
      </c>
      <c r="AL352" s="43">
        <v>50.746781579067537</v>
      </c>
      <c r="AM352" s="43">
        <v>10.611376422538132</v>
      </c>
      <c r="AN352" s="43">
        <v>73.457435118448217</v>
      </c>
      <c r="AO352" s="43">
        <v>131.49389945674525</v>
      </c>
      <c r="AP352" s="43">
        <v>747.15553750548406</v>
      </c>
      <c r="AQ352" s="43">
        <v>27.148104319874065</v>
      </c>
      <c r="AR352" s="43">
        <v>46.155969584842339</v>
      </c>
      <c r="AS352" s="43">
        <v>114.37753905085373</v>
      </c>
      <c r="AT352" s="43">
        <v>54.753076791222341</v>
      </c>
      <c r="AU352" s="43">
        <v>16.561596696719239</v>
      </c>
      <c r="AV352" s="43">
        <v>82.024430514044738</v>
      </c>
      <c r="AW352" s="43">
        <v>142.21262628296097</v>
      </c>
      <c r="AX352" s="43">
        <v>750.55858820399021</v>
      </c>
      <c r="AY352" s="43">
        <v>32.647508902289935</v>
      </c>
      <c r="AZ352" s="43">
        <v>-1.733564404078658</v>
      </c>
      <c r="BA352" s="43">
        <v>-5.4219379952731739</v>
      </c>
      <c r="BB352" s="43">
        <v>5.9381475351827362E-2</v>
      </c>
      <c r="BC352" s="43">
        <v>-1.4399017255736113</v>
      </c>
      <c r="BD352" s="43">
        <v>-6.0633280934201732</v>
      </c>
      <c r="BE352" s="43">
        <v>-4.1884816753926524</v>
      </c>
      <c r="BF352" s="43">
        <v>0.62307699750094869</v>
      </c>
      <c r="BG352" s="43">
        <v>2.8994082840236857</v>
      </c>
      <c r="BH352" s="43">
        <v>19.531790926348492</v>
      </c>
      <c r="BI352" s="43">
        <v>49.783499525234291</v>
      </c>
      <c r="BJ352" s="43">
        <v>31.025319125434294</v>
      </c>
      <c r="BK352" s="43">
        <v>3.617904106392178</v>
      </c>
      <c r="BL352" s="43">
        <v>43.041793595140817</v>
      </c>
      <c r="BM352" s="43">
        <v>19.971089868012861</v>
      </c>
      <c r="BN352" s="43">
        <v>78.930750719319988</v>
      </c>
      <c r="BO352" s="43">
        <v>7.3137558515233181</v>
      </c>
      <c r="BP352" s="43">
        <v>23.240823001025944</v>
      </c>
      <c r="BQ352" s="43">
        <v>56.830497564659986</v>
      </c>
      <c r="BR352" s="43">
        <v>35.434966987387106</v>
      </c>
      <c r="BS352" s="43">
        <v>5.9688525496067957</v>
      </c>
      <c r="BT352" s="43">
        <v>49.589898254013896</v>
      </c>
      <c r="BU352" s="43">
        <v>24.985704510461627</v>
      </c>
      <c r="BV352" s="43">
        <v>77.839049575004339</v>
      </c>
      <c r="BW352" s="43">
        <v>12.511986228538351</v>
      </c>
      <c r="BX352" s="43">
        <v>2.1997092876756583</v>
      </c>
      <c r="BY352" s="43">
        <v>-8.4497216538317113E-2</v>
      </c>
      <c r="BZ352" s="43">
        <v>0.1993016991738481</v>
      </c>
      <c r="CA352" s="43">
        <v>-0.71054477543584837</v>
      </c>
      <c r="CB352" s="43">
        <v>-0.21508382391571568</v>
      </c>
      <c r="CC352" s="43">
        <v>0.32262573587357268</v>
      </c>
      <c r="CD352" s="43">
        <v>2.3729634977843936</v>
      </c>
      <c r="CE352" s="43">
        <v>0.31494417073372505</v>
      </c>
      <c r="CF352" s="43">
        <v>39.668521637175488</v>
      </c>
      <c r="CG352" s="43">
        <v>13.243243936199375</v>
      </c>
      <c r="CH352" s="43">
        <v>3.3172418497470706</v>
      </c>
      <c r="CI352" s="43">
        <v>7.1417235357426367</v>
      </c>
      <c r="CJ352" s="43">
        <v>7.0697414659813127</v>
      </c>
      <c r="CK352" s="43">
        <v>1.054181848855914</v>
      </c>
      <c r="CL352" s="43">
        <v>5.9543878751791572</v>
      </c>
      <c r="CM352" s="43">
        <v>1.8880011254700224</v>
      </c>
      <c r="CN352" s="43">
        <v>-2.1981891591162337</v>
      </c>
      <c r="CO352" s="43">
        <v>-0.56584741417864304</v>
      </c>
      <c r="CP352" s="43">
        <v>-0.10149178177333924</v>
      </c>
      <c r="CQ352" s="43">
        <v>-0.69812343307755087</v>
      </c>
      <c r="CR352" s="43">
        <v>-0.74368517292049563</v>
      </c>
      <c r="CS352" s="43">
        <v>-0.13815495307218778</v>
      </c>
      <c r="CT352" s="43">
        <v>-8.4632156536242092E-2</v>
      </c>
      <c r="CU352" s="43">
        <v>0.13374575244222572</v>
      </c>
      <c r="CV352" s="43">
        <v>0</v>
      </c>
      <c r="CW352" s="43">
        <v>0</v>
      </c>
      <c r="CX352" s="43">
        <v>0</v>
      </c>
      <c r="CY352" s="43">
        <v>0</v>
      </c>
      <c r="CZ352" s="43">
        <v>0</v>
      </c>
      <c r="DA352" s="43">
        <v>0</v>
      </c>
      <c r="DB352" s="43">
        <v>0</v>
      </c>
      <c r="DC352" s="43">
        <v>0</v>
      </c>
      <c r="DD352" s="44">
        <v>536</v>
      </c>
      <c r="DE352" s="44">
        <f t="shared" si="105"/>
        <v>3211</v>
      </c>
      <c r="DF352" s="43">
        <f t="shared" si="102"/>
        <v>93.501805054151617</v>
      </c>
      <c r="DG352" s="43">
        <f t="shared" si="102"/>
        <v>37.339606501283143</v>
      </c>
      <c r="DH352" s="44">
        <v>2919</v>
      </c>
      <c r="DI352" s="44">
        <f t="shared" si="106"/>
        <v>15840</v>
      </c>
      <c r="DJ352" s="43">
        <f t="shared" si="104"/>
        <v>200.61791967044283</v>
      </c>
      <c r="DK352" s="43">
        <f t="shared" si="104"/>
        <v>64.128069630090152</v>
      </c>
    </row>
    <row r="353" spans="1:115" x14ac:dyDescent="0.25">
      <c r="A353" s="41">
        <v>2021</v>
      </c>
      <c r="B353" s="41" t="s">
        <v>166</v>
      </c>
      <c r="C353" s="41" t="s">
        <v>175</v>
      </c>
      <c r="D353" s="42">
        <v>97.10302015954052</v>
      </c>
      <c r="E353" s="42">
        <v>93.343254536088367</v>
      </c>
      <c r="F353" s="42">
        <v>101.86140843549643</v>
      </c>
      <c r="G353" s="42">
        <v>99.616447688219168</v>
      </c>
      <c r="H353" s="42">
        <v>89.722575272822894</v>
      </c>
      <c r="I353" s="42">
        <v>90.072057646116903</v>
      </c>
      <c r="J353" s="42">
        <v>95.477198965407723</v>
      </c>
      <c r="K353" s="42">
        <v>101.33618385889898</v>
      </c>
      <c r="L353" s="42">
        <v>103.23630460923572</v>
      </c>
      <c r="M353" s="42">
        <v>97.219349744842845</v>
      </c>
      <c r="N353" s="42">
        <v>114.33742560276198</v>
      </c>
      <c r="O353" s="42">
        <v>102.11724285387899</v>
      </c>
      <c r="P353" s="42">
        <v>105.68874143579301</v>
      </c>
      <c r="Q353" s="42">
        <v>87.836804192805744</v>
      </c>
      <c r="R353" s="42">
        <v>91.894628925501692</v>
      </c>
      <c r="S353" s="42">
        <v>128.31480469552298</v>
      </c>
      <c r="T353" s="42">
        <v>111.22751456114604</v>
      </c>
      <c r="U353" s="42">
        <v>104.73957604235081</v>
      </c>
      <c r="V353" s="42">
        <v>123.74875113932082</v>
      </c>
      <c r="W353" s="42">
        <v>110.36144751257164</v>
      </c>
      <c r="X353" s="42">
        <v>114.38929040283567</v>
      </c>
      <c r="Y353" s="42">
        <v>94.683039048395983</v>
      </c>
      <c r="Z353" s="42">
        <v>92.839771351403684</v>
      </c>
      <c r="AA353" s="42">
        <v>140.54049105789056</v>
      </c>
      <c r="AB353" s="43">
        <v>3.0969996138768829</v>
      </c>
      <c r="AC353" s="43">
        <v>3.2674772036474176</v>
      </c>
      <c r="AD353" s="43">
        <v>4.6394226332915345</v>
      </c>
      <c r="AE353" s="43">
        <v>-2.1496831935760463</v>
      </c>
      <c r="AF353" s="43">
        <v>-0.75625363583478045</v>
      </c>
      <c r="AG353" s="43">
        <v>9.011627906976738</v>
      </c>
      <c r="AH353" s="43">
        <v>25.890681212442622</v>
      </c>
      <c r="AI353" s="43">
        <v>4.175824175824161</v>
      </c>
      <c r="AJ353" s="43">
        <v>20.046182373860066</v>
      </c>
      <c r="AK353" s="43">
        <v>55.844026787863378</v>
      </c>
      <c r="AL353" s="43">
        <v>41.877870437829955</v>
      </c>
      <c r="AM353" s="43">
        <v>-1.0179411225308188</v>
      </c>
      <c r="AN353" s="43">
        <v>25.371289959128028</v>
      </c>
      <c r="AO353" s="43">
        <v>47.278762793845353</v>
      </c>
      <c r="AP353" s="43">
        <v>97.051665615660426</v>
      </c>
      <c r="AQ353" s="43">
        <v>38.776036882922682</v>
      </c>
      <c r="AR353" s="43">
        <v>26.102767489666757</v>
      </c>
      <c r="AS353" s="43">
        <v>62.254145252553663</v>
      </c>
      <c r="AT353" s="43">
        <v>46.669686324481184</v>
      </c>
      <c r="AU353" s="43">
        <v>4.7593726701511185</v>
      </c>
      <c r="AV353" s="43">
        <v>33.058621543159042</v>
      </c>
      <c r="AW353" s="43">
        <v>54.514812372687317</v>
      </c>
      <c r="AX353" s="43">
        <v>100.52136196457808</v>
      </c>
      <c r="AY353" s="43">
        <v>44.915732669315879</v>
      </c>
      <c r="AZ353" s="43">
        <v>-0.95936357425696617</v>
      </c>
      <c r="BA353" s="43">
        <v>-4.0780350217416661</v>
      </c>
      <c r="BB353" s="43">
        <v>0.79731986317570502</v>
      </c>
      <c r="BC353" s="43">
        <v>-1.5567806561136543</v>
      </c>
      <c r="BD353" s="43">
        <v>-5.2047058823529451</v>
      </c>
      <c r="BE353" s="43">
        <v>-2.1739130434782594</v>
      </c>
      <c r="BF353" s="43">
        <v>4.2245250720594152</v>
      </c>
      <c r="BG353" s="43">
        <v>3.1138461538461559</v>
      </c>
      <c r="BH353" s="43">
        <v>19.619963178896537</v>
      </c>
      <c r="BI353" s="43">
        <v>50.77222949448965</v>
      </c>
      <c r="BJ353" s="43">
        <v>32.881719835636389</v>
      </c>
      <c r="BK353" s="43">
        <v>2.8269038289568282</v>
      </c>
      <c r="BL353" s="43">
        <v>39.648702592913864</v>
      </c>
      <c r="BM353" s="43">
        <v>23.542674058949189</v>
      </c>
      <c r="BN353" s="43">
        <v>82.417277705470113</v>
      </c>
      <c r="BO353" s="43">
        <v>12.471816236836419</v>
      </c>
      <c r="BP353" s="43">
        <v>23.731954613407936</v>
      </c>
      <c r="BQ353" s="43">
        <v>57.725761179957445</v>
      </c>
      <c r="BR353" s="43">
        <v>37.37985851744827</v>
      </c>
      <c r="BS353" s="43">
        <v>5.7632338300509955</v>
      </c>
      <c r="BT353" s="43">
        <v>46.408187276729066</v>
      </c>
      <c r="BU353" s="43">
        <v>28.874424021476219</v>
      </c>
      <c r="BV353" s="43">
        <v>82.153737100214542</v>
      </c>
      <c r="BW353" s="43">
        <v>17.888834690322852</v>
      </c>
      <c r="BX353" s="43">
        <v>2.0737129019385532</v>
      </c>
      <c r="BY353" s="43">
        <v>0.31514030818649208</v>
      </c>
      <c r="BZ353" s="43">
        <v>0.19215872450395863</v>
      </c>
      <c r="CA353" s="43">
        <v>-1.0808928253347641</v>
      </c>
      <c r="CB353" s="43">
        <v>-0.107608885722216</v>
      </c>
      <c r="CC353" s="43">
        <v>0.24596316736506679</v>
      </c>
      <c r="CD353" s="43">
        <v>2.5089524129400171</v>
      </c>
      <c r="CE353" s="43">
        <v>-1.5294873150348E-15</v>
      </c>
      <c r="CF353" s="43">
        <v>19.203410798699611</v>
      </c>
      <c r="CG353" s="43">
        <v>7.7545529990062541</v>
      </c>
      <c r="CH353" s="43">
        <v>2.8442623819365567</v>
      </c>
      <c r="CI353" s="43">
        <v>-0.58837130715979979</v>
      </c>
      <c r="CJ353" s="43">
        <v>3.0271509581306035</v>
      </c>
      <c r="CK353" s="43">
        <v>0.52575788800162004</v>
      </c>
      <c r="CL353" s="43">
        <v>3.2759809945443412</v>
      </c>
      <c r="CM353" s="43">
        <v>2.3640768842400375</v>
      </c>
      <c r="CN353" s="43">
        <v>-1.5002182533170796</v>
      </c>
      <c r="CO353" s="43">
        <v>-0.41828808841474346</v>
      </c>
      <c r="CP353" s="43">
        <v>-6.1761711311654047E-2</v>
      </c>
      <c r="CQ353" s="43">
        <v>-0.75961240244934658</v>
      </c>
      <c r="CR353" s="43">
        <v>-0.64162184653588694</v>
      </c>
      <c r="CS353" s="43">
        <v>-7.650106631774084E-2</v>
      </c>
      <c r="CT353" s="43">
        <v>0.34528303856851145</v>
      </c>
      <c r="CU353" s="43">
        <v>0.11228382314378052</v>
      </c>
      <c r="CV353" s="43">
        <v>0</v>
      </c>
      <c r="CW353" s="43">
        <v>0</v>
      </c>
      <c r="CX353" s="43">
        <v>0</v>
      </c>
      <c r="CY353" s="43">
        <v>0</v>
      </c>
      <c r="CZ353" s="43">
        <v>0</v>
      </c>
      <c r="DA353" s="43">
        <v>0</v>
      </c>
      <c r="DB353" s="43">
        <v>0</v>
      </c>
      <c r="DC353" s="43">
        <v>0</v>
      </c>
      <c r="DD353" s="44">
        <v>638</v>
      </c>
      <c r="DE353" s="44">
        <f t="shared" si="105"/>
        <v>3849</v>
      </c>
      <c r="DF353" s="43">
        <f t="shared" ref="DF353:DG354" si="107">+((DD353/DD341)-1)*100</f>
        <v>30.204081632653068</v>
      </c>
      <c r="DG353" s="43">
        <f t="shared" si="107"/>
        <v>36.103253182461103</v>
      </c>
      <c r="DH353" s="44">
        <v>3295</v>
      </c>
      <c r="DI353" s="44">
        <f t="shared" si="106"/>
        <v>19135</v>
      </c>
      <c r="DJ353" s="43">
        <f t="shared" ref="DJ353:DK354" si="108">+((DH353/DH341)-1)*100</f>
        <v>50.319343065693431</v>
      </c>
      <c r="DK353" s="43">
        <f t="shared" si="108"/>
        <v>61.572236764333368</v>
      </c>
    </row>
    <row r="354" spans="1:115" x14ac:dyDescent="0.25">
      <c r="A354" s="41">
        <v>2021</v>
      </c>
      <c r="B354" s="41" t="s">
        <v>167</v>
      </c>
      <c r="C354" s="41" t="s">
        <v>175</v>
      </c>
      <c r="D354" s="42">
        <v>97.54703512983302</v>
      </c>
      <c r="E354" s="42">
        <v>94.098792284356918</v>
      </c>
      <c r="F354" s="42">
        <v>102.35552803786949</v>
      </c>
      <c r="G354" s="42">
        <v>99.503617313430723</v>
      </c>
      <c r="H354" s="42">
        <v>89.564798176797993</v>
      </c>
      <c r="I354" s="42">
        <v>90.072057646116903</v>
      </c>
      <c r="J354" s="42">
        <v>96.405742889783369</v>
      </c>
      <c r="K354" s="42">
        <v>104.0441831462676</v>
      </c>
      <c r="L354" s="42">
        <v>113.52035110114416</v>
      </c>
      <c r="M354" s="42">
        <v>113.29139773558595</v>
      </c>
      <c r="N354" s="42">
        <v>123.36330587191931</v>
      </c>
      <c r="O354" s="42">
        <v>115.36200327600309</v>
      </c>
      <c r="P354" s="42">
        <v>111.78907741103249</v>
      </c>
      <c r="Q354" s="42">
        <v>103.92735372543562</v>
      </c>
      <c r="R354" s="42">
        <v>96.837980973891334</v>
      </c>
      <c r="S354" s="42">
        <v>111.98263251678912</v>
      </c>
      <c r="T354" s="42">
        <v>122.53814708097815</v>
      </c>
      <c r="U354" s="42">
        <v>122.63500803626965</v>
      </c>
      <c r="V354" s="42">
        <v>134.02772397025024</v>
      </c>
      <c r="W354" s="42">
        <v>124.64865875115565</v>
      </c>
      <c r="X354" s="42">
        <v>121.55020882774157</v>
      </c>
      <c r="Y354" s="42">
        <v>112.09597750781613</v>
      </c>
      <c r="Z354" s="42">
        <v>98.040010588679948</v>
      </c>
      <c r="AA354" s="42">
        <v>122.93598615466755</v>
      </c>
      <c r="AB354" s="43">
        <v>3.7434440781398459</v>
      </c>
      <c r="AC354" s="43">
        <v>5.4657428791377693</v>
      </c>
      <c r="AD354" s="43">
        <v>4.0560781804697799</v>
      </c>
      <c r="AE354" s="43">
        <v>-1.9118171706784648</v>
      </c>
      <c r="AF354" s="43">
        <v>-1.6175621028307385</v>
      </c>
      <c r="AG354" s="43">
        <v>7.7586206896551602</v>
      </c>
      <c r="AH354" s="43">
        <v>28.388911681136729</v>
      </c>
      <c r="AI354" s="43">
        <v>6.6471877282688219</v>
      </c>
      <c r="AJ354" s="43">
        <v>21.428205288748025</v>
      </c>
      <c r="AK354" s="43">
        <v>51.129570044185144</v>
      </c>
      <c r="AL354" s="43">
        <v>26.901165265714198</v>
      </c>
      <c r="AM354" s="43">
        <v>9.5046812588378984</v>
      </c>
      <c r="AN354" s="43">
        <v>13.629213066536948</v>
      </c>
      <c r="AO354" s="43">
        <v>50.696478342864324</v>
      </c>
      <c r="AP354" s="43">
        <v>84.93417519428678</v>
      </c>
      <c r="AQ354" s="43">
        <v>11.448445703679401</v>
      </c>
      <c r="AR354" s="43">
        <v>27.613881630977222</v>
      </c>
      <c r="AS354" s="43">
        <v>57.32379099081237</v>
      </c>
      <c r="AT354" s="43">
        <v>31.665783575229291</v>
      </c>
      <c r="AU354" s="43">
        <v>16.005287705208126</v>
      </c>
      <c r="AV354" s="43">
        <v>20.756041457211548</v>
      </c>
      <c r="AW354" s="43">
        <v>57.540988369099267</v>
      </c>
      <c r="AX354" s="43">
        <v>88.614382060549701</v>
      </c>
      <c r="AY354" s="43">
        <v>15.990912208316189</v>
      </c>
      <c r="AZ354" s="43">
        <v>-0.31069721975075515</v>
      </c>
      <c r="BA354" s="43">
        <v>-2.8140293637846536</v>
      </c>
      <c r="BB354" s="43">
        <v>1.253591783973973</v>
      </c>
      <c r="BC354" s="43">
        <v>-1.6068248643723804</v>
      </c>
      <c r="BD354" s="43">
        <v>-4.702168986727095</v>
      </c>
      <c r="BE354" s="43">
        <v>-0.84550345887777212</v>
      </c>
      <c r="BF354" s="43">
        <v>7.2128486117327917</v>
      </c>
      <c r="BG354" s="43">
        <v>3.6233410575100322</v>
      </c>
      <c r="BH354" s="43">
        <v>19.903987359260931</v>
      </c>
      <c r="BI354" s="43">
        <v>50.830801162029204</v>
      </c>
      <c r="BJ354" s="43">
        <v>31.858762034340195</v>
      </c>
      <c r="BK354" s="43">
        <v>3.8177635175732805</v>
      </c>
      <c r="BL354" s="43">
        <v>34.885377507609491</v>
      </c>
      <c r="BM354" s="43">
        <v>27.109906363535675</v>
      </c>
      <c r="BN354" s="43">
        <v>82.864423956942886</v>
      </c>
      <c r="BO354" s="43">
        <v>12.317063206287248</v>
      </c>
      <c r="BP354" s="43">
        <v>24.34301638022842</v>
      </c>
      <c r="BQ354" s="43">
        <v>57.658954326399204</v>
      </c>
      <c r="BR354" s="43">
        <v>36.39261456024898</v>
      </c>
      <c r="BS354" s="43">
        <v>7.2767611515845099</v>
      </c>
      <c r="BT354" s="43">
        <v>41.690576152859492</v>
      </c>
      <c r="BU354" s="43">
        <v>32.676571541627752</v>
      </c>
      <c r="BV354" s="43">
        <v>83.290663255922738</v>
      </c>
      <c r="BW354" s="43">
        <v>17.597492067674668</v>
      </c>
      <c r="BX354" s="43">
        <v>2.6301458688000179</v>
      </c>
      <c r="BY354" s="43">
        <v>0.53109993023045055</v>
      </c>
      <c r="BZ354" s="43">
        <v>0.15681092801665966</v>
      </c>
      <c r="CA354" s="43">
        <v>-0.81589264644097492</v>
      </c>
      <c r="CB354" s="43">
        <v>-0.26939851533428433</v>
      </c>
      <c r="CC354" s="43">
        <v>0.20782171182930653</v>
      </c>
      <c r="CD354" s="43">
        <v>2.7119450543651458</v>
      </c>
      <c r="CE354" s="43">
        <v>0.10775940613371426</v>
      </c>
      <c r="CF354" s="43">
        <v>20.468942947013076</v>
      </c>
      <c r="CG354" s="43">
        <v>7.9003603484264415</v>
      </c>
      <c r="CH354" s="43">
        <v>1.7055544860520546</v>
      </c>
      <c r="CI354" s="43">
        <v>4.9721843909080823</v>
      </c>
      <c r="CJ354" s="43">
        <v>1.8281833869415705</v>
      </c>
      <c r="CK354" s="43">
        <v>0.5984023082664468</v>
      </c>
      <c r="CL354" s="43">
        <v>2.9265698466336274</v>
      </c>
      <c r="CM354" s="43">
        <v>0.53768817978484984</v>
      </c>
      <c r="CN354" s="43">
        <v>-0.92851169310288495</v>
      </c>
      <c r="CO354" s="43">
        <v>-0.2871224702045192</v>
      </c>
      <c r="CP354" s="43">
        <v>-3.156413687601807E-2</v>
      </c>
      <c r="CQ354" s="43">
        <v>-0.76738797244939683</v>
      </c>
      <c r="CR354" s="43">
        <v>-0.59019618875373192</v>
      </c>
      <c r="CS354" s="43">
        <v>-3.7219579470956381E-2</v>
      </c>
      <c r="CT354" s="43">
        <v>0.67331991623886778</v>
      </c>
      <c r="CU354" s="43">
        <v>0.11165873841286952</v>
      </c>
      <c r="CV354" s="43">
        <v>0</v>
      </c>
      <c r="CW354" s="43">
        <v>0</v>
      </c>
      <c r="CX354" s="43">
        <v>0</v>
      </c>
      <c r="CY354" s="43">
        <v>0</v>
      </c>
      <c r="CZ354" s="43">
        <v>0</v>
      </c>
      <c r="DA354" s="43">
        <v>0</v>
      </c>
      <c r="DB354" s="43">
        <v>0</v>
      </c>
      <c r="DC354" s="43">
        <v>0</v>
      </c>
      <c r="DD354" s="44">
        <v>748</v>
      </c>
      <c r="DE354" s="44">
        <f t="shared" si="105"/>
        <v>4597</v>
      </c>
      <c r="DF354" s="43">
        <f t="shared" si="107"/>
        <v>30.313588850174213</v>
      </c>
      <c r="DG354" s="43">
        <f t="shared" si="107"/>
        <v>35.12639623750735</v>
      </c>
      <c r="DH354" s="44">
        <v>3904</v>
      </c>
      <c r="DI354" s="44">
        <f t="shared" si="106"/>
        <v>23039</v>
      </c>
      <c r="DJ354" s="43">
        <f t="shared" si="108"/>
        <v>25.854287556415212</v>
      </c>
      <c r="DK354" s="43">
        <f t="shared" si="108"/>
        <v>54.158581465373025</v>
      </c>
    </row>
    <row r="355" spans="1:115" x14ac:dyDescent="0.25">
      <c r="A355" s="41">
        <v>2021</v>
      </c>
      <c r="B355" s="41" t="s">
        <v>168</v>
      </c>
      <c r="C355" s="41" t="s">
        <v>175</v>
      </c>
      <c r="D355" s="42">
        <v>98.068088339742914</v>
      </c>
      <c r="E355" s="42">
        <v>95.19775628183848</v>
      </c>
      <c r="F355" s="42">
        <v>103.78847488475141</v>
      </c>
      <c r="G355" s="42">
        <v>98.909661189544394</v>
      </c>
      <c r="H355" s="42">
        <v>88.986282158040055</v>
      </c>
      <c r="I355" s="42">
        <v>93.674939951961576</v>
      </c>
      <c r="J355" s="42">
        <v>98.786511908910839</v>
      </c>
      <c r="K355" s="42">
        <v>106.03955104222339</v>
      </c>
      <c r="L355" s="42">
        <v>113.79672291501588</v>
      </c>
      <c r="M355" s="42">
        <v>119.99003461563204</v>
      </c>
      <c r="N355" s="42">
        <v>125.34670953308209</v>
      </c>
      <c r="O355" s="42">
        <v>113.70734019424167</v>
      </c>
      <c r="P355" s="42">
        <v>116.01881819752163</v>
      </c>
      <c r="Q355" s="42">
        <v>104.02344393885666</v>
      </c>
      <c r="R355" s="42">
        <v>94.943967305689867</v>
      </c>
      <c r="S355" s="42">
        <v>98.617214163748841</v>
      </c>
      <c r="T355" s="42">
        <v>123.38684252569078</v>
      </c>
      <c r="U355" s="42">
        <v>130.67637866000572</v>
      </c>
      <c r="V355" s="42">
        <v>136.90887889451781</v>
      </c>
      <c r="W355" s="42">
        <v>123.29753066831918</v>
      </c>
      <c r="X355" s="42">
        <v>126.8844793407023</v>
      </c>
      <c r="Y355" s="42">
        <v>112.68699613582297</v>
      </c>
      <c r="Z355" s="42">
        <v>96.378319007730454</v>
      </c>
      <c r="AA355" s="42">
        <v>108.60573175769659</v>
      </c>
      <c r="AB355" s="43">
        <v>4.9982157907594527</v>
      </c>
      <c r="AC355" s="43">
        <v>7.6923076923076872</v>
      </c>
      <c r="AD355" s="43">
        <v>4.9120480940699762</v>
      </c>
      <c r="AE355" s="43">
        <v>-1.8339707156288743</v>
      </c>
      <c r="AF355" s="43">
        <v>-0.58754406580493468</v>
      </c>
      <c r="AG355" s="43">
        <v>16.417910447761198</v>
      </c>
      <c r="AH355" s="43">
        <v>33.056724557378601</v>
      </c>
      <c r="AI355" s="43">
        <v>7.3593073593073433</v>
      </c>
      <c r="AJ355" s="43">
        <v>36.473009375887891</v>
      </c>
      <c r="AK355" s="43">
        <v>65.689653505982434</v>
      </c>
      <c r="AL355" s="43">
        <v>47.380036808074458</v>
      </c>
      <c r="AM355" s="43">
        <v>24.505633087025338</v>
      </c>
      <c r="AN355" s="43">
        <v>38.045623756051626</v>
      </c>
      <c r="AO355" s="43">
        <v>74.546058022845884</v>
      </c>
      <c r="AP355" s="43">
        <v>137.81767201005653</v>
      </c>
      <c r="AQ355" s="43">
        <v>-8.6283578282193236</v>
      </c>
      <c r="AR355" s="43">
        <v>43.654811673145218</v>
      </c>
      <c r="AS355" s="43">
        <v>72.849726094874327</v>
      </c>
      <c r="AT355" s="43">
        <v>53.266402941503173</v>
      </c>
      <c r="AU355" s="43">
        <v>32.416391222652472</v>
      </c>
      <c r="AV355" s="43">
        <v>46.604534454938417</v>
      </c>
      <c r="AW355" s="43">
        <v>81.926489720557825</v>
      </c>
      <c r="AX355" s="43">
        <v>145.79056539416158</v>
      </c>
      <c r="AY355" s="43">
        <v>-5.4838733704521854</v>
      </c>
      <c r="AZ355" s="43">
        <v>0.32903370441568214</v>
      </c>
      <c r="BA355" s="43">
        <v>-1.5953132041460094</v>
      </c>
      <c r="BB355" s="43">
        <v>1.7051708868861537</v>
      </c>
      <c r="BC355" s="43">
        <v>-1.6347204238855828</v>
      </c>
      <c r="BD355" s="43">
        <v>-4.2040119504908375</v>
      </c>
      <c r="BE355" s="43">
        <v>1.1235955056179803</v>
      </c>
      <c r="BF355" s="43">
        <v>10.028608885289735</v>
      </c>
      <c r="BG355" s="43">
        <v>4.099264705882355</v>
      </c>
      <c r="BH355" s="43">
        <v>21.940010929552489</v>
      </c>
      <c r="BI355" s="43">
        <v>52.862009566285664</v>
      </c>
      <c r="BJ355" s="43">
        <v>33.879140581759692</v>
      </c>
      <c r="BK355" s="43">
        <v>6.1755960663567144</v>
      </c>
      <c r="BL355" s="43">
        <v>35.312767765054566</v>
      </c>
      <c r="BM355" s="43">
        <v>31.946106159405829</v>
      </c>
      <c r="BN355" s="43">
        <v>89.419898695630138</v>
      </c>
      <c r="BO355" s="43">
        <v>9.3902666687616367</v>
      </c>
      <c r="BP355" s="43">
        <v>26.726569774397824</v>
      </c>
      <c r="BQ355" s="43">
        <v>59.767642765572269</v>
      </c>
      <c r="BR355" s="43">
        <v>38.614117345344788</v>
      </c>
      <c r="BS355" s="43">
        <v>10.13062695951119</v>
      </c>
      <c r="BT355" s="43">
        <v>42.361521377767694</v>
      </c>
      <c r="BU355" s="43">
        <v>37.774408023979291</v>
      </c>
      <c r="BV355" s="43">
        <v>90.615304708327102</v>
      </c>
      <c r="BW355" s="43">
        <v>14.304261212733515</v>
      </c>
      <c r="BX355" s="43">
        <v>3.9282490577990159</v>
      </c>
      <c r="BY355" s="43">
        <v>0.7529727693078806</v>
      </c>
      <c r="BZ355" s="43">
        <v>0.21093117220817881</v>
      </c>
      <c r="CA355" s="43">
        <v>-0.88978869775170411</v>
      </c>
      <c r="CB355" s="43">
        <v>-0.13972690564475992</v>
      </c>
      <c r="CC355" s="43">
        <v>0.42694332280343594</v>
      </c>
      <c r="CD355" s="43">
        <v>3.3650896442779965</v>
      </c>
      <c r="CE355" s="43">
        <v>0.20182775259798871</v>
      </c>
      <c r="CF355" s="43">
        <v>35.491865237849169</v>
      </c>
      <c r="CG355" s="43">
        <v>10.90904823167714</v>
      </c>
      <c r="CH355" s="43">
        <v>3.3524135621882563</v>
      </c>
      <c r="CI355" s="43">
        <v>12.505093377466444</v>
      </c>
      <c r="CJ355" s="43">
        <v>4.6274140140173179</v>
      </c>
      <c r="CK355" s="43">
        <v>0.85928934334351237</v>
      </c>
      <c r="CL355" s="43">
        <v>4.1956743989630594</v>
      </c>
      <c r="CM355" s="43">
        <v>-0.95706768980655532</v>
      </c>
      <c r="CN355" s="43">
        <v>-0.33488552936548382</v>
      </c>
      <c r="CO355" s="43">
        <v>-0.16178838941592527</v>
      </c>
      <c r="CP355" s="43">
        <v>-2.3464842605767007E-3</v>
      </c>
      <c r="CQ355" s="43">
        <v>-0.76241609521003084</v>
      </c>
      <c r="CR355" s="43">
        <v>-0.53586559037760184</v>
      </c>
      <c r="CS355" s="43">
        <v>1.4963088038466356E-2</v>
      </c>
      <c r="CT355" s="43">
        <v>0.99005765854523531</v>
      </c>
      <c r="CU355" s="43">
        <v>0.12251028331494924</v>
      </c>
      <c r="CV355" s="43">
        <v>0</v>
      </c>
      <c r="CW355" s="43">
        <v>0</v>
      </c>
      <c r="CX355" s="43">
        <v>0</v>
      </c>
      <c r="CY355" s="43">
        <v>0</v>
      </c>
      <c r="CZ355" s="43">
        <v>0</v>
      </c>
      <c r="DA355" s="43">
        <v>0</v>
      </c>
      <c r="DB355" s="43">
        <v>0</v>
      </c>
      <c r="DC355" s="43">
        <v>0</v>
      </c>
      <c r="DD355" s="44">
        <v>675</v>
      </c>
      <c r="DE355" s="44">
        <f>+DD355+DE354</f>
        <v>5272</v>
      </c>
      <c r="DF355" s="43">
        <f>+((DD355/DD343)-1)*100</f>
        <v>65.036674816625919</v>
      </c>
      <c r="DG355" s="43">
        <f>+((DE355/DE343)-1)*100</f>
        <v>38.336394647074258</v>
      </c>
      <c r="DH355" s="44">
        <v>3776</v>
      </c>
      <c r="DI355" s="44">
        <f>+DH355+DI354</f>
        <v>26815</v>
      </c>
      <c r="DJ355" s="43">
        <f>+((DH355/DH343)-1)*100</f>
        <v>49.841269841269842</v>
      </c>
      <c r="DK355" s="43">
        <f>+((DI355/DI343)-1)*100</f>
        <v>53.535642713999422</v>
      </c>
    </row>
    <row r="356" spans="1:115" x14ac:dyDescent="0.25">
      <c r="A356" s="41">
        <v>2021</v>
      </c>
      <c r="B356" s="41" t="s">
        <v>169</v>
      </c>
      <c r="C356" s="41" t="s">
        <v>175</v>
      </c>
      <c r="D356" s="42">
        <v>98.908755235730084</v>
      </c>
      <c r="E356" s="42">
        <v>97.395684276801546</v>
      </c>
      <c r="F356" s="42">
        <v>105.01299309946745</v>
      </c>
      <c r="G356" s="42">
        <v>99.450395438530521</v>
      </c>
      <c r="H356" s="42">
        <v>88.460358504623741</v>
      </c>
      <c r="I356" s="42">
        <v>97.037630104083277</v>
      </c>
      <c r="J356" s="42">
        <v>100.00990153424037</v>
      </c>
      <c r="K356" s="42">
        <v>107.03723499020133</v>
      </c>
      <c r="L356" s="42">
        <v>111.12355969957753</v>
      </c>
      <c r="M356" s="42">
        <v>119.58719050013362</v>
      </c>
      <c r="N356" s="42">
        <v>128.96049045724732</v>
      </c>
      <c r="O356" s="42">
        <v>105.60293902783447</v>
      </c>
      <c r="P356" s="42">
        <v>113.25583884743619</v>
      </c>
      <c r="Q356" s="42">
        <v>116.49972326758997</v>
      </c>
      <c r="R356" s="42">
        <v>102.26375200393902</v>
      </c>
      <c r="S356" s="42">
        <v>107.02711626465242</v>
      </c>
      <c r="T356" s="42">
        <v>121.6756833333138</v>
      </c>
      <c r="U356" s="42">
        <v>131.50214799031124</v>
      </c>
      <c r="V356" s="42">
        <v>142.23631439657188</v>
      </c>
      <c r="W356" s="42">
        <v>116.01285559294672</v>
      </c>
      <c r="X356" s="42">
        <v>124.70265571655979</v>
      </c>
      <c r="Y356" s="42">
        <v>126.08807640359613</v>
      </c>
      <c r="Z356" s="42">
        <v>104.13372718776637</v>
      </c>
      <c r="AA356" s="42">
        <v>118.55345668155799</v>
      </c>
      <c r="AB356" s="43">
        <v>5.3425800746579988</v>
      </c>
      <c r="AC356" s="43">
        <v>9.8373353989155596</v>
      </c>
      <c r="AD356" s="43">
        <v>6.7001980844845876</v>
      </c>
      <c r="AE356" s="43">
        <v>-1.4139495620977049</v>
      </c>
      <c r="AF356" s="43">
        <v>-0.11876484560570111</v>
      </c>
      <c r="AG356" s="43">
        <v>18.475073313782996</v>
      </c>
      <c r="AH356" s="43">
        <v>28.584361208270149</v>
      </c>
      <c r="AI356" s="43">
        <v>7.7474892395982931</v>
      </c>
      <c r="AJ356" s="43">
        <v>12.581031377299535</v>
      </c>
      <c r="AK356" s="43">
        <v>39.115408342355849</v>
      </c>
      <c r="AL356" s="43">
        <v>30.111130917347495</v>
      </c>
      <c r="AM356" s="43">
        <v>0.25460781005042232</v>
      </c>
      <c r="AN356" s="43">
        <v>6.652647876446216</v>
      </c>
      <c r="AO356" s="43">
        <v>39.048561486244402</v>
      </c>
      <c r="AP356" s="43">
        <v>32.772052418199713</v>
      </c>
      <c r="AQ356" s="43">
        <v>4.8547277058809124</v>
      </c>
      <c r="AR356" s="43">
        <v>19.564979164471442</v>
      </c>
      <c r="AS356" s="43">
        <v>45.765833487594797</v>
      </c>
      <c r="AT356" s="43">
        <v>36.262194526317316</v>
      </c>
      <c r="AU356" s="43">
        <v>7.888530953167372</v>
      </c>
      <c r="AV356" s="43">
        <v>14.030601872545901</v>
      </c>
      <c r="AW356" s="43">
        <v>43.829942713214521</v>
      </c>
      <c r="AX356" s="43">
        <v>37.085649849722692</v>
      </c>
      <c r="AY356" s="43">
        <v>8.8142319487800371</v>
      </c>
      <c r="AZ356" s="43">
        <v>0.87073901114611552</v>
      </c>
      <c r="BA356" s="43">
        <v>-0.40368157597288068</v>
      </c>
      <c r="BB356" s="43">
        <v>2.2514648197224041</v>
      </c>
      <c r="BC356" s="43">
        <v>-1.6105478173264243</v>
      </c>
      <c r="BD356" s="43">
        <v>-3.7669927582264062</v>
      </c>
      <c r="BE356" s="43">
        <v>2.9286150091519358</v>
      </c>
      <c r="BF356" s="43">
        <v>11.929562198556853</v>
      </c>
      <c r="BG356" s="43">
        <v>4.5136059964151931</v>
      </c>
      <c r="BH356" s="43">
        <v>20.751529510654354</v>
      </c>
      <c r="BI356" s="43">
        <v>50.942817353913263</v>
      </c>
      <c r="BJ356" s="43">
        <v>33.382836821007622</v>
      </c>
      <c r="BK356" s="43">
        <v>5.4876931238659887</v>
      </c>
      <c r="BL356" s="43">
        <v>31.130102475643362</v>
      </c>
      <c r="BM356" s="43">
        <v>32.836474168887399</v>
      </c>
      <c r="BN356" s="43">
        <v>78.82176274168738</v>
      </c>
      <c r="BO356" s="43">
        <v>8.860855882049524</v>
      </c>
      <c r="BP356" s="43">
        <v>25.812900690537475</v>
      </c>
      <c r="BQ356" s="43">
        <v>57.777891810115591</v>
      </c>
      <c r="BR356" s="43">
        <v>38.300528836024881</v>
      </c>
      <c r="BS356" s="43">
        <v>9.8707623052932014</v>
      </c>
      <c r="BT356" s="43">
        <v>38.192944420076167</v>
      </c>
      <c r="BU356" s="43">
        <v>38.548169318875367</v>
      </c>
      <c r="BV356" s="43">
        <v>80.7108653422369</v>
      </c>
      <c r="BW356" s="43">
        <v>13.650057513960579</v>
      </c>
      <c r="BX356" s="43">
        <v>4.4054088967297567</v>
      </c>
      <c r="BY356" s="43">
        <v>0.82120517023544837</v>
      </c>
      <c r="BZ356" s="43">
        <v>0.3310175214499651</v>
      </c>
      <c r="CA356" s="43">
        <v>-0.69724967284141681</v>
      </c>
      <c r="CB356" s="43">
        <v>-7.7472185871266155E-2</v>
      </c>
      <c r="CC356" s="43">
        <v>0.48807477098899094</v>
      </c>
      <c r="CD356" s="43">
        <v>3.3461528280898625</v>
      </c>
      <c r="CE356" s="43">
        <v>0.19368046467817249</v>
      </c>
      <c r="CF356" s="43">
        <v>11.947823886861336</v>
      </c>
      <c r="CG356" s="43">
        <v>6.6927855767893929</v>
      </c>
      <c r="CH356" s="43">
        <v>1.9821559022263633</v>
      </c>
      <c r="CI356" s="43">
        <v>0.11033673701996634</v>
      </c>
      <c r="CJ356" s="43">
        <v>0.96193776586464097</v>
      </c>
      <c r="CK356" s="43">
        <v>0.53233161820586039</v>
      </c>
      <c r="CL356" s="43">
        <v>1.5911099590923812</v>
      </c>
      <c r="CM356" s="43">
        <v>7.7166327662728226E-2</v>
      </c>
      <c r="CN356" s="43">
        <v>0.14639582411545676</v>
      </c>
      <c r="CO356" s="43">
        <v>-8.2558026200584805E-2</v>
      </c>
      <c r="CP356" s="43">
        <v>3.2704804869545724E-2</v>
      </c>
      <c r="CQ356" s="43">
        <v>-0.75824126588773166</v>
      </c>
      <c r="CR356" s="43">
        <v>-0.48617504318123594</v>
      </c>
      <c r="CS356" s="43">
        <v>6.7547475982299807E-2</v>
      </c>
      <c r="CT356" s="43">
        <v>1.2430264433079945</v>
      </c>
      <c r="CU356" s="43">
        <v>0.13009143522516914</v>
      </c>
      <c r="CV356" s="43">
        <v>0</v>
      </c>
      <c r="CW356" s="43">
        <v>0</v>
      </c>
      <c r="CX356" s="43">
        <v>0</v>
      </c>
      <c r="CY356" s="43">
        <v>0</v>
      </c>
      <c r="CZ356" s="43">
        <v>0</v>
      </c>
      <c r="DA356" s="43">
        <v>0</v>
      </c>
      <c r="DB356" s="43">
        <v>0</v>
      </c>
      <c r="DC356" s="43">
        <v>0</v>
      </c>
      <c r="DD356" s="44">
        <v>792</v>
      </c>
      <c r="DE356" s="44">
        <f t="shared" ref="DE356:DE357" si="109">+DD356+DE355</f>
        <v>6064</v>
      </c>
      <c r="DF356" s="43">
        <f t="shared" ref="DF356:DG371" si="110">+((DD356/DD344)-1)*100</f>
        <v>30.477759472817123</v>
      </c>
      <c r="DG356" s="43">
        <f t="shared" si="110"/>
        <v>37.256677229515624</v>
      </c>
      <c r="DH356" s="44">
        <v>3792</v>
      </c>
      <c r="DI356" s="44">
        <f t="shared" ref="DI356:DI357" si="111">+DH356+DI355</f>
        <v>30607</v>
      </c>
      <c r="DJ356" s="43">
        <f t="shared" ref="DJ356:DK371" si="112">+((DH356/DH344)-1)*100</f>
        <v>25.729442970822291</v>
      </c>
      <c r="DK356" s="43">
        <f t="shared" si="112"/>
        <v>49.440945266344414</v>
      </c>
    </row>
    <row r="357" spans="1:115" x14ac:dyDescent="0.25">
      <c r="A357" s="41">
        <v>2021</v>
      </c>
      <c r="B357" s="41" t="s">
        <v>170</v>
      </c>
      <c r="C357" s="41" t="s">
        <v>175</v>
      </c>
      <c r="D357" s="42">
        <v>101.90241019475816</v>
      </c>
      <c r="E357" s="42">
        <v>99.112815522866455</v>
      </c>
      <c r="F357" s="42">
        <v>106.85650841590366</v>
      </c>
      <c r="G357" s="42">
        <v>103.65705243064302</v>
      </c>
      <c r="H357" s="42">
        <v>90.090721830214321</v>
      </c>
      <c r="I357" s="42">
        <v>104.00320256204965</v>
      </c>
      <c r="J357" s="42">
        <v>103.39402607366239</v>
      </c>
      <c r="K357" s="42">
        <v>107.25102440762515</v>
      </c>
      <c r="L357" s="42">
        <v>123.59205695512155</v>
      </c>
      <c r="M357" s="42">
        <v>129.09341558541146</v>
      </c>
      <c r="N357" s="42">
        <v>130.23322825286974</v>
      </c>
      <c r="O357" s="42">
        <v>121.64911343199603</v>
      </c>
      <c r="P357" s="42">
        <v>131.39573758401303</v>
      </c>
      <c r="Q357" s="42">
        <v>126.73035593181908</v>
      </c>
      <c r="R357" s="42">
        <v>121.32088567281943</v>
      </c>
      <c r="S357" s="42">
        <v>98.90653373794423</v>
      </c>
      <c r="T357" s="42">
        <v>135.00471103166424</v>
      </c>
      <c r="U357" s="42">
        <v>143.55337172707317</v>
      </c>
      <c r="V357" s="42">
        <v>145.01855279408329</v>
      </c>
      <c r="W357" s="42">
        <v>132.95016963186549</v>
      </c>
      <c r="X357" s="42">
        <v>143.78003961846261</v>
      </c>
      <c r="Y357" s="42">
        <v>137.08855137567278</v>
      </c>
      <c r="Z357" s="42">
        <v>118.99107157117459</v>
      </c>
      <c r="AA357" s="42">
        <v>110.04826994821227</v>
      </c>
      <c r="AB357" s="43">
        <v>6.7625718001421697</v>
      </c>
      <c r="AC357" s="43">
        <v>10.490045941807026</v>
      </c>
      <c r="AD357" s="43">
        <v>9.0001832838851001</v>
      </c>
      <c r="AE357" s="43">
        <v>2.4318922898916462</v>
      </c>
      <c r="AF357" s="43">
        <v>0.2340550029257038</v>
      </c>
      <c r="AG357" s="43">
        <v>18.956043956043956</v>
      </c>
      <c r="AH357" s="43">
        <v>23.062015503684496</v>
      </c>
      <c r="AI357" s="43">
        <v>6.360424028268552</v>
      </c>
      <c r="AJ357" s="43">
        <v>16.67969696913476</v>
      </c>
      <c r="AK357" s="43">
        <v>31.216773363488691</v>
      </c>
      <c r="AL357" s="43">
        <v>25.202984654564609</v>
      </c>
      <c r="AM357" s="43">
        <v>8.4271970656788486</v>
      </c>
      <c r="AN357" s="43">
        <v>17.885494926872813</v>
      </c>
      <c r="AO357" s="43">
        <v>48.141725077108255</v>
      </c>
      <c r="AP357" s="43">
        <v>40.566586625970302</v>
      </c>
      <c r="AQ357" s="43">
        <v>-2.1690709754490833</v>
      </c>
      <c r="AR357" s="43">
        <v>23.337868629840486</v>
      </c>
      <c r="AS357" s="43">
        <v>38.571894105688465</v>
      </c>
      <c r="AT357" s="43">
        <v>31.726461352362879</v>
      </c>
      <c r="AU357" s="43">
        <v>16.003294768440956</v>
      </c>
      <c r="AV357" s="43">
        <v>24.409719052782798</v>
      </c>
      <c r="AW357" s="43">
        <v>51.90118962027541</v>
      </c>
      <c r="AX357" s="43">
        <v>39.605045394962012</v>
      </c>
      <c r="AY357" s="43">
        <v>1.9943083394241556</v>
      </c>
      <c r="AZ357" s="43">
        <v>1.453839643128596</v>
      </c>
      <c r="BA357" s="43">
        <v>0.63540753724802279</v>
      </c>
      <c r="BB357" s="43">
        <v>2.9144411262702619</v>
      </c>
      <c r="BC357" s="43">
        <v>-1.2104757998529947</v>
      </c>
      <c r="BD357" s="43">
        <v>-3.3751647470059098</v>
      </c>
      <c r="BE357" s="43">
        <v>4.5304777594728174</v>
      </c>
      <c r="BF357" s="43">
        <v>13.038781293830493</v>
      </c>
      <c r="BG357" s="43">
        <v>4.7045072686098255</v>
      </c>
      <c r="BH357" s="43">
        <v>20.263187086576483</v>
      </c>
      <c r="BI357" s="43">
        <v>48.225176898932801</v>
      </c>
      <c r="BJ357" s="43">
        <v>32.389455226021035</v>
      </c>
      <c r="BK357" s="43">
        <v>5.8113894840447822</v>
      </c>
      <c r="BL357" s="43">
        <v>29.370768109316693</v>
      </c>
      <c r="BM357" s="43">
        <v>34.573225802818811</v>
      </c>
      <c r="BN357" s="43">
        <v>72.191713182076469</v>
      </c>
      <c r="BO357" s="43">
        <v>7.7178040473603549</v>
      </c>
      <c r="BP357" s="43">
        <v>25.514247824260284</v>
      </c>
      <c r="BQ357" s="43">
        <v>55.083477244591641</v>
      </c>
      <c r="BR357" s="43">
        <v>37.490043776693469</v>
      </c>
      <c r="BS357" s="43">
        <v>10.545034128528673</v>
      </c>
      <c r="BT357" s="43">
        <v>36.338132638419893</v>
      </c>
      <c r="BU357" s="43">
        <v>40.100477737633476</v>
      </c>
      <c r="BV357" s="43">
        <v>73.644017576659479</v>
      </c>
      <c r="BW357" s="43">
        <v>12.419755362293937</v>
      </c>
      <c r="BX357" s="43">
        <v>4.2531592374593803</v>
      </c>
      <c r="BY357" s="43">
        <v>0.88389089789218955</v>
      </c>
      <c r="BZ357" s="43">
        <v>0.42677522115311839</v>
      </c>
      <c r="CA357" s="43">
        <v>-0.4019417660673521</v>
      </c>
      <c r="CB357" s="43">
        <v>-6.8577742077840509E-2</v>
      </c>
      <c r="CC357" s="43">
        <v>0.51814294014369611</v>
      </c>
      <c r="CD357" s="43">
        <v>2.8643906899365277</v>
      </c>
      <c r="CE357" s="43">
        <v>3.0478996479041114E-2</v>
      </c>
      <c r="CF357" s="43">
        <v>15.34552446569004</v>
      </c>
      <c r="CG357" s="43">
        <v>5.7745678289662585</v>
      </c>
      <c r="CH357" s="43">
        <v>1.7717200638273454</v>
      </c>
      <c r="CI357" s="43">
        <v>3.1376470500740758</v>
      </c>
      <c r="CJ357" s="43">
        <v>2.348083235018771</v>
      </c>
      <c r="CK357" s="43">
        <v>0.6276014221293309</v>
      </c>
      <c r="CL357" s="43">
        <v>2.0641433088696619</v>
      </c>
      <c r="CM357" s="43">
        <v>-0.37823844319540528</v>
      </c>
      <c r="CN357" s="43">
        <v>0.55151105698751335</v>
      </c>
      <c r="CO357" s="43">
        <v>1.2778164744973114E-2</v>
      </c>
      <c r="CP357" s="43">
        <v>7.1578222301381125E-2</v>
      </c>
      <c r="CQ357" s="43">
        <v>-0.72309379321547107</v>
      </c>
      <c r="CR357" s="43">
        <v>-0.44498079582489858</v>
      </c>
      <c r="CS357" s="43">
        <v>0.11199685570593004</v>
      </c>
      <c r="CT357" s="43">
        <v>1.4029673233229241</v>
      </c>
      <c r="CU357" s="43">
        <v>0.12026507995267469</v>
      </c>
      <c r="CV357" s="43">
        <v>0</v>
      </c>
      <c r="CW357" s="43">
        <v>0</v>
      </c>
      <c r="CX357" s="43">
        <v>0</v>
      </c>
      <c r="CY357" s="43">
        <v>0</v>
      </c>
      <c r="CZ357" s="43">
        <v>0</v>
      </c>
      <c r="DA357" s="43">
        <v>0</v>
      </c>
      <c r="DB357" s="43">
        <v>0</v>
      </c>
      <c r="DC357" s="43">
        <v>0</v>
      </c>
      <c r="DD357" s="44">
        <v>705</v>
      </c>
      <c r="DE357" s="44">
        <f t="shared" si="109"/>
        <v>6769</v>
      </c>
      <c r="DF357" s="43">
        <f t="shared" si="110"/>
        <v>-3.5567715458276306</v>
      </c>
      <c r="DG357" s="43">
        <f t="shared" si="110"/>
        <v>31.462419887356763</v>
      </c>
      <c r="DH357" s="44">
        <v>3430</v>
      </c>
      <c r="DI357" s="44">
        <f t="shared" si="111"/>
        <v>34037</v>
      </c>
      <c r="DJ357" s="43">
        <f t="shared" si="112"/>
        <v>12.274959083469717</v>
      </c>
      <c r="DK357" s="43">
        <f t="shared" si="112"/>
        <v>44.616757307953783</v>
      </c>
    </row>
    <row r="358" spans="1:115" x14ac:dyDescent="0.25">
      <c r="A358" s="41">
        <v>2021</v>
      </c>
      <c r="B358" s="41" t="s">
        <v>171</v>
      </c>
      <c r="C358" s="41" t="s">
        <v>175</v>
      </c>
      <c r="D358" s="42">
        <v>105.61955140392662</v>
      </c>
      <c r="E358" s="42">
        <v>98.494648274283094</v>
      </c>
      <c r="F358" s="42">
        <v>105.72272852824973</v>
      </c>
      <c r="G358" s="42">
        <v>108.25968017201311</v>
      </c>
      <c r="H358" s="42">
        <v>90.721830214313883</v>
      </c>
      <c r="I358" s="42">
        <v>111.44915932746198</v>
      </c>
      <c r="J358" s="42">
        <v>114.37372792722333</v>
      </c>
      <c r="K358" s="42">
        <v>108.53376091216818</v>
      </c>
      <c r="L358" s="42">
        <v>125.07291567444246</v>
      </c>
      <c r="M358" s="42">
        <v>119.13933240308336</v>
      </c>
      <c r="N358" s="42">
        <v>132.05762280655742</v>
      </c>
      <c r="O358" s="42">
        <v>121.30584926974244</v>
      </c>
      <c r="P358" s="42">
        <v>136.15349951423713</v>
      </c>
      <c r="Q358" s="42">
        <v>191.70709941871655</v>
      </c>
      <c r="R358" s="42">
        <v>150.01566906300195</v>
      </c>
      <c r="S358" s="42">
        <v>99.18475169904994</v>
      </c>
      <c r="T358" s="42">
        <v>137.24249906347796</v>
      </c>
      <c r="U358" s="42">
        <v>133.76384723048989</v>
      </c>
      <c r="V358" s="42">
        <v>148.17880126297288</v>
      </c>
      <c r="W358" s="42">
        <v>133.67515614575015</v>
      </c>
      <c r="X358" s="42">
        <v>149.51459451505892</v>
      </c>
      <c r="Y358" s="42">
        <v>207.04645020136451</v>
      </c>
      <c r="Z358" s="42">
        <v>146.19309835219531</v>
      </c>
      <c r="AA358" s="42">
        <v>110.84927148955883</v>
      </c>
      <c r="AB358" s="43">
        <v>8.2388730100631626</v>
      </c>
      <c r="AC358" s="43">
        <v>7.2550486163051708</v>
      </c>
      <c r="AD358" s="43">
        <v>8.233465468028589</v>
      </c>
      <c r="AE358" s="43">
        <v>6.7801948597346007</v>
      </c>
      <c r="AF358" s="43">
        <v>0.52447552447552059</v>
      </c>
      <c r="AG358" s="43">
        <v>24.731182795698924</v>
      </c>
      <c r="AH358" s="43">
        <v>18.02906448651278</v>
      </c>
      <c r="AI358" s="43">
        <v>7.632508833922258</v>
      </c>
      <c r="AJ358" s="43">
        <v>6.0822670303391391</v>
      </c>
      <c r="AK358" s="43">
        <v>15.19336724806093</v>
      </c>
      <c r="AL358" s="43">
        <v>31.991038588851882</v>
      </c>
      <c r="AM358" s="43">
        <v>-2.1572416348177637</v>
      </c>
      <c r="AN358" s="43">
        <v>3.7794178597070793</v>
      </c>
      <c r="AO358" s="43">
        <v>59.333451682514294</v>
      </c>
      <c r="AP358" s="43">
        <v>20.532206524409325</v>
      </c>
      <c r="AQ358" s="43">
        <v>-8.0528999415974916</v>
      </c>
      <c r="AR358" s="43">
        <v>13.98664025122185</v>
      </c>
      <c r="AS358" s="43">
        <v>22.360652738369801</v>
      </c>
      <c r="AT358" s="43">
        <v>39.803621643197751</v>
      </c>
      <c r="AU358" s="43">
        <v>7.1710230193284819</v>
      </c>
      <c r="AV358" s="43">
        <v>11.376822210796945</v>
      </c>
      <c r="AW358" s="43">
        <v>63.047577891359886</v>
      </c>
      <c r="AX358" s="43">
        <v>23.601693486455023</v>
      </c>
      <c r="AY358" s="43">
        <v>-3.8108700405561247</v>
      </c>
      <c r="AZ358" s="43">
        <v>2.0772628232292423</v>
      </c>
      <c r="BA358" s="43">
        <v>1.2242996872712464</v>
      </c>
      <c r="BB358" s="43">
        <v>3.388667214216845</v>
      </c>
      <c r="BC358" s="43">
        <v>-0.48964732133552902</v>
      </c>
      <c r="BD358" s="43">
        <v>-3.0260343298377568</v>
      </c>
      <c r="BE358" s="43">
        <v>6.4025909317389162</v>
      </c>
      <c r="BF358" s="43">
        <v>13.553149560452994</v>
      </c>
      <c r="BG358" s="43">
        <v>4.9788135593220151</v>
      </c>
      <c r="BH358" s="43">
        <v>18.593076699749922</v>
      </c>
      <c r="BI358" s="43">
        <v>44.046339179284509</v>
      </c>
      <c r="BJ358" s="43">
        <v>32.347783598199278</v>
      </c>
      <c r="BK358" s="43">
        <v>4.9469035429797525</v>
      </c>
      <c r="BL358" s="43">
        <v>25.910507827657959</v>
      </c>
      <c r="BM358" s="43">
        <v>37.981014716414307</v>
      </c>
      <c r="BN358" s="43">
        <v>61.862350426836123</v>
      </c>
      <c r="BO358" s="43">
        <v>6.1476035673546869</v>
      </c>
      <c r="BP358" s="43">
        <v>24.163479266426656</v>
      </c>
      <c r="BQ358" s="43">
        <v>50.86380127323973</v>
      </c>
      <c r="BR358" s="43">
        <v>37.73551515753055</v>
      </c>
      <c r="BS358" s="43">
        <v>10.184447053453006</v>
      </c>
      <c r="BT358" s="43">
        <v>32.963817364060553</v>
      </c>
      <c r="BU358" s="43">
        <v>43.326341791272149</v>
      </c>
      <c r="BV358" s="43">
        <v>64.005076262448114</v>
      </c>
      <c r="BW358" s="43">
        <v>10.775332879128129</v>
      </c>
      <c r="BX358" s="43">
        <v>6.1991811490096653</v>
      </c>
      <c r="BY358" s="43">
        <v>0.54421387582729341</v>
      </c>
      <c r="BZ358" s="43">
        <v>0.3830506632846627</v>
      </c>
      <c r="CA358" s="43">
        <v>1.5618192737783221</v>
      </c>
      <c r="CB358" s="43">
        <v>7.4549846003771122E-3</v>
      </c>
      <c r="CC358" s="43">
        <v>0.72313350623626427</v>
      </c>
      <c r="CD358" s="43">
        <v>2.9347789376805018</v>
      </c>
      <c r="CE358" s="43">
        <v>4.4729907602244143E-2</v>
      </c>
      <c r="CF358" s="43">
        <v>4.0082953430943773</v>
      </c>
      <c r="CG358" s="43">
        <v>2.4915512612324502</v>
      </c>
      <c r="CH358" s="43">
        <v>1.5904419942887988</v>
      </c>
      <c r="CI358" s="43">
        <v>-2.4343171243325239</v>
      </c>
      <c r="CJ358" s="43">
        <v>0.65703741394525916</v>
      </c>
      <c r="CK358" s="43">
        <v>0.97215056285886658</v>
      </c>
      <c r="CL358" s="43">
        <v>1.4217374262970095</v>
      </c>
      <c r="CM358" s="43">
        <v>-0.6903061911954832</v>
      </c>
      <c r="CN358" s="43">
        <v>1.0765708647405281</v>
      </c>
      <c r="CO358" s="43">
        <v>6.1453039426209062E-2</v>
      </c>
      <c r="CP358" s="43">
        <v>0.10302384801583477</v>
      </c>
      <c r="CQ358" s="43">
        <v>-0.51304752776518481</v>
      </c>
      <c r="CR358" s="43">
        <v>-0.39944475627033854</v>
      </c>
      <c r="CS358" s="43">
        <v>0.16797164109829826</v>
      </c>
      <c r="CT358" s="43">
        <v>1.543267903071819</v>
      </c>
      <c r="CU358" s="43">
        <v>0.11334671716389</v>
      </c>
      <c r="CV358" s="43">
        <v>0</v>
      </c>
      <c r="CW358" s="43">
        <v>0</v>
      </c>
      <c r="CX358" s="43">
        <v>0</v>
      </c>
      <c r="CY358" s="43">
        <v>0</v>
      </c>
      <c r="CZ358" s="43">
        <v>0</v>
      </c>
      <c r="DA358" s="43">
        <v>0</v>
      </c>
      <c r="DB358" s="43">
        <v>0</v>
      </c>
      <c r="DC358" s="43">
        <v>0</v>
      </c>
      <c r="DD358" s="44">
        <v>753</v>
      </c>
      <c r="DE358" s="44">
        <f>+DD358+DE357</f>
        <v>7522</v>
      </c>
      <c r="DF358" s="43">
        <f t="shared" si="110"/>
        <v>-1.3106159895150737</v>
      </c>
      <c r="DG358" s="43">
        <f t="shared" si="110"/>
        <v>27.232746955345057</v>
      </c>
      <c r="DH358" s="44">
        <v>3378</v>
      </c>
      <c r="DI358" s="44">
        <f>+DH358+DI357</f>
        <v>37415</v>
      </c>
      <c r="DJ358" s="43">
        <f t="shared" si="112"/>
        <v>24.879852125693169</v>
      </c>
      <c r="DK358" s="43">
        <f t="shared" si="112"/>
        <v>42.582218665447201</v>
      </c>
    </row>
    <row r="359" spans="1:115" x14ac:dyDescent="0.25">
      <c r="A359" s="41">
        <v>2021</v>
      </c>
      <c r="B359" s="41" t="s">
        <v>172</v>
      </c>
      <c r="C359" s="41" t="s">
        <v>175</v>
      </c>
      <c r="D359" s="42">
        <v>109.68128536474559</v>
      </c>
      <c r="E359" s="42">
        <v>98.632018773968284</v>
      </c>
      <c r="F359" s="42">
        <v>107.34793282047256</v>
      </c>
      <c r="G359" s="42">
        <v>111.72123091552271</v>
      </c>
      <c r="H359" s="42">
        <v>89.775167638164518</v>
      </c>
      <c r="I359" s="42">
        <v>113.85108086469175</v>
      </c>
      <c r="J359" s="42">
        <v>132.22729522974092</v>
      </c>
      <c r="K359" s="42">
        <v>109.60270799928738</v>
      </c>
      <c r="L359" s="42">
        <v>159.37604156790351</v>
      </c>
      <c r="M359" s="42">
        <v>104.14803336235204</v>
      </c>
      <c r="N359" s="42">
        <v>136.85370708877582</v>
      </c>
      <c r="O359" s="42">
        <v>168.74294271910139</v>
      </c>
      <c r="P359" s="42">
        <v>150.58164278744826</v>
      </c>
      <c r="Q359" s="42">
        <v>252.41325932125059</v>
      </c>
      <c r="R359" s="42">
        <v>317.5639611094079</v>
      </c>
      <c r="S359" s="42">
        <v>122.57273931135728</v>
      </c>
      <c r="T359" s="42">
        <v>173.68058894411413</v>
      </c>
      <c r="U359" s="42">
        <v>118.51878638662272</v>
      </c>
      <c r="V359" s="42">
        <v>154.98863286765229</v>
      </c>
      <c r="W359" s="42">
        <v>185.69773944045465</v>
      </c>
      <c r="X359" s="42">
        <v>163.96936773865625</v>
      </c>
      <c r="Y359" s="42">
        <v>274.69158429580449</v>
      </c>
      <c r="Z359" s="42">
        <v>308.13587612512958</v>
      </c>
      <c r="AA359" s="42">
        <v>137.0175057197539</v>
      </c>
      <c r="AB359" s="43">
        <v>7.1375555171836247</v>
      </c>
      <c r="AC359" s="43">
        <v>7.0044709388971782</v>
      </c>
      <c r="AD359" s="43">
        <v>8.3545681246373071</v>
      </c>
      <c r="AE359" s="43">
        <v>6.5476915580460426</v>
      </c>
      <c r="AF359" s="43">
        <v>-0.5244755244755317</v>
      </c>
      <c r="AG359" s="43">
        <v>19.395465994962201</v>
      </c>
      <c r="AH359" s="43">
        <v>9.0952000578065295</v>
      </c>
      <c r="AI359" s="43">
        <v>11.773255813953497</v>
      </c>
      <c r="AJ359" s="43">
        <v>14.273517408177817</v>
      </c>
      <c r="AK359" s="43">
        <v>-9.1321750563498227</v>
      </c>
      <c r="AL359" s="43">
        <v>22.286444839251995</v>
      </c>
      <c r="AM359" s="43">
        <v>12.765105228399442</v>
      </c>
      <c r="AN359" s="43">
        <v>23.570268739453027</v>
      </c>
      <c r="AO359" s="43">
        <v>52.393743634912163</v>
      </c>
      <c r="AP359" s="43">
        <v>46.510875505477124</v>
      </c>
      <c r="AQ359" s="43">
        <v>-1.0849341282713865</v>
      </c>
      <c r="AR359" s="43">
        <v>20.711106797930778</v>
      </c>
      <c r="AS359" s="43">
        <v>-2.5832725275195978</v>
      </c>
      <c r="AT359" s="43">
        <v>30.428099977361846</v>
      </c>
      <c r="AU359" s="43">
        <v>21.387766048630709</v>
      </c>
      <c r="AV359" s="43">
        <v>29.867113810330913</v>
      </c>
      <c r="AW359" s="43">
        <v>56.414630135728004</v>
      </c>
      <c r="AX359" s="43">
        <v>44.960132707781206</v>
      </c>
      <c r="AY359" s="43">
        <v>3.5278494422589235</v>
      </c>
      <c r="AZ359" s="43">
        <v>2.5221693191189054</v>
      </c>
      <c r="BA359" s="43">
        <v>1.6981247327591209</v>
      </c>
      <c r="BB359" s="43">
        <v>3.8004754163924348</v>
      </c>
      <c r="BC359" s="43">
        <v>0.11088299245478606</v>
      </c>
      <c r="BD359" s="43">
        <v>-2.8204759852511696</v>
      </c>
      <c r="BE359" s="43">
        <v>7.5719791430514549</v>
      </c>
      <c r="BF359" s="43">
        <v>13.044055146844148</v>
      </c>
      <c r="BG359" s="43">
        <v>5.5461165048543482</v>
      </c>
      <c r="BH359" s="43">
        <v>18.064882813538574</v>
      </c>
      <c r="BI359" s="43">
        <v>37.507615530971641</v>
      </c>
      <c r="BJ359" s="43">
        <v>31.293961519972278</v>
      </c>
      <c r="BK359" s="43">
        <v>5.8520927861414496</v>
      </c>
      <c r="BL359" s="43">
        <v>25.649390361119085</v>
      </c>
      <c r="BM359" s="43">
        <v>40.276771995207071</v>
      </c>
      <c r="BN359" s="43">
        <v>57.897369332296613</v>
      </c>
      <c r="BO359" s="43">
        <v>5.4052886266149791</v>
      </c>
      <c r="BP359" s="43">
        <v>23.739432523506565</v>
      </c>
      <c r="BQ359" s="43">
        <v>44.156178640371515</v>
      </c>
      <c r="BR359" s="43">
        <v>36.958678956843215</v>
      </c>
      <c r="BS359" s="43">
        <v>11.482753072851715</v>
      </c>
      <c r="BT359" s="43">
        <v>32.614505293908216</v>
      </c>
      <c r="BU359" s="43">
        <v>45.456735681109151</v>
      </c>
      <c r="BV359" s="43">
        <v>59.107688271668771</v>
      </c>
      <c r="BW359" s="43">
        <v>10.019937114364597</v>
      </c>
      <c r="BX359" s="43">
        <v>4.6176557202916468</v>
      </c>
      <c r="BY359" s="43">
        <v>0.50456297857976484</v>
      </c>
      <c r="BZ359" s="43">
        <v>0.34841333463260726</v>
      </c>
      <c r="CA359" s="43">
        <v>1.6078503366714227</v>
      </c>
      <c r="CB359" s="43">
        <v>-0.24872822887734575</v>
      </c>
      <c r="CC359" s="43">
        <v>0.5472021035301643</v>
      </c>
      <c r="CD359" s="43">
        <v>1.531455237801947</v>
      </c>
      <c r="CE359" s="43">
        <v>0.32689995795308641</v>
      </c>
      <c r="CF359" s="43">
        <v>12.469390654946825</v>
      </c>
      <c r="CG359" s="43">
        <v>-1.4073134415961923</v>
      </c>
      <c r="CH359" s="43">
        <v>1.2160342426365482</v>
      </c>
      <c r="CI359" s="43">
        <v>5.0404946423005352</v>
      </c>
      <c r="CJ359" s="43">
        <v>2.4365898973905336</v>
      </c>
      <c r="CK359" s="43">
        <v>1.0005433711187135</v>
      </c>
      <c r="CL359" s="43">
        <v>4.4743993186818445</v>
      </c>
      <c r="CM359" s="43">
        <v>-0.29135737558515784</v>
      </c>
      <c r="CN359" s="43">
        <v>1.3444130723493934</v>
      </c>
      <c r="CO359" s="43">
        <v>0.10029598121809416</v>
      </c>
      <c r="CP359" s="43">
        <v>0.12578056142596336</v>
      </c>
      <c r="CQ359" s="43">
        <v>-0.32712998221832978</v>
      </c>
      <c r="CR359" s="43">
        <v>-0.386232971150412</v>
      </c>
      <c r="CS359" s="43">
        <v>0.19810013681585761</v>
      </c>
      <c r="CT359" s="43">
        <v>1.501532588380982</v>
      </c>
      <c r="CU359" s="43">
        <v>0.13206675787723807</v>
      </c>
      <c r="CV359" s="43">
        <v>0</v>
      </c>
      <c r="CW359" s="43">
        <v>0</v>
      </c>
      <c r="CX359" s="43">
        <v>0</v>
      </c>
      <c r="CY359" s="43">
        <v>0</v>
      </c>
      <c r="CZ359" s="43">
        <v>0</v>
      </c>
      <c r="DA359" s="43">
        <v>0</v>
      </c>
      <c r="DB359" s="43">
        <v>0</v>
      </c>
      <c r="DC359" s="43">
        <v>0</v>
      </c>
      <c r="DD359" s="44">
        <v>660</v>
      </c>
      <c r="DE359" s="44">
        <f>+DD359+DE358</f>
        <v>8182</v>
      </c>
      <c r="DF359" s="43">
        <f t="shared" si="110"/>
        <v>-26.339285714285708</v>
      </c>
      <c r="DG359" s="43">
        <f t="shared" si="110"/>
        <v>20.182138660399531</v>
      </c>
      <c r="DH359" s="44">
        <v>3909</v>
      </c>
      <c r="DI359" s="44">
        <f>+DH359+DI358</f>
        <v>41324</v>
      </c>
      <c r="DJ359" s="43">
        <f t="shared" si="112"/>
        <v>16.860986547085211</v>
      </c>
      <c r="DK359" s="43">
        <f t="shared" si="112"/>
        <v>39.674170215642526</v>
      </c>
    </row>
    <row r="360" spans="1:115" x14ac:dyDescent="0.25">
      <c r="A360" s="41">
        <v>2022</v>
      </c>
      <c r="B360" s="41" t="s">
        <v>160</v>
      </c>
      <c r="C360" s="41" t="s">
        <v>175</v>
      </c>
      <c r="D360" s="42">
        <v>104.65759949918949</v>
      </c>
      <c r="E360" s="42">
        <v>97.94516627554232</v>
      </c>
      <c r="F360" s="42">
        <v>104.34099044024006</v>
      </c>
      <c r="G360" s="42">
        <v>108.02976167244421</v>
      </c>
      <c r="H360" s="42">
        <v>88.618135600648642</v>
      </c>
      <c r="I360" s="42">
        <v>112.16973578863092</v>
      </c>
      <c r="J360" s="42">
        <v>107.6274822588194</v>
      </c>
      <c r="K360" s="42">
        <v>113.23712809549261</v>
      </c>
      <c r="L360" s="42">
        <v>117.71815346969909</v>
      </c>
      <c r="M360" s="42">
        <v>108.1116685849266</v>
      </c>
      <c r="N360" s="42">
        <v>135.28437041841747</v>
      </c>
      <c r="O360" s="42">
        <v>115.31793011399685</v>
      </c>
      <c r="P360" s="42">
        <v>116.58520040507247</v>
      </c>
      <c r="Q360" s="42">
        <v>234.85079088996414</v>
      </c>
      <c r="R360" s="42">
        <v>101.70433545478686</v>
      </c>
      <c r="S360" s="42">
        <v>134.06196938713865</v>
      </c>
      <c r="T360" s="42">
        <v>133.48186522887568</v>
      </c>
      <c r="U360" s="42">
        <v>124.27808443763462</v>
      </c>
      <c r="V360" s="42">
        <v>154.93374693882515</v>
      </c>
      <c r="W360" s="42">
        <v>132.56815784823166</v>
      </c>
      <c r="X360" s="42">
        <v>130.15426719460211</v>
      </c>
      <c r="Y360" s="42">
        <v>253.57149747127229</v>
      </c>
      <c r="Z360" s="42">
        <v>102.85223190409252</v>
      </c>
      <c r="AA360" s="42">
        <v>151.64611365673096</v>
      </c>
      <c r="AB360" s="43">
        <v>7.6678878724542487</v>
      </c>
      <c r="AC360" s="43">
        <v>6.4179104477611881</v>
      </c>
      <c r="AD360" s="43">
        <v>3.8596020567483791</v>
      </c>
      <c r="AE360" s="43">
        <v>5.2822672669557535</v>
      </c>
      <c r="AF360" s="43">
        <v>0.77751196172248793</v>
      </c>
      <c r="AG360" s="43">
        <v>24.533333333333339</v>
      </c>
      <c r="AH360" s="43">
        <v>15.833096523494339</v>
      </c>
      <c r="AI360" s="43">
        <v>15.479651162790709</v>
      </c>
      <c r="AJ360" s="43">
        <v>23.739516017622254</v>
      </c>
      <c r="AK360" s="43">
        <v>44.110536913534681</v>
      </c>
      <c r="AL360" s="43">
        <v>32.448634343906349</v>
      </c>
      <c r="AM360" s="43">
        <v>10.653856107342087</v>
      </c>
      <c r="AN360" s="43">
        <v>19.700522592204806</v>
      </c>
      <c r="AO360" s="43">
        <v>116.35500416943208</v>
      </c>
      <c r="AP360" s="43">
        <v>64.559266980227065</v>
      </c>
      <c r="AQ360" s="43">
        <v>20.743239898705678</v>
      </c>
      <c r="AR360" s="43">
        <v>34.85924288905511</v>
      </c>
      <c r="AS360" s="43">
        <v>55.334721272836603</v>
      </c>
      <c r="AT360" s="43">
        <v>42.440369497452203</v>
      </c>
      <c r="AU360" s="43">
        <v>23.860323703260544</v>
      </c>
      <c r="AV360" s="43">
        <v>27.898719056455779</v>
      </c>
      <c r="AW360" s="43">
        <v>122.60414676256408</v>
      </c>
      <c r="AX360" s="43">
        <v>69.455535322479321</v>
      </c>
      <c r="AY360" s="43">
        <v>27.119145933798006</v>
      </c>
      <c r="AZ360" s="43">
        <v>7.6678878724542487</v>
      </c>
      <c r="BA360" s="43">
        <v>6.4179104477611881</v>
      </c>
      <c r="BB360" s="43">
        <v>3.8596020567483791</v>
      </c>
      <c r="BC360" s="43">
        <v>5.2822672669557535</v>
      </c>
      <c r="BD360" s="43">
        <v>0.77751196172248793</v>
      </c>
      <c r="BE360" s="43">
        <v>24.533333333333339</v>
      </c>
      <c r="BF360" s="43">
        <v>15.833096523494339</v>
      </c>
      <c r="BG360" s="43">
        <v>15.479651162790709</v>
      </c>
      <c r="BH360" s="43">
        <v>23.739516017622254</v>
      </c>
      <c r="BI360" s="43">
        <v>44.110536913534681</v>
      </c>
      <c r="BJ360" s="43">
        <v>32.448634343906349</v>
      </c>
      <c r="BK360" s="43">
        <v>10.653856107342087</v>
      </c>
      <c r="BL360" s="43">
        <v>19.700522592204806</v>
      </c>
      <c r="BM360" s="43">
        <v>116.35500416943208</v>
      </c>
      <c r="BN360" s="43">
        <v>64.559266980227065</v>
      </c>
      <c r="BO360" s="43">
        <v>20.743239898705678</v>
      </c>
      <c r="BP360" s="43">
        <v>34.85924288905511</v>
      </c>
      <c r="BQ360" s="43">
        <v>55.334721272836603</v>
      </c>
      <c r="BR360" s="43">
        <v>42.440369497452203</v>
      </c>
      <c r="BS360" s="43">
        <v>23.860323703260544</v>
      </c>
      <c r="BT360" s="43">
        <v>27.898719056455779</v>
      </c>
      <c r="BU360" s="43">
        <v>122.60414676256408</v>
      </c>
      <c r="BV360" s="43">
        <v>69.455535322479321</v>
      </c>
      <c r="BW360" s="43">
        <v>27.119145933798006</v>
      </c>
      <c r="BX360" s="43">
        <v>5.0003267921152199</v>
      </c>
      <c r="BY360" s="43">
        <v>0.47805017999031008</v>
      </c>
      <c r="BZ360" s="43">
        <v>0.41870133662218961</v>
      </c>
      <c r="CA360" s="43">
        <v>0.99064695501897138</v>
      </c>
      <c r="CB360" s="43">
        <v>8.9634408748186858E-2</v>
      </c>
      <c r="CC360" s="43">
        <v>0.67972759967371732</v>
      </c>
      <c r="CD360" s="43">
        <v>1.992498211131464</v>
      </c>
      <c r="CE360" s="43">
        <v>0.35106810093038149</v>
      </c>
      <c r="CF360" s="43">
        <v>21.610116501517933</v>
      </c>
      <c r="CG360" s="43">
        <v>6.3725926341208048</v>
      </c>
      <c r="CH360" s="43">
        <v>2.448242269634203</v>
      </c>
      <c r="CI360" s="43">
        <v>4.3644740785968654</v>
      </c>
      <c r="CJ360" s="43">
        <v>2.4171789721129429</v>
      </c>
      <c r="CK360" s="43">
        <v>2.135453691605941</v>
      </c>
      <c r="CL360" s="43">
        <v>2.7944050841822263</v>
      </c>
      <c r="CM360" s="43">
        <v>1.0777697712649466</v>
      </c>
      <c r="CN360" s="43">
        <v>5.0003267921152226</v>
      </c>
      <c r="CO360" s="43">
        <v>0.47805017999031046</v>
      </c>
      <c r="CP360" s="43">
        <v>0.41870133662218934</v>
      </c>
      <c r="CQ360" s="43">
        <v>0.9906469550189746</v>
      </c>
      <c r="CR360" s="43">
        <v>8.9634408748186067E-2</v>
      </c>
      <c r="CS360" s="43">
        <v>0.67972759967371754</v>
      </c>
      <c r="CT360" s="43">
        <v>1.9924982111314633</v>
      </c>
      <c r="CU360" s="43">
        <v>0.35106810093038088</v>
      </c>
      <c r="CV360" s="43">
        <v>21.610116501517918</v>
      </c>
      <c r="CW360" s="43">
        <v>6.3725926341208057</v>
      </c>
      <c r="CX360" s="43">
        <v>2.448242269634203</v>
      </c>
      <c r="CY360" s="43">
        <v>4.3644740785968619</v>
      </c>
      <c r="CZ360" s="43">
        <v>2.4171789721129415</v>
      </c>
      <c r="DA360" s="43">
        <v>2.1354536916059401</v>
      </c>
      <c r="DB360" s="43">
        <v>2.794405084182225</v>
      </c>
      <c r="DC360" s="43">
        <v>1.077769771264947</v>
      </c>
      <c r="DD360" s="44">
        <v>506</v>
      </c>
      <c r="DE360" s="44">
        <f>+DD360</f>
        <v>506</v>
      </c>
      <c r="DF360" s="43">
        <f t="shared" si="110"/>
        <v>-16.08623548922057</v>
      </c>
      <c r="DG360" s="43">
        <f t="shared" si="110"/>
        <v>-16.08623548922057</v>
      </c>
      <c r="DH360" s="44">
        <v>3658</v>
      </c>
      <c r="DI360" s="44">
        <f>+DH360</f>
        <v>3658</v>
      </c>
      <c r="DJ360" s="43">
        <f t="shared" si="112"/>
        <v>35.331113577506471</v>
      </c>
      <c r="DK360" s="43">
        <f t="shared" si="112"/>
        <v>35.331113577506471</v>
      </c>
    </row>
    <row r="361" spans="1:115" x14ac:dyDescent="0.25">
      <c r="A361" s="41">
        <v>2022</v>
      </c>
      <c r="B361" s="41" t="s">
        <v>162</v>
      </c>
      <c r="C361" s="41" t="s">
        <v>175</v>
      </c>
      <c r="D361" s="42">
        <v>105.28366142168318</v>
      </c>
      <c r="E361" s="42">
        <v>99.318871272394247</v>
      </c>
      <c r="F361" s="42">
        <v>105.45141194682563</v>
      </c>
      <c r="G361" s="42">
        <v>108.83234754593936</v>
      </c>
      <c r="H361" s="42">
        <v>88.986282158040055</v>
      </c>
      <c r="I361" s="42">
        <v>108.32666132906326</v>
      </c>
      <c r="J361" s="42">
        <v>106.36008581260963</v>
      </c>
      <c r="K361" s="42">
        <v>116.23017993942632</v>
      </c>
      <c r="L361" s="42">
        <v>107.29328315590595</v>
      </c>
      <c r="M361" s="42">
        <v>98.587240651010404</v>
      </c>
      <c r="N361" s="42">
        <v>138.61291854996719</v>
      </c>
      <c r="O361" s="42">
        <v>106.59075736539285</v>
      </c>
      <c r="P361" s="42">
        <v>110.1990615674862</v>
      </c>
      <c r="Q361" s="42">
        <v>172.96289335079575</v>
      </c>
      <c r="R361" s="42">
        <v>91.365521608857904</v>
      </c>
      <c r="S361" s="42">
        <v>96.926858596354265</v>
      </c>
      <c r="T361" s="42">
        <v>123.91921364997032</v>
      </c>
      <c r="U361" s="42">
        <v>115.01042021135788</v>
      </c>
      <c r="V361" s="42">
        <v>160.76538591713648</v>
      </c>
      <c r="W361" s="42">
        <v>125.32184321474853</v>
      </c>
      <c r="X361" s="42">
        <v>124.61620393075744</v>
      </c>
      <c r="Y361" s="42">
        <v>190.94633510126883</v>
      </c>
      <c r="Z361" s="42">
        <v>93.710182834780554</v>
      </c>
      <c r="AA361" s="42">
        <v>110.86677411117736</v>
      </c>
      <c r="AB361" s="43">
        <v>8.9231813769227628</v>
      </c>
      <c r="AC361" s="43">
        <v>6.4801178203240051</v>
      </c>
      <c r="AD361" s="43">
        <v>5.0757785994617333</v>
      </c>
      <c r="AE361" s="43">
        <v>6.7176018704074858</v>
      </c>
      <c r="AF361" s="43">
        <v>1.9277108433735091</v>
      </c>
      <c r="AG361" s="43">
        <v>18.062827225130906</v>
      </c>
      <c r="AH361" s="43">
        <v>17.75969596571414</v>
      </c>
      <c r="AI361" s="43">
        <v>18.704512372634639</v>
      </c>
      <c r="AJ361" s="43">
        <v>7.2628156259894938</v>
      </c>
      <c r="AK361" s="43">
        <v>3.0607994624538781</v>
      </c>
      <c r="AL361" s="43">
        <v>36.800981786750199</v>
      </c>
      <c r="AM361" s="43">
        <v>-6.5466495532384705E-2</v>
      </c>
      <c r="AN361" s="43">
        <v>4.4434276179908583</v>
      </c>
      <c r="AO361" s="43">
        <v>46.655485424689672</v>
      </c>
      <c r="AP361" s="43">
        <v>42.34043559627758</v>
      </c>
      <c r="AQ361" s="43">
        <v>12.917975892915745</v>
      </c>
      <c r="AR361" s="43">
        <v>18.401847926089342</v>
      </c>
      <c r="AS361" s="43">
        <v>12.67409443018348</v>
      </c>
      <c r="AT361" s="43">
        <v>49.379593886769953</v>
      </c>
      <c r="AU361" s="43">
        <v>13.83761419588585</v>
      </c>
      <c r="AV361" s="43">
        <v>11.572490799865754</v>
      </c>
      <c r="AW361" s="43">
        <v>53.142188311773907</v>
      </c>
      <c r="AX361" s="43">
        <v>45.821038107169976</v>
      </c>
      <c r="AY361" s="43">
        <v>19.356572297907437</v>
      </c>
      <c r="AZ361" s="43">
        <v>8.2937686452940298</v>
      </c>
      <c r="BA361" s="43">
        <v>6.4492216456634388</v>
      </c>
      <c r="BB361" s="43">
        <v>4.4673693252238689</v>
      </c>
      <c r="BC361" s="43">
        <v>5.9977316004703463</v>
      </c>
      <c r="BD361" s="43">
        <v>1.3505402160864488</v>
      </c>
      <c r="BE361" s="43">
        <v>21.268163804491437</v>
      </c>
      <c r="BF361" s="43">
        <v>16.782746529549762</v>
      </c>
      <c r="BG361" s="43">
        <v>17.090909090909069</v>
      </c>
      <c r="BH361" s="43">
        <v>15.294552421543518</v>
      </c>
      <c r="BI361" s="43">
        <v>21.103704391716892</v>
      </c>
      <c r="BJ361" s="43">
        <v>34.616075129544363</v>
      </c>
      <c r="BK361" s="43">
        <v>5.2320376093721421</v>
      </c>
      <c r="BL361" s="43">
        <v>11.766944595732509</v>
      </c>
      <c r="BM361" s="43">
        <v>80.060486170283014</v>
      </c>
      <c r="BN361" s="43">
        <v>53.239645025512573</v>
      </c>
      <c r="BO361" s="43">
        <v>17.33128789062317</v>
      </c>
      <c r="BP361" s="43">
        <v>26.400977093336419</v>
      </c>
      <c r="BQ361" s="43">
        <v>31.419317474024091</v>
      </c>
      <c r="BR361" s="43">
        <v>45.891560413123479</v>
      </c>
      <c r="BS361" s="43">
        <v>18.778389249019909</v>
      </c>
      <c r="BT361" s="43">
        <v>19.355957877695108</v>
      </c>
      <c r="BU361" s="43">
        <v>86.304831541613609</v>
      </c>
      <c r="BV361" s="43">
        <v>57.300854199666105</v>
      </c>
      <c r="BW361" s="43">
        <v>23.720911872347372</v>
      </c>
      <c r="BX361" s="43">
        <v>5.8788217648898504</v>
      </c>
      <c r="BY361" s="43">
        <v>0.6280549210465094</v>
      </c>
      <c r="BZ361" s="43">
        <v>0.50203610896639728</v>
      </c>
      <c r="CA361" s="43">
        <v>1.4383579218609723</v>
      </c>
      <c r="CB361" s="43">
        <v>0.1794442631561497</v>
      </c>
      <c r="CC361" s="43">
        <v>0.58319385525747114</v>
      </c>
      <c r="CD361" s="43">
        <v>2.0991240367119888</v>
      </c>
      <c r="CE361" s="43">
        <v>0.44861065789036175</v>
      </c>
      <c r="CF361" s="43">
        <v>5.4183398198236157</v>
      </c>
      <c r="CG361" s="43">
        <v>0.62171066528885977</v>
      </c>
      <c r="CH361" s="43">
        <v>2.7465371518409056</v>
      </c>
      <c r="CI361" s="43">
        <v>-1.3113689135454047</v>
      </c>
      <c r="CJ361" s="43">
        <v>0.38155416302547834</v>
      </c>
      <c r="CK361" s="43">
        <v>0.89828214448483523</v>
      </c>
      <c r="CL361" s="43">
        <v>1.6804152125359235</v>
      </c>
      <c r="CM361" s="43">
        <v>0.40120939619301726</v>
      </c>
      <c r="CN361" s="43">
        <v>5.4369014584190198</v>
      </c>
      <c r="CO361" s="43">
        <v>0.62266402129554232</v>
      </c>
      <c r="CP361" s="43">
        <v>0.4548125115810307</v>
      </c>
      <c r="CQ361" s="43">
        <v>1.1963911247497356</v>
      </c>
      <c r="CR361" s="43">
        <v>0.13422697465053818</v>
      </c>
      <c r="CS361" s="43">
        <v>0.6301210754427915</v>
      </c>
      <c r="CT361" s="43">
        <v>1.9997333538214024</v>
      </c>
      <c r="CU361" s="43">
        <v>0.39895239687797968</v>
      </c>
      <c r="CV361" s="43">
        <v>13.562246278353792</v>
      </c>
      <c r="CW361" s="43">
        <v>3.7522956510944625</v>
      </c>
      <c r="CX361" s="43">
        <v>2.596239624932835</v>
      </c>
      <c r="CY361" s="43">
        <v>1.4476833686103416</v>
      </c>
      <c r="CZ361" s="43">
        <v>1.369401505912726</v>
      </c>
      <c r="DA361" s="43">
        <v>1.4973387103520652</v>
      </c>
      <c r="DB361" s="43">
        <v>2.1702995671095469</v>
      </c>
      <c r="DC361" s="43">
        <v>0.72898785034181246</v>
      </c>
      <c r="DD361" s="44">
        <v>498</v>
      </c>
      <c r="DE361" s="44">
        <f t="shared" ref="DE361:DE371" si="113">+DD361++DE360</f>
        <v>1004</v>
      </c>
      <c r="DF361" s="43">
        <f t="shared" si="110"/>
        <v>-20.700636942675153</v>
      </c>
      <c r="DG361" s="43">
        <f t="shared" si="110"/>
        <v>-18.440292445166527</v>
      </c>
      <c r="DH361" s="44">
        <v>4253</v>
      </c>
      <c r="DI361" s="44">
        <v>7911</v>
      </c>
      <c r="DJ361" s="43">
        <f t="shared" si="112"/>
        <v>32.90625</v>
      </c>
      <c r="DK361" s="43">
        <f t="shared" si="112"/>
        <v>34.016601727934948</v>
      </c>
    </row>
    <row r="362" spans="1:115" x14ac:dyDescent="0.25">
      <c r="A362" s="41">
        <v>2022</v>
      </c>
      <c r="B362" s="41" t="s">
        <v>163</v>
      </c>
      <c r="C362" s="41" t="s">
        <v>175</v>
      </c>
      <c r="D362" s="42">
        <v>105.10725525393386</v>
      </c>
      <c r="E362" s="42">
        <v>99.868353271135007</v>
      </c>
      <c r="F362" s="42">
        <v>105.84760602789336</v>
      </c>
      <c r="G362" s="42">
        <v>106.49271392532617</v>
      </c>
      <c r="H362" s="42">
        <v>89.19665161940658</v>
      </c>
      <c r="I362" s="42">
        <v>102.32185748598879</v>
      </c>
      <c r="J362" s="42">
        <v>111.89174321943757</v>
      </c>
      <c r="K362" s="42">
        <v>117.44165330482808</v>
      </c>
      <c r="L362" s="42">
        <v>123.05724848305393</v>
      </c>
      <c r="M362" s="42">
        <v>113.27152785976564</v>
      </c>
      <c r="N362" s="42">
        <v>143.93144279453466</v>
      </c>
      <c r="O362" s="42">
        <v>123.83451679755773</v>
      </c>
      <c r="P362" s="42">
        <v>136.85056711752895</v>
      </c>
      <c r="Q362" s="42">
        <v>122.5990966973439</v>
      </c>
      <c r="R362" s="42">
        <v>111.58462010380643</v>
      </c>
      <c r="S362" s="42">
        <v>109.01238641653896</v>
      </c>
      <c r="T362" s="42">
        <v>142.77351352781258</v>
      </c>
      <c r="U362" s="42">
        <v>133.03194487597784</v>
      </c>
      <c r="V362" s="42">
        <v>169.03816697552344</v>
      </c>
      <c r="W362" s="42">
        <v>146.1370912134922</v>
      </c>
      <c r="X362" s="42">
        <v>155.49041960262372</v>
      </c>
      <c r="Y362" s="42">
        <v>137.99009169875643</v>
      </c>
      <c r="Z362" s="42">
        <v>112.31093655177131</v>
      </c>
      <c r="AA362" s="42">
        <v>126.05583419647182</v>
      </c>
      <c r="AB362" s="43">
        <v>8.4611532826520452</v>
      </c>
      <c r="AC362" s="43">
        <v>6.520146520146497</v>
      </c>
      <c r="AD362" s="43">
        <v>4.9612914146395459</v>
      </c>
      <c r="AE362" s="43">
        <v>3.691803822395423</v>
      </c>
      <c r="AF362" s="43">
        <v>1.9843656043295299</v>
      </c>
      <c r="AG362" s="43">
        <v>20.679886685552383</v>
      </c>
      <c r="AH362" s="43">
        <v>23.1223669554665</v>
      </c>
      <c r="AI362" s="43">
        <v>20.291970802919714</v>
      </c>
      <c r="AJ362" s="43">
        <v>13.627591562695084</v>
      </c>
      <c r="AK362" s="43">
        <v>-1.2743773850863116</v>
      </c>
      <c r="AL362" s="43">
        <v>27.689828250406201</v>
      </c>
      <c r="AM362" s="43">
        <v>14.238387413385102</v>
      </c>
      <c r="AN362" s="43">
        <v>24.492146732259545</v>
      </c>
      <c r="AO362" s="43">
        <v>30.123170559551447</v>
      </c>
      <c r="AP362" s="43">
        <v>38.219123329390634</v>
      </c>
      <c r="AQ362" s="43">
        <v>-1.6309078554241019</v>
      </c>
      <c r="AR362" s="43">
        <v>25.076704733934108</v>
      </c>
      <c r="AS362" s="43">
        <v>8.6736535294426034</v>
      </c>
      <c r="AT362" s="43">
        <v>40.938999922218386</v>
      </c>
      <c r="AU362" s="43">
        <v>29.148940725593953</v>
      </c>
      <c r="AV362" s="43">
        <v>32.717089204895132</v>
      </c>
      <c r="AW362" s="43">
        <v>36.889394494665353</v>
      </c>
      <c r="AX362" s="43">
        <v>38.538217045213365</v>
      </c>
      <c r="AY362" s="43">
        <v>4.9208102938222753</v>
      </c>
      <c r="AZ362" s="43">
        <v>8.3495544579696546</v>
      </c>
      <c r="BA362" s="43">
        <v>6.4730494708343578</v>
      </c>
      <c r="BB362" s="43">
        <v>4.6324836724168428</v>
      </c>
      <c r="BC362" s="43">
        <v>5.2270601683466644</v>
      </c>
      <c r="BD362" s="43">
        <v>1.5615615615615752</v>
      </c>
      <c r="BE362" s="43">
        <v>21.081081081081066</v>
      </c>
      <c r="BF362" s="43">
        <v>18.884554255082687</v>
      </c>
      <c r="BG362" s="43">
        <v>18.155339805825243</v>
      </c>
      <c r="BH362" s="43">
        <v>14.699649721351404</v>
      </c>
      <c r="BI362" s="43">
        <v>12.107898211431545</v>
      </c>
      <c r="BJ362" s="43">
        <v>32.146876958043016</v>
      </c>
      <c r="BK362" s="43">
        <v>8.2898624918180452</v>
      </c>
      <c r="BL362" s="43">
        <v>16.238449057814066</v>
      </c>
      <c r="BM362" s="43">
        <v>65.389733554983849</v>
      </c>
      <c r="BN362" s="43">
        <v>47.373756429783768</v>
      </c>
      <c r="BO362" s="43">
        <v>10.50170293246746</v>
      </c>
      <c r="BP362" s="43">
        <v>25.925300244758965</v>
      </c>
      <c r="BQ362" s="43">
        <v>22.275004380521324</v>
      </c>
      <c r="BR362" s="43">
        <v>44.12545094940554</v>
      </c>
      <c r="BS362" s="43">
        <v>22.331420206618869</v>
      </c>
      <c r="BT362" s="43">
        <v>24.090731804246566</v>
      </c>
      <c r="BU362" s="43">
        <v>71.628163882323122</v>
      </c>
      <c r="BV362" s="43">
        <v>49.918074812407177</v>
      </c>
      <c r="BW362" s="43">
        <v>16.92421154780499</v>
      </c>
      <c r="BX362" s="43">
        <v>5.5407328871602903</v>
      </c>
      <c r="BY362" s="43">
        <v>0.62785021944463959</v>
      </c>
      <c r="BZ362" s="43">
        <v>0.46062734173324738</v>
      </c>
      <c r="CA362" s="43">
        <v>0.23731243413531744</v>
      </c>
      <c r="CB362" s="43">
        <v>0.2915018875992974</v>
      </c>
      <c r="CC362" s="43">
        <v>0.60542699732161476</v>
      </c>
      <c r="CD362" s="43">
        <v>2.7574334538506053</v>
      </c>
      <c r="CE362" s="43">
        <v>0.56058055307556875</v>
      </c>
      <c r="CF362" s="43">
        <v>12.367548727272917</v>
      </c>
      <c r="CG362" s="43">
        <v>-5.6233569424578835E-2</v>
      </c>
      <c r="CH362" s="43">
        <v>2.140813929998941</v>
      </c>
      <c r="CI362" s="43">
        <v>5.3793667719102984</v>
      </c>
      <c r="CJ362" s="43">
        <v>2.8574667338230841</v>
      </c>
      <c r="CK362" s="43">
        <v>0.68460873389512844</v>
      </c>
      <c r="CL362" s="43">
        <v>1.75117512614073</v>
      </c>
      <c r="CM362" s="43">
        <v>-0.38964899907068784</v>
      </c>
      <c r="CN362" s="43">
        <v>5.465278616687943</v>
      </c>
      <c r="CO362" s="43">
        <v>0.62430931824620362</v>
      </c>
      <c r="CP362" s="43">
        <v>0.44375481240788145</v>
      </c>
      <c r="CQ362" s="43">
        <v>0.87707997349229405</v>
      </c>
      <c r="CR362" s="43">
        <v>0.19400847339921731</v>
      </c>
      <c r="CS362" s="43">
        <v>0.62182203012569603</v>
      </c>
      <c r="CT362" s="43">
        <v>2.2516175710851458</v>
      </c>
      <c r="CU362" s="43">
        <v>0.45268643793150481</v>
      </c>
      <c r="CV362" s="43">
        <v>13.258760382748132</v>
      </c>
      <c r="CW362" s="43">
        <v>2.3941512385676993</v>
      </c>
      <c r="CX362" s="43">
        <v>2.4338320846248478</v>
      </c>
      <c r="CY362" s="43">
        <v>2.9393715887980427</v>
      </c>
      <c r="CZ362" s="43">
        <v>1.9323259944827904</v>
      </c>
      <c r="DA362" s="43">
        <v>1.2075143155512915</v>
      </c>
      <c r="DB362" s="43">
        <v>2.020837272166824</v>
      </c>
      <c r="DC362" s="43">
        <v>0.33072788855663482</v>
      </c>
      <c r="DD362" s="44">
        <v>563</v>
      </c>
      <c r="DE362" s="44">
        <f t="shared" si="113"/>
        <v>1567</v>
      </c>
      <c r="DF362" s="43">
        <f t="shared" si="110"/>
        <v>-24.93333333333333</v>
      </c>
      <c r="DG362" s="43">
        <f t="shared" si="110"/>
        <v>-20.898536092882381</v>
      </c>
      <c r="DH362" s="44">
        <v>4549</v>
      </c>
      <c r="DI362" s="44">
        <f t="shared" ref="DI362:DI371" si="114">+DH362+DI361</f>
        <v>12460</v>
      </c>
      <c r="DJ362" s="43">
        <f t="shared" si="112"/>
        <v>21.924417046368273</v>
      </c>
      <c r="DK362" s="43">
        <f t="shared" si="112"/>
        <v>29.333610130786791</v>
      </c>
    </row>
    <row r="363" spans="1:115" x14ac:dyDescent="0.25">
      <c r="A363" s="41">
        <v>2022</v>
      </c>
      <c r="B363" s="41" t="s">
        <v>164</v>
      </c>
      <c r="C363" s="41" t="s">
        <v>175</v>
      </c>
      <c r="D363" s="42">
        <v>106.15258653029636</v>
      </c>
      <c r="E363" s="42">
        <v>99.387556522236835</v>
      </c>
      <c r="F363" s="42">
        <v>105.22501532890327</v>
      </c>
      <c r="G363" s="42">
        <v>107.99144192251606</v>
      </c>
      <c r="H363" s="42">
        <v>88.197396677915592</v>
      </c>
      <c r="I363" s="42">
        <v>102.56204963971179</v>
      </c>
      <c r="J363" s="42">
        <v>115.43869299653899</v>
      </c>
      <c r="K363" s="42">
        <v>119.00944236593622</v>
      </c>
      <c r="L363" s="42">
        <v>113.89786662551018</v>
      </c>
      <c r="M363" s="42">
        <v>106.43353489052434</v>
      </c>
      <c r="N363" s="42">
        <v>142.89963095238517</v>
      </c>
      <c r="O363" s="42">
        <v>114.27230883136706</v>
      </c>
      <c r="P363" s="42">
        <v>114.08400193011947</v>
      </c>
      <c r="Q363" s="42">
        <v>107.20387380259604</v>
      </c>
      <c r="R363" s="42">
        <v>111.39848577586</v>
      </c>
      <c r="S363" s="42">
        <v>104.0317879559893</v>
      </c>
      <c r="T363" s="42">
        <v>135.56340411972218</v>
      </c>
      <c r="U363" s="42">
        <v>126.9455340041945</v>
      </c>
      <c r="V363" s="42">
        <v>169.23474584466226</v>
      </c>
      <c r="W363" s="42">
        <v>139.91785927826467</v>
      </c>
      <c r="X363" s="42">
        <v>132.04424712582818</v>
      </c>
      <c r="Y363" s="42">
        <v>122.33620947556116</v>
      </c>
      <c r="Z363" s="42">
        <v>115.58333598158499</v>
      </c>
      <c r="AA363" s="42">
        <v>121.48272390735211</v>
      </c>
      <c r="AB363" s="43">
        <v>9.5765319083171985</v>
      </c>
      <c r="AC363" s="43">
        <v>5.6975894813732664</v>
      </c>
      <c r="AD363" s="43">
        <v>3.0549127607473858</v>
      </c>
      <c r="AE363" s="43">
        <v>6.77794851285074</v>
      </c>
      <c r="AF363" s="43">
        <v>-0.7692307692307665</v>
      </c>
      <c r="AG363" s="43">
        <v>18.941504178273007</v>
      </c>
      <c r="AH363" s="43">
        <v>25.0929899853775</v>
      </c>
      <c r="AI363" s="43">
        <v>20.926864590876182</v>
      </c>
      <c r="AJ363" s="43">
        <v>13.795504240567791</v>
      </c>
      <c r="AK363" s="43">
        <v>-0.89680968482701573</v>
      </c>
      <c r="AL363" s="43">
        <v>33.365756610699052</v>
      </c>
      <c r="AM363" s="43">
        <v>12.308867119437195</v>
      </c>
      <c r="AN363" s="43">
        <v>14.56708424208102</v>
      </c>
      <c r="AO363" s="43">
        <v>38.500970675867393</v>
      </c>
      <c r="AP363" s="43">
        <v>59.064520769637753</v>
      </c>
      <c r="AQ363" s="43">
        <v>10.571496170133488</v>
      </c>
      <c r="AR363" s="43">
        <v>27.354220886432913</v>
      </c>
      <c r="AS363" s="43">
        <v>10.491145834083015</v>
      </c>
      <c r="AT363" s="43">
        <v>47.796078431337932</v>
      </c>
      <c r="AU363" s="43">
        <v>29.807161701031283</v>
      </c>
      <c r="AV363" s="43">
        <v>23.509193399488048</v>
      </c>
      <c r="AW363" s="43">
        <v>47.663312460933803</v>
      </c>
      <c r="AX363" s="43">
        <v>64.097839712246412</v>
      </c>
      <c r="AY363" s="43">
        <v>18.552789177611295</v>
      </c>
      <c r="AZ363" s="43">
        <v>8.6561844005704547</v>
      </c>
      <c r="BA363" s="43">
        <v>6.2776141384388584</v>
      </c>
      <c r="BB363" s="43">
        <v>4.2335470836763367</v>
      </c>
      <c r="BC363" s="43">
        <v>5.611096053207687</v>
      </c>
      <c r="BD363" s="43">
        <v>0.97232610321618118</v>
      </c>
      <c r="BE363" s="43">
        <v>20.558202859087803</v>
      </c>
      <c r="BF363" s="43">
        <v>20.448239829788516</v>
      </c>
      <c r="BG363" s="43">
        <v>18.851117978549347</v>
      </c>
      <c r="BH363" s="43">
        <v>14.475400759343726</v>
      </c>
      <c r="BI363" s="43">
        <v>8.5523272567176178</v>
      </c>
      <c r="BJ363" s="43">
        <v>32.455383723420653</v>
      </c>
      <c r="BK363" s="43">
        <v>9.26112957492915</v>
      </c>
      <c r="BL363" s="43">
        <v>15.83489363666124</v>
      </c>
      <c r="BM363" s="43">
        <v>60.161826667498694</v>
      </c>
      <c r="BN363" s="43">
        <v>50.332123399793716</v>
      </c>
      <c r="BO363" s="43">
        <v>10.518046775132817</v>
      </c>
      <c r="BP363" s="43">
        <v>26.283836063148392</v>
      </c>
      <c r="BQ363" s="43">
        <v>19.046784106035219</v>
      </c>
      <c r="BR363" s="43">
        <v>45.057735837058075</v>
      </c>
      <c r="BS363" s="43">
        <v>24.170894111806728</v>
      </c>
      <c r="BT363" s="43">
        <v>23.948630974017803</v>
      </c>
      <c r="BU363" s="43">
        <v>66.926102250159957</v>
      </c>
      <c r="BV363" s="43">
        <v>53.530702860349358</v>
      </c>
      <c r="BW363" s="43">
        <v>17.308029218814557</v>
      </c>
      <c r="BX363" s="43">
        <v>7.3602897241531204</v>
      </c>
      <c r="BY363" s="43">
        <v>0.53975707864659495</v>
      </c>
      <c r="BZ363" s="43">
        <v>0.42403643223978543</v>
      </c>
      <c r="CA363" s="43">
        <v>2.0447047666785747</v>
      </c>
      <c r="CB363" s="43">
        <v>-4.4979756553881083E-2</v>
      </c>
      <c r="CC363" s="43">
        <v>0.56974358301584904</v>
      </c>
      <c r="CD363" s="43">
        <v>3.099854889171759</v>
      </c>
      <c r="CE363" s="43">
        <v>0.72717273095443691</v>
      </c>
      <c r="CF363" s="43">
        <v>12.264818114066658</v>
      </c>
      <c r="CG363" s="43">
        <v>3.2393568567108441E-2</v>
      </c>
      <c r="CH363" s="43">
        <v>2.7685542400310128</v>
      </c>
      <c r="CI363" s="43">
        <v>4.5134334138387455</v>
      </c>
      <c r="CJ363" s="43">
        <v>1.6067068099175177</v>
      </c>
      <c r="CK363" s="43">
        <v>0.48704202058967239</v>
      </c>
      <c r="CL363" s="43">
        <v>2.4897679406954318</v>
      </c>
      <c r="CM363" s="43">
        <v>0.36692012042717048</v>
      </c>
      <c r="CN363" s="43">
        <v>5.9373818935538525</v>
      </c>
      <c r="CO363" s="43">
        <v>0.60324485628918512</v>
      </c>
      <c r="CP363" s="43">
        <v>0.44071001223467976</v>
      </c>
      <c r="CQ363" s="43">
        <v>1.1679698204391415</v>
      </c>
      <c r="CR363" s="43">
        <v>0.13446944164960151</v>
      </c>
      <c r="CS363" s="43">
        <v>0.60884774969124755</v>
      </c>
      <c r="CT363" s="43">
        <v>2.4610709268577966</v>
      </c>
      <c r="CU363" s="43">
        <v>0.52106908639219995</v>
      </c>
      <c r="CV363" s="43">
        <v>13.0397011378348</v>
      </c>
      <c r="CW363" s="43">
        <v>1.8362642852652888</v>
      </c>
      <c r="CX363" s="43">
        <v>2.5167476160291229</v>
      </c>
      <c r="CY363" s="43">
        <v>3.3292895269400771</v>
      </c>
      <c r="CZ363" s="43">
        <v>1.8516654009499411</v>
      </c>
      <c r="DA363" s="43">
        <v>1.0290428811572661</v>
      </c>
      <c r="DB363" s="43">
        <v>2.1369981983105659</v>
      </c>
      <c r="DC363" s="43">
        <v>0.33969322918253581</v>
      </c>
      <c r="DD363" s="44">
        <v>531</v>
      </c>
      <c r="DE363" s="44">
        <f t="shared" si="113"/>
        <v>2098</v>
      </c>
      <c r="DF363" s="43">
        <f t="shared" si="110"/>
        <v>-23.487031700288185</v>
      </c>
      <c r="DG363" s="43">
        <f t="shared" si="110"/>
        <v>-21.57009345794393</v>
      </c>
      <c r="DH363" s="44">
        <v>3893</v>
      </c>
      <c r="DI363" s="44">
        <f t="shared" si="114"/>
        <v>16353</v>
      </c>
      <c r="DJ363" s="43">
        <f t="shared" si="112"/>
        <v>18.436264070581075</v>
      </c>
      <c r="DK363" s="43">
        <f t="shared" si="112"/>
        <v>26.561411655444633</v>
      </c>
    </row>
    <row r="364" spans="1:115" x14ac:dyDescent="0.25">
      <c r="A364" s="41">
        <v>2022</v>
      </c>
      <c r="B364" s="41" t="s">
        <v>165</v>
      </c>
      <c r="C364" s="41" t="s">
        <v>175</v>
      </c>
      <c r="D364" s="42">
        <v>106.73642129082957</v>
      </c>
      <c r="E364" s="42">
        <v>99.937038520977623</v>
      </c>
      <c r="F364" s="42">
        <v>105.46488793584652</v>
      </c>
      <c r="G364" s="42">
        <v>107.7977142978793</v>
      </c>
      <c r="H364" s="42">
        <v>88.670727965990267</v>
      </c>
      <c r="I364" s="42">
        <v>103.76301040832668</v>
      </c>
      <c r="J364" s="42">
        <v>119.5797348580587</v>
      </c>
      <c r="K364" s="42">
        <v>118.29681097452342</v>
      </c>
      <c r="L364" s="42">
        <v>120.60042670568973</v>
      </c>
      <c r="M364" s="42">
        <v>121.5316898018491</v>
      </c>
      <c r="N364" s="42">
        <v>136.83596431130866</v>
      </c>
      <c r="O364" s="42">
        <v>119.68558744999278</v>
      </c>
      <c r="P364" s="42">
        <v>119.35553661495754</v>
      </c>
      <c r="Q364" s="42">
        <v>116.53159178979695</v>
      </c>
      <c r="R364" s="42">
        <v>121.02666747276874</v>
      </c>
      <c r="S364" s="42">
        <v>107.81412972817466</v>
      </c>
      <c r="T364" s="42">
        <v>144.75791200556282</v>
      </c>
      <c r="U364" s="42">
        <v>146.11283318988922</v>
      </c>
      <c r="V364" s="42">
        <v>164.41688091945059</v>
      </c>
      <c r="W364" s="42">
        <v>148.00872847640281</v>
      </c>
      <c r="X364" s="42">
        <v>138.55203536403542</v>
      </c>
      <c r="Y364" s="42">
        <v>134.00346466582306</v>
      </c>
      <c r="Z364" s="42">
        <v>126.30423642862203</v>
      </c>
      <c r="AA364" s="42">
        <v>126.73166748636831</v>
      </c>
      <c r="AB364" s="43">
        <v>9.7210155937408551</v>
      </c>
      <c r="AC364" s="43">
        <v>6.1269146608315062</v>
      </c>
      <c r="AD364" s="43">
        <v>2.0356366797058323</v>
      </c>
      <c r="AE364" s="43">
        <v>7.1865540526237837</v>
      </c>
      <c r="AF364" s="43">
        <v>0.29744199881023281</v>
      </c>
      <c r="AG364" s="43">
        <v>19.667590027700843</v>
      </c>
      <c r="AH364" s="43">
        <v>28.989841450430198</v>
      </c>
      <c r="AI364" s="43">
        <v>14.089347079037795</v>
      </c>
      <c r="AJ364" s="43">
        <v>29.19360989110902</v>
      </c>
      <c r="AK364" s="43">
        <v>40.508783768639532</v>
      </c>
      <c r="AL364" s="43">
        <v>54.853957296626007</v>
      </c>
      <c r="AM364" s="43">
        <v>21.39905424182864</v>
      </c>
      <c r="AN364" s="43">
        <v>25.659819811263706</v>
      </c>
      <c r="AO364" s="43">
        <v>50.549811854876772</v>
      </c>
      <c r="AP364" s="43">
        <v>64.678174391534824</v>
      </c>
      <c r="AQ364" s="43">
        <v>3.4356985775402693</v>
      </c>
      <c r="AR364" s="43">
        <v>44.032484577731637</v>
      </c>
      <c r="AS364" s="43">
        <v>57.629776092369411</v>
      </c>
      <c r="AT364" s="43">
        <v>73.112501355173706</v>
      </c>
      <c r="AU364" s="43">
        <v>38.377559886952149</v>
      </c>
      <c r="AV364" s="43">
        <v>35.768897981138473</v>
      </c>
      <c r="AW364" s="43">
        <v>61.961160578550015</v>
      </c>
      <c r="AX364" s="43">
        <v>70.567679187415777</v>
      </c>
      <c r="AY364" s="43">
        <v>11.487325815509198</v>
      </c>
      <c r="AZ364" s="43">
        <v>8.8697977887444814</v>
      </c>
      <c r="BA364" s="43">
        <v>6.2472438630016169</v>
      </c>
      <c r="BB364" s="43">
        <v>3.7855811679431417</v>
      </c>
      <c r="BC364" s="43">
        <v>5.9223816673846574</v>
      </c>
      <c r="BD364" s="43">
        <v>0.83672005737511768</v>
      </c>
      <c r="BE364" s="43">
        <v>20.382513661202161</v>
      </c>
      <c r="BF364" s="43">
        <v>22.173017013978246</v>
      </c>
      <c r="BG364" s="43">
        <v>17.855089131684853</v>
      </c>
      <c r="BH364" s="43">
        <v>17.240394730259425</v>
      </c>
      <c r="BI364" s="43">
        <v>14.319114979617819</v>
      </c>
      <c r="BJ364" s="43">
        <v>36.323364835715168</v>
      </c>
      <c r="BK364" s="43">
        <v>11.564116085543418</v>
      </c>
      <c r="BL364" s="43">
        <v>17.674088943418333</v>
      </c>
      <c r="BM364" s="43">
        <v>58.597178755033298</v>
      </c>
      <c r="BN364" s="43">
        <v>53.342361633242774</v>
      </c>
      <c r="BO364" s="43">
        <v>9.0591458274852386</v>
      </c>
      <c r="BP364" s="43">
        <v>29.683261765122193</v>
      </c>
      <c r="BQ364" s="43">
        <v>26.030847219991273</v>
      </c>
      <c r="BR364" s="43">
        <v>49.939548052060957</v>
      </c>
      <c r="BS364" s="43">
        <v>26.958941114949297</v>
      </c>
      <c r="BT364" s="43">
        <v>26.184204095723153</v>
      </c>
      <c r="BU364" s="43">
        <v>66.112637187230902</v>
      </c>
      <c r="BV364" s="43">
        <v>57.129932033764355</v>
      </c>
      <c r="BW364" s="43">
        <v>16.101655148131844</v>
      </c>
      <c r="BX364" s="43">
        <v>7.7682898985246291</v>
      </c>
      <c r="BY364" s="43">
        <v>0.59080178056370825</v>
      </c>
      <c r="BZ364" s="43">
        <v>0.34618672803571898</v>
      </c>
      <c r="CA364" s="43">
        <v>2.2613125113664627</v>
      </c>
      <c r="CB364" s="43">
        <v>0.12713456037446855</v>
      </c>
      <c r="CC364" s="43">
        <v>0.57584477346083074</v>
      </c>
      <c r="CD364" s="43">
        <v>3.5229983813572283</v>
      </c>
      <c r="CE364" s="43">
        <v>0.34401116336621201</v>
      </c>
      <c r="CF364" s="43">
        <v>27.551896302294075</v>
      </c>
      <c r="CG364" s="43">
        <v>7.6713389242859069</v>
      </c>
      <c r="CH364" s="43">
        <v>4.0378226547906335</v>
      </c>
      <c r="CI364" s="43">
        <v>9.272216920786656</v>
      </c>
      <c r="CJ364" s="43">
        <v>2.9622721243539676</v>
      </c>
      <c r="CK364" s="43">
        <v>0.70098367083300672</v>
      </c>
      <c r="CL364" s="43">
        <v>3.0136318779048827</v>
      </c>
      <c r="CM364" s="43">
        <v>-0.10636987066097579</v>
      </c>
      <c r="CN364" s="43">
        <v>6.3002620290982971</v>
      </c>
      <c r="CO364" s="43">
        <v>0.59627509434739057</v>
      </c>
      <c r="CP364" s="43">
        <v>0.42032707095041727</v>
      </c>
      <c r="CQ364" s="43">
        <v>1.3206970291466351</v>
      </c>
      <c r="CR364" s="43">
        <v>0.13449814158211887</v>
      </c>
      <c r="CS364" s="43">
        <v>0.60225278952881789</v>
      </c>
      <c r="CT364" s="43">
        <v>2.6702862516701629</v>
      </c>
      <c r="CU364" s="43">
        <v>0.55592565187275467</v>
      </c>
      <c r="CV364" s="43">
        <v>15.745861594671572</v>
      </c>
      <c r="CW364" s="43">
        <v>2.9318674679949273</v>
      </c>
      <c r="CX364" s="43">
        <v>2.8017726341159368</v>
      </c>
      <c r="CY364" s="43">
        <v>4.4263639131826391</v>
      </c>
      <c r="CZ364" s="43">
        <v>2.0601947405382282</v>
      </c>
      <c r="DA364" s="43">
        <v>0.96744594586674004</v>
      </c>
      <c r="DB364" s="43">
        <v>2.3022772028830771</v>
      </c>
      <c r="DC364" s="43">
        <v>0.2559396900900246</v>
      </c>
      <c r="DD364" s="44">
        <v>576</v>
      </c>
      <c r="DE364" s="44">
        <f>+DD364++DE363</f>
        <v>2674</v>
      </c>
      <c r="DF364" s="43">
        <f t="shared" si="110"/>
        <v>7.4626865671641784</v>
      </c>
      <c r="DG364" s="43">
        <f t="shared" si="110"/>
        <v>-16.723762067891624</v>
      </c>
      <c r="DH364" s="44">
        <v>3777</v>
      </c>
      <c r="DI364" s="44">
        <f t="shared" si="114"/>
        <v>20130</v>
      </c>
      <c r="DJ364" s="43">
        <f t="shared" si="112"/>
        <v>29.393627954779046</v>
      </c>
      <c r="DK364" s="43">
        <f t="shared" si="112"/>
        <v>27.083333333333325</v>
      </c>
    </row>
    <row r="365" spans="1:115" x14ac:dyDescent="0.25">
      <c r="A365" s="41">
        <v>2022</v>
      </c>
      <c r="B365" s="41" t="s">
        <v>166</v>
      </c>
      <c r="C365" s="41" t="s">
        <v>175</v>
      </c>
      <c r="D365" s="42">
        <v>108.12242011467205</v>
      </c>
      <c r="E365" s="42">
        <v>99.593612271764627</v>
      </c>
      <c r="F365" s="42">
        <v>106.99126830759469</v>
      </c>
      <c r="G365" s="42">
        <v>109.0218174205841</v>
      </c>
      <c r="H365" s="42">
        <v>90.143314195555945</v>
      </c>
      <c r="I365" s="42">
        <v>114.5716573258607</v>
      </c>
      <c r="J365" s="42">
        <v>121.06276472763795</v>
      </c>
      <c r="K365" s="42">
        <v>119.00944236593622</v>
      </c>
      <c r="L365" s="42">
        <v>127.3619004449363</v>
      </c>
      <c r="M365" s="42">
        <v>102.7750081872358</v>
      </c>
      <c r="N365" s="42">
        <v>163.24343464251746</v>
      </c>
      <c r="O365" s="42">
        <v>127.59168983059084</v>
      </c>
      <c r="P365" s="42">
        <v>139.73814433017074</v>
      </c>
      <c r="Q365" s="42">
        <v>146.66637660333356</v>
      </c>
      <c r="R365" s="42">
        <v>138.22296551915824</v>
      </c>
      <c r="S365" s="42">
        <v>121.01909675359379</v>
      </c>
      <c r="T365" s="42">
        <v>151.69978707983881</v>
      </c>
      <c r="U365" s="42">
        <v>124.87426831099937</v>
      </c>
      <c r="V365" s="42">
        <v>197.60636046853358</v>
      </c>
      <c r="W365" s="42">
        <v>155.70383461404342</v>
      </c>
      <c r="X365" s="42">
        <v>160.5457882622969</v>
      </c>
      <c r="Y365" s="42">
        <v>171.04608493975618</v>
      </c>
      <c r="Z365" s="42">
        <v>140.12979370270378</v>
      </c>
      <c r="AA365" s="42">
        <v>142.88036331808749</v>
      </c>
      <c r="AB365" s="43">
        <v>11.348153679490736</v>
      </c>
      <c r="AC365" s="43">
        <v>6.6961000735835219</v>
      </c>
      <c r="AD365" s="43">
        <v>5.0361171624155876</v>
      </c>
      <c r="AE365" s="43">
        <v>9.4415831427777661</v>
      </c>
      <c r="AF365" s="43">
        <v>0.46893317702227932</v>
      </c>
      <c r="AG365" s="43">
        <v>27.200000000000003</v>
      </c>
      <c r="AH365" s="43">
        <v>26.797566371317739</v>
      </c>
      <c r="AI365" s="43">
        <v>17.44022503516176</v>
      </c>
      <c r="AJ365" s="43">
        <v>23.369294287527474</v>
      </c>
      <c r="AK365" s="43">
        <v>5.7145603801856959</v>
      </c>
      <c r="AL365" s="43">
        <v>42.773404055525702</v>
      </c>
      <c r="AM365" s="43">
        <v>24.946273777841398</v>
      </c>
      <c r="AN365" s="43">
        <v>32.216679309274475</v>
      </c>
      <c r="AO365" s="43">
        <v>66.975993663651806</v>
      </c>
      <c r="AP365" s="43">
        <v>50.414629380803746</v>
      </c>
      <c r="AQ365" s="43">
        <v>-5.6857881358593936</v>
      </c>
      <c r="AR365" s="43">
        <v>36.386925194164618</v>
      </c>
      <c r="AS365" s="43">
        <v>19.223576254029553</v>
      </c>
      <c r="AT365" s="43">
        <v>59.683518944010359</v>
      </c>
      <c r="AU365" s="43">
        <v>41.085350114048346</v>
      </c>
      <c r="AV365" s="43">
        <v>40.350366452065181</v>
      </c>
      <c r="AW365" s="43">
        <v>80.651240875705568</v>
      </c>
      <c r="AX365" s="43">
        <v>50.937245603831506</v>
      </c>
      <c r="AY365" s="43">
        <v>1.6649096944119091</v>
      </c>
      <c r="AZ365" s="43">
        <v>9.2832754635939772</v>
      </c>
      <c r="BA365" s="43">
        <v>6.3219799068855664</v>
      </c>
      <c r="BB365" s="43">
        <v>3.9947482168235515</v>
      </c>
      <c r="BC365" s="43">
        <v>6.4983944649265712</v>
      </c>
      <c r="BD365" s="43">
        <v>0.77442414614776744</v>
      </c>
      <c r="BE365" s="43">
        <v>21.541950113378672</v>
      </c>
      <c r="BF365" s="43">
        <v>22.969187674875723</v>
      </c>
      <c r="BG365" s="43">
        <v>17.784674146574343</v>
      </c>
      <c r="BH365" s="43">
        <v>18.294697602844746</v>
      </c>
      <c r="BI365" s="43">
        <v>12.868124750044196</v>
      </c>
      <c r="BJ365" s="43">
        <v>37.50138209702709</v>
      </c>
      <c r="BK365" s="43">
        <v>13.762095267315599</v>
      </c>
      <c r="BL365" s="43">
        <v>20.181061270455778</v>
      </c>
      <c r="BM365" s="43">
        <v>59.903596065039636</v>
      </c>
      <c r="BN365" s="43">
        <v>52.733864681149136</v>
      </c>
      <c r="BO365" s="43">
        <v>6.0764441358402976</v>
      </c>
      <c r="BP365" s="43">
        <v>30.855704470780722</v>
      </c>
      <c r="BQ365" s="43">
        <v>24.874932828013428</v>
      </c>
      <c r="BR365" s="43">
        <v>51.740434930988563</v>
      </c>
      <c r="BS365" s="43">
        <v>29.337719295252683</v>
      </c>
      <c r="BT365" s="43">
        <v>28.662106529096732</v>
      </c>
      <c r="BU365" s="43">
        <v>68.408164014540731</v>
      </c>
      <c r="BV365" s="43">
        <v>55.83315989387625</v>
      </c>
      <c r="BW365" s="43">
        <v>13.156930220162266</v>
      </c>
      <c r="BX365" s="43">
        <v>8.9191412482940464</v>
      </c>
      <c r="BY365" s="43">
        <v>0.63680017108470865</v>
      </c>
      <c r="BZ365" s="43">
        <v>0.57393743761827065</v>
      </c>
      <c r="CA365" s="43">
        <v>2.8037936944523643</v>
      </c>
      <c r="CB365" s="43">
        <v>0.13485180093558224</v>
      </c>
      <c r="CC365" s="43">
        <v>0.7941272721762247</v>
      </c>
      <c r="CD365" s="43">
        <v>3.3987648346913333</v>
      </c>
      <c r="CE365" s="43">
        <v>0.57686603733556208</v>
      </c>
      <c r="CF365" s="43">
        <v>21.554314096019191</v>
      </c>
      <c r="CG365" s="43">
        <v>1.1636545124401234</v>
      </c>
      <c r="CH365" s="43">
        <v>3.7748870905904472</v>
      </c>
      <c r="CI365" s="43">
        <v>9.7438125427127531</v>
      </c>
      <c r="CJ365" s="43">
        <v>3.8076712468362768</v>
      </c>
      <c r="CK365" s="43">
        <v>0.94272243957208957</v>
      </c>
      <c r="CL365" s="43">
        <v>2.7213861881409422</v>
      </c>
      <c r="CM365" s="43">
        <v>-0.59981992427343966</v>
      </c>
      <c r="CN365" s="43">
        <v>6.6568813158125746</v>
      </c>
      <c r="CO365" s="43">
        <v>0.60297694383333322</v>
      </c>
      <c r="CP365" s="43">
        <v>0.44584504828968691</v>
      </c>
      <c r="CQ365" s="43">
        <v>1.4987216186601184</v>
      </c>
      <c r="CR365" s="43">
        <v>0.13454857424379821</v>
      </c>
      <c r="CS365" s="43">
        <v>0.6341224471305078</v>
      </c>
      <c r="CT365" s="43">
        <v>2.7912600054929375</v>
      </c>
      <c r="CU365" s="43">
        <v>0.54940667816219246</v>
      </c>
      <c r="CV365" s="43">
        <v>16.785981498290631</v>
      </c>
      <c r="CW365" s="43">
        <v>2.6294540724140449</v>
      </c>
      <c r="CX365" s="43">
        <v>2.9814576293583901</v>
      </c>
      <c r="CY365" s="43">
        <v>5.3184435470765905</v>
      </c>
      <c r="CZ365" s="43">
        <v>2.3604264530456636</v>
      </c>
      <c r="DA365" s="43">
        <v>0.9632288408521168</v>
      </c>
      <c r="DB365" s="43">
        <v>2.41154086414139</v>
      </c>
      <c r="DC365" s="43">
        <v>0.12143009140243324</v>
      </c>
      <c r="DD365" s="44">
        <v>569</v>
      </c>
      <c r="DE365" s="44">
        <f t="shared" si="113"/>
        <v>3243</v>
      </c>
      <c r="DF365" s="43">
        <f t="shared" si="110"/>
        <v>-10.815047021943569</v>
      </c>
      <c r="DG365" s="43">
        <f t="shared" si="110"/>
        <v>-15.74434918160561</v>
      </c>
      <c r="DH365" s="44">
        <v>3798</v>
      </c>
      <c r="DI365" s="44">
        <f t="shared" si="114"/>
        <v>23928</v>
      </c>
      <c r="DJ365" s="43">
        <f t="shared" si="112"/>
        <v>15.265553869499238</v>
      </c>
      <c r="DK365" s="43">
        <f t="shared" si="112"/>
        <v>25.048340736869612</v>
      </c>
    </row>
    <row r="366" spans="1:115" x14ac:dyDescent="0.25">
      <c r="A366" s="41">
        <v>2022</v>
      </c>
      <c r="B366" s="41" t="s">
        <v>167</v>
      </c>
      <c r="C366" s="41" t="s">
        <v>175</v>
      </c>
      <c r="D366" s="42">
        <v>106.07577088177239</v>
      </c>
      <c r="E366" s="42">
        <v>100.28046477019059</v>
      </c>
      <c r="F366" s="42">
        <v>100.14277061840735</v>
      </c>
      <c r="G366" s="42">
        <v>103.79117155539154</v>
      </c>
      <c r="H366" s="42">
        <v>90.301091291580832</v>
      </c>
      <c r="I366" s="42">
        <v>114.5716573258607</v>
      </c>
      <c r="J366" s="42">
        <v>122.7438252920233</v>
      </c>
      <c r="K366" s="42">
        <v>122.28754676643506</v>
      </c>
      <c r="L366" s="42">
        <v>126.03044728020765</v>
      </c>
      <c r="M366" s="42">
        <v>117.09579097959688</v>
      </c>
      <c r="N366" s="42">
        <v>152.15980832783654</v>
      </c>
      <c r="O366" s="42">
        <v>126.08101561379097</v>
      </c>
      <c r="P366" s="42">
        <v>125.34485312837185</v>
      </c>
      <c r="Q366" s="42">
        <v>155.21191927374116</v>
      </c>
      <c r="R366" s="42">
        <v>124.01521076913002</v>
      </c>
      <c r="S366" s="42">
        <v>118.77236836720738</v>
      </c>
      <c r="T366" s="42">
        <v>154.20438780111735</v>
      </c>
      <c r="U366" s="42">
        <v>144.67466185063074</v>
      </c>
      <c r="V366" s="42">
        <v>187.45137352875577</v>
      </c>
      <c r="W366" s="42">
        <v>158.7773225164191</v>
      </c>
      <c r="X366" s="42">
        <v>147.27574442700779</v>
      </c>
      <c r="Y366" s="42">
        <v>182.07632011138423</v>
      </c>
      <c r="Z366" s="42">
        <v>130.59150419947355</v>
      </c>
      <c r="AA366" s="42">
        <v>141.85073570947935</v>
      </c>
      <c r="AB366" s="43">
        <v>8.7432034613740939</v>
      </c>
      <c r="AC366" s="43">
        <v>6.5693430656934337</v>
      </c>
      <c r="AD366" s="43">
        <v>-2.1618347947396255</v>
      </c>
      <c r="AE366" s="43">
        <v>4.3089430894308833</v>
      </c>
      <c r="AF366" s="43">
        <v>0.82207868467409906</v>
      </c>
      <c r="AG366" s="43">
        <v>27.200000000000003</v>
      </c>
      <c r="AH366" s="43">
        <v>27.320034691658513</v>
      </c>
      <c r="AI366" s="43">
        <v>17.534246575342461</v>
      </c>
      <c r="AJ366" s="43">
        <v>11.020135207225778</v>
      </c>
      <c r="AK366" s="43">
        <v>3.3580601175829061</v>
      </c>
      <c r="AL366" s="43">
        <v>23.342842713549604</v>
      </c>
      <c r="AM366" s="43">
        <v>9.2916315887326295</v>
      </c>
      <c r="AN366" s="43">
        <v>12.126207704082482</v>
      </c>
      <c r="AO366" s="43">
        <v>49.346551903739979</v>
      </c>
      <c r="AP366" s="43">
        <v>28.064639020681348</v>
      </c>
      <c r="AQ366" s="43">
        <v>6.0632043539432745</v>
      </c>
      <c r="AR366" s="43">
        <v>25.841945120332909</v>
      </c>
      <c r="AS366" s="43">
        <v>17.971747356059041</v>
      </c>
      <c r="AT366" s="43">
        <v>39.860148315555847</v>
      </c>
      <c r="AU366" s="43">
        <v>27.379888485921654</v>
      </c>
      <c r="AV366" s="43">
        <v>21.164534267254041</v>
      </c>
      <c r="AW366" s="43">
        <v>62.428950761135546</v>
      </c>
      <c r="AX366" s="43">
        <v>33.202254278981179</v>
      </c>
      <c r="AY366" s="43">
        <v>15.385852545254641</v>
      </c>
      <c r="AZ366" s="43">
        <v>9.2057529362800761</v>
      </c>
      <c r="BA366" s="43">
        <v>6.3575325220310619</v>
      </c>
      <c r="BB366" s="43">
        <v>3.1088815806062264</v>
      </c>
      <c r="BC366" s="43">
        <v>6.1907367433694294</v>
      </c>
      <c r="BD366" s="43">
        <v>0.7813163481953378</v>
      </c>
      <c r="BE366" s="43">
        <v>22.364341085271278</v>
      </c>
      <c r="BF366" s="43">
        <v>23.61351468258772</v>
      </c>
      <c r="BG366" s="43">
        <v>17.747509656434211</v>
      </c>
      <c r="BH366" s="43">
        <v>17.137542538763672</v>
      </c>
      <c r="BI366" s="43">
        <v>11.306242947830603</v>
      </c>
      <c r="BJ366" s="43">
        <v>35.170655509304069</v>
      </c>
      <c r="BK366" s="43">
        <v>13.062424373820591</v>
      </c>
      <c r="BL366" s="43">
        <v>18.938853541911783</v>
      </c>
      <c r="BM366" s="43">
        <v>58.259350225386576</v>
      </c>
      <c r="BN366" s="43">
        <v>48.301581121813882</v>
      </c>
      <c r="BO366" s="43">
        <v>6.0744575132825496</v>
      </c>
      <c r="BP366" s="43">
        <v>30.045718026836976</v>
      </c>
      <c r="BQ366" s="43">
        <v>23.730072582700789</v>
      </c>
      <c r="BR366" s="43">
        <v>49.758964737225938</v>
      </c>
      <c r="BS366" s="43">
        <v>29.024858964539568</v>
      </c>
      <c r="BT366" s="43">
        <v>27.486973587751052</v>
      </c>
      <c r="BU366" s="43">
        <v>67.466498458657327</v>
      </c>
      <c r="BV366" s="43">
        <v>51.734963393380376</v>
      </c>
      <c r="BW366" s="43">
        <v>13.494408940231262</v>
      </c>
      <c r="BX366" s="43">
        <v>8.3157528126050035</v>
      </c>
      <c r="BY366" s="43">
        <v>0.56784454598955003</v>
      </c>
      <c r="BZ366" s="43">
        <v>0.40577790882076181</v>
      </c>
      <c r="CA366" s="43">
        <v>2.0378894726138048</v>
      </c>
      <c r="CB366" s="43">
        <v>0.21667752412758745</v>
      </c>
      <c r="CC366" s="43">
        <v>0.83682354145828342</v>
      </c>
      <c r="CD366" s="43">
        <v>3.5035759432929763</v>
      </c>
      <c r="CE366" s="43">
        <v>0.74716387630203907</v>
      </c>
      <c r="CF366" s="43">
        <v>9.3176721553310031</v>
      </c>
      <c r="CG366" s="43">
        <v>0.77266916697208032</v>
      </c>
      <c r="CH366" s="43">
        <v>2.0249417614682881</v>
      </c>
      <c r="CI366" s="43">
        <v>2.6429452834212075</v>
      </c>
      <c r="CJ366" s="43">
        <v>1.4572310891291105</v>
      </c>
      <c r="CK366" s="43">
        <v>0.74774853713728862</v>
      </c>
      <c r="CL366" s="43">
        <v>1.5020404025304683</v>
      </c>
      <c r="CM366" s="43">
        <v>0.17009591467255958</v>
      </c>
      <c r="CN366" s="43">
        <v>6.8890546443074889</v>
      </c>
      <c r="CO366" s="43">
        <v>0.59158736842534387</v>
      </c>
      <c r="CP366" s="43">
        <v>0.44441860397952426</v>
      </c>
      <c r="CQ366" s="43">
        <v>1.5758755576781638</v>
      </c>
      <c r="CR366" s="43">
        <v>0.14629507125319541</v>
      </c>
      <c r="CS366" s="43">
        <v>0.66313313319880651</v>
      </c>
      <c r="CT366" s="43">
        <v>2.890039555407633</v>
      </c>
      <c r="CU366" s="43">
        <v>0.57770535436482218</v>
      </c>
      <c r="CV366" s="43">
        <v>15.598689736802571</v>
      </c>
      <c r="CW366" s="43">
        <v>2.3344122229477251</v>
      </c>
      <c r="CX366" s="43">
        <v>2.8189942657628966</v>
      </c>
      <c r="CY366" s="43">
        <v>4.8933087058576374</v>
      </c>
      <c r="CZ366" s="43">
        <v>2.2169093284620165</v>
      </c>
      <c r="DA366" s="43">
        <v>0.92898916820869093</v>
      </c>
      <c r="DB366" s="43">
        <v>2.2796766468189547</v>
      </c>
      <c r="DC366" s="43">
        <v>0.12639939874465286</v>
      </c>
      <c r="DD366" s="44">
        <v>579</v>
      </c>
      <c r="DE366" s="44">
        <f t="shared" si="113"/>
        <v>3822</v>
      </c>
      <c r="DF366" s="43">
        <f t="shared" si="110"/>
        <v>-22.593582887700535</v>
      </c>
      <c r="DG366" s="43">
        <f t="shared" si="110"/>
        <v>-16.858820970197954</v>
      </c>
      <c r="DH366" s="44">
        <v>3834</v>
      </c>
      <c r="DI366" s="44">
        <f t="shared" si="114"/>
        <v>27762</v>
      </c>
      <c r="DJ366" s="43">
        <f t="shared" si="112"/>
        <v>-1.7930327868852514</v>
      </c>
      <c r="DK366" s="43">
        <f>+((DI366/DI354)-1)*100</f>
        <v>20.500021702330827</v>
      </c>
    </row>
    <row r="367" spans="1:115" x14ac:dyDescent="0.25">
      <c r="A367" s="41">
        <v>2022</v>
      </c>
      <c r="B367" s="41" t="s">
        <v>168</v>
      </c>
      <c r="C367" s="41" t="s">
        <v>175</v>
      </c>
      <c r="D367" s="42">
        <v>107.20677801857161</v>
      </c>
      <c r="E367" s="42">
        <v>101.65416976704252</v>
      </c>
      <c r="F367" s="42">
        <v>104.37872320949847</v>
      </c>
      <c r="G367" s="42">
        <v>104.21907542958924</v>
      </c>
      <c r="H367" s="42">
        <v>87.671473024499264</v>
      </c>
      <c r="I367" s="42">
        <v>118.17453963170537</v>
      </c>
      <c r="J367" s="42">
        <v>126.22036415550507</v>
      </c>
      <c r="K367" s="42">
        <v>125.06680919294494</v>
      </c>
      <c r="L367" s="42">
        <v>127.35036853906392</v>
      </c>
      <c r="M367" s="42">
        <v>137.72431342668102</v>
      </c>
      <c r="N367" s="42">
        <v>163.26925530330874</v>
      </c>
      <c r="O367" s="42">
        <v>121.58274325622607</v>
      </c>
      <c r="P367" s="42">
        <v>118.62807242827485</v>
      </c>
      <c r="Q367" s="42">
        <v>185.86985645804197</v>
      </c>
      <c r="R367" s="42">
        <v>113.60453145052335</v>
      </c>
      <c r="S367" s="42">
        <v>109.70475845155019</v>
      </c>
      <c r="T367" s="42">
        <v>157.85605442833764</v>
      </c>
      <c r="U367" s="42">
        <v>173.1804426064393</v>
      </c>
      <c r="V367" s="42">
        <v>203.49280549394825</v>
      </c>
      <c r="W367" s="42">
        <v>154.68105874236915</v>
      </c>
      <c r="X367" s="42">
        <v>141.58719466359008</v>
      </c>
      <c r="Y367" s="42">
        <v>219.18423488669836</v>
      </c>
      <c r="Z367" s="42">
        <v>120.15748987751287</v>
      </c>
      <c r="AA367" s="42">
        <v>132.33439186714384</v>
      </c>
      <c r="AB367" s="43">
        <v>9.3187190997024558</v>
      </c>
      <c r="AC367" s="43">
        <v>6.782106782106756</v>
      </c>
      <c r="AD367" s="43">
        <v>0.56870314878649797</v>
      </c>
      <c r="AE367" s="43">
        <v>5.3679430059619948</v>
      </c>
      <c r="AF367" s="43">
        <v>-1.4775413711584084</v>
      </c>
      <c r="AG367" s="43">
        <v>26.15384615384615</v>
      </c>
      <c r="AH367" s="43">
        <v>27.7708481820782</v>
      </c>
      <c r="AI367" s="43">
        <v>17.943548387096797</v>
      </c>
      <c r="AJ367" s="43">
        <v>11.910400648505481</v>
      </c>
      <c r="AK367" s="43">
        <v>14.779793061863655</v>
      </c>
      <c r="AL367" s="43">
        <v>30.254121477531058</v>
      </c>
      <c r="AM367" s="43">
        <v>6.926028740564294</v>
      </c>
      <c r="AN367" s="43">
        <v>2.2489922508182936</v>
      </c>
      <c r="AO367" s="43">
        <v>78.680737168530342</v>
      </c>
      <c r="AP367" s="43">
        <v>19.654291551513015</v>
      </c>
      <c r="AQ367" s="43">
        <v>11.243011052199314</v>
      </c>
      <c r="AR367" s="43">
        <v>27.935889432837957</v>
      </c>
      <c r="AS367" s="43">
        <v>32.526202809017832</v>
      </c>
      <c r="AT367" s="43">
        <v>48.633753440293944</v>
      </c>
      <c r="AU367" s="43">
        <v>25.453492786059371</v>
      </c>
      <c r="AV367" s="43">
        <v>11.587481305265857</v>
      </c>
      <c r="AW367" s="43">
        <v>94.507123628100814</v>
      </c>
      <c r="AX367" s="43">
        <v>24.67273875971534</v>
      </c>
      <c r="AY367" s="43">
        <v>21.848441813721919</v>
      </c>
      <c r="AZ367" s="43">
        <v>9.2199990171291759</v>
      </c>
      <c r="BA367" s="43">
        <v>6.4114306649569519</v>
      </c>
      <c r="BB367" s="43">
        <v>2.7854499284317935</v>
      </c>
      <c r="BC367" s="43">
        <v>6.0898949317702789</v>
      </c>
      <c r="BD367" s="43">
        <v>0.49751243781097632</v>
      </c>
      <c r="BE367" s="43">
        <v>22.86195286195283</v>
      </c>
      <c r="BF367" s="43">
        <v>24.16126684484443</v>
      </c>
      <c r="BG367" s="43">
        <v>17.773265053858367</v>
      </c>
      <c r="BH367" s="43">
        <v>16.418671886206159</v>
      </c>
      <c r="BI367" s="43">
        <v>11.820924511600261</v>
      </c>
      <c r="BJ367" s="43">
        <v>34.466140652936161</v>
      </c>
      <c r="BK367" s="43">
        <v>12.242309224107185</v>
      </c>
      <c r="BL367" s="43">
        <v>16.636138028407977</v>
      </c>
      <c r="BM367" s="43">
        <v>61.013537622153557</v>
      </c>
      <c r="BN367" s="43">
        <v>44.011032352303282</v>
      </c>
      <c r="BO367" s="43">
        <v>6.6777184531690903</v>
      </c>
      <c r="BP367" s="43">
        <v>29.750527845851483</v>
      </c>
      <c r="BQ367" s="43">
        <v>25.051076473529378</v>
      </c>
      <c r="BR367" s="43">
        <v>49.595167018572518</v>
      </c>
      <c r="BS367" s="43">
        <v>28.537394812785166</v>
      </c>
      <c r="BT367" s="43">
        <v>25.251375969029088</v>
      </c>
      <c r="BU367" s="43">
        <v>71.162434967024197</v>
      </c>
      <c r="BV367" s="43">
        <v>47.645390357509697</v>
      </c>
      <c r="BW367" s="43">
        <v>14.480008164640479</v>
      </c>
      <c r="BX367" s="43">
        <v>7.138690324522365</v>
      </c>
      <c r="BY367" s="43">
        <v>0.57963893268520794</v>
      </c>
      <c r="BZ367" s="43">
        <v>0.2567165436134955</v>
      </c>
      <c r="CA367" s="43">
        <v>0.86574276484392843</v>
      </c>
      <c r="CB367" s="43">
        <v>0.31211327144587836</v>
      </c>
      <c r="CC367" s="43">
        <v>0.83230205718901484</v>
      </c>
      <c r="CD367" s="43">
        <v>3.489599771026862</v>
      </c>
      <c r="CE367" s="43">
        <v>0.80257698371797859</v>
      </c>
      <c r="CF367" s="43">
        <v>10.726737526112952</v>
      </c>
      <c r="CG367" s="43">
        <v>3.1945250110481145</v>
      </c>
      <c r="CH367" s="43">
        <v>2.666012541171995</v>
      </c>
      <c r="CI367" s="43">
        <v>1.5762034824270668</v>
      </c>
      <c r="CJ367" s="43">
        <v>0.64014142697048726</v>
      </c>
      <c r="CK367" s="43">
        <v>1.1643211683679784</v>
      </c>
      <c r="CL367" s="43">
        <v>1.0523396824117577</v>
      </c>
      <c r="CM367" s="43">
        <v>0.43319421371555078</v>
      </c>
      <c r="CN367" s="43">
        <v>6.9222867713819207</v>
      </c>
      <c r="CO367" s="43">
        <v>0.59008614116024005</v>
      </c>
      <c r="CP367" s="43">
        <v>0.4208353118343624</v>
      </c>
      <c r="CQ367" s="43">
        <v>1.4866529402886033</v>
      </c>
      <c r="CR367" s="43">
        <v>0.16712882795519202</v>
      </c>
      <c r="CS367" s="43">
        <v>0.68438788207350765</v>
      </c>
      <c r="CT367" s="43">
        <v>2.967236956657044</v>
      </c>
      <c r="CU367" s="43">
        <v>0.60595871141297142</v>
      </c>
      <c r="CV367" s="43">
        <v>14.944324572085549</v>
      </c>
      <c r="CW367" s="43">
        <v>2.4526738427147476</v>
      </c>
      <c r="CX367" s="43">
        <v>2.8131390714975093</v>
      </c>
      <c r="CY367" s="43">
        <v>4.4372570127873585</v>
      </c>
      <c r="CZ367" s="43">
        <v>2.0004027289827375</v>
      </c>
      <c r="DA367" s="43">
        <v>0.96134625428727005</v>
      </c>
      <c r="DB367" s="43">
        <v>2.1109233630417124</v>
      </c>
      <c r="DC367" s="43">
        <v>0.16858229877421238</v>
      </c>
      <c r="DD367" s="44">
        <v>654</v>
      </c>
      <c r="DE367" s="44">
        <f t="shared" si="113"/>
        <v>4476</v>
      </c>
      <c r="DF367" s="43">
        <f t="shared" si="110"/>
        <v>-3.1111111111111089</v>
      </c>
      <c r="DG367" s="43">
        <f t="shared" si="110"/>
        <v>-15.098634294385437</v>
      </c>
      <c r="DH367" s="44">
        <v>4223</v>
      </c>
      <c r="DI367" s="44">
        <f t="shared" si="114"/>
        <v>31985</v>
      </c>
      <c r="DJ367" s="43">
        <f t="shared" si="112"/>
        <v>11.837923728813561</v>
      </c>
      <c r="DK367" s="43">
        <f t="shared" si="112"/>
        <v>19.2802535894089</v>
      </c>
    </row>
    <row r="368" spans="1:115" x14ac:dyDescent="0.25">
      <c r="A368" s="41">
        <v>2022</v>
      </c>
      <c r="B368" s="41" t="s">
        <v>169</v>
      </c>
      <c r="C368" s="41" t="s">
        <v>175</v>
      </c>
      <c r="D368" s="42">
        <v>108.46386401648817</v>
      </c>
      <c r="E368" s="42">
        <v>103.37130101310743</v>
      </c>
      <c r="F368" s="42">
        <v>105.32563604771632</v>
      </c>
      <c r="G368" s="42">
        <v>106.03713467618039</v>
      </c>
      <c r="H368" s="42">
        <v>88.03961958189069</v>
      </c>
      <c r="I368" s="42">
        <v>115.77261809447559</v>
      </c>
      <c r="J368" s="42">
        <v>126.43599757866326</v>
      </c>
      <c r="K368" s="42">
        <v>127.41849278460715</v>
      </c>
      <c r="L368" s="42">
        <v>123.38965954992911</v>
      </c>
      <c r="M368" s="42">
        <v>125.28293348942852</v>
      </c>
      <c r="N368" s="42">
        <v>159.11412762883816</v>
      </c>
      <c r="O368" s="42">
        <v>118.89708022836913</v>
      </c>
      <c r="P368" s="42">
        <v>115.08774810355915</v>
      </c>
      <c r="Q368" s="42">
        <v>152.43069912914311</v>
      </c>
      <c r="R368" s="42">
        <v>119.75054179744831</v>
      </c>
      <c r="S368" s="42">
        <v>119.81681383869693</v>
      </c>
      <c r="T368" s="42">
        <v>155.54310949543435</v>
      </c>
      <c r="U368" s="42">
        <v>159.25404705960139</v>
      </c>
      <c r="V368" s="42">
        <v>200.67942795049288</v>
      </c>
      <c r="W368" s="42">
        <v>155.06700817412758</v>
      </c>
      <c r="X368" s="42">
        <v>139.14904563848353</v>
      </c>
      <c r="Y368" s="42">
        <v>183.41055087559207</v>
      </c>
      <c r="Z368" s="42">
        <v>128.38506439500722</v>
      </c>
      <c r="AA368" s="42">
        <v>145.62177450776869</v>
      </c>
      <c r="AB368" s="43">
        <v>9.6605287954391059</v>
      </c>
      <c r="AC368" s="43">
        <v>6.1354019746121313</v>
      </c>
      <c r="AD368" s="43">
        <v>0.29771834800740304</v>
      </c>
      <c r="AE368" s="43">
        <v>6.6231403189553673</v>
      </c>
      <c r="AF368" s="43">
        <v>-0.47562425683710385</v>
      </c>
      <c r="AG368" s="43">
        <v>19.306930693069301</v>
      </c>
      <c r="AH368" s="43">
        <v>26.42347971453145</v>
      </c>
      <c r="AI368" s="43">
        <v>19.041278295605846</v>
      </c>
      <c r="AJ368" s="43">
        <v>11.03825316927658</v>
      </c>
      <c r="AK368" s="43">
        <v>4.7628370275063281</v>
      </c>
      <c r="AL368" s="43">
        <v>23.382073893079138</v>
      </c>
      <c r="AM368" s="43">
        <v>12.588798496442077</v>
      </c>
      <c r="AN368" s="43">
        <v>1.6174965235926431</v>
      </c>
      <c r="AO368" s="43">
        <v>30.842112628046969</v>
      </c>
      <c r="AP368" s="43">
        <v>17.099695102948822</v>
      </c>
      <c r="AQ368" s="43">
        <v>11.949959991838565</v>
      </c>
      <c r="AR368" s="43">
        <v>27.834177901713851</v>
      </c>
      <c r="AS368" s="43">
        <v>21.103761036158009</v>
      </c>
      <c r="AT368" s="43">
        <v>41.088742914818923</v>
      </c>
      <c r="AU368" s="43">
        <v>33.663642172734562</v>
      </c>
      <c r="AV368" s="43">
        <v>11.584669018404337</v>
      </c>
      <c r="AW368" s="43">
        <v>45.462248379864299</v>
      </c>
      <c r="AX368" s="43">
        <v>23.288648031883664</v>
      </c>
      <c r="AY368" s="43">
        <v>22.832162455556148</v>
      </c>
      <c r="AZ368" s="43">
        <v>9.2697076790718924</v>
      </c>
      <c r="BA368" s="43">
        <v>6.3797016861219191</v>
      </c>
      <c r="BB368" s="43">
        <v>2.5015353281159003</v>
      </c>
      <c r="BC368" s="43">
        <v>6.1483976120356276</v>
      </c>
      <c r="BD368" s="43">
        <v>0.38946465113212092</v>
      </c>
      <c r="BE368" s="43">
        <v>22.43627741553049</v>
      </c>
      <c r="BF368" s="43">
        <v>24.427504634595554</v>
      </c>
      <c r="BG368" s="43">
        <v>17.921733707514775</v>
      </c>
      <c r="BH368" s="43">
        <v>15.781652638121013</v>
      </c>
      <c r="BI368" s="43">
        <v>10.912742368562123</v>
      </c>
      <c r="BJ368" s="43">
        <v>33.042012103428078</v>
      </c>
      <c r="BK368" s="43">
        <v>12.280567492346472</v>
      </c>
      <c r="BL368" s="43">
        <v>14.853451420565378</v>
      </c>
      <c r="BM368" s="43">
        <v>57.054350577438953</v>
      </c>
      <c r="BN368" s="43">
        <v>40.27278822763467</v>
      </c>
      <c r="BO368" s="43">
        <v>7.270473764915808</v>
      </c>
      <c r="BP368" s="43">
        <v>29.518182983241182</v>
      </c>
      <c r="BQ368" s="43">
        <v>24.532842370710782</v>
      </c>
      <c r="BR368" s="43">
        <v>48.477697605508638</v>
      </c>
      <c r="BS368" s="43">
        <v>29.1208207168842</v>
      </c>
      <c r="BT368" s="43">
        <v>23.592069593433184</v>
      </c>
      <c r="BU368" s="43">
        <v>67.753338446080562</v>
      </c>
      <c r="BV368" s="43">
        <v>44.226679386334624</v>
      </c>
      <c r="BW368" s="43">
        <v>15.432920360944479</v>
      </c>
      <c r="BX368" s="43">
        <v>7.6471364501494445</v>
      </c>
      <c r="BY368" s="43">
        <v>0.58286083951152401</v>
      </c>
      <c r="BZ368" s="43">
        <v>0.23656503807275295</v>
      </c>
      <c r="CA368" s="43">
        <v>1.3723052677106762</v>
      </c>
      <c r="CB368" s="43">
        <v>0.47956904516770765</v>
      </c>
      <c r="CC368" s="43">
        <v>0.64926270730397451</v>
      </c>
      <c r="CD368" s="43">
        <v>3.3453015061165745</v>
      </c>
      <c r="CE368" s="43">
        <v>0.98127204626623399</v>
      </c>
      <c r="CF368" s="43">
        <v>10.127842780998659</v>
      </c>
      <c r="CG368" s="43">
        <v>1.0946314357256697</v>
      </c>
      <c r="CH368" s="43">
        <v>2.2053332175253595</v>
      </c>
      <c r="CI368" s="43">
        <v>3.8311091448460819</v>
      </c>
      <c r="CJ368" s="43">
        <v>0.82114049958353164</v>
      </c>
      <c r="CK368" s="43">
        <v>0.54224939410616968</v>
      </c>
      <c r="CL368" s="43">
        <v>1.0405764181108608</v>
      </c>
      <c r="CM368" s="43">
        <v>0.5928026711009845</v>
      </c>
      <c r="CN368" s="43">
        <v>6.9813343416672344</v>
      </c>
      <c r="CO368" s="43">
        <v>0.60502163435433887</v>
      </c>
      <c r="CP368" s="43">
        <v>0.35952449971305406</v>
      </c>
      <c r="CQ368" s="43">
        <v>1.4738078373843797</v>
      </c>
      <c r="CR368" s="43">
        <v>0.20222640929103644</v>
      </c>
      <c r="CS368" s="43">
        <v>0.68044213945878285</v>
      </c>
      <c r="CT368" s="43">
        <v>3.0121927556230492</v>
      </c>
      <c r="CU368" s="43">
        <v>0.64811906584259305</v>
      </c>
      <c r="CV368" s="43">
        <v>14.400394258369211</v>
      </c>
      <c r="CW368" s="43">
        <v>2.2918569092410372</v>
      </c>
      <c r="CX368" s="43">
        <v>2.7410475591701084</v>
      </c>
      <c r="CY368" s="43">
        <v>4.3653031309639321</v>
      </c>
      <c r="CZ368" s="43">
        <v>1.8873077396285363</v>
      </c>
      <c r="DA368" s="43">
        <v>0.91178402904700306</v>
      </c>
      <c r="DB368" s="43">
        <v>1.9843443933723299</v>
      </c>
      <c r="DC368" s="43">
        <v>0.21875049694626419</v>
      </c>
      <c r="DD368" s="44">
        <v>658</v>
      </c>
      <c r="DE368" s="44">
        <f t="shared" si="113"/>
        <v>5134</v>
      </c>
      <c r="DF368" s="43">
        <f t="shared" si="110"/>
        <v>-16.919191919191924</v>
      </c>
      <c r="DG368" s="43">
        <f t="shared" si="110"/>
        <v>-15.336411609498679</v>
      </c>
      <c r="DH368" s="44">
        <v>3528</v>
      </c>
      <c r="DI368" s="44">
        <f t="shared" si="114"/>
        <v>35513</v>
      </c>
      <c r="DJ368" s="43">
        <f t="shared" si="112"/>
        <v>-6.9620253164556996</v>
      </c>
      <c r="DK368" s="43">
        <f t="shared" si="112"/>
        <v>16.029012970889013</v>
      </c>
    </row>
    <row r="369" spans="1:115" x14ac:dyDescent="0.25">
      <c r="A369" s="41">
        <v>2022</v>
      </c>
      <c r="B369" s="41" t="s">
        <v>170</v>
      </c>
      <c r="C369" s="41" t="s">
        <v>175</v>
      </c>
      <c r="D369" s="42">
        <v>108.98348395682356</v>
      </c>
      <c r="E369" s="42">
        <v>103.64604201247782</v>
      </c>
      <c r="F369" s="42">
        <v>106.83764203097796</v>
      </c>
      <c r="G369" s="42">
        <v>106.24363555079319</v>
      </c>
      <c r="H369" s="42">
        <v>88.144804312573953</v>
      </c>
      <c r="I369" s="42">
        <v>119.13530824659728</v>
      </c>
      <c r="J369" s="42">
        <v>127.86621926297497</v>
      </c>
      <c r="K369" s="42">
        <v>127.27596650632461</v>
      </c>
      <c r="L369" s="42">
        <v>128.09497141692356</v>
      </c>
      <c r="M369" s="42">
        <v>138.00401997456763</v>
      </c>
      <c r="N369" s="42">
        <v>148.73137015156982</v>
      </c>
      <c r="O369" s="42">
        <v>125.7233244168186</v>
      </c>
      <c r="P369" s="42">
        <v>116.42946842196871</v>
      </c>
      <c r="Q369" s="42">
        <v>173.15642493261305</v>
      </c>
      <c r="R369" s="42">
        <v>128.07432372165394</v>
      </c>
      <c r="S369" s="42">
        <v>100.11734743777083</v>
      </c>
      <c r="T369" s="42">
        <v>162.94517629960572</v>
      </c>
      <c r="U369" s="42">
        <v>178.71230038625475</v>
      </c>
      <c r="V369" s="42">
        <v>189.91113311305335</v>
      </c>
      <c r="W369" s="42">
        <v>164.89490196367987</v>
      </c>
      <c r="X369" s="42">
        <v>141.09574305866371</v>
      </c>
      <c r="Y369" s="42">
        <v>207.62823102644791</v>
      </c>
      <c r="Z369" s="42">
        <v>137.62691680922828</v>
      </c>
      <c r="AA369" s="42">
        <v>122.80444894638411</v>
      </c>
      <c r="AB369" s="43">
        <v>6.9488776060663282</v>
      </c>
      <c r="AC369" s="43">
        <v>4.5738045738045852</v>
      </c>
      <c r="AD369" s="43">
        <v>-1.7655812645744895E-2</v>
      </c>
      <c r="AE369" s="43">
        <v>2.4953276786264578</v>
      </c>
      <c r="AF369" s="43">
        <v>-2.1599532983070713</v>
      </c>
      <c r="AG369" s="43">
        <v>14.549653579676658</v>
      </c>
      <c r="AH369" s="43">
        <v>23.668865715585461</v>
      </c>
      <c r="AI369" s="43">
        <v>18.671096345514961</v>
      </c>
      <c r="AJ369" s="43">
        <v>3.643368815713699</v>
      </c>
      <c r="AK369" s="43">
        <v>6.9024468434338404</v>
      </c>
      <c r="AL369" s="43">
        <v>14.20385730036795</v>
      </c>
      <c r="AM369" s="43">
        <v>3.3491497552919913</v>
      </c>
      <c r="AN369" s="43">
        <v>-11.390224247171677</v>
      </c>
      <c r="AO369" s="43">
        <v>36.633739927134101</v>
      </c>
      <c r="AP369" s="43">
        <v>5.5665914499233971</v>
      </c>
      <c r="AQ369" s="43">
        <v>1.224199912853785</v>
      </c>
      <c r="AR369" s="43">
        <v>20.695918723449779</v>
      </c>
      <c r="AS369" s="43">
        <v>24.491886352921412</v>
      </c>
      <c r="AT369" s="43">
        <v>30.956439334155085</v>
      </c>
      <c r="AU369" s="43">
        <v>24.027598024333674</v>
      </c>
      <c r="AV369" s="43">
        <v>-1.8669465990703515</v>
      </c>
      <c r="AW369" s="43">
        <v>51.455558427684167</v>
      </c>
      <c r="AX369" s="43">
        <v>15.66154921708276</v>
      </c>
      <c r="AY369" s="43">
        <v>11.591439832879512</v>
      </c>
      <c r="AZ369" s="43">
        <v>9.0280019294791245</v>
      </c>
      <c r="BA369" s="43">
        <v>6.1905798679149582</v>
      </c>
      <c r="BB369" s="43">
        <v>2.2394222290067045</v>
      </c>
      <c r="BC369" s="43">
        <v>5.7735309056192285</v>
      </c>
      <c r="BD369" s="43">
        <v>0.13047088127151607</v>
      </c>
      <c r="BE369" s="43">
        <v>21.53926976622007</v>
      </c>
      <c r="BF369" s="43">
        <v>24.345212537280414</v>
      </c>
      <c r="BG369" s="43">
        <v>18.000418614386369</v>
      </c>
      <c r="BH369" s="43">
        <v>14.369263341971505</v>
      </c>
      <c r="BI369" s="43">
        <v>10.423644515914265</v>
      </c>
      <c r="BJ369" s="43">
        <v>30.878445332312452</v>
      </c>
      <c r="BK369" s="43">
        <v>11.272731218896981</v>
      </c>
      <c r="BL369" s="43">
        <v>11.676883335025234</v>
      </c>
      <c r="BM369" s="43">
        <v>54.50350174604408</v>
      </c>
      <c r="BN369" s="43">
        <v>35.36254001809165</v>
      </c>
      <c r="BO369" s="43">
        <v>6.7013983906691221</v>
      </c>
      <c r="BP369" s="43">
        <v>28.472092305306095</v>
      </c>
      <c r="BQ369" s="43">
        <v>24.527708382216183</v>
      </c>
      <c r="BR369" s="43">
        <v>46.408138081734009</v>
      </c>
      <c r="BS369" s="43">
        <v>28.533170491062609</v>
      </c>
      <c r="BT369" s="43">
        <v>20.465791741889184</v>
      </c>
      <c r="BU369" s="43">
        <v>65.699111063743928</v>
      </c>
      <c r="BV369" s="43">
        <v>40.278472366288739</v>
      </c>
      <c r="BW369" s="43">
        <v>15.065042605591428</v>
      </c>
      <c r="BX369" s="43">
        <v>6.002726914282027</v>
      </c>
      <c r="BY369" s="43">
        <v>0.41392235885743262</v>
      </c>
      <c r="BZ369" s="43">
        <v>0.23534819924674263</v>
      </c>
      <c r="CA369" s="43">
        <v>0.95764931709340062</v>
      </c>
      <c r="CB369" s="43">
        <v>-0.20333028154400223</v>
      </c>
      <c r="CC369" s="43">
        <v>0.53011109116829014</v>
      </c>
      <c r="CD369" s="43">
        <v>3.0886838005872983</v>
      </c>
      <c r="CE369" s="43">
        <v>0.98034242887286493</v>
      </c>
      <c r="CF369" s="43">
        <v>2.6515030326009725</v>
      </c>
      <c r="CG369" s="43">
        <v>1.5017687702119338</v>
      </c>
      <c r="CH369" s="43">
        <v>1.2793755845186401</v>
      </c>
      <c r="CI369" s="43">
        <v>0.56783309677534544</v>
      </c>
      <c r="CJ369" s="43">
        <v>-1.4838260592112824</v>
      </c>
      <c r="CK369" s="43">
        <v>0.63020419961745189</v>
      </c>
      <c r="CL369" s="43">
        <v>0.22950057236762961</v>
      </c>
      <c r="CM369" s="43">
        <v>-7.3353131678745187E-2</v>
      </c>
      <c r="CN369" s="43">
        <v>6.7202019851030013</v>
      </c>
      <c r="CO369" s="43">
        <v>0.58544550816959062</v>
      </c>
      <c r="CP369" s="43">
        <v>0.34585715812843104</v>
      </c>
      <c r="CQ369" s="43">
        <v>1.420932784361415</v>
      </c>
      <c r="CR369" s="43">
        <v>7.4389518191438975E-4</v>
      </c>
      <c r="CS369" s="43">
        <v>0.66504229263483294</v>
      </c>
      <c r="CT369" s="43">
        <v>3.0200284648078655</v>
      </c>
      <c r="CU369" s="43">
        <v>0.68215188181895092</v>
      </c>
      <c r="CV369" s="43">
        <v>12.895581671364177</v>
      </c>
      <c r="CW369" s="43">
        <v>2.2006539922169073</v>
      </c>
      <c r="CX369" s="43">
        <v>2.5723211333001359</v>
      </c>
      <c r="CY369" s="43">
        <v>3.9269465384256241</v>
      </c>
      <c r="CZ369" s="43">
        <v>1.3480777383788305</v>
      </c>
      <c r="DA369" s="43">
        <v>0.88077440694191278</v>
      </c>
      <c r="DB369" s="43">
        <v>1.7817760120850514</v>
      </c>
      <c r="DC369" s="43">
        <v>0.18503185001571631</v>
      </c>
      <c r="DD369" s="44">
        <v>662</v>
      </c>
      <c r="DE369" s="44">
        <f t="shared" si="113"/>
        <v>5796</v>
      </c>
      <c r="DF369" s="43">
        <f t="shared" si="110"/>
        <v>-6.0992907801418417</v>
      </c>
      <c r="DG369" s="43">
        <f t="shared" si="110"/>
        <v>-14.374353671147876</v>
      </c>
      <c r="DH369" s="44">
        <v>2924</v>
      </c>
      <c r="DI369" s="44">
        <f t="shared" si="114"/>
        <v>38437</v>
      </c>
      <c r="DJ369" s="43">
        <f t="shared" si="112"/>
        <v>-14.75218658892128</v>
      </c>
      <c r="DK369" s="43">
        <f t="shared" si="112"/>
        <v>12.927108734612336</v>
      </c>
    </row>
    <row r="370" spans="1:115" x14ac:dyDescent="0.25">
      <c r="A370" s="41">
        <v>2022</v>
      </c>
      <c r="B370" s="41" t="s">
        <v>171</v>
      </c>
      <c r="C370" s="41" t="s">
        <v>175</v>
      </c>
      <c r="D370" s="42">
        <v>111.46815448723773</v>
      </c>
      <c r="E370" s="42">
        <v>102.68444851468146</v>
      </c>
      <c r="F370" s="42">
        <v>108.21758332064917</v>
      </c>
      <c r="G370" s="42">
        <v>108.79828554600321</v>
      </c>
      <c r="H370" s="42">
        <v>88.565543235307004</v>
      </c>
      <c r="I370" s="42">
        <v>129.9439551641313</v>
      </c>
      <c r="J370" s="42">
        <v>134.82369767202661</v>
      </c>
      <c r="K370" s="42">
        <v>128.13112417601994</v>
      </c>
      <c r="L370" s="42">
        <v>129.61692436502901</v>
      </c>
      <c r="M370" s="42">
        <v>115.70307442294339</v>
      </c>
      <c r="N370" s="42">
        <v>159.20340282897146</v>
      </c>
      <c r="O370" s="42">
        <v>129.28665548255759</v>
      </c>
      <c r="P370" s="42">
        <v>124.54723514887223</v>
      </c>
      <c r="Q370" s="42">
        <v>240.68872827557416</v>
      </c>
      <c r="R370" s="42">
        <v>145.84867266296223</v>
      </c>
      <c r="S370" s="42">
        <v>105.58004112408153</v>
      </c>
      <c r="T370" s="42">
        <v>164.9879486519657</v>
      </c>
      <c r="U370" s="42">
        <v>152.54274395414029</v>
      </c>
      <c r="V370" s="42">
        <v>205.08622904942621</v>
      </c>
      <c r="W370" s="42">
        <v>168.88029386999349</v>
      </c>
      <c r="X370" s="42">
        <v>151.32848119063794</v>
      </c>
      <c r="Y370" s="42">
        <v>289.67442395171827</v>
      </c>
      <c r="Z370" s="42">
        <v>157.25817666456439</v>
      </c>
      <c r="AA370" s="42">
        <v>130.55911372643519</v>
      </c>
      <c r="AB370" s="43">
        <v>5.5374246581903819</v>
      </c>
      <c r="AC370" s="43">
        <v>4.2538354253835342</v>
      </c>
      <c r="AD370" s="43">
        <v>2.3598093117061403</v>
      </c>
      <c r="AE370" s="43">
        <v>0.49751243781093191</v>
      </c>
      <c r="AF370" s="43">
        <v>-2.3768115942028989</v>
      </c>
      <c r="AG370" s="43">
        <v>16.594827586206872</v>
      </c>
      <c r="AH370" s="43">
        <v>17.879953828046702</v>
      </c>
      <c r="AI370" s="43">
        <v>18.056467498358497</v>
      </c>
      <c r="AJ370" s="43">
        <v>3.6330876801611733</v>
      </c>
      <c r="AK370" s="43">
        <v>-2.8842347114335865</v>
      </c>
      <c r="AL370" s="43">
        <v>20.556011417968744</v>
      </c>
      <c r="AM370" s="43">
        <v>6.5790778110531134</v>
      </c>
      <c r="AN370" s="43">
        <v>-8.5243966602204466</v>
      </c>
      <c r="AO370" s="43">
        <v>25.550242534249868</v>
      </c>
      <c r="AP370" s="43">
        <v>-2.7777074395406776</v>
      </c>
      <c r="AQ370" s="43">
        <v>6.4478554570932545</v>
      </c>
      <c r="AR370" s="43">
        <v>20.216368674294394</v>
      </c>
      <c r="AS370" s="43">
        <v>14.03884316462003</v>
      </c>
      <c r="AT370" s="43">
        <v>38.404567523433883</v>
      </c>
      <c r="AU370" s="43">
        <v>26.336335590929181</v>
      </c>
      <c r="AV370" s="43">
        <v>1.2131836905034277</v>
      </c>
      <c r="AW370" s="43">
        <v>39.907940305179501</v>
      </c>
      <c r="AX370" s="43">
        <v>7.5688103180576283</v>
      </c>
      <c r="AY370" s="43">
        <v>17.780759378948986</v>
      </c>
      <c r="AZ370" s="43">
        <v>8.6879208577657074</v>
      </c>
      <c r="BA370" s="43">
        <v>6.0080194570433454</v>
      </c>
      <c r="BB370" s="43">
        <v>2.2506584942198593</v>
      </c>
      <c r="BC370" s="43">
        <v>5.2628172670963203</v>
      </c>
      <c r="BD370" s="43">
        <v>-0.10222198310645414</v>
      </c>
      <c r="BE370" s="43">
        <v>21.002107234839574</v>
      </c>
      <c r="BF370" s="43">
        <v>23.652545272122104</v>
      </c>
      <c r="BG370" s="43">
        <v>18.005802219979806</v>
      </c>
      <c r="BH370" s="43">
        <v>13.23823410130991</v>
      </c>
      <c r="BI370" s="43">
        <v>9.0772968005024879</v>
      </c>
      <c r="BJ370" s="43">
        <v>29.801700280005683</v>
      </c>
      <c r="BK370" s="43">
        <v>10.798003831520608</v>
      </c>
      <c r="BL370" s="43">
        <v>9.4255297415525732</v>
      </c>
      <c r="BM370" s="43">
        <v>49.901962060058679</v>
      </c>
      <c r="BN370" s="43">
        <v>29.683642307262637</v>
      </c>
      <c r="BO370" s="43">
        <v>6.679531683998996</v>
      </c>
      <c r="BP370" s="43">
        <v>27.584002295597145</v>
      </c>
      <c r="BQ370" s="43">
        <v>23.43069086341325</v>
      </c>
      <c r="BR370" s="43">
        <v>45.546206076720331</v>
      </c>
      <c r="BS370" s="43">
        <v>28.304811483581037</v>
      </c>
      <c r="BT370" s="43">
        <v>18.285727993034271</v>
      </c>
      <c r="BU370" s="43">
        <v>61.574550906340633</v>
      </c>
      <c r="BV370" s="43">
        <v>35.530206231769476</v>
      </c>
      <c r="BW370" s="43">
        <v>15.303958783755833</v>
      </c>
      <c r="BX370" s="43">
        <v>4.727751748633656</v>
      </c>
      <c r="BY370" s="43">
        <v>0.35084291072241031</v>
      </c>
      <c r="BZ370" s="43">
        <v>0.44308270143617257</v>
      </c>
      <c r="CA370" s="43">
        <v>1.1402394598480928E-2</v>
      </c>
      <c r="CB370" s="43">
        <v>-0.21752260464789747</v>
      </c>
      <c r="CC370" s="43">
        <v>0.61046666465700061</v>
      </c>
      <c r="CD370" s="43">
        <v>2.4629172332713507</v>
      </c>
      <c r="CE370" s="43">
        <v>1.0665624485961385</v>
      </c>
      <c r="CF370" s="43">
        <v>3.7661216200581342</v>
      </c>
      <c r="CG370" s="43">
        <v>-0.54677358508515261</v>
      </c>
      <c r="CH370" s="43">
        <v>1.9175440695381625</v>
      </c>
      <c r="CI370" s="43">
        <v>2.9607845603854277</v>
      </c>
      <c r="CJ370" s="43">
        <v>-1.1393500880163021</v>
      </c>
      <c r="CK370" s="43">
        <v>0.65686191239893044</v>
      </c>
      <c r="CL370" s="43">
        <v>-0.27462671766203306</v>
      </c>
      <c r="CM370" s="43">
        <v>0.19168146849910275</v>
      </c>
      <c r="CN370" s="43">
        <v>6.3910686700565345</v>
      </c>
      <c r="CO370" s="43">
        <v>0.55892249249041592</v>
      </c>
      <c r="CP370" s="43">
        <v>0.35625270870635189</v>
      </c>
      <c r="CQ370" s="43">
        <v>1.1506337593597855</v>
      </c>
      <c r="CR370" s="43">
        <v>-2.0177707310126119E-2</v>
      </c>
      <c r="CS370" s="43">
        <v>0.65981102904103339</v>
      </c>
      <c r="CT370" s="43">
        <v>2.9666274172850127</v>
      </c>
      <c r="CU370" s="43">
        <v>0.71899897048406147</v>
      </c>
      <c r="CV370" s="43">
        <v>11.939624626624022</v>
      </c>
      <c r="CW370" s="43">
        <v>1.9108930985140369</v>
      </c>
      <c r="CX370" s="43">
        <v>2.5040236222045782</v>
      </c>
      <c r="CY370" s="43">
        <v>3.8251554172647952</v>
      </c>
      <c r="CZ370" s="43">
        <v>1.0889163375277933</v>
      </c>
      <c r="DA370" s="43">
        <v>0.8574188366677743</v>
      </c>
      <c r="DB370" s="43">
        <v>1.567499223297012</v>
      </c>
      <c r="DC370" s="43">
        <v>0.18571809114803065</v>
      </c>
      <c r="DD370" s="44">
        <v>610</v>
      </c>
      <c r="DE370" s="44">
        <f t="shared" si="113"/>
        <v>6406</v>
      </c>
      <c r="DF370" s="43">
        <f t="shared" si="110"/>
        <v>-18.990703851261625</v>
      </c>
      <c r="DG370" s="43">
        <f t="shared" si="110"/>
        <v>-14.836479659664981</v>
      </c>
      <c r="DH370" s="44">
        <v>3034</v>
      </c>
      <c r="DI370" s="44">
        <f t="shared" si="114"/>
        <v>41471</v>
      </c>
      <c r="DJ370" s="43">
        <f t="shared" si="112"/>
        <v>-10.183540556542336</v>
      </c>
      <c r="DK370" s="43">
        <f t="shared" si="112"/>
        <v>10.840571963116407</v>
      </c>
    </row>
    <row r="371" spans="1:115" x14ac:dyDescent="0.25">
      <c r="A371" s="41">
        <v>2022</v>
      </c>
      <c r="B371" s="41" t="s">
        <v>172</v>
      </c>
      <c r="C371" s="41" t="s">
        <v>175</v>
      </c>
      <c r="D371" s="42">
        <v>117.37375175237821</v>
      </c>
      <c r="E371" s="42">
        <v>103.64604201247782</v>
      </c>
      <c r="F371" s="42">
        <v>107.94896193673279</v>
      </c>
      <c r="G371" s="42">
        <v>114.7782954097907</v>
      </c>
      <c r="H371" s="42">
        <v>88.197396677915592</v>
      </c>
      <c r="I371" s="42">
        <v>138.83106485188151</v>
      </c>
      <c r="J371" s="42">
        <v>156.82710820045116</v>
      </c>
      <c r="K371" s="42">
        <v>129.20007126313914</v>
      </c>
      <c r="L371" s="42">
        <v>162.88379265083947</v>
      </c>
      <c r="M371" s="42">
        <v>112.85206658933208</v>
      </c>
      <c r="N371" s="42">
        <v>134.18029653496427</v>
      </c>
      <c r="O371" s="42">
        <v>171.65693564553962</v>
      </c>
      <c r="P371" s="42">
        <v>128.01126499446747</v>
      </c>
      <c r="Q371" s="42">
        <v>391.18055631418548</v>
      </c>
      <c r="R371" s="42">
        <v>331.36533829686505</v>
      </c>
      <c r="S371" s="42">
        <v>126.42440793310512</v>
      </c>
      <c r="T371" s="42">
        <v>207.3835775617205</v>
      </c>
      <c r="U371" s="42">
        <v>152.02936168153033</v>
      </c>
      <c r="V371" s="42">
        <v>175.7911043592579</v>
      </c>
      <c r="W371" s="42">
        <v>226.02265749014458</v>
      </c>
      <c r="X371" s="42">
        <v>155.02386175174954</v>
      </c>
      <c r="Y371" s="42">
        <v>481.60337904179721</v>
      </c>
      <c r="Z371" s="42">
        <v>359.4183700890282</v>
      </c>
      <c r="AA371" s="42">
        <v>157.84001204264862</v>
      </c>
      <c r="AB371" s="43">
        <v>7.0134721361545749</v>
      </c>
      <c r="AC371" s="43">
        <v>5.0835654596100399</v>
      </c>
      <c r="AD371" s="43">
        <v>0.55988885902942265</v>
      </c>
      <c r="AE371" s="43">
        <v>2.7363326282894063</v>
      </c>
      <c r="AF371" s="43">
        <v>-1.7574692442882123</v>
      </c>
      <c r="AG371" s="43">
        <v>21.940928270042193</v>
      </c>
      <c r="AH371" s="43">
        <v>18.604186773970397</v>
      </c>
      <c r="AI371" s="43">
        <v>17.880364109232751</v>
      </c>
      <c r="AJ371" s="43">
        <v>2.200927472176839</v>
      </c>
      <c r="AK371" s="43">
        <v>8.3573668613568195</v>
      </c>
      <c r="AL371" s="43">
        <v>-1.9534805528339305</v>
      </c>
      <c r="AM371" s="43">
        <v>1.72688284291036</v>
      </c>
      <c r="AN371" s="43">
        <v>-14.988797688201439</v>
      </c>
      <c r="AO371" s="43">
        <v>54.976231187729894</v>
      </c>
      <c r="AP371" s="43">
        <v>4.3460149379804136</v>
      </c>
      <c r="AQ371" s="43">
        <v>3.1423533841108631</v>
      </c>
      <c r="AR371" s="43">
        <v>19.405155649518836</v>
      </c>
      <c r="AS371" s="43">
        <v>28.274484000867204</v>
      </c>
      <c r="AT371" s="43">
        <v>13.421933664883179</v>
      </c>
      <c r="AU371" s="43">
        <v>21.715352147633649</v>
      </c>
      <c r="AV371" s="43">
        <v>-5.4555958288285744</v>
      </c>
      <c r="AW371" s="43">
        <v>75.325130646586388</v>
      </c>
      <c r="AX371" s="43">
        <v>16.642818294573903</v>
      </c>
      <c r="AY371" s="43">
        <v>15.196967871743073</v>
      </c>
      <c r="AZ371" s="43">
        <v>8.5340739019194913</v>
      </c>
      <c r="BA371" s="43">
        <v>5.9282839810199217</v>
      </c>
      <c r="BB371" s="43">
        <v>2.1042961807478333</v>
      </c>
      <c r="BC371" s="43">
        <v>5.0333578505602494</v>
      </c>
      <c r="BD371" s="43">
        <v>-0.24145067507636009</v>
      </c>
      <c r="BE371" s="43">
        <v>21.095890410958873</v>
      </c>
      <c r="BF371" s="43">
        <v>23.096165555015592</v>
      </c>
      <c r="BG371" s="43">
        <v>17.994710819822934</v>
      </c>
      <c r="BH371" s="43">
        <v>11.931937210040999</v>
      </c>
      <c r="BI371" s="43">
        <v>9.0188002307748825</v>
      </c>
      <c r="BJ371" s="43">
        <v>26.703855321197146</v>
      </c>
      <c r="BK371" s="43">
        <v>9.6791618470549068</v>
      </c>
      <c r="BL371" s="43">
        <v>6.7465214076321445</v>
      </c>
      <c r="BM371" s="43">
        <v>50.780043148159336</v>
      </c>
      <c r="BN371" s="43">
        <v>23.611360374588752</v>
      </c>
      <c r="BO371" s="43">
        <v>6.3388455243909236</v>
      </c>
      <c r="BP371" s="43">
        <v>26.603999613294693</v>
      </c>
      <c r="BQ371" s="43">
        <v>23.841490973315537</v>
      </c>
      <c r="BR371" s="43">
        <v>42.293981091786279</v>
      </c>
      <c r="BS371" s="43">
        <v>27.473339950698605</v>
      </c>
      <c r="BT371" s="43">
        <v>15.663158222334017</v>
      </c>
      <c r="BU371" s="43">
        <v>63.981359744298217</v>
      </c>
      <c r="BV371" s="43">
        <v>31.105197471276934</v>
      </c>
      <c r="BW371" s="43">
        <v>15.293465292526953</v>
      </c>
      <c r="BX371" s="43">
        <v>5.9135548149442521</v>
      </c>
      <c r="BY371" s="43">
        <v>0.41876199034699957</v>
      </c>
      <c r="BZ371" s="43">
        <v>0.42152508267157107</v>
      </c>
      <c r="CA371" s="43">
        <v>0.85187671020186462</v>
      </c>
      <c r="CB371" s="43">
        <v>-0.14859296431667682</v>
      </c>
      <c r="CC371" s="43">
        <v>0.75647327288490696</v>
      </c>
      <c r="CD371" s="43">
        <v>2.6273937781449046</v>
      </c>
      <c r="CE371" s="43">
        <v>0.9861169450106817</v>
      </c>
      <c r="CF371" s="43">
        <v>2.0959907022183657</v>
      </c>
      <c r="CG371" s="43">
        <v>1.1499734581132648</v>
      </c>
      <c r="CH371" s="43">
        <v>2.0921335595335776E-2</v>
      </c>
      <c r="CI371" s="43">
        <v>0.93212416861486913</v>
      </c>
      <c r="CJ371" s="43">
        <v>-1.7438236709615422</v>
      </c>
      <c r="CK371" s="43">
        <v>1.4287671995466349</v>
      </c>
      <c r="CL371" s="43">
        <v>0.23782924364335004</v>
      </c>
      <c r="CM371" s="43">
        <v>7.0198967666453629E-2</v>
      </c>
      <c r="CN371" s="43">
        <v>6.3598127767569954</v>
      </c>
      <c r="CO371" s="43">
        <v>0.54622922156116427</v>
      </c>
      <c r="CP371" s="43">
        <v>0.35580247116036773</v>
      </c>
      <c r="CQ371" s="43">
        <v>1.1235776051009723</v>
      </c>
      <c r="CR371" s="43">
        <v>-3.4254016133735916E-2</v>
      </c>
      <c r="CS371" s="43">
        <v>0.66856499346736098</v>
      </c>
      <c r="CT371" s="43">
        <v>2.9567026872707243</v>
      </c>
      <c r="CU371" s="43">
        <v>0.7431898143301412</v>
      </c>
      <c r="CV371" s="43">
        <v>10.80356009856666</v>
      </c>
      <c r="CW371" s="43">
        <v>1.8214795434368931</v>
      </c>
      <c r="CX371" s="43">
        <v>2.2122411641397792</v>
      </c>
      <c r="CY371" s="43">
        <v>3.4852033445928186</v>
      </c>
      <c r="CZ371" s="43">
        <v>0.75604892115398092</v>
      </c>
      <c r="DA371" s="43">
        <v>0.92455639706192949</v>
      </c>
      <c r="DB371" s="43">
        <v>1.4318869686202589</v>
      </c>
      <c r="DC371" s="43">
        <v>0.1721437595610002</v>
      </c>
      <c r="DD371" s="44">
        <v>596</v>
      </c>
      <c r="DE371" s="44">
        <f t="shared" si="113"/>
        <v>7002</v>
      </c>
      <c r="DF371" s="43">
        <f t="shared" si="110"/>
        <v>-9.6969696969696919</v>
      </c>
      <c r="DG371" s="43">
        <f t="shared" si="110"/>
        <v>-14.421901735516984</v>
      </c>
      <c r="DH371" s="44">
        <v>3313</v>
      </c>
      <c r="DI371" s="44">
        <f t="shared" si="114"/>
        <v>44784</v>
      </c>
      <c r="DJ371" s="43">
        <f t="shared" si="112"/>
        <v>-15.246866206190845</v>
      </c>
      <c r="DK371" s="43">
        <f t="shared" si="112"/>
        <v>8.3728583873778017</v>
      </c>
    </row>
    <row r="372" spans="1:115" x14ac:dyDescent="0.25">
      <c r="A372" s="41">
        <v>2023</v>
      </c>
      <c r="B372" s="41" t="s">
        <v>160</v>
      </c>
      <c r="C372" s="41" t="s">
        <v>175</v>
      </c>
      <c r="D372" s="42">
        <v>113.76995827867495</v>
      </c>
      <c r="E372" s="42">
        <v>102.34102226546848</v>
      </c>
      <c r="F372" s="42">
        <v>108.23285610830497</v>
      </c>
      <c r="G372" s="42">
        <v>115.82144415783479</v>
      </c>
      <c r="H372" s="42">
        <v>87.566288293816001</v>
      </c>
      <c r="I372" s="42">
        <v>131.86549239391513</v>
      </c>
      <c r="J372" s="42">
        <v>128.6275372671607</v>
      </c>
      <c r="K372" s="42">
        <v>131.12417601995367</v>
      </c>
      <c r="L372" s="42">
        <v>119.82172751121422</v>
      </c>
      <c r="M372" s="42">
        <v>94.630058810207998</v>
      </c>
      <c r="N372" s="42">
        <v>155.19282383663403</v>
      </c>
      <c r="O372" s="42">
        <v>123.353468673598</v>
      </c>
      <c r="P372" s="42">
        <v>113.01723609242427</v>
      </c>
      <c r="Q372" s="42">
        <v>293.06948894683899</v>
      </c>
      <c r="R372" s="42">
        <v>108.64617314327711</v>
      </c>
      <c r="S372" s="42">
        <v>112.50544231946668</v>
      </c>
      <c r="T372" s="42">
        <v>158.31068662691433</v>
      </c>
      <c r="U372" s="42">
        <v>128.79663179763355</v>
      </c>
      <c r="V372" s="42">
        <v>205.50896814155828</v>
      </c>
      <c r="W372" s="42">
        <v>169.31414768180178</v>
      </c>
      <c r="X372" s="42">
        <v>139.89827854617002</v>
      </c>
      <c r="Y372" s="42">
        <v>352.07280989184551</v>
      </c>
      <c r="Z372" s="42">
        <v>118.24156485536805</v>
      </c>
      <c r="AA372" s="42">
        <v>142.84042506206472</v>
      </c>
      <c r="AB372" s="43">
        <v>8.7068295308608157</v>
      </c>
      <c r="AC372" s="43">
        <v>4.4880785413744739</v>
      </c>
      <c r="AD372" s="43">
        <v>3.7299489411056763</v>
      </c>
      <c r="AE372" s="43">
        <v>7.2125332545078136</v>
      </c>
      <c r="AF372" s="43">
        <v>-1.1869436201780603</v>
      </c>
      <c r="AG372" s="43">
        <v>17.558886509635975</v>
      </c>
      <c r="AH372" s="43">
        <v>19.51179621375978</v>
      </c>
      <c r="AI372" s="43">
        <v>15.796098174952778</v>
      </c>
      <c r="AJ372" s="43">
        <v>1.786958068499267</v>
      </c>
      <c r="AK372" s="43">
        <v>-12.470078346934576</v>
      </c>
      <c r="AL372" s="43">
        <v>14.71600404144413</v>
      </c>
      <c r="AM372" s="43">
        <v>6.9681605901681154</v>
      </c>
      <c r="AN372" s="43">
        <v>-3.0603921426144987</v>
      </c>
      <c r="AO372" s="43">
        <v>24.78965382073266</v>
      </c>
      <c r="AP372" s="43">
        <v>6.8255081334033019</v>
      </c>
      <c r="AQ372" s="43">
        <v>-16.079524391754919</v>
      </c>
      <c r="AR372" s="43">
        <v>18.600894852245077</v>
      </c>
      <c r="AS372" s="43">
        <v>3.6358360208444074</v>
      </c>
      <c r="AT372" s="43">
        <v>32.643127918866185</v>
      </c>
      <c r="AU372" s="43">
        <v>27.718564118268986</v>
      </c>
      <c r="AV372" s="43">
        <v>7.4865093258901672</v>
      </c>
      <c r="AW372" s="43">
        <v>38.845577441815074</v>
      </c>
      <c r="AX372" s="43">
        <v>14.962565873753487</v>
      </c>
      <c r="AY372" s="43">
        <v>-5.8067354199389243</v>
      </c>
      <c r="AZ372" s="43">
        <v>8.7068295308608157</v>
      </c>
      <c r="BA372" s="43">
        <v>4.4880785413744739</v>
      </c>
      <c r="BB372" s="43">
        <v>3.7299489411056763</v>
      </c>
      <c r="BC372" s="43">
        <v>7.2125332545078136</v>
      </c>
      <c r="BD372" s="43">
        <v>-1.1869436201780603</v>
      </c>
      <c r="BE372" s="43">
        <v>17.558886509635975</v>
      </c>
      <c r="BF372" s="43">
        <v>19.51179621375978</v>
      </c>
      <c r="BG372" s="43">
        <v>15.796098174952778</v>
      </c>
      <c r="BH372" s="43">
        <v>1.786958068499267</v>
      </c>
      <c r="BI372" s="43">
        <v>-12.470078346934576</v>
      </c>
      <c r="BJ372" s="43">
        <v>14.71600404144413</v>
      </c>
      <c r="BK372" s="43">
        <v>6.9681605901681154</v>
      </c>
      <c r="BL372" s="43">
        <v>-3.0603921426144987</v>
      </c>
      <c r="BM372" s="43">
        <v>24.78965382073266</v>
      </c>
      <c r="BN372" s="43">
        <v>6.8255081334033019</v>
      </c>
      <c r="BO372" s="43">
        <v>-16.079524391754919</v>
      </c>
      <c r="BP372" s="43">
        <v>18.600894852245077</v>
      </c>
      <c r="BQ372" s="43">
        <v>3.6358360208444074</v>
      </c>
      <c r="BR372" s="43">
        <v>32.643127918866185</v>
      </c>
      <c r="BS372" s="43">
        <v>27.718564118268986</v>
      </c>
      <c r="BT372" s="43">
        <v>7.4865093258901672</v>
      </c>
      <c r="BU372" s="43">
        <v>38.845577441815074</v>
      </c>
      <c r="BV372" s="43">
        <v>14.962565873753487</v>
      </c>
      <c r="BW372" s="43">
        <v>-5.8067354199389243</v>
      </c>
      <c r="BX372" s="43">
        <v>7.7893119948403138</v>
      </c>
      <c r="BY372" s="43">
        <v>0.39008376968133235</v>
      </c>
      <c r="BZ372" s="43">
        <v>0.20129612048099368</v>
      </c>
      <c r="CA372" s="43">
        <v>2.7031032130872061</v>
      </c>
      <c r="CB372" s="43">
        <v>-0.1489410756965065</v>
      </c>
      <c r="CC372" s="43">
        <v>0.65959619237024769</v>
      </c>
      <c r="CD372" s="43">
        <v>3.0125105668017316</v>
      </c>
      <c r="CE372" s="43">
        <v>0.97166320811530837</v>
      </c>
      <c r="CF372" s="43">
        <v>1.8192069750332724</v>
      </c>
      <c r="CG372" s="43">
        <v>-2.3402932795622386</v>
      </c>
      <c r="CH372" s="43">
        <v>1.541072270186914</v>
      </c>
      <c r="CI372" s="43">
        <v>2.8575906462972829</v>
      </c>
      <c r="CJ372" s="43">
        <v>-0.39392346345302293</v>
      </c>
      <c r="CK372" s="43">
        <v>0.83468016068590056</v>
      </c>
      <c r="CL372" s="43">
        <v>0.57165017212341473</v>
      </c>
      <c r="CM372" s="43">
        <v>-1.2515695312449779</v>
      </c>
      <c r="CN372" s="43">
        <v>7.7893119948403182</v>
      </c>
      <c r="CO372" s="43">
        <v>0.39008376968133179</v>
      </c>
      <c r="CP372" s="43">
        <v>0.20129612048099346</v>
      </c>
      <c r="CQ372" s="43">
        <v>2.7031032130872097</v>
      </c>
      <c r="CR372" s="43">
        <v>-0.14894107569650633</v>
      </c>
      <c r="CS372" s="43">
        <v>0.65959619237024814</v>
      </c>
      <c r="CT372" s="43">
        <v>3.0125105668017325</v>
      </c>
      <c r="CU372" s="43">
        <v>0.97166320811530982</v>
      </c>
      <c r="CV372" s="43">
        <v>1.8192069750332731</v>
      </c>
      <c r="CW372" s="43">
        <v>-2.3402932795622386</v>
      </c>
      <c r="CX372" s="43">
        <v>1.541072270186914</v>
      </c>
      <c r="CY372" s="43">
        <v>2.8575906462972842</v>
      </c>
      <c r="CZ372" s="43">
        <v>-0.39392346345302409</v>
      </c>
      <c r="DA372" s="43">
        <v>0.83468016068590101</v>
      </c>
      <c r="DB372" s="43">
        <v>0.57165017212341429</v>
      </c>
      <c r="DC372" s="43">
        <v>-1.2515695312449777</v>
      </c>
      <c r="DD372" s="44">
        <v>422</v>
      </c>
      <c r="DE372" s="44">
        <f>+DD372</f>
        <v>422</v>
      </c>
      <c r="DF372" s="43">
        <f t="shared" ref="DF372:DG387" si="115">+((DD372/DD360)-1)*100</f>
        <v>-16.600790513833996</v>
      </c>
      <c r="DG372" s="43">
        <f t="shared" si="115"/>
        <v>-16.600790513833996</v>
      </c>
      <c r="DH372" s="44">
        <v>3088</v>
      </c>
      <c r="DI372" s="44">
        <f>+DH372</f>
        <v>3088</v>
      </c>
      <c r="DJ372" s="43">
        <f t="shared" ref="DJ372:DK387" si="116">+((DH372/DH360)-1)*100</f>
        <v>-15.582285401858941</v>
      </c>
      <c r="DK372" s="43">
        <f t="shared" si="116"/>
        <v>-15.582285401858941</v>
      </c>
    </row>
    <row r="373" spans="1:115" x14ac:dyDescent="0.25">
      <c r="A373" s="41">
        <v>2023</v>
      </c>
      <c r="B373" s="41" t="s">
        <v>162</v>
      </c>
      <c r="C373" s="41" t="s">
        <v>175</v>
      </c>
      <c r="D373" s="42">
        <v>113.65118149172349</v>
      </c>
      <c r="E373" s="42">
        <v>102.75313376452407</v>
      </c>
      <c r="F373" s="42">
        <v>109.46905351340691</v>
      </c>
      <c r="G373" s="42">
        <v>116.61764340634193</v>
      </c>
      <c r="H373" s="42">
        <v>87.513695928474377</v>
      </c>
      <c r="I373" s="42">
        <v>131.14491593274619</v>
      </c>
      <c r="J373" s="42">
        <v>122.56339732556931</v>
      </c>
      <c r="K373" s="42">
        <v>133.76091216818099</v>
      </c>
      <c r="L373" s="42">
        <v>109.85904466084592</v>
      </c>
      <c r="M373" s="42">
        <v>96.90376363494822</v>
      </c>
      <c r="N373" s="42">
        <v>134.43724519209715</v>
      </c>
      <c r="O373" s="42">
        <v>113.33856690118679</v>
      </c>
      <c r="P373" s="42">
        <v>105.18747147528241</v>
      </c>
      <c r="Q373" s="42">
        <v>189.6252340478519</v>
      </c>
      <c r="R373" s="42">
        <v>86.922036519256736</v>
      </c>
      <c r="S373" s="42">
        <v>108.68188180059171</v>
      </c>
      <c r="T373" s="42">
        <v>147.7539000118654</v>
      </c>
      <c r="U373" s="42">
        <v>134.50267833795618</v>
      </c>
      <c r="V373" s="42">
        <v>180.87891274962789</v>
      </c>
      <c r="W373" s="42">
        <v>158.35265643401829</v>
      </c>
      <c r="X373" s="42">
        <v>129.15882963809207</v>
      </c>
      <c r="Y373" s="42">
        <v>237.75889887641367</v>
      </c>
      <c r="Z373" s="42">
        <v>95.474800647830605</v>
      </c>
      <c r="AA373" s="42">
        <v>139.60421691151333</v>
      </c>
      <c r="AB373" s="43">
        <v>7.9475960059240736</v>
      </c>
      <c r="AC373" s="43">
        <v>3.4578146611341731</v>
      </c>
      <c r="AD373" s="43">
        <v>3.8099457298942374</v>
      </c>
      <c r="AE373" s="43">
        <v>7.1534759985915963</v>
      </c>
      <c r="AF373" s="43">
        <v>-1.6548463356974019</v>
      </c>
      <c r="AG373" s="43">
        <v>21.064301552106414</v>
      </c>
      <c r="AH373" s="43">
        <v>15.234391162026206</v>
      </c>
      <c r="AI373" s="43">
        <v>15.082771305947261</v>
      </c>
      <c r="AJ373" s="43">
        <v>2.3913533349629201</v>
      </c>
      <c r="AK373" s="43">
        <v>-1.7076013132587109</v>
      </c>
      <c r="AL373" s="43">
        <v>-3.0124705558124409</v>
      </c>
      <c r="AM373" s="43">
        <v>6.3305765927363478</v>
      </c>
      <c r="AN373" s="43">
        <v>-4.547761134185957</v>
      </c>
      <c r="AO373" s="43">
        <v>9.6334770853204521</v>
      </c>
      <c r="AP373" s="43">
        <v>-4.8634156641977455</v>
      </c>
      <c r="AQ373" s="43">
        <v>12.127725353393014</v>
      </c>
      <c r="AR373" s="43">
        <v>19.234052298959845</v>
      </c>
      <c r="AS373" s="43">
        <v>16.948253984966598</v>
      </c>
      <c r="AT373" s="43">
        <v>12.51110537118889</v>
      </c>
      <c r="AU373" s="43">
        <v>26.356788546964594</v>
      </c>
      <c r="AV373" s="43">
        <v>3.6452929587381222</v>
      </c>
      <c r="AW373" s="43">
        <v>24.516083930240228</v>
      </c>
      <c r="AX373" s="43">
        <v>1.88305876658168</v>
      </c>
      <c r="AY373" s="43">
        <v>25.920698992755042</v>
      </c>
      <c r="AZ373" s="43">
        <v>8.3260807203182416</v>
      </c>
      <c r="BA373" s="43">
        <v>3.9693593314763298</v>
      </c>
      <c r="BB373" s="43">
        <v>3.770159045156074</v>
      </c>
      <c r="BC373" s="43">
        <v>7.182895343928819</v>
      </c>
      <c r="BD373" s="43">
        <v>-1.4213799230086033</v>
      </c>
      <c r="BE373" s="43">
        <v>19.281045751633961</v>
      </c>
      <c r="BF373" s="43">
        <v>17.385760704043562</v>
      </c>
      <c r="BG373" s="43">
        <v>15.434782608695642</v>
      </c>
      <c r="BH373" s="43">
        <v>2.0751547638995671</v>
      </c>
      <c r="BI373" s="43">
        <v>-7.3368005892428645</v>
      </c>
      <c r="BJ373" s="43">
        <v>5.7440437324527638</v>
      </c>
      <c r="BK373" s="43">
        <v>6.6619059683132642</v>
      </c>
      <c r="BL373" s="43">
        <v>-3.7831348305334078</v>
      </c>
      <c r="BM373" s="43">
        <v>18.361580704026515</v>
      </c>
      <c r="BN373" s="43">
        <v>1.2940148384040562</v>
      </c>
      <c r="BO373" s="43">
        <v>-4.2432804863337115</v>
      </c>
      <c r="BP373" s="43">
        <v>18.905712428205778</v>
      </c>
      <c r="BQ373" s="43">
        <v>10.034249460423595</v>
      </c>
      <c r="BR373" s="43">
        <v>22.391175862835343</v>
      </c>
      <c r="BS373" s="43">
        <v>27.056808238098149</v>
      </c>
      <c r="BT373" s="43">
        <v>5.6076502884326862</v>
      </c>
      <c r="BU373" s="43">
        <v>32.690224226719678</v>
      </c>
      <c r="BV373" s="43">
        <v>8.7269739675889024</v>
      </c>
      <c r="BW373" s="43">
        <v>7.5926764492003862</v>
      </c>
      <c r="BX373" s="43">
        <v>7.083727227026289</v>
      </c>
      <c r="BY373" s="43">
        <v>0.2895092379748187</v>
      </c>
      <c r="BZ373" s="43">
        <v>8.107542515312724E-2</v>
      </c>
      <c r="CA373" s="43">
        <v>3.2119637713120368</v>
      </c>
      <c r="CB373" s="43">
        <v>-0.17653002315537311</v>
      </c>
      <c r="CC373" s="43">
        <v>0.67787528891663873</v>
      </c>
      <c r="CD373" s="43">
        <v>2.2372238267938256</v>
      </c>
      <c r="CE373" s="43">
        <v>0.76260970003121553</v>
      </c>
      <c r="CF373" s="43">
        <v>2.4746781607788275</v>
      </c>
      <c r="CG373" s="43">
        <v>-0.32097287441977235</v>
      </c>
      <c r="CH373" s="43">
        <v>-0.27487914153886783</v>
      </c>
      <c r="CI373" s="43">
        <v>2.7718911638033741</v>
      </c>
      <c r="CJ373" s="43">
        <v>-0.65072259927125486</v>
      </c>
      <c r="CK373" s="43">
        <v>0.35922920809703079</v>
      </c>
      <c r="CL373" s="43">
        <v>-1.6083375853106176E-2</v>
      </c>
      <c r="CM373" s="43">
        <v>0.60621577996142384</v>
      </c>
      <c r="CN373" s="43">
        <v>7.4357411431721951</v>
      </c>
      <c r="CO373" s="43">
        <v>0.33968554050503696</v>
      </c>
      <c r="CP373" s="43">
        <v>0.14105313399065764</v>
      </c>
      <c r="CQ373" s="43">
        <v>2.9580949152313307</v>
      </c>
      <c r="CR373" s="43">
        <v>-0.16276598815866239</v>
      </c>
      <c r="CS373" s="43">
        <v>0.66875590786928574</v>
      </c>
      <c r="CT373" s="43">
        <v>2.6240118272373274</v>
      </c>
      <c r="CU373" s="43">
        <v>0.86690580649721938</v>
      </c>
      <c r="CV373" s="43">
        <v>2.1315846157303318</v>
      </c>
      <c r="CW373" s="43">
        <v>-1.3779465621358133</v>
      </c>
      <c r="CX373" s="43">
        <v>0.67564503257283515</v>
      </c>
      <c r="CY373" s="43">
        <v>2.8167488782187053</v>
      </c>
      <c r="CZ373" s="43">
        <v>-0.51630612484904004</v>
      </c>
      <c r="DA373" s="43">
        <v>0.60809469046732789</v>
      </c>
      <c r="DB373" s="43">
        <v>0.29155423035201278</v>
      </c>
      <c r="DC373" s="43">
        <v>-0.36620552889569602</v>
      </c>
      <c r="DD373" s="44">
        <v>338</v>
      </c>
      <c r="DE373" s="44">
        <f t="shared" ref="DE373:DE383" si="117">+DD373+DE372</f>
        <v>760</v>
      </c>
      <c r="DF373" s="43">
        <f t="shared" si="115"/>
        <v>-32.128514056224901</v>
      </c>
      <c r="DG373" s="43">
        <f t="shared" si="115"/>
        <v>-24.302788844621514</v>
      </c>
      <c r="DH373" s="44">
        <v>3287</v>
      </c>
      <c r="DI373" s="44">
        <f t="shared" ref="DI373:DI383" si="118">+DH373+DI372</f>
        <v>6375</v>
      </c>
      <c r="DJ373" s="43">
        <f t="shared" si="116"/>
        <v>-22.71337879144134</v>
      </c>
      <c r="DK373" s="43">
        <f t="shared" si="116"/>
        <v>-19.416003033750474</v>
      </c>
    </row>
    <row r="374" spans="1:115" x14ac:dyDescent="0.25">
      <c r="A374" s="41">
        <v>2023</v>
      </c>
      <c r="B374" s="41" t="s">
        <v>163</v>
      </c>
      <c r="C374" s="41" t="s">
        <v>175</v>
      </c>
      <c r="D374" s="42">
        <v>113.50097592614917</v>
      </c>
      <c r="E374" s="42">
        <v>103.09656001373703</v>
      </c>
      <c r="F374" s="42">
        <v>110.1194945902009</v>
      </c>
      <c r="G374" s="42">
        <v>117.31378553003667</v>
      </c>
      <c r="H374" s="42">
        <v>87.461103563132752</v>
      </c>
      <c r="I374" s="42">
        <v>114.33146517213773</v>
      </c>
      <c r="J374" s="42">
        <v>121.80207932138356</v>
      </c>
      <c r="K374" s="42">
        <v>134.61606983787635</v>
      </c>
      <c r="L374" s="42">
        <v>117.56628065768962</v>
      </c>
      <c r="M374" s="42">
        <v>101.55689624623425</v>
      </c>
      <c r="N374" s="42">
        <v>167.31847222439424</v>
      </c>
      <c r="O374" s="42">
        <v>120.76426435664428</v>
      </c>
      <c r="P374" s="42">
        <v>111.22765220063616</v>
      </c>
      <c r="Q374" s="42">
        <v>126.87253600156303</v>
      </c>
      <c r="R374" s="42">
        <v>102.07051538975789</v>
      </c>
      <c r="S374" s="42">
        <v>111.25786560477044</v>
      </c>
      <c r="T374" s="42">
        <v>160.07059842712127</v>
      </c>
      <c r="U374" s="42">
        <v>143.56953847648262</v>
      </c>
      <c r="V374" s="42">
        <v>226.5710151729821</v>
      </c>
      <c r="W374" s="42">
        <v>170.57422465412421</v>
      </c>
      <c r="X374" s="42">
        <v>138.87829899956472</v>
      </c>
      <c r="Y374" s="42">
        <v>163.3627137778212</v>
      </c>
      <c r="Z374" s="42">
        <v>112.95009323134295</v>
      </c>
      <c r="AA374" s="42">
        <v>144.47852831686572</v>
      </c>
      <c r="AB374" s="43">
        <v>7.9858623003107754</v>
      </c>
      <c r="AC374" s="43">
        <v>3.2324621733149872</v>
      </c>
      <c r="AD374" s="43">
        <v>4.0358858576185375</v>
      </c>
      <c r="AE374" s="43">
        <v>10.161325790136534</v>
      </c>
      <c r="AF374" s="43">
        <v>-1.9457547169811296</v>
      </c>
      <c r="AG374" s="43">
        <v>11.737089201877948</v>
      </c>
      <c r="AH374" s="43">
        <v>8.857075434520878</v>
      </c>
      <c r="AI374" s="43">
        <v>14.623786407766982</v>
      </c>
      <c r="AJ374" s="43">
        <v>-4.462124655842981</v>
      </c>
      <c r="AK374" s="43">
        <v>-10.342079633669766</v>
      </c>
      <c r="AL374" s="43">
        <v>16.248728544495371</v>
      </c>
      <c r="AM374" s="43">
        <v>-2.4793187879374901</v>
      </c>
      <c r="AN374" s="43">
        <v>-18.723280039378665</v>
      </c>
      <c r="AO374" s="43">
        <v>3.485702113098621</v>
      </c>
      <c r="AP374" s="43">
        <v>-8.5263584759240452</v>
      </c>
      <c r="AQ374" s="43">
        <v>2.0598385761884552</v>
      </c>
      <c r="AR374" s="43">
        <v>12.1150516450232</v>
      </c>
      <c r="AS374" s="43">
        <v>7.9211001615654864</v>
      </c>
      <c r="AT374" s="43">
        <v>34.035418880157017</v>
      </c>
      <c r="AU374" s="43">
        <v>16.7220609345041</v>
      </c>
      <c r="AV374" s="43">
        <v>-10.683693982891974</v>
      </c>
      <c r="AW374" s="43">
        <v>18.387278221725701</v>
      </c>
      <c r="AX374" s="43">
        <v>0.56909567242100501</v>
      </c>
      <c r="AY374" s="43">
        <v>14.614709614852185</v>
      </c>
      <c r="AZ374" s="43">
        <v>8.2125762202875929</v>
      </c>
      <c r="BA374" s="43">
        <v>3.7216828478964459</v>
      </c>
      <c r="BB374" s="43">
        <v>3.8592686200094484</v>
      </c>
      <c r="BC374" s="43">
        <v>8.1638027519915788</v>
      </c>
      <c r="BD374" s="43">
        <v>-1.5966883500887374</v>
      </c>
      <c r="BE374" s="43">
        <v>16.889880952380931</v>
      </c>
      <c r="BF374" s="43">
        <v>14.457408307579001</v>
      </c>
      <c r="BG374" s="43">
        <v>15.160230073952331</v>
      </c>
      <c r="BH374" s="43">
        <v>-0.23605463923096481</v>
      </c>
      <c r="BI374" s="43">
        <v>-8.4006880911540289</v>
      </c>
      <c r="BJ374" s="43">
        <v>9.3626422781291971</v>
      </c>
      <c r="BK374" s="43">
        <v>3.3878021345284948</v>
      </c>
      <c r="BL374" s="43">
        <v>-9.4057187556342079</v>
      </c>
      <c r="BM374" s="43">
        <v>14.923184527747434</v>
      </c>
      <c r="BN374" s="43">
        <v>-2.3028554119371547</v>
      </c>
      <c r="BO374" s="43">
        <v>-2.2223522608695423</v>
      </c>
      <c r="BP374" s="43">
        <v>16.48295366843606</v>
      </c>
      <c r="BQ374" s="43">
        <v>9.2792107259166201</v>
      </c>
      <c r="BR374" s="43">
        <v>26.451770119043516</v>
      </c>
      <c r="BS374" s="43">
        <v>23.318717554960887</v>
      </c>
      <c r="BT374" s="43">
        <v>-0.56683042344836121</v>
      </c>
      <c r="BU374" s="43">
        <v>29.302004515785327</v>
      </c>
      <c r="BV374" s="43">
        <v>5.7606482946967574</v>
      </c>
      <c r="BW374" s="43">
        <v>9.8706988385904193</v>
      </c>
      <c r="BX374" s="43">
        <v>7.3491205415750906</v>
      </c>
      <c r="BY374" s="43">
        <v>0.26854590263622291</v>
      </c>
      <c r="BZ374" s="43">
        <v>0.19260780289168788</v>
      </c>
      <c r="CA374" s="43">
        <v>4.5935483345669033</v>
      </c>
      <c r="CB374" s="43">
        <v>-0.28267989751180878</v>
      </c>
      <c r="CC374" s="43">
        <v>0.36041686932755729</v>
      </c>
      <c r="CD374" s="43">
        <v>1.4393118115070547</v>
      </c>
      <c r="CE374" s="43">
        <v>0.77736971815747358</v>
      </c>
      <c r="CF374" s="43">
        <v>-4.6708951495823863</v>
      </c>
      <c r="CG374" s="43">
        <v>-1.9682199286352513</v>
      </c>
      <c r="CH374" s="43">
        <v>1.4139358037281498</v>
      </c>
      <c r="CI374" s="43">
        <v>-1.1611744079419535</v>
      </c>
      <c r="CJ374" s="43">
        <v>-2.4973567752709926</v>
      </c>
      <c r="CK374" s="43">
        <v>-0.22053711337267137</v>
      </c>
      <c r="CL374" s="43">
        <v>-0.24582807573125856</v>
      </c>
      <c r="CM374" s="43">
        <v>8.2853476415921806E-3</v>
      </c>
      <c r="CN374" s="43">
        <v>7.4389292742520983</v>
      </c>
      <c r="CO374" s="43">
        <v>0.31553382210917125</v>
      </c>
      <c r="CP374" s="43">
        <v>0.17429283442557281</v>
      </c>
      <c r="CQ374" s="43">
        <v>3.468222971933137</v>
      </c>
      <c r="CR374" s="43">
        <v>-0.20250678135364425</v>
      </c>
      <c r="CS374" s="43">
        <v>0.56513520377761317</v>
      </c>
      <c r="CT374" s="43">
        <v>2.2799673377567946</v>
      </c>
      <c r="CU374" s="43">
        <v>0.83828388560345457</v>
      </c>
      <c r="CV374" s="43">
        <v>-0.37158962153747799</v>
      </c>
      <c r="CW374" s="43">
        <v>-1.5844155384051837</v>
      </c>
      <c r="CX374" s="43">
        <v>0.83996261498680325</v>
      </c>
      <c r="CY374" s="43">
        <v>1.4063803035016766</v>
      </c>
      <c r="CZ374" s="43">
        <v>-1.2156809112390548</v>
      </c>
      <c r="DA374" s="43">
        <v>0.31427072546051116</v>
      </c>
      <c r="DB374" s="43">
        <v>0.10116517996173729</v>
      </c>
      <c r="DC374" s="43">
        <v>-0.23327199580396787</v>
      </c>
      <c r="DD374" s="44">
        <v>401</v>
      </c>
      <c r="DE374" s="44">
        <f t="shared" si="117"/>
        <v>1161</v>
      </c>
      <c r="DF374" s="43">
        <f t="shared" si="115"/>
        <v>-28.774422735346363</v>
      </c>
      <c r="DG374" s="43">
        <f t="shared" si="115"/>
        <v>-25.909380982769626</v>
      </c>
      <c r="DH374" s="44">
        <v>3565</v>
      </c>
      <c r="DI374" s="44">
        <f t="shared" si="118"/>
        <v>9940</v>
      </c>
      <c r="DJ374" s="43">
        <f t="shared" si="116"/>
        <v>-21.631127720378107</v>
      </c>
      <c r="DK374" s="43">
        <f t="shared" si="116"/>
        <v>-20.2247191011236</v>
      </c>
    </row>
    <row r="375" spans="1:115" x14ac:dyDescent="0.25">
      <c r="A375" s="41">
        <v>2023</v>
      </c>
      <c r="B375" s="41" t="s">
        <v>164</v>
      </c>
      <c r="C375" s="41" t="s">
        <v>175</v>
      </c>
      <c r="D375" s="42">
        <v>114.49202754642897</v>
      </c>
      <c r="E375" s="42">
        <v>102.34102226546848</v>
      </c>
      <c r="F375" s="42">
        <v>108.11426740373543</v>
      </c>
      <c r="G375" s="42">
        <v>119.949332775095</v>
      </c>
      <c r="H375" s="42">
        <v>87.513695928474377</v>
      </c>
      <c r="I375" s="42">
        <v>113.37069655724581</v>
      </c>
      <c r="J375" s="42">
        <v>123.00786621836099</v>
      </c>
      <c r="K375" s="42">
        <v>134.25975414216998</v>
      </c>
      <c r="L375" s="42">
        <v>108.65613314758755</v>
      </c>
      <c r="M375" s="42">
        <v>80.162352099217898</v>
      </c>
      <c r="N375" s="42">
        <v>123.35864326940953</v>
      </c>
      <c r="O375" s="42">
        <v>121.56307748816995</v>
      </c>
      <c r="P375" s="42">
        <v>99.94426857717626</v>
      </c>
      <c r="Q375" s="42">
        <v>114.80541571979002</v>
      </c>
      <c r="R375" s="42">
        <v>101.98189326153984</v>
      </c>
      <c r="S375" s="42">
        <v>109.10679247251768</v>
      </c>
      <c r="T375" s="42">
        <v>149.15237041992464</v>
      </c>
      <c r="U375" s="42">
        <v>114.51823805689807</v>
      </c>
      <c r="V375" s="42">
        <v>169.28436387115852</v>
      </c>
      <c r="W375" s="42">
        <v>173.20041973510661</v>
      </c>
      <c r="X375" s="42">
        <v>124.44815963840017</v>
      </c>
      <c r="Y375" s="42">
        <v>149.58967963074718</v>
      </c>
      <c r="Z375" s="42">
        <v>113.44680410005306</v>
      </c>
      <c r="AA375" s="42">
        <v>143.17802011467003</v>
      </c>
      <c r="AB375" s="43">
        <v>7.8560883806185089</v>
      </c>
      <c r="AC375" s="43">
        <v>2.9716655148583238</v>
      </c>
      <c r="AD375" s="43">
        <v>2.7457844180883928</v>
      </c>
      <c r="AE375" s="43">
        <v>11.072998600350893</v>
      </c>
      <c r="AF375" s="43">
        <v>-0.77519379844962488</v>
      </c>
      <c r="AG375" s="43">
        <v>10.538641686182659</v>
      </c>
      <c r="AH375" s="43">
        <v>6.5568770967018297</v>
      </c>
      <c r="AI375" s="43">
        <v>12.814371257485035</v>
      </c>
      <c r="AJ375" s="43">
        <v>-4.6021349066678763</v>
      </c>
      <c r="AK375" s="43">
        <v>-24.683181685479603</v>
      </c>
      <c r="AL375" s="43">
        <v>-13.674624316900296</v>
      </c>
      <c r="AM375" s="43">
        <v>6.3801709542440133</v>
      </c>
      <c r="AN375" s="43">
        <v>-12.394142135375219</v>
      </c>
      <c r="AO375" s="43">
        <v>7.0907343620729257</v>
      </c>
      <c r="AP375" s="43">
        <v>-8.4530704782351034</v>
      </c>
      <c r="AQ375" s="43">
        <v>4.878320959623772</v>
      </c>
      <c r="AR375" s="43">
        <v>10.024066884748217</v>
      </c>
      <c r="AS375" s="43">
        <v>-9.7894707716821401</v>
      </c>
      <c r="AT375" s="43">
        <v>2.9319053985399357E-2</v>
      </c>
      <c r="AU375" s="43">
        <v>23.787213890008509</v>
      </c>
      <c r="AV375" s="43">
        <v>-5.7526834017914581</v>
      </c>
      <c r="AW375" s="43">
        <v>22.277517238778266</v>
      </c>
      <c r="AX375" s="43">
        <v>-1.8484774326571918</v>
      </c>
      <c r="AY375" s="43">
        <v>17.858750207036579</v>
      </c>
      <c r="AZ375" s="43">
        <v>8.1227328984053937</v>
      </c>
      <c r="BA375" s="43">
        <v>3.5336913216698518</v>
      </c>
      <c r="BB375" s="43">
        <v>3.5808743947697952</v>
      </c>
      <c r="BC375" s="43">
        <v>8.8921462661079698</v>
      </c>
      <c r="BD375" s="43">
        <v>-1.392592592592623</v>
      </c>
      <c r="BE375" s="43">
        <v>15.358554488989263</v>
      </c>
      <c r="BF375" s="43">
        <v>12.390810099253757</v>
      </c>
      <c r="BG375" s="43">
        <v>14.5610278372591</v>
      </c>
      <c r="BH375" s="43">
        <v>-1.3125118548238168</v>
      </c>
      <c r="BI375" s="43">
        <v>-12.464917000664199</v>
      </c>
      <c r="BJ375" s="43">
        <v>3.4916767385228864</v>
      </c>
      <c r="BK375" s="43">
        <v>4.1311355312510623</v>
      </c>
      <c r="BL375" s="43">
        <v>-10.119383942108652</v>
      </c>
      <c r="BM375" s="43">
        <v>13.606297660249368</v>
      </c>
      <c r="BN375" s="43">
        <v>-3.9495800037647188</v>
      </c>
      <c r="BO375" s="43">
        <v>-0.5587467925830758</v>
      </c>
      <c r="BP375" s="43">
        <v>14.848593804290221</v>
      </c>
      <c r="BQ375" s="43">
        <v>4.4307250783315988</v>
      </c>
      <c r="BR375" s="43">
        <v>19.614173894322761</v>
      </c>
      <c r="BS375" s="43">
        <v>23.43922791927664</v>
      </c>
      <c r="BT375" s="43">
        <v>-1.8295181695768603</v>
      </c>
      <c r="BU375" s="43">
        <v>28.082800005406327</v>
      </c>
      <c r="BV375" s="43">
        <v>3.6886155953820055</v>
      </c>
      <c r="BW375" s="43">
        <v>11.773272092337695</v>
      </c>
      <c r="BX375" s="43">
        <v>5.9419591377773289</v>
      </c>
      <c r="BY375" s="43">
        <v>0.25852164681944734</v>
      </c>
      <c r="BZ375" s="43">
        <v>0.12551321230188608</v>
      </c>
      <c r="CA375" s="43">
        <v>3.906646372376235</v>
      </c>
      <c r="CB375" s="43">
        <v>-0.25852164681944201</v>
      </c>
      <c r="CC375" s="43">
        <v>0.32140529064038881</v>
      </c>
      <c r="CD375" s="43">
        <v>1.0713509688199299</v>
      </c>
      <c r="CE375" s="43">
        <v>0.51704329363888424</v>
      </c>
      <c r="CF375" s="43">
        <v>-4.7994137657052196</v>
      </c>
      <c r="CG375" s="43">
        <v>-4.7206037591653098</v>
      </c>
      <c r="CH375" s="43">
        <v>-1.2957797771091955</v>
      </c>
      <c r="CI375" s="43">
        <v>2.8429079067602818</v>
      </c>
      <c r="CJ375" s="43">
        <v>-1.6038678125545025</v>
      </c>
      <c r="CK375" s="43">
        <v>0.11871602247672669</v>
      </c>
      <c r="CL375" s="43">
        <v>-0.2886484907138992</v>
      </c>
      <c r="CM375" s="43">
        <v>0.14786214460067854</v>
      </c>
      <c r="CN375" s="43">
        <v>6.9994273604185491</v>
      </c>
      <c r="CO375" s="43">
        <v>0.30116311645045174</v>
      </c>
      <c r="CP375" s="43">
        <v>0.15970771325716679</v>
      </c>
      <c r="CQ375" s="43">
        <v>3.5787336410953783</v>
      </c>
      <c r="CR375" s="43">
        <v>-0.21662610130646062</v>
      </c>
      <c r="CS375" s="43">
        <v>0.50369971523291279</v>
      </c>
      <c r="CT375" s="43">
        <v>1.915438515024235</v>
      </c>
      <c r="CU375" s="43">
        <v>0.75731076066486436</v>
      </c>
      <c r="CV375" s="43">
        <v>-1.4950475025733401</v>
      </c>
      <c r="CW375" s="43">
        <v>-2.3501132994754181</v>
      </c>
      <c r="CX375" s="43">
        <v>0.3148627462020569</v>
      </c>
      <c r="CY375" s="43">
        <v>1.7450349017020579</v>
      </c>
      <c r="CZ375" s="43">
        <v>-1.3118452571033115</v>
      </c>
      <c r="DA375" s="43">
        <v>0.29810681688448065</v>
      </c>
      <c r="DB375" s="43">
        <v>-5.148407989255447E-2</v>
      </c>
      <c r="DC375" s="43">
        <v>-0.1396093308906515</v>
      </c>
      <c r="DD375" s="44">
        <v>280</v>
      </c>
      <c r="DE375" s="44">
        <f t="shared" si="117"/>
        <v>1441</v>
      </c>
      <c r="DF375" s="43">
        <f t="shared" si="115"/>
        <v>-47.269303201506595</v>
      </c>
      <c r="DG375" s="43">
        <f t="shared" si="115"/>
        <v>-31.315538608198278</v>
      </c>
      <c r="DH375" s="44">
        <v>2706</v>
      </c>
      <c r="DI375" s="44">
        <f t="shared" si="118"/>
        <v>12646</v>
      </c>
      <c r="DJ375" s="43">
        <f t="shared" si="116"/>
        <v>-30.49062419727716</v>
      </c>
      <c r="DK375" s="43">
        <f t="shared" si="116"/>
        <v>-22.668623494160091</v>
      </c>
    </row>
    <row r="376" spans="1:115" x14ac:dyDescent="0.25">
      <c r="A376" s="41">
        <v>2023</v>
      </c>
      <c r="B376" s="41" t="s">
        <v>165</v>
      </c>
      <c r="C376" s="41" t="s">
        <v>175</v>
      </c>
      <c r="D376" s="42">
        <v>113.92249833638974</v>
      </c>
      <c r="E376" s="42">
        <v>101.72285501688512</v>
      </c>
      <c r="F376" s="42">
        <v>106.63460379442039</v>
      </c>
      <c r="G376" s="42">
        <v>118.89766852706687</v>
      </c>
      <c r="H376" s="42">
        <v>86.935179909716425</v>
      </c>
      <c r="I376" s="42">
        <v>114.33146517213773</v>
      </c>
      <c r="J376" s="42">
        <v>122.91545189408997</v>
      </c>
      <c r="K376" s="42">
        <v>135.32870122928915</v>
      </c>
      <c r="L376" s="42">
        <v>114.44953043998392</v>
      </c>
      <c r="M376" s="42">
        <v>94.135393544470503</v>
      </c>
      <c r="N376" s="42">
        <v>132.99264102154481</v>
      </c>
      <c r="O376" s="42">
        <v>121.45816354483286</v>
      </c>
      <c r="P376" s="42">
        <v>102.01443341562123</v>
      </c>
      <c r="Q376" s="42">
        <v>125.75917605487821</v>
      </c>
      <c r="R376" s="42">
        <v>115.18523271926118</v>
      </c>
      <c r="S376" s="42">
        <v>125.70231484972707</v>
      </c>
      <c r="T376" s="42">
        <v>157.05451972738226</v>
      </c>
      <c r="U376" s="42">
        <v>133.91025880638969</v>
      </c>
      <c r="V376" s="42">
        <v>183.57671813049424</v>
      </c>
      <c r="W376" s="42">
        <v>172.77390233532549</v>
      </c>
      <c r="X376" s="42">
        <v>128.38856717191734</v>
      </c>
      <c r="Y376" s="42">
        <v>164.10656421944557</v>
      </c>
      <c r="Z376" s="42">
        <v>129.01665166781854</v>
      </c>
      <c r="AA376" s="42">
        <v>165.92429232106522</v>
      </c>
      <c r="AB376" s="43">
        <v>6.7325444854291483</v>
      </c>
      <c r="AC376" s="43">
        <v>1.7869415807560074</v>
      </c>
      <c r="AD376" s="43">
        <v>1.109104538455874</v>
      </c>
      <c r="AE376" s="43">
        <v>10.297021881665213</v>
      </c>
      <c r="AF376" s="43">
        <v>-1.9572953736654908</v>
      </c>
      <c r="AG376" s="43">
        <v>10.185185185185187</v>
      </c>
      <c r="AH376" s="43">
        <v>2.7895337282615396</v>
      </c>
      <c r="AI376" s="43">
        <v>14.39759036144579</v>
      </c>
      <c r="AJ376" s="43">
        <v>-5.1002276142159131</v>
      </c>
      <c r="AK376" s="43">
        <v>-22.542512411410375</v>
      </c>
      <c r="AL376" s="43">
        <v>-2.8087084481825952</v>
      </c>
      <c r="AM376" s="43">
        <v>1.4810271918335172</v>
      </c>
      <c r="AN376" s="43">
        <v>-14.528947454929497</v>
      </c>
      <c r="AO376" s="43">
        <v>7.9185258892938259</v>
      </c>
      <c r="AP376" s="43">
        <v>-4.8265682890276107</v>
      </c>
      <c r="AQ376" s="43">
        <v>16.591689017620247</v>
      </c>
      <c r="AR376" s="43">
        <v>8.4946014704515136</v>
      </c>
      <c r="AS376" s="43">
        <v>-8.3514733901853599</v>
      </c>
      <c r="AT376" s="43">
        <v>11.653205622134521</v>
      </c>
      <c r="AU376" s="43">
        <v>16.732238776627973</v>
      </c>
      <c r="AV376" s="43">
        <v>-7.3354881907106595</v>
      </c>
      <c r="AW376" s="43">
        <v>22.464418833269285</v>
      </c>
      <c r="AX376" s="43">
        <v>2.1475251471310353</v>
      </c>
      <c r="AY376" s="43">
        <v>30.925675967226262</v>
      </c>
      <c r="AZ376" s="43">
        <v>7.8416698381441163</v>
      </c>
      <c r="BA376" s="43">
        <v>3.1820697288323263</v>
      </c>
      <c r="BB376" s="43">
        <v>3.0855863157255969</v>
      </c>
      <c r="BC376" s="43">
        <v>9.1730403983368412</v>
      </c>
      <c r="BD376" s="43">
        <v>-1.5054528212423257</v>
      </c>
      <c r="BE376" s="43">
        <v>14.344076259645933</v>
      </c>
      <c r="BF376" s="43">
        <v>10.343880681261508</v>
      </c>
      <c r="BG376" s="43">
        <v>14.527933642351808</v>
      </c>
      <c r="BH376" s="43">
        <v>-2.0966279371426033</v>
      </c>
      <c r="BI376" s="43">
        <v>-14.700119570634973</v>
      </c>
      <c r="BJ376" s="43">
        <v>2.2557774111729101</v>
      </c>
      <c r="BK376" s="43">
        <v>3.5839918858382003</v>
      </c>
      <c r="BL376" s="43">
        <v>-11.000858424751424</v>
      </c>
      <c r="BM376" s="43">
        <v>12.727418605294583</v>
      </c>
      <c r="BN376" s="43">
        <v>-4.1472024112572452</v>
      </c>
      <c r="BO376" s="43">
        <v>2.7919262540494927</v>
      </c>
      <c r="BP376" s="43">
        <v>13.496946201984805</v>
      </c>
      <c r="BQ376" s="43">
        <v>1.5368537825163786</v>
      </c>
      <c r="BR376" s="43">
        <v>18.014790606163132</v>
      </c>
      <c r="BS376" s="43">
        <v>22.00460452820834</v>
      </c>
      <c r="BT376" s="43">
        <v>-2.9499636654743755</v>
      </c>
      <c r="BU376" s="43">
        <v>27.185279950149276</v>
      </c>
      <c r="BV376" s="43">
        <v>3.3352022649193902</v>
      </c>
      <c r="BW376" s="43">
        <v>15.584956209771317</v>
      </c>
      <c r="BX376" s="43">
        <v>4.9092408425474385</v>
      </c>
      <c r="BY376" s="43">
        <v>0.13724842078452956</v>
      </c>
      <c r="BZ376" s="43">
        <v>3.749377312126722E-2</v>
      </c>
      <c r="CA376" s="43">
        <v>3.6010554403340125</v>
      </c>
      <c r="CB376" s="43">
        <v>-0.43233252547125867</v>
      </c>
      <c r="CC376" s="43">
        <v>0.30194652572595743</v>
      </c>
      <c r="CD376" s="43">
        <v>0.55699984101262057</v>
      </c>
      <c r="CE376" s="43">
        <v>0.70682936704031041</v>
      </c>
      <c r="CF376" s="43">
        <v>-5.141578212544248</v>
      </c>
      <c r="CG376" s="43">
        <v>-4.5927091708206067</v>
      </c>
      <c r="CH376" s="43">
        <v>-0.26968318477474468</v>
      </c>
      <c r="CI376" s="43">
        <v>0.60217874721850928</v>
      </c>
      <c r="CJ376" s="43">
        <v>-1.6955978006693906</v>
      </c>
      <c r="CK376" s="43">
        <v>0.12266374697458503</v>
      </c>
      <c r="CL376" s="43">
        <v>-0.13130047386354765</v>
      </c>
      <c r="CM376" s="43">
        <v>0.82286992339094767</v>
      </c>
      <c r="CN376" s="43">
        <v>6.5234172966721564</v>
      </c>
      <c r="CO376" s="43">
        <v>0.2634498861314637</v>
      </c>
      <c r="CP376" s="43">
        <v>0.13192662717735756</v>
      </c>
      <c r="CQ376" s="43">
        <v>3.6007706476191346</v>
      </c>
      <c r="CR376" s="43">
        <v>-0.25790357273921916</v>
      </c>
      <c r="CS376" s="43">
        <v>0.43815875798705817</v>
      </c>
      <c r="CT376" s="43">
        <v>1.6079686909802156</v>
      </c>
      <c r="CU376" s="43">
        <v>0.73904625951614544</v>
      </c>
      <c r="CV376" s="43">
        <v>-2.1703066873332197</v>
      </c>
      <c r="CW376" s="43">
        <v>-2.7955791813336726</v>
      </c>
      <c r="CX376" s="43">
        <v>0.19131827399139811</v>
      </c>
      <c r="CY376" s="43">
        <v>1.5884367739427958</v>
      </c>
      <c r="CZ376" s="43">
        <v>-1.3807842805851371</v>
      </c>
      <c r="DA376" s="43">
        <v>0.2485066827718829</v>
      </c>
      <c r="DB376" s="43">
        <v>-8.2981379920370399E-2</v>
      </c>
      <c r="DC376" s="43">
        <v>6.0776423799883406E-2</v>
      </c>
      <c r="DD376" s="44">
        <v>311</v>
      </c>
      <c r="DE376" s="44">
        <f t="shared" si="117"/>
        <v>1752</v>
      </c>
      <c r="DF376" s="43">
        <f t="shared" si="115"/>
        <v>-46.006944444444443</v>
      </c>
      <c r="DG376" s="43">
        <f t="shared" si="115"/>
        <v>-34.480179506357523</v>
      </c>
      <c r="DH376" s="44">
        <v>3096</v>
      </c>
      <c r="DI376" s="44">
        <f t="shared" si="118"/>
        <v>15742</v>
      </c>
      <c r="DJ376" s="43">
        <f t="shared" si="116"/>
        <v>-18.030182684670372</v>
      </c>
      <c r="DK376" s="43">
        <f t="shared" si="116"/>
        <v>-21.798310978638845</v>
      </c>
    </row>
    <row r="377" spans="1:115" x14ac:dyDescent="0.25">
      <c r="A377" s="41">
        <v>2023</v>
      </c>
      <c r="B377" s="41" t="s">
        <v>166</v>
      </c>
      <c r="C377" s="41" t="s">
        <v>175</v>
      </c>
      <c r="D377" s="42">
        <v>114.51890678002631</v>
      </c>
      <c r="E377" s="42">
        <v>100.89863201877395</v>
      </c>
      <c r="F377" s="42">
        <v>108.53022626919451</v>
      </c>
      <c r="G377" s="42">
        <v>119.52142890089732</v>
      </c>
      <c r="H377" s="42">
        <v>85.462593680150761</v>
      </c>
      <c r="I377" s="42">
        <v>114.5716573258607</v>
      </c>
      <c r="J377" s="42">
        <v>123.04307167527644</v>
      </c>
      <c r="K377" s="42">
        <v>139.88954213433104</v>
      </c>
      <c r="L377" s="42">
        <v>110.96470311331237</v>
      </c>
      <c r="M377" s="42">
        <v>75.220447794986526</v>
      </c>
      <c r="N377" s="42">
        <v>127.86041979578881</v>
      </c>
      <c r="O377" s="42">
        <v>123.17426204383712</v>
      </c>
      <c r="P377" s="42">
        <v>99.533754949986772</v>
      </c>
      <c r="Q377" s="42">
        <v>125.81683284989123</v>
      </c>
      <c r="R377" s="42">
        <v>130.95482930049803</v>
      </c>
      <c r="S377" s="42">
        <v>112.32892673813369</v>
      </c>
      <c r="T377" s="42">
        <v>152.11085038432265</v>
      </c>
      <c r="U377" s="42">
        <v>107.62131730543921</v>
      </c>
      <c r="V377" s="42">
        <v>177.12052742285621</v>
      </c>
      <c r="W377" s="42">
        <v>174.95885529481944</v>
      </c>
      <c r="X377" s="42">
        <v>125.46649198938138</v>
      </c>
      <c r="Y377" s="42">
        <v>165.26284344820763</v>
      </c>
      <c r="Z377" s="42">
        <v>147.19886494361859</v>
      </c>
      <c r="AA377" s="42">
        <v>149.03068797289168</v>
      </c>
      <c r="AB377" s="43">
        <v>5.9159669738896969</v>
      </c>
      <c r="AC377" s="43">
        <v>1.3103448275862073</v>
      </c>
      <c r="AD377" s="43">
        <v>1.4383958485054915</v>
      </c>
      <c r="AE377" s="43">
        <v>9.6307433949737167</v>
      </c>
      <c r="AF377" s="43">
        <v>-5.1925320886814568</v>
      </c>
      <c r="AG377" s="43">
        <v>0</v>
      </c>
      <c r="AH377" s="43">
        <v>1.6357688114043034</v>
      </c>
      <c r="AI377" s="43">
        <v>17.544910179640727</v>
      </c>
      <c r="AJ377" s="43">
        <v>-12.874491723459403</v>
      </c>
      <c r="AK377" s="43">
        <v>-26.81056501795679</v>
      </c>
      <c r="AL377" s="43">
        <v>-21.675000237659169</v>
      </c>
      <c r="AM377" s="43">
        <v>-3.4621594812475176</v>
      </c>
      <c r="AN377" s="43">
        <v>-28.771234635254473</v>
      </c>
      <c r="AO377" s="43">
        <v>-14.215626128019066</v>
      </c>
      <c r="AP377" s="43">
        <v>-5.2582696307820198</v>
      </c>
      <c r="AQ377" s="43">
        <v>-7.1808253809347971</v>
      </c>
      <c r="AR377" s="43">
        <v>0.27097157642514969</v>
      </c>
      <c r="AS377" s="43">
        <v>-13.816257936015841</v>
      </c>
      <c r="AT377" s="43">
        <v>-10.366990716849667</v>
      </c>
      <c r="AU377" s="43">
        <v>12.366439611782919</v>
      </c>
      <c r="AV377" s="43">
        <v>-21.850025872745771</v>
      </c>
      <c r="AW377" s="43">
        <v>-3.3811013526474198</v>
      </c>
      <c r="AX377" s="43">
        <v>5.0446597073513066</v>
      </c>
      <c r="AY377" s="43">
        <v>4.3045275865599697</v>
      </c>
      <c r="AZ377" s="43">
        <v>7.5143238764421971</v>
      </c>
      <c r="BA377" s="43">
        <v>2.8693247292002733</v>
      </c>
      <c r="BB377" s="43">
        <v>2.8073151907403338</v>
      </c>
      <c r="BC377" s="43">
        <v>9.2500262756844762</v>
      </c>
      <c r="BD377" s="43">
        <v>-2.1280788177340026</v>
      </c>
      <c r="BE377" s="43">
        <v>11.791044776119408</v>
      </c>
      <c r="BF377" s="43">
        <v>8.7980021552543253</v>
      </c>
      <c r="BG377" s="43">
        <v>15.038508309687892</v>
      </c>
      <c r="BH377" s="43">
        <v>-4.0301867137883418</v>
      </c>
      <c r="BI377" s="43">
        <v>-16.612876172654111</v>
      </c>
      <c r="BJ377" s="43">
        <v>-2.2824511121001922</v>
      </c>
      <c r="BK377" s="43">
        <v>2.3129053260073418</v>
      </c>
      <c r="BL377" s="43">
        <v>-14.371050102253136</v>
      </c>
      <c r="BM377" s="43">
        <v>8.3406794869293144</v>
      </c>
      <c r="BN377" s="43">
        <v>-4.3746189899854233</v>
      </c>
      <c r="BO377" s="43">
        <v>0.99826602369681439</v>
      </c>
      <c r="BP377" s="43">
        <v>11.086001822915703</v>
      </c>
      <c r="BQ377" s="43">
        <v>-0.95220939608022803</v>
      </c>
      <c r="BR377" s="43">
        <v>12.494666071864625</v>
      </c>
      <c r="BS377" s="43">
        <v>20.234197010782928</v>
      </c>
      <c r="BT377" s="43">
        <v>-6.5562326283682637</v>
      </c>
      <c r="BU377" s="43">
        <v>22.008240090603447</v>
      </c>
      <c r="BV377" s="43">
        <v>3.6819226835288266</v>
      </c>
      <c r="BW377" s="43">
        <v>13.517715934596053</v>
      </c>
      <c r="BX377" s="43">
        <v>4.061678828676234</v>
      </c>
      <c r="BY377" s="43">
        <v>6.7785027180621751E-2</v>
      </c>
      <c r="BZ377" s="43">
        <v>1.4912705979734653E-2</v>
      </c>
      <c r="CA377" s="43">
        <v>3.3248555832093585</v>
      </c>
      <c r="CB377" s="43">
        <v>-0.77274930985905488</v>
      </c>
      <c r="CC377" s="43">
        <v>-8.0739184627828722E-16</v>
      </c>
      <c r="CD377" s="43">
        <v>0.32197887912149009</v>
      </c>
      <c r="CE377" s="43">
        <v>1.1048959430440854</v>
      </c>
      <c r="CF377" s="43">
        <v>-12.935584917411035</v>
      </c>
      <c r="CG377" s="43">
        <v>-4.3834205988829273</v>
      </c>
      <c r="CH377" s="43">
        <v>-2.1301676384087029</v>
      </c>
      <c r="CI377" s="43">
        <v>-1.5630661685512484</v>
      </c>
      <c r="CJ377" s="43">
        <v>-3.8557736954751385</v>
      </c>
      <c r="CK377" s="43">
        <v>-0.26318733768166691</v>
      </c>
      <c r="CL377" s="43">
        <v>-0.22947476654015125</v>
      </c>
      <c r="CM377" s="43">
        <v>-0.51049471187119766</v>
      </c>
      <c r="CN377" s="43">
        <v>6.1020313835084394</v>
      </c>
      <c r="CO377" s="43">
        <v>0.23022245645863529</v>
      </c>
      <c r="CP377" s="43">
        <v>0.10871732272429817</v>
      </c>
      <c r="CQ377" s="43">
        <v>3.5539152825448417</v>
      </c>
      <c r="CR377" s="43">
        <v>-0.34533368468794801</v>
      </c>
      <c r="CS377" s="43">
        <v>0.36375148120463818</v>
      </c>
      <c r="CT377" s="43">
        <v>1.3895843767879348</v>
      </c>
      <c r="CU377" s="43">
        <v>0.80117414847603863</v>
      </c>
      <c r="CV377" s="43">
        <v>-4.1124430476867779</v>
      </c>
      <c r="CW377" s="43">
        <v>-3.0798560256718819</v>
      </c>
      <c r="CX377" s="43">
        <v>-0.23531170074788818</v>
      </c>
      <c r="CY377" s="43">
        <v>1.0239720175989155</v>
      </c>
      <c r="CZ377" s="43">
        <v>-1.8239904896632781</v>
      </c>
      <c r="DA377" s="43">
        <v>0.15685763489272786</v>
      </c>
      <c r="DB377" s="43">
        <v>-0.1125783456799857</v>
      </c>
      <c r="DC377" s="43">
        <v>-4.1536138415387551E-2</v>
      </c>
      <c r="DD377" s="44">
        <v>314</v>
      </c>
      <c r="DE377" s="44">
        <f t="shared" si="117"/>
        <v>2066</v>
      </c>
      <c r="DF377" s="43">
        <f t="shared" si="115"/>
        <v>-44.815465729349732</v>
      </c>
      <c r="DG377" s="43">
        <f t="shared" si="115"/>
        <v>-36.293555349984587</v>
      </c>
      <c r="DH377" s="44">
        <v>2988</v>
      </c>
      <c r="DI377" s="44">
        <f t="shared" si="118"/>
        <v>18730</v>
      </c>
      <c r="DJ377" s="43">
        <f t="shared" si="116"/>
        <v>-21.327014218009477</v>
      </c>
      <c r="DK377" s="43">
        <f t="shared" si="116"/>
        <v>-21.723503844867942</v>
      </c>
    </row>
    <row r="378" spans="1:115" x14ac:dyDescent="0.25">
      <c r="A378" s="41">
        <v>2023</v>
      </c>
      <c r="B378" s="41" t="s">
        <v>167</v>
      </c>
      <c r="C378" s="41" t="s">
        <v>175</v>
      </c>
      <c r="D378" s="42">
        <v>114.96405099300262</v>
      </c>
      <c r="E378" s="42">
        <v>100.55520576956098</v>
      </c>
      <c r="F378" s="42">
        <v>109.02344747239839</v>
      </c>
      <c r="G378" s="42">
        <v>120.4049120242408</v>
      </c>
      <c r="H378" s="42">
        <v>85.883332602883812</v>
      </c>
      <c r="I378" s="42">
        <v>115.05204163330664</v>
      </c>
      <c r="J378" s="42">
        <v>121.73606908985192</v>
      </c>
      <c r="K378" s="42">
        <v>141.67112061286301</v>
      </c>
      <c r="L378" s="42">
        <v>117.05104355039833</v>
      </c>
      <c r="M378" s="42">
        <v>81.003420186148333</v>
      </c>
      <c r="N378" s="42">
        <v>131.97169762778751</v>
      </c>
      <c r="O378" s="42">
        <v>132.17698590152131</v>
      </c>
      <c r="P378" s="42">
        <v>101.597951238747</v>
      </c>
      <c r="Q378" s="42">
        <v>139.00883760693975</v>
      </c>
      <c r="R378" s="42">
        <v>128.14491646846392</v>
      </c>
      <c r="S378" s="42">
        <v>115.49027424704701</v>
      </c>
      <c r="T378" s="42">
        <v>161.01684135819497</v>
      </c>
      <c r="U378" s="42">
        <v>115.53125729768452</v>
      </c>
      <c r="V378" s="42">
        <v>183.00321192922121</v>
      </c>
      <c r="W378" s="42">
        <v>188.0833205773759</v>
      </c>
      <c r="X378" s="42">
        <v>128.91235243211227</v>
      </c>
      <c r="Y378" s="42">
        <v>182.75536942499213</v>
      </c>
      <c r="Z378" s="42">
        <v>144.73070555057814</v>
      </c>
      <c r="AA378" s="42">
        <v>153.87001173449372</v>
      </c>
      <c r="AB378" s="43">
        <v>8.3791803136050049</v>
      </c>
      <c r="AC378" s="43">
        <v>0.273972602739736</v>
      </c>
      <c r="AD378" s="43">
        <v>8.8680159328033081</v>
      </c>
      <c r="AE378" s="43">
        <v>16.006891742216055</v>
      </c>
      <c r="AF378" s="43">
        <v>-4.8922539312754809</v>
      </c>
      <c r="AG378" s="43">
        <v>0.41928721174002703</v>
      </c>
      <c r="AH378" s="43">
        <v>-0.82102394949301605</v>
      </c>
      <c r="AI378" s="43">
        <v>15.85081585081587</v>
      </c>
      <c r="AJ378" s="43">
        <v>-7.1247892264042489</v>
      </c>
      <c r="AK378" s="43">
        <v>-30.822944609287784</v>
      </c>
      <c r="AL378" s="43">
        <v>-13.267702504299073</v>
      </c>
      <c r="AM378" s="43">
        <v>4.8349628673704625</v>
      </c>
      <c r="AN378" s="43">
        <v>-18.945254868426453</v>
      </c>
      <c r="AO378" s="43">
        <v>-10.439328205345277</v>
      </c>
      <c r="AP378" s="43">
        <v>3.3299993393728577</v>
      </c>
      <c r="AQ378" s="43">
        <v>-2.763348214134409</v>
      </c>
      <c r="AR378" s="43">
        <v>4.4178078550292987</v>
      </c>
      <c r="AS378" s="43">
        <v>-20.144097231784308</v>
      </c>
      <c r="AT378" s="43">
        <v>-2.3729682614740621</v>
      </c>
      <c r="AU378" s="43">
        <v>18.457294528270097</v>
      </c>
      <c r="AV378" s="43">
        <v>-12.468714428394357</v>
      </c>
      <c r="AW378" s="43">
        <v>0.37294762613417909</v>
      </c>
      <c r="AX378" s="43">
        <v>10.827045325634277</v>
      </c>
      <c r="AY378" s="43">
        <v>8.47318553893912</v>
      </c>
      <c r="AZ378" s="43">
        <v>7.6379405026478997</v>
      </c>
      <c r="BA378" s="43">
        <v>2.4955612546853301</v>
      </c>
      <c r="BB378" s="43">
        <v>3.6348069354920742</v>
      </c>
      <c r="BC378" s="43">
        <v>10.182663397675086</v>
      </c>
      <c r="BD378" s="43">
        <v>-2.5280188758742939</v>
      </c>
      <c r="BE378" s="43">
        <v>10.072853975293006</v>
      </c>
      <c r="BF378" s="43">
        <v>7.3307849216830201</v>
      </c>
      <c r="BG378" s="43">
        <v>15.15883977900554</v>
      </c>
      <c r="BH378" s="43">
        <v>-4.4967335021454335</v>
      </c>
      <c r="BI378" s="43">
        <v>-18.780009803429266</v>
      </c>
      <c r="BJ378" s="43">
        <v>-3.932566866817877</v>
      </c>
      <c r="BK378" s="43">
        <v>2.6944670861215769</v>
      </c>
      <c r="BL378" s="43">
        <v>-15.036071417164454</v>
      </c>
      <c r="BM378" s="43">
        <v>5.5804448518716798</v>
      </c>
      <c r="BN378" s="43">
        <v>-3.1792373057582202</v>
      </c>
      <c r="BO378" s="43">
        <v>0.43389759410226159</v>
      </c>
      <c r="BP378" s="43">
        <v>10.043559931589741</v>
      </c>
      <c r="BQ378" s="43">
        <v>-3.9869625690734711</v>
      </c>
      <c r="BR378" s="43">
        <v>10.178852194800371</v>
      </c>
      <c r="BS378" s="43">
        <v>19.953869056971385</v>
      </c>
      <c r="BT378" s="43">
        <v>-7.4369688607836437</v>
      </c>
      <c r="BU378" s="43">
        <v>18.70339649133772</v>
      </c>
      <c r="BV378" s="43">
        <v>4.8177869651701677</v>
      </c>
      <c r="BW378" s="43">
        <v>12.741200132327247</v>
      </c>
      <c r="BX378" s="43">
        <v>7.2228379323164695</v>
      </c>
      <c r="BY378" s="43">
        <v>-2.7214718874368802E-2</v>
      </c>
      <c r="BZ378" s="43">
        <v>0.47755646463924628</v>
      </c>
      <c r="CA378" s="43">
        <v>5.7933332803818436</v>
      </c>
      <c r="CB378" s="43">
        <v>-0.72799372988943956</v>
      </c>
      <c r="CC378" s="43">
        <v>6.8036797185920895E-3</v>
      </c>
      <c r="CD378" s="43">
        <v>-0.15024792711666507</v>
      </c>
      <c r="CE378" s="43">
        <v>1.8506008834572614</v>
      </c>
      <c r="CF378" s="43">
        <v>-6.8971400093331745</v>
      </c>
      <c r="CG378" s="43">
        <v>-5.7806841863880996</v>
      </c>
      <c r="CH378" s="43">
        <v>-1.2896867523936026</v>
      </c>
      <c r="CI378" s="43">
        <v>2.6347704384751758</v>
      </c>
      <c r="CJ378" s="43">
        <v>-2.3722533921510456</v>
      </c>
      <c r="CK378" s="43">
        <v>-0.20606285316430714</v>
      </c>
      <c r="CL378" s="43">
        <v>0.28145527287548083</v>
      </c>
      <c r="CM378" s="43">
        <v>-0.1646785365867765</v>
      </c>
      <c r="CN378" s="43">
        <v>6.955835954667938</v>
      </c>
      <c r="CO378" s="43">
        <v>0.1907683176284834</v>
      </c>
      <c r="CP378" s="43">
        <v>0.1582952320167853</v>
      </c>
      <c r="CQ378" s="43">
        <v>3.8317909207327632</v>
      </c>
      <c r="CR378" s="43">
        <v>-0.39613625140199604</v>
      </c>
      <c r="CS378" s="43">
        <v>0.30853855453177553</v>
      </c>
      <c r="CT378" s="43">
        <v>1.1544240921908351</v>
      </c>
      <c r="CU378" s="43">
        <v>1.7081550889692922</v>
      </c>
      <c r="CV378" s="43">
        <v>-4.435858291669069</v>
      </c>
      <c r="CW378" s="43">
        <v>-3.478406511829184</v>
      </c>
      <c r="CX378" s="43">
        <v>-0.39331314661046407</v>
      </c>
      <c r="CY378" s="43">
        <v>1.2638447553876369</v>
      </c>
      <c r="CZ378" s="43">
        <v>-1.9016899676988863</v>
      </c>
      <c r="DA378" s="43">
        <v>0.1017768469988828</v>
      </c>
      <c r="DB378" s="43">
        <v>-5.4030361348149848E-2</v>
      </c>
      <c r="DC378" s="43">
        <v>2.5960093431095892E-2</v>
      </c>
      <c r="DD378" s="44">
        <v>346</v>
      </c>
      <c r="DE378" s="44">
        <f t="shared" si="117"/>
        <v>2412</v>
      </c>
      <c r="DF378" s="43">
        <f t="shared" si="115"/>
        <v>-40.241796200345426</v>
      </c>
      <c r="DG378" s="43">
        <f t="shared" si="115"/>
        <v>-36.891679748822604</v>
      </c>
      <c r="DH378" s="44">
        <v>3056</v>
      </c>
      <c r="DI378" s="44">
        <f t="shared" si="118"/>
        <v>21786</v>
      </c>
      <c r="DJ378" s="43">
        <f t="shared" si="116"/>
        <v>-20.292123109024519</v>
      </c>
      <c r="DK378" s="43">
        <f t="shared" si="116"/>
        <v>-21.525826669548298</v>
      </c>
    </row>
    <row r="379" spans="1:115" x14ac:dyDescent="0.25">
      <c r="A379" s="41">
        <v>2023</v>
      </c>
      <c r="B379" s="41" t="s">
        <v>168</v>
      </c>
      <c r="C379" s="41" t="s">
        <v>175</v>
      </c>
      <c r="D379" s="42">
        <v>114.35195259081176</v>
      </c>
      <c r="E379" s="42">
        <v>99.868353271135007</v>
      </c>
      <c r="F379" s="42">
        <v>110.51029827595673</v>
      </c>
      <c r="G379" s="42">
        <v>118.95514815195911</v>
      </c>
      <c r="H379" s="42">
        <v>85.147039488100972</v>
      </c>
      <c r="I379" s="42">
        <v>114.33146517213773</v>
      </c>
      <c r="J379" s="42">
        <v>120.02860443293848</v>
      </c>
      <c r="K379" s="42">
        <v>144.80669873507927</v>
      </c>
      <c r="L379" s="42">
        <v>113.6340640081702</v>
      </c>
      <c r="M379" s="42">
        <v>85.440175029965957</v>
      </c>
      <c r="N379" s="42">
        <v>146.55364160184357</v>
      </c>
      <c r="O379" s="42">
        <v>121.80480031606878</v>
      </c>
      <c r="P379" s="42">
        <v>99.45328378399077</v>
      </c>
      <c r="Q379" s="42">
        <v>143.46266117135104</v>
      </c>
      <c r="R379" s="42">
        <v>122.05747607034714</v>
      </c>
      <c r="S379" s="42">
        <v>114.8633013441948</v>
      </c>
      <c r="T379" s="42">
        <v>156.66130718757009</v>
      </c>
      <c r="U379" s="42">
        <v>122.72104345563368</v>
      </c>
      <c r="V379" s="42">
        <v>202.21136475641183</v>
      </c>
      <c r="W379" s="42">
        <v>173.77385528835234</v>
      </c>
      <c r="X379" s="42">
        <v>126.2977627940864</v>
      </c>
      <c r="Y379" s="42">
        <v>188.84177412662049</v>
      </c>
      <c r="Z379" s="42">
        <v>138.32903909973925</v>
      </c>
      <c r="AA379" s="42">
        <v>153.67337420925205</v>
      </c>
      <c r="AB379" s="43">
        <v>6.6648533836194401</v>
      </c>
      <c r="AC379" s="43">
        <v>-1.756756756756761</v>
      </c>
      <c r="AD379" s="43">
        <v>5.8743533911135959</v>
      </c>
      <c r="AE379" s="43">
        <v>14.139515881932386</v>
      </c>
      <c r="AF379" s="43">
        <v>-2.879424115176954</v>
      </c>
      <c r="AG379" s="43">
        <v>-3.2520325203251987</v>
      </c>
      <c r="AH379" s="43">
        <v>-4.9055156543030272</v>
      </c>
      <c r="AI379" s="43">
        <v>15.783475783475787</v>
      </c>
      <c r="AJ379" s="43">
        <v>-10.770525981388367</v>
      </c>
      <c r="AK379" s="43">
        <v>-37.962896380346869</v>
      </c>
      <c r="AL379" s="43">
        <v>-10.238065746311042</v>
      </c>
      <c r="AM379" s="43">
        <v>0.18263863266743119</v>
      </c>
      <c r="AN379" s="43">
        <v>-16.163786742701713</v>
      </c>
      <c r="AO379" s="43">
        <v>-22.815531304971913</v>
      </c>
      <c r="AP379" s="43">
        <v>7.4406755715595629</v>
      </c>
      <c r="AQ379" s="43">
        <v>4.7022052328959063</v>
      </c>
      <c r="AR379" s="43">
        <v>-0.7568586742486616</v>
      </c>
      <c r="AS379" s="43">
        <v>-29.136892359997589</v>
      </c>
      <c r="AT379" s="43">
        <v>-0.62972287124644089</v>
      </c>
      <c r="AU379" s="43">
        <v>12.343331951058989</v>
      </c>
      <c r="AV379" s="43">
        <v>-10.798597928175102</v>
      </c>
      <c r="AW379" s="43">
        <v>-13.843359115568976</v>
      </c>
      <c r="AX379" s="43">
        <v>15.12310987916794</v>
      </c>
      <c r="AY379" s="43">
        <v>16.125046589197556</v>
      </c>
      <c r="AZ379" s="43">
        <v>7.5151142745704558</v>
      </c>
      <c r="BA379" s="43">
        <v>1.953864692718188</v>
      </c>
      <c r="BB379" s="43">
        <v>3.9138103891376952</v>
      </c>
      <c r="BC379" s="43">
        <v>10.664316102771698</v>
      </c>
      <c r="BD379" s="43">
        <v>-2.5713019063100528</v>
      </c>
      <c r="BE379" s="43">
        <v>8.2762400657714572</v>
      </c>
      <c r="BF379" s="43">
        <v>5.6717137576041798</v>
      </c>
      <c r="BG379" s="43">
        <v>15.241022565409711</v>
      </c>
      <c r="BH379" s="43">
        <v>-5.326134253286674</v>
      </c>
      <c r="BI379" s="43">
        <v>-21.69758031355591</v>
      </c>
      <c r="BJ379" s="43">
        <v>-4.807810766878462</v>
      </c>
      <c r="BK379" s="43">
        <v>2.3746672018263082</v>
      </c>
      <c r="BL379" s="43">
        <v>-15.172470970214825</v>
      </c>
      <c r="BM379" s="43">
        <v>1.3305283394479783</v>
      </c>
      <c r="BN379" s="43">
        <v>-1.8576898136555942</v>
      </c>
      <c r="BO379" s="43">
        <v>0.95340401257437701</v>
      </c>
      <c r="BP379" s="43">
        <v>8.5535863051353189</v>
      </c>
      <c r="BQ379" s="43">
        <v>-7.9897593633573631</v>
      </c>
      <c r="BR379" s="43">
        <v>8.6155530503821289</v>
      </c>
      <c r="BS379" s="43">
        <v>18.940011662293177</v>
      </c>
      <c r="BT379" s="43">
        <v>-7.8580765213006938</v>
      </c>
      <c r="BU379" s="43">
        <v>13.648147722724936</v>
      </c>
      <c r="BV379" s="43">
        <v>6.1327928199851556</v>
      </c>
      <c r="BW379" s="43">
        <v>13.166118153032148</v>
      </c>
      <c r="BX379" s="43">
        <v>6.9648553822116606</v>
      </c>
      <c r="BY379" s="43">
        <v>-0.22315766975517529</v>
      </c>
      <c r="BZ379" s="43">
        <v>0.4527088375310771</v>
      </c>
      <c r="CA379" s="43">
        <v>5.8781758919602556</v>
      </c>
      <c r="CB379" s="43">
        <v>-0.48688946128402799</v>
      </c>
      <c r="CC379" s="43">
        <v>-0.11496001169206024</v>
      </c>
      <c r="CD379" s="43">
        <v>-0.41419415976611357</v>
      </c>
      <c r="CE379" s="43">
        <v>1.8731719552177057</v>
      </c>
      <c r="CF379" s="43">
        <v>-10.911163667046761</v>
      </c>
      <c r="CG379" s="43">
        <v>-8.2904882347808737</v>
      </c>
      <c r="CH379" s="43">
        <v>-1.1188805384903295</v>
      </c>
      <c r="CI379" s="43">
        <v>0.2984330931038624</v>
      </c>
      <c r="CJ379" s="43">
        <v>-1.8677082256530142</v>
      </c>
      <c r="CK379" s="43">
        <v>-0.5339562735411777</v>
      </c>
      <c r="CL379" s="43">
        <v>0.35201598847807597</v>
      </c>
      <c r="CM379" s="43">
        <v>0.24942052383669655</v>
      </c>
      <c r="CN379" s="43">
        <v>7.45565631714741</v>
      </c>
      <c r="CO379" s="43">
        <v>0.13893840045567618</v>
      </c>
      <c r="CP379" s="43">
        <v>0.27607129911141282</v>
      </c>
      <c r="CQ379" s="43">
        <v>4.5023926288767901</v>
      </c>
      <c r="CR379" s="43">
        <v>-0.40829137311820551</v>
      </c>
      <c r="CS379" s="43">
        <v>0.25571484746442952</v>
      </c>
      <c r="CT379" s="43">
        <v>0.95878861419824957</v>
      </c>
      <c r="CU379" s="43">
        <v>1.7320419001590575</v>
      </c>
      <c r="CV379" s="43">
        <v>-5.3527894060467718</v>
      </c>
      <c r="CW379" s="43">
        <v>-4.1173840400457848</v>
      </c>
      <c r="CX379" s="43">
        <v>-0.54851990765597269</v>
      </c>
      <c r="CY379" s="43">
        <v>1.1389619687402881</v>
      </c>
      <c r="CZ379" s="43">
        <v>-1.8987918283162022</v>
      </c>
      <c r="DA379" s="43">
        <v>1.783070179619203E-2</v>
      </c>
      <c r="DB379" s="43">
        <v>-4.0428537128912769E-4</v>
      </c>
      <c r="DC379" s="43">
        <v>5.5517984805996651E-2</v>
      </c>
      <c r="DD379" s="44">
        <v>417</v>
      </c>
      <c r="DE379" s="44">
        <f t="shared" si="117"/>
        <v>2829</v>
      </c>
      <c r="DF379" s="43">
        <f t="shared" si="115"/>
        <v>-36.238532110091747</v>
      </c>
      <c r="DG379" s="43">
        <f t="shared" si="115"/>
        <v>-36.796246648793563</v>
      </c>
      <c r="DH379" s="44">
        <v>2878</v>
      </c>
      <c r="DI379" s="44">
        <f t="shared" si="118"/>
        <v>24664</v>
      </c>
      <c r="DJ379" s="43">
        <f t="shared" si="116"/>
        <v>-31.849396163864551</v>
      </c>
      <c r="DK379" s="43">
        <f t="shared" si="116"/>
        <v>-22.888854150382986</v>
      </c>
    </row>
    <row r="380" spans="1:115" x14ac:dyDescent="0.25">
      <c r="A380" s="41">
        <v>2023</v>
      </c>
      <c r="B380" s="41" t="s">
        <v>169</v>
      </c>
      <c r="C380" s="41" t="s">
        <v>175</v>
      </c>
      <c r="D380" s="42">
        <v>114.2067146072341</v>
      </c>
      <c r="E380" s="42">
        <v>101.72285501688512</v>
      </c>
      <c r="F380" s="42">
        <v>111.88395077055387</v>
      </c>
      <c r="G380" s="42">
        <v>118.46124915288516</v>
      </c>
      <c r="H380" s="42">
        <v>84.252969277293246</v>
      </c>
      <c r="I380" s="42">
        <v>120.57646116893514</v>
      </c>
      <c r="J380" s="42">
        <v>117.96028384311698</v>
      </c>
      <c r="K380" s="42">
        <v>144.66417245679673</v>
      </c>
      <c r="L380" s="42">
        <v>114.98998132009024</v>
      </c>
      <c r="M380" s="42">
        <v>87.522266839299846</v>
      </c>
      <c r="N380" s="42">
        <v>132.44858173701024</v>
      </c>
      <c r="O380" s="42">
        <v>124.88900839647587</v>
      </c>
      <c r="P380" s="42">
        <v>102.37911434322513</v>
      </c>
      <c r="Q380" s="42">
        <v>139.1441956881884</v>
      </c>
      <c r="R380" s="42">
        <v>127.07170859256858</v>
      </c>
      <c r="S380" s="42">
        <v>114.39463079117616</v>
      </c>
      <c r="T380" s="42">
        <v>159.76841553419899</v>
      </c>
      <c r="U380" s="42">
        <v>124.64227505490983</v>
      </c>
      <c r="V380" s="42">
        <v>183.2794788443496</v>
      </c>
      <c r="W380" s="42">
        <v>181.34431136284505</v>
      </c>
      <c r="X380" s="42">
        <v>128.9080581867305</v>
      </c>
      <c r="Y380" s="42">
        <v>184.12161789714162</v>
      </c>
      <c r="Z380" s="42">
        <v>144.46563784746297</v>
      </c>
      <c r="AA380" s="42">
        <v>154.01424910529616</v>
      </c>
      <c r="AB380" s="43">
        <v>5.2947132603287317</v>
      </c>
      <c r="AC380" s="43">
        <v>-1.5946843853820614</v>
      </c>
      <c r="AD380" s="43">
        <v>6.226703174017767</v>
      </c>
      <c r="AE380" s="43">
        <v>11.716758015619643</v>
      </c>
      <c r="AF380" s="43">
        <v>-4.3010752688172005</v>
      </c>
      <c r="AG380" s="43">
        <v>4.1493775933609811</v>
      </c>
      <c r="AH380" s="43">
        <v>-6.7035606139565163</v>
      </c>
      <c r="AI380" s="43">
        <v>13.534675615212555</v>
      </c>
      <c r="AJ380" s="43">
        <v>-6.8074409642405858</v>
      </c>
      <c r="AK380" s="43">
        <v>-30.140311691627929</v>
      </c>
      <c r="AL380" s="43">
        <v>-16.758754416848532</v>
      </c>
      <c r="AM380" s="43">
        <v>5.0395923571864509</v>
      </c>
      <c r="AN380" s="43">
        <v>-11.042560107178778</v>
      </c>
      <c r="AO380" s="43">
        <v>-8.7164222934502433</v>
      </c>
      <c r="AP380" s="43">
        <v>6.1136815627136354</v>
      </c>
      <c r="AQ380" s="43">
        <v>-4.5253941194099649</v>
      </c>
      <c r="AR380" s="43">
        <v>2.7164855148332112</v>
      </c>
      <c r="AS380" s="43">
        <v>-21.733684414147405</v>
      </c>
      <c r="AT380" s="43">
        <v>-8.6705195863104656</v>
      </c>
      <c r="AU380" s="43">
        <v>16.945772990738426</v>
      </c>
      <c r="AV380" s="43">
        <v>-7.3597252534233331</v>
      </c>
      <c r="AW380" s="43">
        <v>0.38769144858621374</v>
      </c>
      <c r="AX380" s="43">
        <v>12.525268050635585</v>
      </c>
      <c r="AY380" s="43">
        <v>5.7632003358671691</v>
      </c>
      <c r="AZ380" s="43">
        <v>7.2636717236792547</v>
      </c>
      <c r="BA380" s="43">
        <v>1.5469023851253372</v>
      </c>
      <c r="BB380" s="43">
        <v>4.1720961066816553</v>
      </c>
      <c r="BC380" s="43">
        <v>10.780296560482494</v>
      </c>
      <c r="BD380" s="43">
        <v>-2.7617043661231189</v>
      </c>
      <c r="BE380" s="43">
        <v>7.7947228274025671</v>
      </c>
      <c r="BF380" s="43">
        <v>4.1919158287184732</v>
      </c>
      <c r="BG380" s="43">
        <v>15.039333641832497</v>
      </c>
      <c r="BH380" s="43">
        <v>-5.4943297436383709</v>
      </c>
      <c r="BI380" s="43">
        <v>-22.723692156686791</v>
      </c>
      <c r="BJ380" s="43">
        <v>-6.2318289016132011</v>
      </c>
      <c r="BK380" s="43">
        <v>2.6697277308396883</v>
      </c>
      <c r="BL380" s="43">
        <v>-14.738750949203517</v>
      </c>
      <c r="BM380" s="43">
        <v>0.23217508267550091</v>
      </c>
      <c r="BN380" s="43">
        <v>-0.93331573574532145</v>
      </c>
      <c r="BO380" s="43">
        <v>0.31055467762208799</v>
      </c>
      <c r="BP380" s="43">
        <v>7.8550778168266833</v>
      </c>
      <c r="BQ380" s="43">
        <v>-9.7444827489888688</v>
      </c>
      <c r="BR380" s="43">
        <v>6.4577287170724418</v>
      </c>
      <c r="BS380" s="43">
        <v>18.705059040264004</v>
      </c>
      <c r="BT380" s="43">
        <v>-7.8034489123183555</v>
      </c>
      <c r="BU380" s="43">
        <v>12.122899199407255</v>
      </c>
      <c r="BV380" s="43">
        <v>6.8997828585653176</v>
      </c>
      <c r="BW380" s="43">
        <v>12.267366463820206</v>
      </c>
      <c r="BX380" s="43">
        <v>5.4517493072992869</v>
      </c>
      <c r="BY380" s="43">
        <v>-0.32766789065732022</v>
      </c>
      <c r="BZ380" s="43">
        <v>0.456485749740837</v>
      </c>
      <c r="CA380" s="43">
        <v>4.8314296122431681</v>
      </c>
      <c r="CB380" s="43">
        <v>-0.6152131824586492</v>
      </c>
      <c r="CC380" s="43">
        <v>0.12705489637733008</v>
      </c>
      <c r="CD380" s="43">
        <v>-0.64530513161402725</v>
      </c>
      <c r="CE380" s="43">
        <v>1.6249652536679478</v>
      </c>
      <c r="CF380" s="43">
        <v>-6.9870592294116109</v>
      </c>
      <c r="CG380" s="43">
        <v>-6.183862998897605</v>
      </c>
      <c r="CH380" s="43">
        <v>-1.9481961662666232</v>
      </c>
      <c r="CI380" s="43">
        <v>2.5188702234239031</v>
      </c>
      <c r="CJ380" s="43">
        <v>-1.2468264256855237</v>
      </c>
      <c r="CK380" s="43">
        <v>-0.17293466966305879</v>
      </c>
      <c r="CL380" s="43">
        <v>0.32407696581367801</v>
      </c>
      <c r="CM380" s="43">
        <v>-0.27818615813638059</v>
      </c>
      <c r="CN380" s="43">
        <v>7.2371441121992168</v>
      </c>
      <c r="CO380" s="43">
        <v>8.8453864590868403E-2</v>
      </c>
      <c r="CP380" s="43">
        <v>0.30224142574416696</v>
      </c>
      <c r="CQ380" s="43">
        <v>4.5395921937513846</v>
      </c>
      <c r="CR380" s="43">
        <v>-0.43168509984088238</v>
      </c>
      <c r="CS380" s="43">
        <v>0.24116908379902205</v>
      </c>
      <c r="CT380" s="43">
        <v>0.77743638822120364</v>
      </c>
      <c r="CU380" s="43">
        <v>1.7199362559334539</v>
      </c>
      <c r="CV380" s="43">
        <v>-5.5373537468994618</v>
      </c>
      <c r="CW380" s="43">
        <v>-4.3515928678165947</v>
      </c>
      <c r="CX380" s="43">
        <v>-0.70730018772866898</v>
      </c>
      <c r="CY380" s="43">
        <v>1.2954997522494236</v>
      </c>
      <c r="CZ380" s="43">
        <v>-1.8248324047776734</v>
      </c>
      <c r="DA380" s="43">
        <v>-3.8098589564336399E-3</v>
      </c>
      <c r="DB380" s="43">
        <v>3.6405100816790978E-2</v>
      </c>
      <c r="DC380" s="43">
        <v>1.8276719313695004E-2</v>
      </c>
      <c r="DD380" s="44">
        <v>418</v>
      </c>
      <c r="DE380" s="44">
        <f t="shared" si="117"/>
        <v>3247</v>
      </c>
      <c r="DF380" s="43">
        <f t="shared" si="115"/>
        <v>-36.474164133738604</v>
      </c>
      <c r="DG380" s="43">
        <f t="shared" si="115"/>
        <v>-36.754966887417218</v>
      </c>
      <c r="DH380" s="44">
        <v>3129</v>
      </c>
      <c r="DI380" s="44">
        <f t="shared" si="118"/>
        <v>27793</v>
      </c>
      <c r="DJ380" s="43">
        <f t="shared" si="116"/>
        <v>-11.309523809523814</v>
      </c>
      <c r="DK380" s="43">
        <f t="shared" si="116"/>
        <v>-21.738518289077234</v>
      </c>
    </row>
    <row r="381" spans="1:115" x14ac:dyDescent="0.25">
      <c r="A381" s="41">
        <v>2023</v>
      </c>
      <c r="B381" s="41" t="s">
        <v>170</v>
      </c>
      <c r="C381" s="41" t="s">
        <v>175</v>
      </c>
      <c r="D381" s="42">
        <v>115.03797838618641</v>
      </c>
      <c r="E381" s="42">
        <v>99.662297521607229</v>
      </c>
      <c r="F381" s="42">
        <v>113.78586204010561</v>
      </c>
      <c r="G381" s="42">
        <v>120.20692664961202</v>
      </c>
      <c r="H381" s="42">
        <v>84.410746373318133</v>
      </c>
      <c r="I381" s="42">
        <v>129.22337870296238</v>
      </c>
      <c r="J381" s="42">
        <v>117.39259585164936</v>
      </c>
      <c r="K381" s="42">
        <v>144.37911990023161</v>
      </c>
      <c r="L381" s="42">
        <v>115.27577147549104</v>
      </c>
      <c r="M381" s="42">
        <v>91.429910241277128</v>
      </c>
      <c r="N381" s="42">
        <v>121.78686713021565</v>
      </c>
      <c r="O381" s="42">
        <v>125.95638257679202</v>
      </c>
      <c r="P381" s="42">
        <v>102.95698965171272</v>
      </c>
      <c r="Q381" s="42">
        <v>140.64849506899245</v>
      </c>
      <c r="R381" s="42">
        <v>126.22247783841772</v>
      </c>
      <c r="S381" s="42">
        <v>110.84570240186302</v>
      </c>
      <c r="T381" s="42">
        <v>160.21929783749559</v>
      </c>
      <c r="U381" s="42">
        <v>128.63703070781403</v>
      </c>
      <c r="V381" s="42">
        <v>168.18223809965065</v>
      </c>
      <c r="W381" s="42">
        <v>183.18542165469688</v>
      </c>
      <c r="X381" s="42">
        <v>130.61271380773255</v>
      </c>
      <c r="Y381" s="42">
        <v>186.38476945347861</v>
      </c>
      <c r="Z381" s="42">
        <v>143.70811320976131</v>
      </c>
      <c r="AA381" s="42">
        <v>149.99895539848978</v>
      </c>
      <c r="AB381" s="43">
        <v>5.5554238216145579</v>
      </c>
      <c r="AC381" s="43">
        <v>-3.8436050364479835</v>
      </c>
      <c r="AD381" s="43">
        <v>6.5035317862153885</v>
      </c>
      <c r="AE381" s="43">
        <v>13.142708291588189</v>
      </c>
      <c r="AF381" s="43">
        <v>-4.2362768496420067</v>
      </c>
      <c r="AG381" s="43">
        <v>8.4677419354838754</v>
      </c>
      <c r="AH381" s="43">
        <v>-8.1910792949818294</v>
      </c>
      <c r="AI381" s="43">
        <v>13.437849944008962</v>
      </c>
      <c r="AJ381" s="43">
        <v>-10.007574692146637</v>
      </c>
      <c r="AK381" s="43">
        <v>-33.748371780672414</v>
      </c>
      <c r="AL381" s="43">
        <v>-18.116220534978901</v>
      </c>
      <c r="AM381" s="43">
        <v>0.18537384455468153</v>
      </c>
      <c r="AN381" s="43">
        <v>-11.571365009954738</v>
      </c>
      <c r="AO381" s="43">
        <v>-18.773735872793431</v>
      </c>
      <c r="AP381" s="43">
        <v>-1.4459150198293247</v>
      </c>
      <c r="AQ381" s="43">
        <v>10.71578027050759</v>
      </c>
      <c r="AR381" s="43">
        <v>-1.6728807344981389</v>
      </c>
      <c r="AS381" s="43">
        <v>-28.020046505031804</v>
      </c>
      <c r="AT381" s="43">
        <v>-11.441612009374714</v>
      </c>
      <c r="AU381" s="43">
        <v>11.092228730664889</v>
      </c>
      <c r="AV381" s="43">
        <v>-7.4297275195415402</v>
      </c>
      <c r="AW381" s="43">
        <v>-10.231489941395921</v>
      </c>
      <c r="AX381" s="43">
        <v>4.418609775994975</v>
      </c>
      <c r="AY381" s="43">
        <v>22.144561280494557</v>
      </c>
      <c r="AZ381" s="43">
        <v>7.0891567436179859</v>
      </c>
      <c r="BA381" s="43">
        <v>0.99097867687258923</v>
      </c>
      <c r="BB381" s="43">
        <v>4.4093186577529142</v>
      </c>
      <c r="BC381" s="43">
        <v>11.015206579954118</v>
      </c>
      <c r="BD381" s="43">
        <v>-2.9080786543473236</v>
      </c>
      <c r="BE381" s="43">
        <v>7.8668683812405771</v>
      </c>
      <c r="BF381" s="43">
        <v>2.8559971484696023</v>
      </c>
      <c r="BG381" s="43">
        <v>14.870218175368066</v>
      </c>
      <c r="BH381" s="43">
        <v>-5.9702325120822746</v>
      </c>
      <c r="BI381" s="43">
        <v>-24.025392217179654</v>
      </c>
      <c r="BJ381" s="43">
        <v>-7.4228557224024776</v>
      </c>
      <c r="BK381" s="43">
        <v>2.4093515802350529</v>
      </c>
      <c r="BL381" s="43">
        <v>-14.434555408624005</v>
      </c>
      <c r="BM381" s="43">
        <v>-1.8673657070678362</v>
      </c>
      <c r="BN381" s="43">
        <v>-0.9898748266838675</v>
      </c>
      <c r="BO381" s="43">
        <v>1.2396231465063634</v>
      </c>
      <c r="BP381" s="43">
        <v>6.793692888035463</v>
      </c>
      <c r="BQ381" s="43">
        <v>-12.034733332049097</v>
      </c>
      <c r="BR381" s="43">
        <v>4.5666426000160021</v>
      </c>
      <c r="BS381" s="43">
        <v>17.857489181039444</v>
      </c>
      <c r="BT381" s="43">
        <v>-7.7660649364208574</v>
      </c>
      <c r="BU381" s="43">
        <v>9.5474801289619826</v>
      </c>
      <c r="BV381" s="43">
        <v>6.6170223544459006</v>
      </c>
      <c r="BW381" s="43">
        <v>13.184697294885961</v>
      </c>
      <c r="BX381" s="43">
        <v>5.7739674410363371</v>
      </c>
      <c r="BY381" s="43">
        <v>-0.45246838744864631</v>
      </c>
      <c r="BZ381" s="43">
        <v>0.50709124227624902</v>
      </c>
      <c r="CA381" s="43">
        <v>5.5552138966351636</v>
      </c>
      <c r="CB381" s="43">
        <v>-0.59220127180779303</v>
      </c>
      <c r="CC381" s="43">
        <v>0.27281182184403968</v>
      </c>
      <c r="CD381" s="43">
        <v>-1.1134271102814386</v>
      </c>
      <c r="CE381" s="43">
        <v>1.5969472498187633</v>
      </c>
      <c r="CF381" s="43">
        <v>-9.9830375561917126</v>
      </c>
      <c r="CG381" s="43">
        <v>-7.3607330514009632</v>
      </c>
      <c r="CH381" s="43">
        <v>-1.8067284228775418</v>
      </c>
      <c r="CI381" s="43">
        <v>0.51163114834827783</v>
      </c>
      <c r="CJ381" s="43">
        <v>-1.2403865894766017</v>
      </c>
      <c r="CK381" s="43">
        <v>-0.40753906258583206</v>
      </c>
      <c r="CL381" s="43">
        <v>-0.21047266053724184</v>
      </c>
      <c r="CM381" s="43">
        <v>0.53119108233819112</v>
      </c>
      <c r="CN381" s="43">
        <v>7.0885395348499891</v>
      </c>
      <c r="CO381" s="43">
        <v>3.3265214731399699E-2</v>
      </c>
      <c r="CP381" s="43">
        <v>0.32246274666948838</v>
      </c>
      <c r="CQ381" s="43">
        <v>4.6432129827627362</v>
      </c>
      <c r="CR381" s="43">
        <v>-0.44806207597389003</v>
      </c>
      <c r="CS381" s="43">
        <v>0.24439749598575816</v>
      </c>
      <c r="CT381" s="43">
        <v>0.58587510844066537</v>
      </c>
      <c r="CU381" s="43">
        <v>1.7073880622338315</v>
      </c>
      <c r="CV381" s="43">
        <v>-6.0048040377597127</v>
      </c>
      <c r="CW381" s="43">
        <v>-4.6681041344173488</v>
      </c>
      <c r="CX381" s="43">
        <v>-0.82294166735860752</v>
      </c>
      <c r="CY381" s="43">
        <v>1.2130498730371635</v>
      </c>
      <c r="CZ381" s="43">
        <v>-1.763358470705215</v>
      </c>
      <c r="DA381" s="43">
        <v>-4.6275425134292308E-2</v>
      </c>
      <c r="DB381" s="43">
        <v>1.0437685484000883E-2</v>
      </c>
      <c r="DC381" s="43">
        <v>7.2388101334587895E-2</v>
      </c>
      <c r="DD381" s="44">
        <v>503</v>
      </c>
      <c r="DE381" s="44">
        <f t="shared" si="117"/>
        <v>3750</v>
      </c>
      <c r="DF381" s="43">
        <f t="shared" si="115"/>
        <v>-24.018126888217527</v>
      </c>
      <c r="DG381" s="43">
        <f t="shared" si="115"/>
        <v>-35.300207039337472</v>
      </c>
      <c r="DH381" s="44">
        <v>2844</v>
      </c>
      <c r="DI381" s="44">
        <f t="shared" si="118"/>
        <v>30637</v>
      </c>
      <c r="DJ381" s="43">
        <f t="shared" si="116"/>
        <v>-2.7359781121751081</v>
      </c>
      <c r="DK381" s="43">
        <f t="shared" si="116"/>
        <v>-20.292946900122278</v>
      </c>
    </row>
    <row r="382" spans="1:115" x14ac:dyDescent="0.25">
      <c r="A382" s="41">
        <v>2023</v>
      </c>
      <c r="B382" s="41" t="s">
        <v>171</v>
      </c>
      <c r="C382" s="41" t="s">
        <v>175</v>
      </c>
      <c r="D382" s="42">
        <v>117.27562164800038</v>
      </c>
      <c r="E382" s="42">
        <v>99.456241772079451</v>
      </c>
      <c r="F382" s="42">
        <v>111.22811929815155</v>
      </c>
      <c r="G382" s="42">
        <v>122.98936626939494</v>
      </c>
      <c r="H382" s="42">
        <v>85.252224218784235</v>
      </c>
      <c r="I382" s="42">
        <v>134.74779823859089</v>
      </c>
      <c r="J382" s="42">
        <v>125.03658066939023</v>
      </c>
      <c r="K382" s="42">
        <v>143.95154106538394</v>
      </c>
      <c r="L382" s="42">
        <v>126.74195310456626</v>
      </c>
      <c r="M382" s="42">
        <v>105.92597866352547</v>
      </c>
      <c r="N382" s="42">
        <v>125.80518693264129</v>
      </c>
      <c r="O382" s="42">
        <v>132.70419586878324</v>
      </c>
      <c r="P382" s="42">
        <v>114.83552629266811</v>
      </c>
      <c r="Q382" s="42">
        <v>217.65588672550598</v>
      </c>
      <c r="R382" s="42">
        <v>164.65282786451755</v>
      </c>
      <c r="S382" s="42">
        <v>110.84677796835155</v>
      </c>
      <c r="T382" s="42">
        <v>173.67216114381208</v>
      </c>
      <c r="U382" s="42">
        <v>148.97429587938009</v>
      </c>
      <c r="V382" s="42">
        <v>173.52119566032894</v>
      </c>
      <c r="W382" s="42">
        <v>189.04117362698486</v>
      </c>
      <c r="X382" s="42">
        <v>145.11124375115116</v>
      </c>
      <c r="Y382" s="42">
        <v>286.9182575237827</v>
      </c>
      <c r="Z382" s="42">
        <v>187.96020077701962</v>
      </c>
      <c r="AA382" s="42">
        <v>150.9532064275632</v>
      </c>
      <c r="AB382" s="43">
        <v>5.2099787490673455</v>
      </c>
      <c r="AC382" s="43">
        <v>-3.1438127090300916</v>
      </c>
      <c r="AD382" s="43">
        <v>2.781928671038747</v>
      </c>
      <c r="AE382" s="43">
        <v>13.043478260869556</v>
      </c>
      <c r="AF382" s="43">
        <v>-3.7410926365795683</v>
      </c>
      <c r="AG382" s="43">
        <v>3.6968576709796919</v>
      </c>
      <c r="AH382" s="43">
        <v>-7.2591963962037376</v>
      </c>
      <c r="AI382" s="43">
        <v>12.347052280311477</v>
      </c>
      <c r="AJ382" s="43">
        <v>-2.2180523681970765</v>
      </c>
      <c r="AK382" s="43">
        <v>-8.4501607309746323</v>
      </c>
      <c r="AL382" s="43">
        <v>-20.978330426899927</v>
      </c>
      <c r="AM382" s="43">
        <v>2.6433821599528784</v>
      </c>
      <c r="AN382" s="43">
        <v>-7.7976109582807318</v>
      </c>
      <c r="AO382" s="43">
        <v>-9.5695555479843541</v>
      </c>
      <c r="AP382" s="43">
        <v>12.892921723743989</v>
      </c>
      <c r="AQ382" s="43">
        <v>4.9883830203100166</v>
      </c>
      <c r="AR382" s="43">
        <v>5.2635435271489506</v>
      </c>
      <c r="AS382" s="43">
        <v>-2.3393102695418944</v>
      </c>
      <c r="AT382" s="43">
        <v>-15.391103310739618</v>
      </c>
      <c r="AU382" s="43">
        <v>11.937970555943899</v>
      </c>
      <c r="AV382" s="43">
        <v>-4.1084384053617367</v>
      </c>
      <c r="AW382" s="43">
        <v>-0.95147040955019246</v>
      </c>
      <c r="AX382" s="43">
        <v>19.523324486931703</v>
      </c>
      <c r="AY382" s="43">
        <v>15.620581450836468</v>
      </c>
      <c r="AZ382" s="43">
        <v>6.9113786136917321</v>
      </c>
      <c r="BA382" s="43">
        <v>0.60767656724745045</v>
      </c>
      <c r="BB382" s="43">
        <v>4.257264925353299</v>
      </c>
      <c r="BC382" s="43">
        <v>11.202653193343881</v>
      </c>
      <c r="BD382" s="43">
        <v>-2.9836277466609329</v>
      </c>
      <c r="BE382" s="43">
        <v>7.430340557275561</v>
      </c>
      <c r="BF382" s="43">
        <v>1.8228793359650775</v>
      </c>
      <c r="BG382" s="43">
        <v>14.627759072203528</v>
      </c>
      <c r="BH382" s="43">
        <v>-5.6084785845538443</v>
      </c>
      <c r="BI382" s="43">
        <v>-22.622454900306042</v>
      </c>
      <c r="BJ382" s="43">
        <v>-8.7361256339532503</v>
      </c>
      <c r="BK382" s="43">
        <v>2.4321206821343422</v>
      </c>
      <c r="BL382" s="43">
        <v>-13.816226389182784</v>
      </c>
      <c r="BM382" s="43">
        <v>-2.8926166346351256</v>
      </c>
      <c r="BN382" s="43">
        <v>0.55979136039026045</v>
      </c>
      <c r="BO382" s="43">
        <v>1.5622312757396228</v>
      </c>
      <c r="BP382" s="43">
        <v>6.6385960130934674</v>
      </c>
      <c r="BQ382" s="43">
        <v>-11.097858729409493</v>
      </c>
      <c r="BR382" s="43">
        <v>2.5227868006375775</v>
      </c>
      <c r="BS382" s="43">
        <v>17.251601040590003</v>
      </c>
      <c r="BT382" s="43">
        <v>-7.4116730898229344</v>
      </c>
      <c r="BU382" s="43">
        <v>8.0936224967457235</v>
      </c>
      <c r="BV382" s="43">
        <v>8.1040227684763479</v>
      </c>
      <c r="BW382" s="43">
        <v>13.403598345770963</v>
      </c>
      <c r="BX382" s="43">
        <v>5.5351550110141678</v>
      </c>
      <c r="BY382" s="43">
        <v>-0.28676847869155175</v>
      </c>
      <c r="BZ382" s="43">
        <v>0.21744634645475369</v>
      </c>
      <c r="CA382" s="43">
        <v>5.4567479269205572</v>
      </c>
      <c r="CB382" s="43">
        <v>-0.5409496302590715</v>
      </c>
      <c r="CC382" s="43">
        <v>0.13686677392097069</v>
      </c>
      <c r="CD382" s="43">
        <v>-0.89506525163888428</v>
      </c>
      <c r="CE382" s="43">
        <v>1.4468773243073938</v>
      </c>
      <c r="CF382" s="43">
        <v>-2.5795886231735974</v>
      </c>
      <c r="CG382" s="43">
        <v>-1.5190037557331122</v>
      </c>
      <c r="CH382" s="43">
        <v>-2.1627470970443357</v>
      </c>
      <c r="CI382" s="43">
        <v>1.2448918938778712</v>
      </c>
      <c r="CJ382" s="43">
        <v>-0.90899859948480088</v>
      </c>
      <c r="CK382" s="43">
        <v>-0.28247782897532853</v>
      </c>
      <c r="CL382" s="43">
        <v>0.7923977016970204</v>
      </c>
      <c r="CM382" s="43">
        <v>0.25634906248908806</v>
      </c>
      <c r="CN382" s="43">
        <v>6.9622875365704511</v>
      </c>
      <c r="CO382" s="43">
        <v>2.3363853033853767E-2</v>
      </c>
      <c r="CP382" s="43">
        <v>0.31255581287966033</v>
      </c>
      <c r="CQ382" s="43">
        <v>4.7199594415158739</v>
      </c>
      <c r="CR382" s="43">
        <v>-0.45682481063553376</v>
      </c>
      <c r="CS382" s="43">
        <v>0.23425336857622825</v>
      </c>
      <c r="CT382" s="43">
        <v>0.44616761452547715</v>
      </c>
      <c r="CU382" s="43">
        <v>1.682812256674892</v>
      </c>
      <c r="CV382" s="43">
        <v>-5.6740467662943441</v>
      </c>
      <c r="CW382" s="43">
        <v>-4.3637255579380501</v>
      </c>
      <c r="CX382" s="43">
        <v>-0.95244153094103501</v>
      </c>
      <c r="CY382" s="43">
        <v>1.2161275866093662</v>
      </c>
      <c r="CZ382" s="43">
        <v>-1.6810891026170338</v>
      </c>
      <c r="DA382" s="43">
        <v>-6.9105739445251821E-2</v>
      </c>
      <c r="DB382" s="43">
        <v>8.6018596848312187E-2</v>
      </c>
      <c r="DC382" s="43">
        <v>9.0168981189349379E-2</v>
      </c>
      <c r="DD382" s="44">
        <v>687</v>
      </c>
      <c r="DE382" s="44">
        <f t="shared" si="117"/>
        <v>4437</v>
      </c>
      <c r="DF382" s="43">
        <f t="shared" si="115"/>
        <v>12.622950819672131</v>
      </c>
      <c r="DG382" s="43">
        <f t="shared" si="115"/>
        <v>-30.73680924133625</v>
      </c>
      <c r="DH382" s="44">
        <v>2787</v>
      </c>
      <c r="DI382" s="44">
        <f t="shared" si="118"/>
        <v>33424</v>
      </c>
      <c r="DJ382" s="43">
        <f t="shared" si="116"/>
        <v>-8.1410678971654544</v>
      </c>
      <c r="DK382" s="43">
        <f t="shared" si="116"/>
        <v>-19.40392081213378</v>
      </c>
    </row>
    <row r="383" spans="1:115" x14ac:dyDescent="0.25">
      <c r="A383" s="41">
        <v>2023</v>
      </c>
      <c r="B383" s="41" t="s">
        <v>172</v>
      </c>
      <c r="C383" s="41" t="s">
        <v>175</v>
      </c>
      <c r="D383" s="42">
        <v>121.15183949282675</v>
      </c>
      <c r="E383" s="42">
        <v>100.34915002003319</v>
      </c>
      <c r="F383" s="42">
        <v>110.64505816735131</v>
      </c>
      <c r="G383" s="42">
        <v>124.38803714177244</v>
      </c>
      <c r="H383" s="42">
        <v>84.200376911951608</v>
      </c>
      <c r="I383" s="42">
        <v>139.31144915932748</v>
      </c>
      <c r="J383" s="42">
        <v>149.46916772012179</v>
      </c>
      <c r="K383" s="42">
        <v>143.23890967397114</v>
      </c>
      <c r="L383" s="42">
        <v>158.30931617091287</v>
      </c>
      <c r="M383" s="42">
        <v>89.408799519080659</v>
      </c>
      <c r="N383" s="42">
        <v>120.2572730371682</v>
      </c>
      <c r="O383" s="42">
        <v>178.98370340092643</v>
      </c>
      <c r="P383" s="42">
        <v>119.30904807449542</v>
      </c>
      <c r="Q383" s="42">
        <v>266.46245184480421</v>
      </c>
      <c r="R383" s="42">
        <v>342.14501913132091</v>
      </c>
      <c r="S383" s="42">
        <v>128.18261251058999</v>
      </c>
      <c r="T383" s="42">
        <v>213.82504407219525</v>
      </c>
      <c r="U383" s="42">
        <v>124.9815031728436</v>
      </c>
      <c r="V383" s="42">
        <v>164.93430940675509</v>
      </c>
      <c r="W383" s="42">
        <v>253.12698655300937</v>
      </c>
      <c r="X383" s="42">
        <v>147.24511229751633</v>
      </c>
      <c r="Y383" s="42">
        <v>352.92777709253926</v>
      </c>
      <c r="Z383" s="42">
        <v>391.19680376900072</v>
      </c>
      <c r="AA383" s="42">
        <v>175.24728778030635</v>
      </c>
      <c r="AB383" s="43">
        <v>3.2188523277496772</v>
      </c>
      <c r="AC383" s="43">
        <v>-3.1809145129224725</v>
      </c>
      <c r="AD383" s="43">
        <v>2.4975656849749672</v>
      </c>
      <c r="AE383" s="43">
        <v>8.372438097004542</v>
      </c>
      <c r="AF383" s="43">
        <v>-4.5319022063208259</v>
      </c>
      <c r="AG383" s="43">
        <v>0.34602076124568004</v>
      </c>
      <c r="AH383" s="43">
        <v>-4.6917529531467883</v>
      </c>
      <c r="AI383" s="43">
        <v>10.865968008825156</v>
      </c>
      <c r="AJ383" s="43">
        <v>-2.8084294977908097</v>
      </c>
      <c r="AK383" s="43">
        <v>-20.773449506743479</v>
      </c>
      <c r="AL383" s="43">
        <v>-10.376354693901014</v>
      </c>
      <c r="AM383" s="43">
        <v>4.268262000503209</v>
      </c>
      <c r="AN383" s="43">
        <v>-6.7980086911477278</v>
      </c>
      <c r="AO383" s="43">
        <v>-31.882490695475962</v>
      </c>
      <c r="AP383" s="43">
        <v>3.253110566681694</v>
      </c>
      <c r="AQ383" s="43">
        <v>1.3907160857855816</v>
      </c>
      <c r="AR383" s="43">
        <v>3.1060639353459374</v>
      </c>
      <c r="AS383" s="43">
        <v>-17.791207046798185</v>
      </c>
      <c r="AT383" s="43">
        <v>-6.1759637907019327</v>
      </c>
      <c r="AU383" s="43">
        <v>11.991863720143471</v>
      </c>
      <c r="AV383" s="43">
        <v>-5.0177755645707371</v>
      </c>
      <c r="AW383" s="43">
        <v>-26.718168424248223</v>
      </c>
      <c r="AX383" s="43">
        <v>8.8416275640282436</v>
      </c>
      <c r="AY383" s="43">
        <v>11.028430315219605</v>
      </c>
      <c r="AZ383" s="43">
        <v>6.5768656129459924</v>
      </c>
      <c r="BA383" s="43">
        <v>0.28351100022678821</v>
      </c>
      <c r="BB383" s="43">
        <v>4.1072397852187192</v>
      </c>
      <c r="BC383" s="43">
        <v>10.951229920795402</v>
      </c>
      <c r="BD383" s="43">
        <v>-3.1118794764139257</v>
      </c>
      <c r="BE383" s="43">
        <v>6.7177166724678328</v>
      </c>
      <c r="BF383" s="43">
        <v>1.1311017217467523</v>
      </c>
      <c r="BG383" s="43">
        <v>14.295458974858711</v>
      </c>
      <c r="BH383" s="43">
        <v>-5.3058950810298766</v>
      </c>
      <c r="BI383" s="43">
        <v>-22.473128915489315</v>
      </c>
      <c r="BJ383" s="43">
        <v>-8.8599459595572139</v>
      </c>
      <c r="BK383" s="43">
        <v>2.6421720494194334</v>
      </c>
      <c r="BL383" s="43">
        <v>-13.202918484224179</v>
      </c>
      <c r="BM383" s="43">
        <v>-8.0488039565773661</v>
      </c>
      <c r="BN383" s="43">
        <v>1.1046593474712152</v>
      </c>
      <c r="BO383" s="43">
        <v>1.5462082244565689</v>
      </c>
      <c r="BP383" s="43">
        <v>6.2393900990504347</v>
      </c>
      <c r="BQ383" s="43">
        <v>-11.685838648114588</v>
      </c>
      <c r="BR383" s="43">
        <v>1.8208230629623179</v>
      </c>
      <c r="BS383" s="43">
        <v>16.617895283120589</v>
      </c>
      <c r="BT383" s="43">
        <v>-7.1955165112024595</v>
      </c>
      <c r="BU383" s="43">
        <v>1.5788891698296892</v>
      </c>
      <c r="BV383" s="43">
        <v>8.2577688519212664</v>
      </c>
      <c r="BW383" s="43">
        <v>13.170840778830438</v>
      </c>
      <c r="BX383" s="43">
        <v>3.7600417977970966</v>
      </c>
      <c r="BY383" s="43">
        <v>-0.24814724944843825</v>
      </c>
      <c r="BZ383" s="43">
        <v>0.18723837914281158</v>
      </c>
      <c r="CA383" s="43">
        <v>3.6493154872011302</v>
      </c>
      <c r="CB383" s="43">
        <v>-0.50249818013309255</v>
      </c>
      <c r="CC383" s="43">
        <v>1.2407362472423172E-2</v>
      </c>
      <c r="CD383" s="43">
        <v>-0.56660288620751809</v>
      </c>
      <c r="CE383" s="43">
        <v>1.2283288847697804</v>
      </c>
      <c r="CF383" s="43">
        <v>-2.8142918281436251</v>
      </c>
      <c r="CG383" s="43">
        <v>-2.8902156545007087</v>
      </c>
      <c r="CH383" s="43">
        <v>-0.82104436478449838</v>
      </c>
      <c r="CI383" s="43">
        <v>2.0367484371427174</v>
      </c>
      <c r="CJ383" s="43">
        <v>-0.6675968549020993</v>
      </c>
      <c r="CK383" s="43">
        <v>-1.2259089440949891</v>
      </c>
      <c r="CL383" s="43">
        <v>0.70103919926211689</v>
      </c>
      <c r="CM383" s="43">
        <v>5.2686353733836004E-2</v>
      </c>
      <c r="CN383" s="43">
        <v>6.6791292160866966</v>
      </c>
      <c r="CO383" s="43">
        <v>-1.1187943228135146E-3</v>
      </c>
      <c r="CP383" s="43">
        <v>0.30125571314240546</v>
      </c>
      <c r="CQ383" s="43">
        <v>4.6295709078115443</v>
      </c>
      <c r="CR383" s="43">
        <v>-0.4609432610000902</v>
      </c>
      <c r="CS383" s="43">
        <v>0.21368971565780881</v>
      </c>
      <c r="CT383" s="43">
        <v>0.35484426606573494</v>
      </c>
      <c r="CU383" s="43">
        <v>1.6418306687321067</v>
      </c>
      <c r="CV383" s="43">
        <v>-5.3707286105788059</v>
      </c>
      <c r="CW383" s="43">
        <v>-4.2041741104581547</v>
      </c>
      <c r="CX383" s="43">
        <v>-0.93817943712977825</v>
      </c>
      <c r="CY383" s="43">
        <v>1.2987983268174901</v>
      </c>
      <c r="CZ383" s="43">
        <v>-1.5714348059189271</v>
      </c>
      <c r="DA383" s="43">
        <v>-0.19441259988780732</v>
      </c>
      <c r="DB383" s="43">
        <v>0.15256044930410029</v>
      </c>
      <c r="DC383" s="43">
        <v>8.6113566694272226E-2</v>
      </c>
      <c r="DD383" s="44">
        <v>706</v>
      </c>
      <c r="DE383" s="44">
        <f t="shared" si="117"/>
        <v>5143</v>
      </c>
      <c r="DF383" s="43">
        <f t="shared" si="115"/>
        <v>18.456375838926164</v>
      </c>
      <c r="DG383" s="43">
        <f t="shared" si="115"/>
        <v>-26.54955726935161</v>
      </c>
      <c r="DH383" s="44">
        <v>3183</v>
      </c>
      <c r="DI383" s="44">
        <f t="shared" si="118"/>
        <v>36607</v>
      </c>
      <c r="DJ383" s="43">
        <f t="shared" si="116"/>
        <v>-3.9239360096589238</v>
      </c>
      <c r="DK383" s="43">
        <f t="shared" si="116"/>
        <v>-18.258753126116467</v>
      </c>
    </row>
    <row r="384" spans="1:115" x14ac:dyDescent="0.25">
      <c r="A384" s="41">
        <v>2024</v>
      </c>
      <c r="B384" s="41" t="s">
        <v>160</v>
      </c>
      <c r="C384" s="41" t="s">
        <v>175</v>
      </c>
      <c r="D384" s="42">
        <v>114.51558420050532</v>
      </c>
      <c r="E384" s="42">
        <v>99.799668021292419</v>
      </c>
      <c r="F384" s="42">
        <v>110.6091221961349</v>
      </c>
      <c r="G384" s="42">
        <v>120.713598898662</v>
      </c>
      <c r="H384" s="42">
        <v>82.990752509094094</v>
      </c>
      <c r="I384" s="42">
        <v>133.306645316253</v>
      </c>
      <c r="J384" s="42">
        <v>114.35612519844875</v>
      </c>
      <c r="K384" s="42">
        <v>144.02280420452519</v>
      </c>
      <c r="L384" s="42">
        <v>116.86535009830045</v>
      </c>
      <c r="M384" s="42">
        <v>87.078119939851177</v>
      </c>
      <c r="N384" s="42">
        <v>135.34778760661422</v>
      </c>
      <c r="O384" s="42">
        <v>126.27765122230043</v>
      </c>
      <c r="P384" s="42">
        <v>103.86166270962565</v>
      </c>
      <c r="Q384" s="42">
        <v>322.83779810405815</v>
      </c>
      <c r="R384" s="42">
        <v>93.822854221484519</v>
      </c>
      <c r="S384" s="42">
        <v>117.23467070226037</v>
      </c>
      <c r="T384" s="42">
        <v>161.64025466180664</v>
      </c>
      <c r="U384" s="42">
        <v>119.82575212021823</v>
      </c>
      <c r="V384" s="42">
        <v>185.52828034198663</v>
      </c>
      <c r="W384" s="42">
        <v>182.72073606534966</v>
      </c>
      <c r="X384" s="42">
        <v>131.37141974453195</v>
      </c>
      <c r="Y384" s="42">
        <v>416.53316893596417</v>
      </c>
      <c r="Z384" s="42">
        <v>107.16326499803404</v>
      </c>
      <c r="AA384" s="42">
        <v>161.63283409061145</v>
      </c>
      <c r="AB384" s="43">
        <v>0.65538032457037598</v>
      </c>
      <c r="AC384" s="43">
        <v>-2.4832214765100669</v>
      </c>
      <c r="AD384" s="43">
        <v>2.1955126874339204</v>
      </c>
      <c r="AE384" s="43">
        <v>4.2238764819410024</v>
      </c>
      <c r="AF384" s="43">
        <v>-5.2252252252252163</v>
      </c>
      <c r="AG384" s="43">
        <v>1.0928961748633892</v>
      </c>
      <c r="AH384" s="43">
        <v>-11.095145232447457</v>
      </c>
      <c r="AI384" s="43">
        <v>9.8369565217391255</v>
      </c>
      <c r="AJ384" s="43">
        <v>-2.4673132947754195</v>
      </c>
      <c r="AK384" s="43">
        <v>-7.9804862908340208</v>
      </c>
      <c r="AL384" s="43">
        <v>-12.787341411423746</v>
      </c>
      <c r="AM384" s="43">
        <v>2.3705718048675495</v>
      </c>
      <c r="AN384" s="43">
        <v>-8.1010416635134206</v>
      </c>
      <c r="AO384" s="43">
        <v>10.157423505324005</v>
      </c>
      <c r="AP384" s="43">
        <v>-13.643664100570152</v>
      </c>
      <c r="AQ384" s="43">
        <v>4.2035552105690543</v>
      </c>
      <c r="AR384" s="43">
        <v>2.1031858971965578</v>
      </c>
      <c r="AS384" s="43">
        <v>-6.9651508367939758</v>
      </c>
      <c r="AT384" s="43">
        <v>-9.7225381355662286</v>
      </c>
      <c r="AU384" s="43">
        <v>7.9181737421868403</v>
      </c>
      <c r="AV384" s="43">
        <v>-6.0950419763914354</v>
      </c>
      <c r="AW384" s="43">
        <v>18.308814890851831</v>
      </c>
      <c r="AX384" s="43">
        <v>-9.3692094407621269</v>
      </c>
      <c r="AY384" s="43">
        <v>13.156225921605413</v>
      </c>
      <c r="AZ384" s="43">
        <v>0.65538032457037598</v>
      </c>
      <c r="BA384" s="43">
        <v>-2.4832214765100669</v>
      </c>
      <c r="BB384" s="43">
        <v>2.1955126874339204</v>
      </c>
      <c r="BC384" s="43">
        <v>4.2238764819410024</v>
      </c>
      <c r="BD384" s="43">
        <v>-5.2252252252252163</v>
      </c>
      <c r="BE384" s="43">
        <v>1.0928961748633892</v>
      </c>
      <c r="BF384" s="43">
        <v>-11.095145232447457</v>
      </c>
      <c r="BG384" s="43">
        <v>9.8369565217391255</v>
      </c>
      <c r="BH384" s="43">
        <v>-2.4673132947754195</v>
      </c>
      <c r="BI384" s="43">
        <v>-7.9804862908340208</v>
      </c>
      <c r="BJ384" s="43">
        <v>-12.787341411423746</v>
      </c>
      <c r="BK384" s="43">
        <v>2.3705718048675495</v>
      </c>
      <c r="BL384" s="43">
        <v>-8.1010416635134206</v>
      </c>
      <c r="BM384" s="43">
        <v>10.157423505324005</v>
      </c>
      <c r="BN384" s="43">
        <v>-13.643664100570152</v>
      </c>
      <c r="BO384" s="43">
        <v>4.2035552105690543</v>
      </c>
      <c r="BP384" s="43">
        <v>2.1031858971965578</v>
      </c>
      <c r="BQ384" s="43">
        <v>-6.9651508367939758</v>
      </c>
      <c r="BR384" s="43">
        <v>-9.7225381355662286</v>
      </c>
      <c r="BS384" s="43">
        <v>7.9181737421868403</v>
      </c>
      <c r="BT384" s="43">
        <v>-6.0950419763914354</v>
      </c>
      <c r="BU384" s="43">
        <v>18.308814890851831</v>
      </c>
      <c r="BV384" s="43">
        <v>-9.3692094407621269</v>
      </c>
      <c r="BW384" s="43">
        <v>13.156225921605413</v>
      </c>
      <c r="BX384" s="43">
        <v>0.80198731646675303</v>
      </c>
      <c r="BY384" s="43">
        <v>-0.23584027586808928</v>
      </c>
      <c r="BZ384" s="43">
        <v>0.15262980015987465</v>
      </c>
      <c r="CA384" s="43">
        <v>2.1934739171109934</v>
      </c>
      <c r="CB384" s="43">
        <v>-0.6820245815644761</v>
      </c>
      <c r="CC384" s="43">
        <v>4.4618430569639926E-2</v>
      </c>
      <c r="CD384" s="43">
        <v>-1.8309491687517985</v>
      </c>
      <c r="CE384" s="43">
        <v>1.1600791948106091</v>
      </c>
      <c r="CF384" s="43">
        <v>-2.7629823227076846</v>
      </c>
      <c r="CG384" s="43">
        <v>-1.2670678387630856</v>
      </c>
      <c r="CH384" s="43">
        <v>-1.5000068174876686</v>
      </c>
      <c r="CI384" s="43">
        <v>1.1661134526353478</v>
      </c>
      <c r="CJ384" s="43">
        <v>-0.94619442309418833</v>
      </c>
      <c r="CK384" s="43">
        <v>0.38433573195341358</v>
      </c>
      <c r="CL384" s="43">
        <v>-0.84874622910395781</v>
      </c>
      <c r="CM384" s="43">
        <v>0.24858380115245424</v>
      </c>
      <c r="CN384" s="43">
        <v>5.9825205079123425</v>
      </c>
      <c r="CO384" s="43">
        <v>-5.2122489917755387E-2</v>
      </c>
      <c r="CP384" s="43">
        <v>0.2928285843245218</v>
      </c>
      <c r="CQ384" s="43">
        <v>4.5610644269121465</v>
      </c>
      <c r="CR384" s="43">
        <v>-0.52011591003037561</v>
      </c>
      <c r="CS384" s="43">
        <v>0.17022983409309803</v>
      </c>
      <c r="CT384" s="43">
        <v>-5.9099879960856548E-2</v>
      </c>
      <c r="CU384" s="43">
        <v>1.5897359424915638</v>
      </c>
      <c r="CV384" s="43">
        <v>-5.7221322574296831</v>
      </c>
      <c r="CW384" s="43">
        <v>-4.1103928687596873</v>
      </c>
      <c r="CX384" s="43">
        <v>-1.1547626752263445</v>
      </c>
      <c r="CY384" s="43">
        <v>1.1338811767454897</v>
      </c>
      <c r="CZ384" s="43">
        <v>-1.6095998781560834</v>
      </c>
      <c r="DA384" s="43">
        <v>-0.22577577493405621</v>
      </c>
      <c r="DB384" s="43">
        <v>4.7194804401278129E-2</v>
      </c>
      <c r="DC384" s="43">
        <v>0.19732295849971945</v>
      </c>
      <c r="DD384" s="44">
        <v>456</v>
      </c>
      <c r="DE384" s="44">
        <f>+DD384</f>
        <v>456</v>
      </c>
      <c r="DF384" s="43">
        <f t="shared" si="115"/>
        <v>8.0568720379146974</v>
      </c>
      <c r="DG384" s="43">
        <f t="shared" si="115"/>
        <v>8.0568720379146974</v>
      </c>
      <c r="DH384" s="44">
        <v>3014</v>
      </c>
      <c r="DI384" s="44">
        <f>+DH384</f>
        <v>3014</v>
      </c>
      <c r="DJ384" s="43">
        <f t="shared" si="116"/>
        <v>-2.3963730569948161</v>
      </c>
      <c r="DK384" s="43">
        <f t="shared" si="116"/>
        <v>-2.3963730569948161</v>
      </c>
    </row>
    <row r="385" spans="1:115" x14ac:dyDescent="0.25">
      <c r="A385" s="41">
        <v>2024</v>
      </c>
      <c r="B385" s="41" t="s">
        <v>162</v>
      </c>
      <c r="C385" s="41" t="s">
        <v>175</v>
      </c>
      <c r="D385" s="42">
        <v>113.50477083307975</v>
      </c>
      <c r="E385" s="42">
        <v>101.92891076641291</v>
      </c>
      <c r="F385" s="42">
        <v>109.88770757667019</v>
      </c>
      <c r="G385" s="42">
        <v>120.06642089987547</v>
      </c>
      <c r="H385" s="42">
        <v>83.306306701143882</v>
      </c>
      <c r="I385" s="42">
        <v>131.62530024019216</v>
      </c>
      <c r="J385" s="42">
        <v>108.71885142129697</v>
      </c>
      <c r="K385" s="42">
        <v>142.6688045608409</v>
      </c>
      <c r="L385" s="42">
        <v>113.29353473581465</v>
      </c>
      <c r="M385" s="42">
        <v>96.19724945385272</v>
      </c>
      <c r="N385" s="42">
        <v>126.9910715105085</v>
      </c>
      <c r="O385" s="42">
        <v>122.05329855010388</v>
      </c>
      <c r="P385" s="42">
        <v>104.21076023839852</v>
      </c>
      <c r="Q385" s="42">
        <v>192.32991568820313</v>
      </c>
      <c r="R385" s="42">
        <v>81.905124310920741</v>
      </c>
      <c r="S385" s="42">
        <v>117.03204529409142</v>
      </c>
      <c r="T385" s="42">
        <v>157.39958707467204</v>
      </c>
      <c r="U385" s="42">
        <v>132.8633165019547</v>
      </c>
      <c r="V385" s="42">
        <v>174.50294058133255</v>
      </c>
      <c r="W385" s="42">
        <v>177.14996599705847</v>
      </c>
      <c r="X385" s="42">
        <v>131.0516953461354</v>
      </c>
      <c r="Y385" s="42">
        <v>253.62790136327629</v>
      </c>
      <c r="Z385" s="42">
        <v>94.331775982979622</v>
      </c>
      <c r="AA385" s="42">
        <v>161.78436514498074</v>
      </c>
      <c r="AB385" s="43">
        <v>-0.12882458125119678</v>
      </c>
      <c r="AC385" s="43">
        <v>-0.80213903743315829</v>
      </c>
      <c r="AD385" s="43">
        <v>0.38244056180865016</v>
      </c>
      <c r="AE385" s="43">
        <v>2.9573376658938555</v>
      </c>
      <c r="AF385" s="43">
        <v>-4.8076923076923013</v>
      </c>
      <c r="AG385" s="43">
        <v>0.3663003663003872</v>
      </c>
      <c r="AH385" s="43">
        <v>-11.295824207203232</v>
      </c>
      <c r="AI385" s="43">
        <v>6.659563132658497</v>
      </c>
      <c r="AJ385" s="43">
        <v>3.1262697446273968</v>
      </c>
      <c r="AK385" s="43">
        <v>-0.72908848386638025</v>
      </c>
      <c r="AL385" s="43">
        <v>-5.5387728831759571</v>
      </c>
      <c r="AM385" s="43">
        <v>7.689114029926758</v>
      </c>
      <c r="AN385" s="43">
        <v>-0.92854331717004968</v>
      </c>
      <c r="AO385" s="43">
        <v>1.4263300208603669</v>
      </c>
      <c r="AP385" s="43">
        <v>-5.7717379956054637</v>
      </c>
      <c r="AQ385" s="43">
        <v>7.6831237692594367</v>
      </c>
      <c r="AR385" s="43">
        <v>6.5282114800570668</v>
      </c>
      <c r="AS385" s="43">
        <v>-1.2188321126828217</v>
      </c>
      <c r="AT385" s="43">
        <v>-3.5249947444791041</v>
      </c>
      <c r="AU385" s="43">
        <v>11.870536299384771</v>
      </c>
      <c r="AV385" s="43">
        <v>1.4655333385624525</v>
      </c>
      <c r="AW385" s="43">
        <v>6.6744094802993148</v>
      </c>
      <c r="AX385" s="43">
        <v>-1.1972003681548937</v>
      </c>
      <c r="AY385" s="43">
        <v>15.887878406657352</v>
      </c>
      <c r="AZ385" s="43">
        <v>0.26348265767712764</v>
      </c>
      <c r="BA385" s="43">
        <v>-1.6409912926992676</v>
      </c>
      <c r="BB385" s="43">
        <v>1.283828954899735</v>
      </c>
      <c r="BC385" s="43">
        <v>3.588437866354055</v>
      </c>
      <c r="BD385" s="43">
        <v>-5.0165214779212768</v>
      </c>
      <c r="BE385" s="43">
        <v>0.73059360730594047</v>
      </c>
      <c r="BF385" s="43">
        <v>-11.193062368500783</v>
      </c>
      <c r="BG385" s="43">
        <v>8.2324455205811109</v>
      </c>
      <c r="BH385" s="43">
        <v>0.20816399106182715</v>
      </c>
      <c r="BI385" s="43">
        <v>-4.3117465865941451</v>
      </c>
      <c r="BJ385" s="43">
        <v>-9.4227819656740088</v>
      </c>
      <c r="BK385" s="43">
        <v>4.91732396882536</v>
      </c>
      <c r="BL385" s="43">
        <v>-4.6434766383482318</v>
      </c>
      <c r="BM385" s="43">
        <v>6.7274385342571019</v>
      </c>
      <c r="BN385" s="43">
        <v>-10.144916274666649</v>
      </c>
      <c r="BO385" s="43">
        <v>5.9132646630301489</v>
      </c>
      <c r="BP385" s="43">
        <v>4.239384647598099</v>
      </c>
      <c r="BQ385" s="43">
        <v>-4.0297262867695753</v>
      </c>
      <c r="BR385" s="43">
        <v>-6.8212957163864774</v>
      </c>
      <c r="BS385" s="43">
        <v>9.8282455049077733</v>
      </c>
      <c r="BT385" s="43">
        <v>-2.4656449845775974</v>
      </c>
      <c r="BU385" s="43">
        <v>13.619030706018243</v>
      </c>
      <c r="BV385" s="43">
        <v>-5.7184785514247771</v>
      </c>
      <c r="BW385" s="43">
        <v>14.506402732839586</v>
      </c>
      <c r="BX385" s="43">
        <v>-0.14264715077717205</v>
      </c>
      <c r="BY385" s="43">
        <v>-8.2613064716540091E-2</v>
      </c>
      <c r="BZ385" s="43">
        <v>3.8995677411561645E-2</v>
      </c>
      <c r="CA385" s="43">
        <v>1.3948898234831832</v>
      </c>
      <c r="CB385" s="43">
        <v>-0.64819481546826496</v>
      </c>
      <c r="CC385" s="43">
        <v>1.9064553396125766E-2</v>
      </c>
      <c r="CD385" s="43">
        <v>-1.6591457163884682</v>
      </c>
      <c r="CE385" s="43">
        <v>0.79435639150523063</v>
      </c>
      <c r="CF385" s="43">
        <v>2.951831297699683</v>
      </c>
      <c r="CG385" s="43">
        <v>-0.12951419867316213</v>
      </c>
      <c r="CH385" s="43">
        <v>-0.53406305783778263</v>
      </c>
      <c r="CI385" s="43">
        <v>3.6347002116359524</v>
      </c>
      <c r="CJ385" s="43">
        <v>-0.13590918367119043</v>
      </c>
      <c r="CK385" s="43">
        <v>3.8878302940739976E-2</v>
      </c>
      <c r="CL385" s="43">
        <v>-0.4018093617154907</v>
      </c>
      <c r="CM385" s="43">
        <v>0.47954858502061626</v>
      </c>
      <c r="CN385" s="43">
        <v>0.31972698480194306</v>
      </c>
      <c r="CO385" s="43">
        <v>-0.15907054981251265</v>
      </c>
      <c r="CP385" s="43">
        <v>9.8884038154027964E-2</v>
      </c>
      <c r="CQ385" s="43">
        <v>1.7998832711286317</v>
      </c>
      <c r="CR385" s="43">
        <v>-0.66173348722006409</v>
      </c>
      <c r="CS385" s="43">
        <v>3.1814109962503181E-2</v>
      </c>
      <c r="CT385" s="43">
        <v>-1.7667435732594918</v>
      </c>
      <c r="CU385" s="43">
        <v>0.97669317584884885</v>
      </c>
      <c r="CV385" s="43">
        <v>-0.10472360234262568</v>
      </c>
      <c r="CW385" s="43">
        <v>-0.7234562552797259</v>
      </c>
      <c r="CX385" s="43">
        <v>-1.0668774894080277</v>
      </c>
      <c r="CY385" s="43">
        <v>2.3130077986923125</v>
      </c>
      <c r="CZ385" s="43">
        <v>-0.56317275601448569</v>
      </c>
      <c r="DA385" s="43">
        <v>0.21924931007136547</v>
      </c>
      <c r="DB385" s="43">
        <v>-0.64243107196855109</v>
      </c>
      <c r="DC385" s="43">
        <v>0.3589568615644867</v>
      </c>
      <c r="DD385" s="44">
        <v>636</v>
      </c>
      <c r="DE385" s="44">
        <f>DD385+DE384</f>
        <v>1092</v>
      </c>
      <c r="DF385" s="43">
        <f t="shared" si="115"/>
        <v>88.165680473372788</v>
      </c>
      <c r="DG385" s="43">
        <f t="shared" si="115"/>
        <v>43.684210526315795</v>
      </c>
      <c r="DH385" s="44">
        <v>3782</v>
      </c>
      <c r="DI385" s="44">
        <f t="shared" ref="DI385:DI395" si="119">DH385+DI384</f>
        <v>6796</v>
      </c>
      <c r="DJ385" s="43">
        <f t="shared" si="116"/>
        <v>15.059324612108306</v>
      </c>
      <c r="DK385" s="43">
        <f t="shared" si="116"/>
        <v>6.6039215686274577</v>
      </c>
    </row>
    <row r="386" spans="1:115" x14ac:dyDescent="0.25">
      <c r="A386" s="41">
        <v>2024</v>
      </c>
      <c r="B386" s="41" t="s">
        <v>163</v>
      </c>
      <c r="C386" s="41" t="s">
        <v>175</v>
      </c>
      <c r="D386" s="42">
        <v>112.55113623517627</v>
      </c>
      <c r="E386" s="42">
        <v>100.62389101940359</v>
      </c>
      <c r="F386" s="42">
        <v>110.61361419257398</v>
      </c>
      <c r="G386" s="42">
        <v>119.52994440088136</v>
      </c>
      <c r="H386" s="42">
        <v>82.675198317044305</v>
      </c>
      <c r="I386" s="42">
        <v>125.38030424339472</v>
      </c>
      <c r="J386" s="42">
        <v>106.50530832214817</v>
      </c>
      <c r="K386" s="42">
        <v>141.95617316942813</v>
      </c>
      <c r="L386" s="42">
        <v>115.79001999585326</v>
      </c>
      <c r="M386" s="42">
        <v>91.660464284896065</v>
      </c>
      <c r="N386" s="42">
        <v>112.48970163563862</v>
      </c>
      <c r="O386" s="42">
        <v>134.84869694447565</v>
      </c>
      <c r="P386" s="42">
        <v>98.670494350507596</v>
      </c>
      <c r="Q386" s="42">
        <v>129.29212615991037</v>
      </c>
      <c r="R386" s="42">
        <v>93.34830801976986</v>
      </c>
      <c r="S386" s="42">
        <v>109.40659564429286</v>
      </c>
      <c r="T386" s="42">
        <v>161.47949238378663</v>
      </c>
      <c r="U386" s="42">
        <v>126.48508112784688</v>
      </c>
      <c r="V386" s="42">
        <v>154.85434969566944</v>
      </c>
      <c r="W386" s="42">
        <v>195.80468209325255</v>
      </c>
      <c r="X386" s="42">
        <v>124.71885934895279</v>
      </c>
      <c r="Y386" s="42">
        <v>172.25547363833061</v>
      </c>
      <c r="Z386" s="42">
        <v>107.69831973007524</v>
      </c>
      <c r="AA386" s="42">
        <v>152.57437290630889</v>
      </c>
      <c r="AB386" s="43">
        <v>-0.8368559681732779</v>
      </c>
      <c r="AC386" s="43">
        <v>-2.3984010659560129</v>
      </c>
      <c r="AD386" s="43">
        <v>0.4487121959757312</v>
      </c>
      <c r="AE386" s="43">
        <v>1.889086487859748</v>
      </c>
      <c r="AF386" s="43">
        <v>-5.4720384846662746</v>
      </c>
      <c r="AG386" s="43">
        <v>9.6638655462184744</v>
      </c>
      <c r="AH386" s="43">
        <v>-12.558710889387825</v>
      </c>
      <c r="AI386" s="43">
        <v>5.4526204340921369</v>
      </c>
      <c r="AJ386" s="43">
        <v>-1.5108589400800954</v>
      </c>
      <c r="AK386" s="43">
        <v>-9.7447168307933989</v>
      </c>
      <c r="AL386" s="43">
        <v>-32.769107833607059</v>
      </c>
      <c r="AM386" s="43">
        <v>11.662748630867203</v>
      </c>
      <c r="AN386" s="43">
        <v>-11.289600743776862</v>
      </c>
      <c r="AO386" s="43">
        <v>1.907103171893354</v>
      </c>
      <c r="AP386" s="43">
        <v>-8.5452761129716457</v>
      </c>
      <c r="AQ386" s="43">
        <v>-1.663945241457343</v>
      </c>
      <c r="AR386" s="43">
        <v>0.88017035639860186</v>
      </c>
      <c r="AS386" s="43">
        <v>-11.899778692563157</v>
      </c>
      <c r="AT386" s="43">
        <v>-31.653062693195121</v>
      </c>
      <c r="AU386" s="43">
        <v>14.791482998259852</v>
      </c>
      <c r="AV386" s="43">
        <v>-10.195573932437284</v>
      </c>
      <c r="AW386" s="43">
        <v>5.4435676629392082</v>
      </c>
      <c r="AX386" s="43">
        <v>-4.6496406961887953</v>
      </c>
      <c r="AY386" s="43">
        <v>5.6034932551968009</v>
      </c>
      <c r="AZ386" s="43">
        <v>-0.10284590281562922</v>
      </c>
      <c r="BA386" s="43">
        <v>-1.8943614887452664</v>
      </c>
      <c r="BB386" s="43">
        <v>1.0033023198632307</v>
      </c>
      <c r="BC386" s="43">
        <v>3.0184429971392035</v>
      </c>
      <c r="BD386" s="43">
        <v>-5.1682692307692069</v>
      </c>
      <c r="BE386" s="43">
        <v>3.4373010821133088</v>
      </c>
      <c r="BF386" s="43">
        <v>-11.639019325497625</v>
      </c>
      <c r="BG386" s="43">
        <v>7.2957545486978415</v>
      </c>
      <c r="BH386" s="43">
        <v>-0.3738398898428863</v>
      </c>
      <c r="BI386" s="43">
        <v>-6.1942886127031027</v>
      </c>
      <c r="BJ386" s="43">
        <v>-17.971384759246632</v>
      </c>
      <c r="BK386" s="43">
        <v>7.1962214095500521</v>
      </c>
      <c r="BL386" s="43">
        <v>-6.8874358565643945</v>
      </c>
      <c r="BM386" s="43">
        <v>5.724156020678306</v>
      </c>
      <c r="BN386" s="43">
        <v>-9.5963448624161618</v>
      </c>
      <c r="BO386" s="43">
        <v>3.3774355180502091</v>
      </c>
      <c r="BP386" s="43">
        <v>3.0858320751588009</v>
      </c>
      <c r="BQ386" s="43">
        <v>-6.8067877293938484</v>
      </c>
      <c r="BR386" s="43">
        <v>-15.999984024200009</v>
      </c>
      <c r="BS386" s="43">
        <v>11.527423891105482</v>
      </c>
      <c r="BT386" s="43">
        <v>-5.0972365668755515</v>
      </c>
      <c r="BU386" s="43">
        <v>11.845828742316812</v>
      </c>
      <c r="BV386" s="43">
        <v>-5.3489109629256015</v>
      </c>
      <c r="BW386" s="43">
        <v>11.493497019165089</v>
      </c>
      <c r="BX386" s="43">
        <v>-0.89597514607655138</v>
      </c>
      <c r="BY386" s="43">
        <v>-0.24208370362447976</v>
      </c>
      <c r="BZ386" s="43">
        <v>2.4845432740406577E-2</v>
      </c>
      <c r="CA386" s="43">
        <v>0.92453677601324524</v>
      </c>
      <c r="CB386" s="43">
        <v>-0.69439799197548935</v>
      </c>
      <c r="CC386" s="43">
        <v>0.29304869386121618</v>
      </c>
      <c r="CD386" s="43">
        <v>-1.8580986023893939</v>
      </c>
      <c r="CE386" s="43">
        <v>0.65617424929794377</v>
      </c>
      <c r="CF386" s="43">
        <v>-1.6818330972963547</v>
      </c>
      <c r="CG386" s="43">
        <v>-1.6931664230630217</v>
      </c>
      <c r="CH386" s="43">
        <v>-3.5052187090836719</v>
      </c>
      <c r="CI386" s="43">
        <v>5.4382273800339984</v>
      </c>
      <c r="CJ386" s="43">
        <v>-1.3115057171573306</v>
      </c>
      <c r="CK386" s="43">
        <v>0.12477026118223074</v>
      </c>
      <c r="CL386" s="43">
        <v>-0.63571242478022005</v>
      </c>
      <c r="CM386" s="43">
        <v>-9.9227464428339684E-2</v>
      </c>
      <c r="CN386" s="43">
        <v>-0.19132145117222532</v>
      </c>
      <c r="CO386" s="43">
        <v>-0.18660022139396878</v>
      </c>
      <c r="CP386" s="43">
        <v>7.4177443385204433E-2</v>
      </c>
      <c r="CQ386" s="43">
        <v>1.4013570603834311</v>
      </c>
      <c r="CR386" s="43">
        <v>-0.67218488843055935</v>
      </c>
      <c r="CS386" s="43">
        <v>0.1145046813099376</v>
      </c>
      <c r="CT386" s="43">
        <v>-1.7919629215572803</v>
      </c>
      <c r="CU386" s="43">
        <v>0.86938739513100993</v>
      </c>
      <c r="CV386" s="43">
        <v>-0.60051303204691586</v>
      </c>
      <c r="CW386" s="43">
        <v>-1.0512207189489919</v>
      </c>
      <c r="CX386" s="43">
        <v>-1.855926157202012</v>
      </c>
      <c r="CY386" s="43">
        <v>3.3695553856710911</v>
      </c>
      <c r="CZ386" s="43">
        <v>-0.81584611797081164</v>
      </c>
      <c r="DA386" s="43">
        <v>0.18714594009694724</v>
      </c>
      <c r="DB386" s="43">
        <v>-0.63790149417687847</v>
      </c>
      <c r="DC386" s="43">
        <v>0.20368013048374017</v>
      </c>
      <c r="DD386" s="44">
        <v>551</v>
      </c>
      <c r="DE386" s="44">
        <f>DD386+DE385</f>
        <v>1643</v>
      </c>
      <c r="DF386" s="43">
        <f t="shared" si="115"/>
        <v>37.406483790523694</v>
      </c>
      <c r="DG386" s="43">
        <f t="shared" si="115"/>
        <v>41.515934539190354</v>
      </c>
      <c r="DH386" s="44">
        <v>3310</v>
      </c>
      <c r="DI386" s="44">
        <f t="shared" si="119"/>
        <v>10106</v>
      </c>
      <c r="DJ386" s="43">
        <f t="shared" si="116"/>
        <v>-7.1528751753155646</v>
      </c>
      <c r="DK386" s="43">
        <f t="shared" si="116"/>
        <v>1.670020120724347</v>
      </c>
    </row>
    <row r="387" spans="1:115" x14ac:dyDescent="0.25">
      <c r="A387" s="41">
        <v>2024</v>
      </c>
      <c r="B387" s="41" t="s">
        <v>164</v>
      </c>
      <c r="C387" s="41" t="s">
        <v>175</v>
      </c>
      <c r="D387" s="42">
        <v>112.3990413596913</v>
      </c>
      <c r="E387" s="42">
        <v>100.21177952034802</v>
      </c>
      <c r="F387" s="42">
        <v>110.79329404806325</v>
      </c>
      <c r="G387" s="42">
        <v>120.62205727383363</v>
      </c>
      <c r="H387" s="42">
        <v>81.255204452820266</v>
      </c>
      <c r="I387" s="42">
        <v>125.86068855084068</v>
      </c>
      <c r="J387" s="42">
        <v>104.96506958521339</v>
      </c>
      <c r="K387" s="42">
        <v>140.03206841261357</v>
      </c>
      <c r="L387" s="42">
        <v>109.34383098255391</v>
      </c>
      <c r="M387" s="42">
        <v>86.986122755289458</v>
      </c>
      <c r="N387" s="42">
        <v>127.21206098208542</v>
      </c>
      <c r="O387" s="42">
        <v>121.07498124980584</v>
      </c>
      <c r="P387" s="42">
        <v>101.69780937449835</v>
      </c>
      <c r="Q387" s="42">
        <v>128.23335201774205</v>
      </c>
      <c r="R387" s="42">
        <v>87.569491761735605</v>
      </c>
      <c r="S387" s="42">
        <v>105.4837978148758</v>
      </c>
      <c r="T387" s="42">
        <v>152.85448706095534</v>
      </c>
      <c r="U387" s="42">
        <v>120.39700398186748</v>
      </c>
      <c r="V387" s="42">
        <v>175.14253409004874</v>
      </c>
      <c r="W387" s="42">
        <v>177.04032716577635</v>
      </c>
      <c r="X387" s="42">
        <v>128.72463509820429</v>
      </c>
      <c r="Y387" s="42">
        <v>170.71351756042517</v>
      </c>
      <c r="Z387" s="42">
        <v>101.06016294858982</v>
      </c>
      <c r="AA387" s="42">
        <v>147.54882950650028</v>
      </c>
      <c r="AB387" s="43">
        <v>-1.8280628193862003</v>
      </c>
      <c r="AC387" s="43">
        <v>-2.0805369127516626</v>
      </c>
      <c r="AD387" s="43">
        <v>2.4779584680747258</v>
      </c>
      <c r="AE387" s="43">
        <v>0.5608405509015979</v>
      </c>
      <c r="AF387" s="43">
        <v>-7.1514423076923013</v>
      </c>
      <c r="AG387" s="43">
        <v>11.016949152542367</v>
      </c>
      <c r="AH387" s="43">
        <v>-14.668002289478309</v>
      </c>
      <c r="AI387" s="43">
        <v>4.2993630573248121</v>
      </c>
      <c r="AJ387" s="43">
        <v>0.63291211921949753</v>
      </c>
      <c r="AK387" s="43">
        <v>8.5124381675149685</v>
      </c>
      <c r="AL387" s="43">
        <v>3.1237516971228452</v>
      </c>
      <c r="AM387" s="43">
        <v>-0.40151684907089313</v>
      </c>
      <c r="AN387" s="43">
        <v>1.7545186155102144</v>
      </c>
      <c r="AO387" s="43">
        <v>11.696256847957521</v>
      </c>
      <c r="AP387" s="43">
        <v>-14.132314118588285</v>
      </c>
      <c r="AQ387" s="43">
        <v>-3.3205949652992173</v>
      </c>
      <c r="AR387" s="43">
        <v>2.4821037913160371</v>
      </c>
      <c r="AS387" s="43">
        <v>5.1334757019650956</v>
      </c>
      <c r="AT387" s="43">
        <v>3.4605500974377312</v>
      </c>
      <c r="AU387" s="43">
        <v>2.2170312500064959</v>
      </c>
      <c r="AV387" s="43">
        <v>3.436350904850638</v>
      </c>
      <c r="AW387" s="43">
        <v>14.121186690031596</v>
      </c>
      <c r="AX387" s="43">
        <v>-10.91845755349704</v>
      </c>
      <c r="AY387" s="43">
        <v>3.0527097583342044</v>
      </c>
      <c r="AZ387" s="43">
        <v>-0.53656889026835186</v>
      </c>
      <c r="BA387" s="43">
        <v>-1.9407729630249393</v>
      </c>
      <c r="BB387" s="43">
        <v>1.3690245571498005</v>
      </c>
      <c r="BC387" s="43">
        <v>2.3908373142851991</v>
      </c>
      <c r="BD387" s="43">
        <v>-5.6640624999999662</v>
      </c>
      <c r="BE387" s="43">
        <v>5.1884483602545384</v>
      </c>
      <c r="BF387" s="43">
        <v>-12.390204950635052</v>
      </c>
      <c r="BG387" s="43">
        <v>6.542056074766367</v>
      </c>
      <c r="BH387" s="43">
        <v>-0.1338990784866767</v>
      </c>
      <c r="BI387" s="43">
        <v>-3.0357725745478459</v>
      </c>
      <c r="BJ387" s="43">
        <v>-13.487091815360564</v>
      </c>
      <c r="BK387" s="43">
        <v>5.2681064141966605</v>
      </c>
      <c r="BL387" s="43">
        <v>-4.8758829173258906</v>
      </c>
      <c r="BM387" s="43">
        <v>6.6706709046985502</v>
      </c>
      <c r="BN387" s="43">
        <v>-10.753909590863909</v>
      </c>
      <c r="BO387" s="43">
        <v>1.7223628394391177</v>
      </c>
      <c r="BP387" s="43">
        <v>2.939481797436061</v>
      </c>
      <c r="BQ387" s="43">
        <v>-4.1842104445778405</v>
      </c>
      <c r="BR387" s="43">
        <v>-11.788552225290305</v>
      </c>
      <c r="BS387" s="43">
        <v>9.125779016593615</v>
      </c>
      <c r="BT387" s="43">
        <v>-3.1024543794602177</v>
      </c>
      <c r="BU387" s="43">
        <v>12.222851405457646</v>
      </c>
      <c r="BV387" s="43">
        <v>-6.7845579073444018</v>
      </c>
      <c r="BW387" s="43">
        <v>9.3736361443682803</v>
      </c>
      <c r="BX387" s="43">
        <v>-1.9780461449967768</v>
      </c>
      <c r="BY387" s="43">
        <v>-0.20852629355599145</v>
      </c>
      <c r="BZ387" s="43">
        <v>0.11379905993890466</v>
      </c>
      <c r="CA387" s="43">
        <v>0.23143259095418778</v>
      </c>
      <c r="CB387" s="43">
        <v>-0.76459640970531906</v>
      </c>
      <c r="CC387" s="43">
        <v>0.32858688681550868</v>
      </c>
      <c r="CD387" s="43">
        <v>-2.1905792454451509</v>
      </c>
      <c r="CE387" s="43">
        <v>0.51183726600108381</v>
      </c>
      <c r="CF387" s="43">
        <v>0.51788256720624293</v>
      </c>
      <c r="CG387" s="43">
        <v>1.2624545532179865</v>
      </c>
      <c r="CH387" s="43">
        <v>0.17123029598948145</v>
      </c>
      <c r="CI387" s="43">
        <v>-0.27695540416056469</v>
      </c>
      <c r="CJ387" s="43">
        <v>0.31986554769335368</v>
      </c>
      <c r="CK387" s="43">
        <v>0.19732092268898088</v>
      </c>
      <c r="CL387" s="43">
        <v>-0.94604260037730381</v>
      </c>
      <c r="CM387" s="43">
        <v>-0.20999074784569102</v>
      </c>
      <c r="CN387" s="43">
        <v>-0.67199997228551667</v>
      </c>
      <c r="CO387" s="43">
        <v>-0.19210927394784727</v>
      </c>
      <c r="CP387" s="43">
        <v>8.4132603901462558E-2</v>
      </c>
      <c r="CQ387" s="43">
        <v>1.075653166112974</v>
      </c>
      <c r="CR387" s="43">
        <v>-0.69540381809222529</v>
      </c>
      <c r="CS387" s="43">
        <v>0.16829407469811808</v>
      </c>
      <c r="CT387" s="43">
        <v>-1.8921175803992885</v>
      </c>
      <c r="CU387" s="43">
        <v>0.77955085544128966</v>
      </c>
      <c r="CV387" s="43">
        <v>-0.31727617190341822</v>
      </c>
      <c r="CW387" s="43">
        <v>-0.49970847021183412</v>
      </c>
      <c r="CX387" s="43">
        <v>-1.3727115818936246</v>
      </c>
      <c r="CY387" s="43">
        <v>2.5169784739861245</v>
      </c>
      <c r="CZ387" s="43">
        <v>-0.54512580463106408</v>
      </c>
      <c r="DA387" s="43">
        <v>0.18957135718019166</v>
      </c>
      <c r="DB387" s="43">
        <v>-0.71135328598765601</v>
      </c>
      <c r="DC387" s="43">
        <v>0.10507313965444448</v>
      </c>
      <c r="DD387" s="44">
        <v>561</v>
      </c>
      <c r="DE387" s="44">
        <f t="shared" ref="DE387:DE395" si="120">DD387+DE386</f>
        <v>2204</v>
      </c>
      <c r="DF387" s="43">
        <f t="shared" si="115"/>
        <v>100.35714285714286</v>
      </c>
      <c r="DG387" s="43">
        <f t="shared" si="115"/>
        <v>52.949340735600273</v>
      </c>
      <c r="DH387" s="44">
        <v>3703</v>
      </c>
      <c r="DI387" s="44">
        <f t="shared" si="119"/>
        <v>13809</v>
      </c>
      <c r="DJ387" s="43">
        <f t="shared" si="116"/>
        <v>36.844050258684405</v>
      </c>
      <c r="DK387" s="43">
        <f t="shared" si="116"/>
        <v>9.1965839000474503</v>
      </c>
    </row>
    <row r="388" spans="1:115" x14ac:dyDescent="0.25">
      <c r="A388" s="41">
        <v>2024</v>
      </c>
      <c r="B388" s="41" t="s">
        <v>165</v>
      </c>
      <c r="C388" s="41" t="s">
        <v>175</v>
      </c>
      <c r="D388" s="42">
        <v>111.51211351657449</v>
      </c>
      <c r="E388" s="42">
        <v>99.387556522236835</v>
      </c>
      <c r="F388" s="42">
        <v>111.92437873791296</v>
      </c>
      <c r="G388" s="42">
        <v>119.73431640049816</v>
      </c>
      <c r="H388" s="42">
        <v>79.992987684621113</v>
      </c>
      <c r="I388" s="42">
        <v>118.8951160928743</v>
      </c>
      <c r="J388" s="42">
        <v>105.0134770883929</v>
      </c>
      <c r="K388" s="42">
        <v>138.67806876892928</v>
      </c>
      <c r="L388" s="42">
        <v>115.24155943660939</v>
      </c>
      <c r="M388" s="42">
        <v>90.632690359434875</v>
      </c>
      <c r="N388" s="42">
        <v>125.45331429132109</v>
      </c>
      <c r="O388" s="42">
        <v>127.74407837723652</v>
      </c>
      <c r="P388" s="42">
        <v>101.54782497654755</v>
      </c>
      <c r="Q388" s="42">
        <v>133.26668712067391</v>
      </c>
      <c r="R388" s="42">
        <v>102.65095621817881</v>
      </c>
      <c r="S388" s="42">
        <v>124.38845861143469</v>
      </c>
      <c r="T388" s="42">
        <v>160.03994615818581</v>
      </c>
      <c r="U388" s="42">
        <v>124.02939283005443</v>
      </c>
      <c r="V388" s="42">
        <v>171.23739478601493</v>
      </c>
      <c r="W388" s="42">
        <v>185.69996615303756</v>
      </c>
      <c r="X388" s="42">
        <v>127.16243326232714</v>
      </c>
      <c r="Y388" s="42">
        <v>177.95364739848253</v>
      </c>
      <c r="Z388" s="42">
        <v>118.81803762721634</v>
      </c>
      <c r="AA388" s="42">
        <v>174.36462820803311</v>
      </c>
      <c r="AB388" s="43">
        <v>-2.1158110601629199</v>
      </c>
      <c r="AC388" s="43">
        <v>-2.2957461174881955</v>
      </c>
      <c r="AD388" s="43">
        <v>4.9606551300088952</v>
      </c>
      <c r="AE388" s="43">
        <v>0.70367054610565027</v>
      </c>
      <c r="AF388" s="43">
        <v>-7.9854809437386436</v>
      </c>
      <c r="AG388" s="43">
        <v>3.991596638655448</v>
      </c>
      <c r="AH388" s="43">
        <v>-14.564462425051561</v>
      </c>
      <c r="AI388" s="43">
        <v>2.4749868351764182</v>
      </c>
      <c r="AJ388" s="43">
        <v>0.69203341733308221</v>
      </c>
      <c r="AK388" s="43">
        <v>-3.7209205306832027</v>
      </c>
      <c r="AL388" s="43">
        <v>-5.668980382908817</v>
      </c>
      <c r="AM388" s="43">
        <v>5.1753745066986712</v>
      </c>
      <c r="AN388" s="43">
        <v>-0.4573945308039451</v>
      </c>
      <c r="AO388" s="43">
        <v>5.9697521097940465</v>
      </c>
      <c r="AP388" s="43">
        <v>-10.88184327554551</v>
      </c>
      <c r="AQ388" s="43">
        <v>-1.0452124448647293</v>
      </c>
      <c r="AR388" s="43">
        <v>1.9008853969855188</v>
      </c>
      <c r="AS388" s="43">
        <v>-7.3787221863421459</v>
      </c>
      <c r="AT388" s="43">
        <v>-6.721616700712552</v>
      </c>
      <c r="AU388" s="43">
        <v>7.4814909213688496</v>
      </c>
      <c r="AV388" s="43">
        <v>-0.95501798688069073</v>
      </c>
      <c r="AW388" s="43">
        <v>8.4378606333628703</v>
      </c>
      <c r="AX388" s="43">
        <v>-7.9048819735771385</v>
      </c>
      <c r="AY388" s="43">
        <v>5.0868596568341751</v>
      </c>
      <c r="AZ388" s="43">
        <v>-0.85257035641934653</v>
      </c>
      <c r="BA388" s="43">
        <v>-2.011263073209979</v>
      </c>
      <c r="BB388" s="43">
        <v>2.0749093438224619</v>
      </c>
      <c r="BC388" s="43">
        <v>2.0500282113973922</v>
      </c>
      <c r="BD388" s="43">
        <v>-6.1258875917679418</v>
      </c>
      <c r="BE388" s="43">
        <v>4.9622866216752826</v>
      </c>
      <c r="BF388" s="43">
        <v>-12.822007806970959</v>
      </c>
      <c r="BG388" s="43">
        <v>5.7194589413143149</v>
      </c>
      <c r="BH388" s="43">
        <v>3.1836235119730993E-2</v>
      </c>
      <c r="BI388" s="43">
        <v>-3.173766293709801</v>
      </c>
      <c r="BJ388" s="43">
        <v>-12.029428081306781</v>
      </c>
      <c r="BK388" s="43">
        <v>5.2493495974660576</v>
      </c>
      <c r="BL388" s="43">
        <v>-4.0276383348696871</v>
      </c>
      <c r="BM388" s="43">
        <v>6.5669846705589396</v>
      </c>
      <c r="BN388" s="43">
        <v>-10.782534112541576</v>
      </c>
      <c r="BO388" s="43">
        <v>1.1090741934669746</v>
      </c>
      <c r="BP388" s="43">
        <v>2.7282848885814781</v>
      </c>
      <c r="BQ388" s="43">
        <v>-4.8370101194939563</v>
      </c>
      <c r="BR388" s="43">
        <v>-10.82546239933373</v>
      </c>
      <c r="BS388" s="43">
        <v>8.7892652698432059</v>
      </c>
      <c r="BT388" s="43">
        <v>-2.6852057284470932</v>
      </c>
      <c r="BU388" s="43">
        <v>11.640653200173068</v>
      </c>
      <c r="BV388" s="43">
        <v>-7.0385253339812381</v>
      </c>
      <c r="BW388" s="43">
        <v>8.4072560777459273</v>
      </c>
      <c r="BX388" s="43">
        <v>-2.1164740406092193</v>
      </c>
      <c r="BY388" s="43">
        <v>-0.23484802293803336</v>
      </c>
      <c r="BZ388" s="43">
        <v>0.25025451487781586</v>
      </c>
      <c r="CA388" s="43">
        <v>0.46414220749578045</v>
      </c>
      <c r="CB388" s="43">
        <v>-0.82514170221472438</v>
      </c>
      <c r="CC388" s="43">
        <v>0.12059763340061311</v>
      </c>
      <c r="CD388" s="43">
        <v>-2.189799132800613</v>
      </c>
      <c r="CE388" s="43">
        <v>0.29832046156994207</v>
      </c>
      <c r="CF388" s="43">
        <v>0.35480943724062908</v>
      </c>
      <c r="CG388" s="43">
        <v>-0.61492206083826428</v>
      </c>
      <c r="CH388" s="43">
        <v>-0.68134094166164316</v>
      </c>
      <c r="CI388" s="43">
        <v>2.469394928281317</v>
      </c>
      <c r="CJ388" s="43">
        <v>-5.8393276152371359E-2</v>
      </c>
      <c r="CK388" s="43">
        <v>0.10485816821510376</v>
      </c>
      <c r="CL388" s="43">
        <v>-0.79252608903203936</v>
      </c>
      <c r="CM388" s="43">
        <v>-7.2261291571473457E-2</v>
      </c>
      <c r="CN388" s="43">
        <v>-0.98504746771510421</v>
      </c>
      <c r="CO388" s="43">
        <v>-0.20060726597175321</v>
      </c>
      <c r="CP388" s="43">
        <v>9.0677254408777774E-2</v>
      </c>
      <c r="CQ388" s="43">
        <v>0.95034518088519448</v>
      </c>
      <c r="CR388" s="43">
        <v>-0.71609175954475379</v>
      </c>
      <c r="CS388" s="43">
        <v>0.15870828004094661</v>
      </c>
      <c r="CT388" s="43">
        <v>-1.9511595948297566</v>
      </c>
      <c r="CU388" s="43">
        <v>0.68308043729624046</v>
      </c>
      <c r="CV388" s="43">
        <v>-0.19305689184577449</v>
      </c>
      <c r="CW388" s="43">
        <v>-0.52284173500793463</v>
      </c>
      <c r="CX388" s="43">
        <v>-1.235402761358654</v>
      </c>
      <c r="CY388" s="43">
        <v>2.50743384366179</v>
      </c>
      <c r="CZ388" s="43">
        <v>-0.45464572045853752</v>
      </c>
      <c r="DA388" s="43">
        <v>0.17256408089903177</v>
      </c>
      <c r="DB388" s="43">
        <v>-0.72963452686743513</v>
      </c>
      <c r="DC388" s="43">
        <v>6.9469927285964989E-2</v>
      </c>
      <c r="DD388" s="44">
        <v>669</v>
      </c>
      <c r="DE388" s="44">
        <f t="shared" si="120"/>
        <v>2873</v>
      </c>
      <c r="DF388" s="43">
        <f t="shared" ref="DF388:DG399" si="121">+((DD388/DD376)-1)*100</f>
        <v>115.11254019292605</v>
      </c>
      <c r="DG388" s="43">
        <f t="shared" si="121"/>
        <v>63.984018264840195</v>
      </c>
      <c r="DH388" s="44">
        <v>3670</v>
      </c>
      <c r="DI388" s="44">
        <f t="shared" si="119"/>
        <v>17479</v>
      </c>
      <c r="DJ388" s="43">
        <f t="shared" ref="DJ388:DK399" si="122">+((DH388/DH376)-1)*100</f>
        <v>18.540051679586568</v>
      </c>
      <c r="DK388" s="43">
        <f t="shared" si="122"/>
        <v>11.03417608944226</v>
      </c>
    </row>
    <row r="389" spans="1:115" x14ac:dyDescent="0.25">
      <c r="A389" s="41">
        <v>2024</v>
      </c>
      <c r="B389" s="41" t="s">
        <v>166</v>
      </c>
      <c r="C389" s="41" t="s">
        <v>175</v>
      </c>
      <c r="D389" s="42">
        <v>112.09829905637893</v>
      </c>
      <c r="E389" s="42">
        <v>99.250186022551659</v>
      </c>
      <c r="F389" s="42">
        <v>112.8596123854484</v>
      </c>
      <c r="G389" s="42">
        <v>120.24098864954816</v>
      </c>
      <c r="H389" s="42">
        <v>80.098172415304376</v>
      </c>
      <c r="I389" s="42">
        <v>126.58126501200961</v>
      </c>
      <c r="J389" s="42">
        <v>105.36113097482556</v>
      </c>
      <c r="K389" s="42">
        <v>138.9631213254944</v>
      </c>
      <c r="L389" s="42">
        <v>116.73488183884872</v>
      </c>
      <c r="M389" s="42">
        <v>89.591018438454768</v>
      </c>
      <c r="N389" s="42">
        <v>112.05832592161124</v>
      </c>
      <c r="O389" s="42">
        <v>131.61522272594621</v>
      </c>
      <c r="P389" s="42">
        <v>102.87154240652654</v>
      </c>
      <c r="Q389" s="42">
        <v>131.12339309506814</v>
      </c>
      <c r="R389" s="42">
        <v>120.54341936585591</v>
      </c>
      <c r="S389" s="42">
        <v>118.5706046502081</v>
      </c>
      <c r="T389" s="42">
        <v>161.91708078142869</v>
      </c>
      <c r="U389" s="42">
        <v>123.12205492242208</v>
      </c>
      <c r="V389" s="42">
        <v>152.99986408398257</v>
      </c>
      <c r="W389" s="42">
        <v>191.13425397268949</v>
      </c>
      <c r="X389" s="42">
        <v>127.89750704838332</v>
      </c>
      <c r="Y389" s="42">
        <v>175.11927813120965</v>
      </c>
      <c r="Z389" s="42">
        <v>139.45751683461063</v>
      </c>
      <c r="AA389" s="42">
        <v>167.00507454479228</v>
      </c>
      <c r="AB389" s="43">
        <v>-2.1137188536885065</v>
      </c>
      <c r="AC389" s="43">
        <v>-1.6337644656228556</v>
      </c>
      <c r="AD389" s="43">
        <v>3.9891063209574806</v>
      </c>
      <c r="AE389" s="43">
        <v>0.60203409151631249</v>
      </c>
      <c r="AF389" s="43">
        <v>-6.2769230769230795</v>
      </c>
      <c r="AG389" s="43">
        <v>10.482180293501031</v>
      </c>
      <c r="AH389" s="43">
        <v>-14.370529327417458</v>
      </c>
      <c r="AI389" s="43">
        <v>-0.66225165562914245</v>
      </c>
      <c r="AJ389" s="43">
        <v>5.2000127640986049</v>
      </c>
      <c r="AK389" s="43">
        <v>19.104606612599895</v>
      </c>
      <c r="AL389" s="43">
        <v>-12.358862812601235</v>
      </c>
      <c r="AM389" s="43">
        <v>6.8528607698132626</v>
      </c>
      <c r="AN389" s="43">
        <v>3.3534226235280018</v>
      </c>
      <c r="AO389" s="43">
        <v>4.2176870335847827</v>
      </c>
      <c r="AP389" s="43">
        <v>-7.9503825786763294</v>
      </c>
      <c r="AQ389" s="43">
        <v>5.5566078064871904</v>
      </c>
      <c r="AR389" s="43">
        <v>6.4467658765496871</v>
      </c>
      <c r="AS389" s="43">
        <v>14.403036503437662</v>
      </c>
      <c r="AT389" s="43">
        <v>-13.618220140733971</v>
      </c>
      <c r="AU389" s="43">
        <v>9.2452586355879163</v>
      </c>
      <c r="AV389" s="43">
        <v>1.9375811186365777</v>
      </c>
      <c r="AW389" s="43">
        <v>5.96409602869441</v>
      </c>
      <c r="AX389" s="43">
        <v>-5.2591085617223481</v>
      </c>
      <c r="AY389" s="43">
        <v>12.060862642712955</v>
      </c>
      <c r="AZ389" s="43">
        <v>-1.063763125917272</v>
      </c>
      <c r="BA389" s="43">
        <v>-1.9491430491766604</v>
      </c>
      <c r="BB389" s="43">
        <v>2.3939817919567563</v>
      </c>
      <c r="BC389" s="43">
        <v>1.8056261217519909</v>
      </c>
      <c r="BD389" s="43">
        <v>-6.1505939198711506</v>
      </c>
      <c r="BE389" s="43">
        <v>5.8411214953271173</v>
      </c>
      <c r="BF389" s="43">
        <v>-13.078807361610167</v>
      </c>
      <c r="BG389" s="43">
        <v>4.6159267089499689</v>
      </c>
      <c r="BH389" s="43">
        <v>0.87356603350123851</v>
      </c>
      <c r="BI389" s="43">
        <v>-8.5373993668447223E-2</v>
      </c>
      <c r="BJ389" s="43">
        <v>-12.079503751515851</v>
      </c>
      <c r="BK389" s="43">
        <v>5.5222865327598791</v>
      </c>
      <c r="BL389" s="43">
        <v>-2.8632132033085123</v>
      </c>
      <c r="BM389" s="43">
        <v>6.2641191684413622</v>
      </c>
      <c r="BN389" s="43">
        <v>-10.208197625410021</v>
      </c>
      <c r="BO389" s="43">
        <v>1.8442110536732947</v>
      </c>
      <c r="BP389" s="43">
        <v>3.3401292449094955</v>
      </c>
      <c r="BQ389" s="43">
        <v>-2.1229079961685215</v>
      </c>
      <c r="BR389" s="43">
        <v>-11.258253714144628</v>
      </c>
      <c r="BS389" s="43">
        <v>8.8675444068273102</v>
      </c>
      <c r="BT389" s="43">
        <v>-1.947510034353328</v>
      </c>
      <c r="BU389" s="43">
        <v>10.879283799640117</v>
      </c>
      <c r="BV389" s="43">
        <v>-6.6728718287001776</v>
      </c>
      <c r="BW389" s="43">
        <v>9.022470702518536</v>
      </c>
      <c r="BX389" s="43">
        <v>-2.1839840341521612</v>
      </c>
      <c r="BY389" s="43">
        <v>-0.15784828111023125</v>
      </c>
      <c r="BZ389" s="43">
        <v>0.14401503175953675</v>
      </c>
      <c r="CA389" s="43">
        <v>0.33542759735924688</v>
      </c>
      <c r="CB389" s="43">
        <v>-0.61245133070772184</v>
      </c>
      <c r="CC389" s="43">
        <v>0.31569656222047465</v>
      </c>
      <c r="CD389" s="43">
        <v>-2.126742507496147</v>
      </c>
      <c r="CE389" s="43">
        <v>-8.2081106177319341E-2</v>
      </c>
      <c r="CF389" s="43">
        <v>5.1856200746705152</v>
      </c>
      <c r="CG389" s="43">
        <v>2.6088083978930117</v>
      </c>
      <c r="CH389" s="43">
        <v>-1.1317235058728503</v>
      </c>
      <c r="CI389" s="43">
        <v>3.4137996909959116</v>
      </c>
      <c r="CJ389" s="43">
        <v>0.50430263454144963</v>
      </c>
      <c r="CK389" s="43">
        <v>7.6262052928023419E-2</v>
      </c>
      <c r="CL389" s="43">
        <v>-0.64081473308160664</v>
      </c>
      <c r="CM389" s="43">
        <v>0.35498553726657589</v>
      </c>
      <c r="CN389" s="43">
        <v>-1.185876931627869</v>
      </c>
      <c r="CO389" s="43">
        <v>-0.19029324870282502</v>
      </c>
      <c r="CP389" s="43">
        <v>9.9615632474114466E-2</v>
      </c>
      <c r="CQ389" s="43">
        <v>0.83583666530929579</v>
      </c>
      <c r="CR389" s="43">
        <v>-0.69668472719535846</v>
      </c>
      <c r="CS389" s="43">
        <v>0.18500732512775028</v>
      </c>
      <c r="CT389" s="43">
        <v>-1.9743805540241024</v>
      </c>
      <c r="CU389" s="43">
        <v>0.55502197538325626</v>
      </c>
      <c r="CV389" s="43">
        <v>0.75144994147344024</v>
      </c>
      <c r="CW389" s="43">
        <v>-1.368267084378479E-2</v>
      </c>
      <c r="CX389" s="43">
        <v>-1.2193929578640574</v>
      </c>
      <c r="CY389" s="43">
        <v>2.6566437556817242</v>
      </c>
      <c r="CZ389" s="43">
        <v>-0.29893996834786823</v>
      </c>
      <c r="DA389" s="43">
        <v>0.15701562100543975</v>
      </c>
      <c r="DB389" s="43">
        <v>-0.64616573617116568</v>
      </c>
      <c r="DC389" s="43">
        <v>0.11597189801315241</v>
      </c>
      <c r="DD389" s="44">
        <v>554</v>
      </c>
      <c r="DE389" s="44">
        <f t="shared" si="120"/>
        <v>3427</v>
      </c>
      <c r="DF389" s="43">
        <f t="shared" si="121"/>
        <v>76.433121019108285</v>
      </c>
      <c r="DG389" s="43">
        <f t="shared" si="121"/>
        <v>65.876089060987411</v>
      </c>
      <c r="DH389" s="44">
        <v>3271</v>
      </c>
      <c r="DI389" s="44">
        <f t="shared" si="119"/>
        <v>20750</v>
      </c>
      <c r="DJ389" s="43">
        <f t="shared" si="122"/>
        <v>9.4712182061579711</v>
      </c>
      <c r="DK389" s="43">
        <f t="shared" si="122"/>
        <v>10.78483715963694</v>
      </c>
    </row>
    <row r="390" spans="1:115" x14ac:dyDescent="0.25">
      <c r="A390" s="41">
        <v>2024</v>
      </c>
      <c r="B390" s="41" t="s">
        <v>167</v>
      </c>
      <c r="C390" s="41" t="s">
        <v>175</v>
      </c>
      <c r="D390" s="42">
        <v>112.05784719425587</v>
      </c>
      <c r="E390" s="42">
        <v>98.906759773338678</v>
      </c>
      <c r="F390" s="42">
        <v>112.32236961761561</v>
      </c>
      <c r="G390" s="42">
        <v>120.20905552460803</v>
      </c>
      <c r="H390" s="42">
        <v>80.624096068720689</v>
      </c>
      <c r="I390" s="42">
        <v>123.69895916733387</v>
      </c>
      <c r="J390" s="42">
        <v>105.18510369067083</v>
      </c>
      <c r="K390" s="42">
        <v>139.81827899518976</v>
      </c>
      <c r="L390" s="42">
        <v>119.89772550547507</v>
      </c>
      <c r="M390" s="42">
        <v>90.672137853581759</v>
      </c>
      <c r="N390" s="42">
        <v>142.18581302118321</v>
      </c>
      <c r="O390" s="42">
        <v>132.8014580974673</v>
      </c>
      <c r="P390" s="42">
        <v>106.35682952858041</v>
      </c>
      <c r="Q390" s="42">
        <v>151.8136044641374</v>
      </c>
      <c r="R390" s="42">
        <v>106.54994968067271</v>
      </c>
      <c r="S390" s="42">
        <v>123.27964801177957</v>
      </c>
      <c r="T390" s="42">
        <v>166.12361034966554</v>
      </c>
      <c r="U390" s="42">
        <v>124.67500453661442</v>
      </c>
      <c r="V390" s="42">
        <v>193.36864599696082</v>
      </c>
      <c r="W390" s="42">
        <v>192.1236334089474</v>
      </c>
      <c r="X390" s="42">
        <v>132.73614365340316</v>
      </c>
      <c r="Y390" s="42">
        <v>202.56236364004155</v>
      </c>
      <c r="Z390" s="42">
        <v>123.31527873234542</v>
      </c>
      <c r="AA390" s="42">
        <v>173.95588199429196</v>
      </c>
      <c r="AB390" s="43">
        <v>-2.5279239672266196</v>
      </c>
      <c r="AC390" s="43">
        <v>-1.6393442622950727</v>
      </c>
      <c r="AD390" s="43">
        <v>3.025883167061294</v>
      </c>
      <c r="AE390" s="43">
        <v>-0.16266487499557725</v>
      </c>
      <c r="AF390" s="43">
        <v>-6.1236987140232735</v>
      </c>
      <c r="AG390" s="43">
        <v>7.5156576200417602</v>
      </c>
      <c r="AH390" s="43">
        <v>-13.595777753399474</v>
      </c>
      <c r="AI390" s="43">
        <v>-1.3078470824949617</v>
      </c>
      <c r="AJ390" s="43">
        <v>2.4320004920340921</v>
      </c>
      <c r="AK390" s="43">
        <v>11.93618447864846</v>
      </c>
      <c r="AL390" s="43">
        <v>7.739625675047046</v>
      </c>
      <c r="AM390" s="43">
        <v>0.47245153283437258</v>
      </c>
      <c r="AN390" s="43">
        <v>4.6840297779729978</v>
      </c>
      <c r="AO390" s="43">
        <v>9.211476822361675</v>
      </c>
      <c r="AP390" s="43">
        <v>-16.851988657002771</v>
      </c>
      <c r="AQ390" s="43">
        <v>6.7446144842207234</v>
      </c>
      <c r="AR390" s="43">
        <v>3.1715744442596172</v>
      </c>
      <c r="AS390" s="43">
        <v>7.9145224009547377</v>
      </c>
      <c r="AT390" s="43">
        <v>5.6640722086061412</v>
      </c>
      <c r="AU390" s="43">
        <v>2.1481505213586161</v>
      </c>
      <c r="AV390" s="43">
        <v>2.9661945881443552</v>
      </c>
      <c r="AW390" s="43">
        <v>10.837982094517207</v>
      </c>
      <c r="AX390" s="43">
        <v>-14.796740426825872</v>
      </c>
      <c r="AY390" s="43">
        <v>13.053791335544229</v>
      </c>
      <c r="AZ390" s="43">
        <v>-1.2744813678816747</v>
      </c>
      <c r="BA390" s="43">
        <v>-1.9054951400250264</v>
      </c>
      <c r="BB390" s="43">
        <v>2.4846144663427161</v>
      </c>
      <c r="BC390" s="43">
        <v>1.5195858010971675</v>
      </c>
      <c r="BD390" s="43">
        <v>-6.1467969222788854</v>
      </c>
      <c r="BE390" s="43">
        <v>6.0719424460431881</v>
      </c>
      <c r="BF390" s="43">
        <v>-13.151673256262663</v>
      </c>
      <c r="BG390" s="43">
        <v>3.7331334332833643</v>
      </c>
      <c r="BH390" s="43">
        <v>1.1020524882043858</v>
      </c>
      <c r="BI390" s="43">
        <v>1.4761527782743089</v>
      </c>
      <c r="BJ390" s="43">
        <v>-9.3917241807909058</v>
      </c>
      <c r="BK390" s="43">
        <v>4.7423735662418309</v>
      </c>
      <c r="BL390" s="43">
        <v>-1.8164410646823947</v>
      </c>
      <c r="BM390" s="43">
        <v>6.6315849720104625</v>
      </c>
      <c r="BN390" s="43">
        <v>-11.308290518258213</v>
      </c>
      <c r="BO390" s="43">
        <v>2.5560306999270921</v>
      </c>
      <c r="BP390" s="43">
        <v>3.31512609657445</v>
      </c>
      <c r="BQ390" s="43">
        <v>-0.8028134440350998</v>
      </c>
      <c r="BR390" s="43">
        <v>-8.9226794688009434</v>
      </c>
      <c r="BS390" s="43">
        <v>7.8207040382377802</v>
      </c>
      <c r="BT390" s="43">
        <v>-1.2553431274901938</v>
      </c>
      <c r="BU390" s="43">
        <v>10.873949103895253</v>
      </c>
      <c r="BV390" s="43">
        <v>-8.0383677723532934</v>
      </c>
      <c r="BW390" s="43">
        <v>9.6195288608336593</v>
      </c>
      <c r="BX390" s="43">
        <v>-2.5700304781835164</v>
      </c>
      <c r="BY390" s="43">
        <v>-0.15098034281601364</v>
      </c>
      <c r="BZ390" s="43">
        <v>9.6764674254206526E-2</v>
      </c>
      <c r="CA390" s="43">
        <v>9.4362714259955943E-3</v>
      </c>
      <c r="CB390" s="43">
        <v>-0.6039213712640723</v>
      </c>
      <c r="CC390" s="43">
        <v>0.22647051422402653</v>
      </c>
      <c r="CD390" s="43">
        <v>-1.9842381859569762</v>
      </c>
      <c r="CE390" s="43">
        <v>-0.1635620380506827</v>
      </c>
      <c r="CF390" s="43">
        <v>2.3237322108316092</v>
      </c>
      <c r="CG390" s="43">
        <v>1.6619799561389195</v>
      </c>
      <c r="CH390" s="43">
        <v>0.62798243547754895</v>
      </c>
      <c r="CI390" s="43">
        <v>0.15741835788788955</v>
      </c>
      <c r="CJ390" s="43">
        <v>0.49408548660969898</v>
      </c>
      <c r="CK390" s="43">
        <v>0.17476370439842623</v>
      </c>
      <c r="CL390" s="43">
        <v>-1.2107404541776356</v>
      </c>
      <c r="CM390" s="43">
        <v>0.41824272449676209</v>
      </c>
      <c r="CN390" s="43">
        <v>-1.3830961881204002</v>
      </c>
      <c r="CO390" s="43">
        <v>-0.18463717625695189</v>
      </c>
      <c r="CP390" s="43">
        <v>9.9205456073560946E-2</v>
      </c>
      <c r="CQ390" s="43">
        <v>0.71886312373572936</v>
      </c>
      <c r="CR390" s="43">
        <v>-0.68333856899020806</v>
      </c>
      <c r="CS390" s="43">
        <v>0.19097276563832188</v>
      </c>
      <c r="CT390" s="43">
        <v>-1.9757988027925277</v>
      </c>
      <c r="CU390" s="43">
        <v>0.45163701447167531</v>
      </c>
      <c r="CV390" s="43">
        <v>0.9818781950971176</v>
      </c>
      <c r="CW390" s="43">
        <v>0.23202746160635229</v>
      </c>
      <c r="CX390" s="43">
        <v>-0.94850379123005402</v>
      </c>
      <c r="CY390" s="43">
        <v>2.2900299543450497</v>
      </c>
      <c r="CZ390" s="43">
        <v>-0.18265499162506627</v>
      </c>
      <c r="DA390" s="43">
        <v>0.15961810425654524</v>
      </c>
      <c r="DB390" s="43">
        <v>-0.72893380442053257</v>
      </c>
      <c r="DC390" s="43">
        <v>0.16029526216482337</v>
      </c>
      <c r="DD390" s="44">
        <v>690</v>
      </c>
      <c r="DE390" s="44">
        <f t="shared" si="120"/>
        <v>4117</v>
      </c>
      <c r="DF390" s="43">
        <f t="shared" si="121"/>
        <v>99.421965317919074</v>
      </c>
      <c r="DG390" s="43">
        <f t="shared" si="121"/>
        <v>70.688225538971807</v>
      </c>
      <c r="DH390" s="44">
        <v>3849</v>
      </c>
      <c r="DI390" s="44">
        <f t="shared" si="119"/>
        <v>24599</v>
      </c>
      <c r="DJ390" s="43">
        <f t="shared" si="122"/>
        <v>25.948952879581142</v>
      </c>
      <c r="DK390" s="43">
        <f t="shared" si="122"/>
        <v>12.911961810336914</v>
      </c>
    </row>
    <row r="391" spans="1:115" x14ac:dyDescent="0.25">
      <c r="A391" s="41">
        <v>2024</v>
      </c>
      <c r="B391" s="41" t="s">
        <v>168</v>
      </c>
      <c r="C391" s="41" t="s">
        <v>175</v>
      </c>
      <c r="D391" s="42">
        <v>111.6672812351855</v>
      </c>
      <c r="E391" s="42">
        <v>99.730982771449831</v>
      </c>
      <c r="F391" s="42">
        <v>111.87766197547984</v>
      </c>
      <c r="G391" s="42">
        <v>120.18776677464795</v>
      </c>
      <c r="H391" s="42">
        <v>80.203357145987638</v>
      </c>
      <c r="I391" s="42">
        <v>123.93915132105687</v>
      </c>
      <c r="J391" s="42">
        <v>103.3500192525709</v>
      </c>
      <c r="K391" s="42">
        <v>138.46427935150544</v>
      </c>
      <c r="L391" s="42">
        <v>122.40107557942603</v>
      </c>
      <c r="M391" s="42">
        <v>95.743778070969199</v>
      </c>
      <c r="N391" s="42">
        <v>135.4245479404965</v>
      </c>
      <c r="O391" s="42">
        <v>137.7052451584415</v>
      </c>
      <c r="P391" s="42">
        <v>109.35460306767865</v>
      </c>
      <c r="Q391" s="42">
        <v>156.70931922435105</v>
      </c>
      <c r="R391" s="42">
        <v>107.27253390600011</v>
      </c>
      <c r="S391" s="42">
        <v>111.36364157066177</v>
      </c>
      <c r="T391" s="42">
        <v>168.06832772191632</v>
      </c>
      <c r="U391" s="42">
        <v>131.38873276008283</v>
      </c>
      <c r="V391" s="42">
        <v>184.09413093121032</v>
      </c>
      <c r="W391" s="42">
        <v>195.95261889921485</v>
      </c>
      <c r="X391" s="42">
        <v>136.18323921746213</v>
      </c>
      <c r="Y391" s="42">
        <v>209.2871093953697</v>
      </c>
      <c r="Z391" s="42">
        <v>124.16632922906095</v>
      </c>
      <c r="AA391" s="42">
        <v>157.32786763433549</v>
      </c>
      <c r="AB391" s="43">
        <v>-2.3477267285788139</v>
      </c>
      <c r="AC391" s="43">
        <v>-0.13755158184317606</v>
      </c>
      <c r="AD391" s="43">
        <v>1.2373178978384969</v>
      </c>
      <c r="AE391" s="43">
        <v>1.0362045206435688</v>
      </c>
      <c r="AF391" s="43">
        <v>-5.8060531192093867</v>
      </c>
      <c r="AG391" s="43">
        <v>8.4033613445378297</v>
      </c>
      <c r="AH391" s="43">
        <v>-13.895508707414916</v>
      </c>
      <c r="AI391" s="43">
        <v>-4.3799212598425115</v>
      </c>
      <c r="AJ391" s="43">
        <v>7.7151263116185698</v>
      </c>
      <c r="AK391" s="43">
        <v>12.059435783446748</v>
      </c>
      <c r="AL391" s="43">
        <v>-7.5938704352243587</v>
      </c>
      <c r="AM391" s="43">
        <v>13.054037937021356</v>
      </c>
      <c r="AN391" s="43">
        <v>9.955748977774558</v>
      </c>
      <c r="AO391" s="43">
        <v>9.2335231654306682</v>
      </c>
      <c r="AP391" s="43">
        <v>-12.113098386391187</v>
      </c>
      <c r="AQ391" s="43">
        <v>-3.0468040989402589</v>
      </c>
      <c r="AR391" s="43">
        <v>7.2813260269101621</v>
      </c>
      <c r="AS391" s="43">
        <v>7.0629201483140225</v>
      </c>
      <c r="AT391" s="43">
        <v>-8.9595527170423512</v>
      </c>
      <c r="AU391" s="43">
        <v>12.763003717711218</v>
      </c>
      <c r="AV391" s="43">
        <v>7.8271191861829292</v>
      </c>
      <c r="AW391" s="43">
        <v>10.826701540645555</v>
      </c>
      <c r="AX391" s="43">
        <v>-10.23842134872821</v>
      </c>
      <c r="AY391" s="43">
        <v>2.3780914838944289</v>
      </c>
      <c r="AZ391" s="43">
        <v>-1.4088785710617224</v>
      </c>
      <c r="BA391" s="43">
        <v>-1.6884761502743761</v>
      </c>
      <c r="BB391" s="43">
        <v>2.3262941197319087</v>
      </c>
      <c r="BC391" s="43">
        <v>1.4588978614215486</v>
      </c>
      <c r="BD391" s="43">
        <v>-6.1049598058546817</v>
      </c>
      <c r="BE391" s="43">
        <v>6.3528220703619409</v>
      </c>
      <c r="BF391" s="43">
        <v>-13.24243196919509</v>
      </c>
      <c r="BG391" s="43">
        <v>2.6606817590424381</v>
      </c>
      <c r="BH391" s="43">
        <v>1.9260309661358388</v>
      </c>
      <c r="BI391" s="43">
        <v>2.7514286471065796</v>
      </c>
      <c r="BJ391" s="43">
        <v>-9.1564063227141723</v>
      </c>
      <c r="BK391" s="43">
        <v>5.7779359999944102</v>
      </c>
      <c r="BL391" s="43">
        <v>-0.40920950481766472</v>
      </c>
      <c r="BM391" s="43">
        <v>6.9282116334804078</v>
      </c>
      <c r="BN391" s="43">
        <v>-11.417929877379262</v>
      </c>
      <c r="BO391" s="43">
        <v>1.8487726768148693</v>
      </c>
      <c r="BP391" s="43">
        <v>3.815355161435563</v>
      </c>
      <c r="BQ391" s="43">
        <v>0.16134859137755253</v>
      </c>
      <c r="BR391" s="43">
        <v>-8.9275586789916321</v>
      </c>
      <c r="BS391" s="43">
        <v>8.4425888704623411</v>
      </c>
      <c r="BT391" s="43">
        <v>-0.15390181262906477</v>
      </c>
      <c r="BU391" s="43">
        <v>10.868385699354576</v>
      </c>
      <c r="BV391" s="43">
        <v>-8.3428852746560871</v>
      </c>
      <c r="BW391" s="43">
        <v>8.6864276286213737</v>
      </c>
      <c r="BX391" s="43">
        <v>-2.6800688678419391</v>
      </c>
      <c r="BY391" s="43">
        <v>-1.2623317016503601E-2</v>
      </c>
      <c r="BZ391" s="43">
        <v>-1.3656133871920941E-2</v>
      </c>
      <c r="CA391" s="43">
        <v>0.45680628453481958</v>
      </c>
      <c r="CB391" s="43">
        <v>-0.586984241267547</v>
      </c>
      <c r="CC391" s="43">
        <v>0.25246634033012871</v>
      </c>
      <c r="CD391" s="43">
        <v>-2.2143401933163807</v>
      </c>
      <c r="CE391" s="43">
        <v>-0.56173760723453514</v>
      </c>
      <c r="CF391" s="43">
        <v>7.6702333949591477</v>
      </c>
      <c r="CG391" s="43">
        <v>1.8282058489366499</v>
      </c>
      <c r="CH391" s="43">
        <v>-0.89956566747114719</v>
      </c>
      <c r="CI391" s="43">
        <v>6.4044240437677606</v>
      </c>
      <c r="CJ391" s="43">
        <v>1.0865188389969063</v>
      </c>
      <c r="CK391" s="43">
        <v>0.18673009705599505</v>
      </c>
      <c r="CL391" s="43">
        <v>-0.74154244277728798</v>
      </c>
      <c r="CM391" s="43">
        <v>-0.19453732354972808</v>
      </c>
      <c r="CN391" s="43">
        <v>-1.622525158994907</v>
      </c>
      <c r="CO391" s="43">
        <v>-0.16306285288515998</v>
      </c>
      <c r="CP391" s="43">
        <v>8.5050302664039068E-2</v>
      </c>
      <c r="CQ391" s="43">
        <v>0.61395934596628887</v>
      </c>
      <c r="CR391" s="43">
        <v>-0.67599842895111306</v>
      </c>
      <c r="CS391" s="43">
        <v>0.19868337900085473</v>
      </c>
      <c r="CT391" s="43">
        <v>-2.005699476066114</v>
      </c>
      <c r="CU391" s="43">
        <v>0.32454257127629732</v>
      </c>
      <c r="CV391" s="43">
        <v>1.7995833687399303</v>
      </c>
      <c r="CW391" s="43">
        <v>0.43057673237872751</v>
      </c>
      <c r="CX391" s="43">
        <v>-0.94243319125876912</v>
      </c>
      <c r="CY391" s="43">
        <v>2.793763446141293</v>
      </c>
      <c r="CZ391" s="43">
        <v>-3.112069648575802E-2</v>
      </c>
      <c r="DA391" s="43">
        <v>0.16299331813217641</v>
      </c>
      <c r="DB391" s="43">
        <v>-0.73051500566276151</v>
      </c>
      <c r="DC391" s="43">
        <v>0.11631876549502181</v>
      </c>
      <c r="DD391" s="44">
        <v>713</v>
      </c>
      <c r="DE391" s="44">
        <f t="shared" si="120"/>
        <v>4830</v>
      </c>
      <c r="DF391" s="43">
        <f t="shared" si="121"/>
        <v>70.983213429256594</v>
      </c>
      <c r="DG391" s="43">
        <f t="shared" si="121"/>
        <v>70.731707317073173</v>
      </c>
      <c r="DH391" s="44">
        <v>3858</v>
      </c>
      <c r="DI391" s="44">
        <f t="shared" si="119"/>
        <v>28457</v>
      </c>
      <c r="DJ391" s="43">
        <f t="shared" si="122"/>
        <v>34.051424600416944</v>
      </c>
      <c r="DK391" s="43">
        <f t="shared" si="122"/>
        <v>15.378689588063565</v>
      </c>
    </row>
    <row r="392" spans="1:115" x14ac:dyDescent="0.25">
      <c r="A392" s="41">
        <v>2024</v>
      </c>
      <c r="B392" s="41" t="s">
        <v>169</v>
      </c>
      <c r="C392" s="41" t="s">
        <v>175</v>
      </c>
      <c r="D392" s="42">
        <v>112.35928984523183</v>
      </c>
      <c r="E392" s="42">
        <v>99.387556522236835</v>
      </c>
      <c r="F392" s="42">
        <v>112.27924645245233</v>
      </c>
      <c r="G392" s="42">
        <v>120.36659227431265</v>
      </c>
      <c r="H392" s="42">
        <v>80.413726607354164</v>
      </c>
      <c r="I392" s="42">
        <v>129.46357085668535</v>
      </c>
      <c r="J392" s="42">
        <v>104.67022388425949</v>
      </c>
      <c r="K392" s="42">
        <v>140.95848922145021</v>
      </c>
      <c r="L392" s="42">
        <v>116.78025271085491</v>
      </c>
      <c r="M392" s="42">
        <v>92.37190599995256</v>
      </c>
      <c r="N392" s="42">
        <v>122.50440397495939</v>
      </c>
      <c r="O392" s="42">
        <v>129.8508984577166</v>
      </c>
      <c r="P392" s="42">
        <v>106.16918202912626</v>
      </c>
      <c r="Q392" s="42">
        <v>136.89170542264975</v>
      </c>
      <c r="R392" s="42">
        <v>108.39563681960304</v>
      </c>
      <c r="S392" s="42">
        <v>115.67409581518812</v>
      </c>
      <c r="T392" s="42">
        <v>161.6779399751149</v>
      </c>
      <c r="U392" s="42">
        <v>126.6334469957834</v>
      </c>
      <c r="V392" s="42">
        <v>166.82350739364423</v>
      </c>
      <c r="W392" s="42">
        <v>188.13471781705027</v>
      </c>
      <c r="X392" s="42">
        <v>131.12682287420222</v>
      </c>
      <c r="Y392" s="42">
        <v>182.48217184234215</v>
      </c>
      <c r="Z392" s="42">
        <v>125.70448837252609</v>
      </c>
      <c r="AA392" s="42">
        <v>163.66165374499698</v>
      </c>
      <c r="AB392" s="43">
        <v>-1.6176148384582478</v>
      </c>
      <c r="AC392" s="43">
        <v>-2.2957461174881955</v>
      </c>
      <c r="AD392" s="43">
        <v>0.35330865524145771</v>
      </c>
      <c r="AE392" s="43">
        <v>1.6084104591607584</v>
      </c>
      <c r="AF392" s="43">
        <v>-4.5568039950062422</v>
      </c>
      <c r="AG392" s="43">
        <v>7.3705179282868682</v>
      </c>
      <c r="AH392" s="43">
        <v>-11.266554746962809</v>
      </c>
      <c r="AI392" s="43">
        <v>-2.5615763546798065</v>
      </c>
      <c r="AJ392" s="43">
        <v>1.5568933660239592</v>
      </c>
      <c r="AK392" s="43">
        <v>5.5410346827021284</v>
      </c>
      <c r="AL392" s="43">
        <v>-7.5079533745374576</v>
      </c>
      <c r="AM392" s="43">
        <v>3.9730398414955514</v>
      </c>
      <c r="AN392" s="43">
        <v>3.7019930385361333</v>
      </c>
      <c r="AO392" s="43">
        <v>-1.6188172667915723</v>
      </c>
      <c r="AP392" s="43">
        <v>-14.697269738338715</v>
      </c>
      <c r="AQ392" s="43">
        <v>1.1184659762114135</v>
      </c>
      <c r="AR392" s="43">
        <v>1.1951826864723181</v>
      </c>
      <c r="AS392" s="43">
        <v>1.5975093041236565</v>
      </c>
      <c r="AT392" s="43">
        <v>-8.9786219136298477</v>
      </c>
      <c r="AU392" s="43">
        <v>3.7444827484103271</v>
      </c>
      <c r="AV392" s="43">
        <v>1.7211993716154783</v>
      </c>
      <c r="AW392" s="43">
        <v>-0.89041475603116593</v>
      </c>
      <c r="AX392" s="43">
        <v>-12.98658266040138</v>
      </c>
      <c r="AY392" s="43">
        <v>6.2639688832330842</v>
      </c>
      <c r="AZ392" s="43">
        <v>-1.4320823744658817</v>
      </c>
      <c r="BA392" s="43">
        <v>-1.755965781179647</v>
      </c>
      <c r="BB392" s="43">
        <v>2.1016210205619501</v>
      </c>
      <c r="BC392" s="43">
        <v>1.4755136237360356</v>
      </c>
      <c r="BD392" s="43">
        <v>-5.9372464160129645</v>
      </c>
      <c r="BE392" s="43">
        <v>6.4675499663148672</v>
      </c>
      <c r="BF392" s="43">
        <v>-13.030869523352816</v>
      </c>
      <c r="BG392" s="43">
        <v>2.0514883346741897</v>
      </c>
      <c r="BH392" s="43">
        <v>1.8846994808583206</v>
      </c>
      <c r="BI392" s="43">
        <v>3.057931754832488</v>
      </c>
      <c r="BJ392" s="43">
        <v>-8.9820358271863299</v>
      </c>
      <c r="BK392" s="43">
        <v>5.5734851415905506</v>
      </c>
      <c r="BL392" s="43">
        <v>4.1262960638199786E-2</v>
      </c>
      <c r="BM392" s="43">
        <v>6.0772530082471965</v>
      </c>
      <c r="BN392" s="43">
        <v>-11.825258471418964</v>
      </c>
      <c r="BO392" s="43">
        <v>1.767213951855906</v>
      </c>
      <c r="BP392" s="43">
        <v>3.5167454480904858</v>
      </c>
      <c r="BQ392" s="43">
        <v>0.32035039775666352</v>
      </c>
      <c r="BR392" s="43">
        <v>-8.9330270990211069</v>
      </c>
      <c r="BS392" s="43">
        <v>7.8972816034382332</v>
      </c>
      <c r="BT392" s="43">
        <v>5.2629779009705224E-2</v>
      </c>
      <c r="BU392" s="43">
        <v>9.6574214715749118</v>
      </c>
      <c r="BV392" s="43">
        <v>-8.9293714956462438</v>
      </c>
      <c r="BW392" s="43">
        <v>8.409367373433918</v>
      </c>
      <c r="BX392" s="43">
        <v>-1.7243875641558475</v>
      </c>
      <c r="BY392" s="43">
        <v>-0.21523851261433413</v>
      </c>
      <c r="BZ392" s="43">
        <v>-7.3434316068419089E-2</v>
      </c>
      <c r="CA392" s="43">
        <v>0.70822966466848658</v>
      </c>
      <c r="CB392" s="43">
        <v>-0.45579920318329575</v>
      </c>
      <c r="CC392" s="43">
        <v>0.25322177954627428</v>
      </c>
      <c r="CD392" s="43">
        <v>-1.6121786630943979</v>
      </c>
      <c r="CE392" s="43">
        <v>-0.32918831341015653</v>
      </c>
      <c r="CF392" s="43">
        <v>1.6537930722879679</v>
      </c>
      <c r="CG392" s="43">
        <v>0.85135825360725792</v>
      </c>
      <c r="CH392" s="43">
        <v>-0.59777629387556719</v>
      </c>
      <c r="CI392" s="43">
        <v>1.9316754590759269</v>
      </c>
      <c r="CJ392" s="43">
        <v>0.35895267851572826</v>
      </c>
      <c r="CK392" s="43">
        <v>-3.1251287442937876E-2</v>
      </c>
      <c r="CL392" s="43">
        <v>-0.92953329540864427</v>
      </c>
      <c r="CM392" s="43">
        <v>7.0367557816190501E-2</v>
      </c>
      <c r="CN392" s="43">
        <v>-1.6229042787257839</v>
      </c>
      <c r="CO392" s="43">
        <v>-0.16882138548642914</v>
      </c>
      <c r="CP392" s="43">
        <v>6.7419843458519854E-2</v>
      </c>
      <c r="CQ392" s="43">
        <v>0.62428741508002572</v>
      </c>
      <c r="CR392" s="43">
        <v>-0.65136917900181079</v>
      </c>
      <c r="CS392" s="43">
        <v>0.20469592990229718</v>
      </c>
      <c r="CT392" s="43">
        <v>-1.9509421360289645</v>
      </c>
      <c r="CU392" s="43">
        <v>0.25182523335059054</v>
      </c>
      <c r="CV392" s="43">
        <v>1.7828925237489841</v>
      </c>
      <c r="CW392" s="43">
        <v>0.47754124352866989</v>
      </c>
      <c r="CX392" s="43">
        <v>-0.90388690456446386</v>
      </c>
      <c r="CY392" s="43">
        <v>2.6973215098252283</v>
      </c>
      <c r="CZ392" s="43">
        <v>1.2442393253671129E-2</v>
      </c>
      <c r="DA392" s="43">
        <v>0.14129132172095621</v>
      </c>
      <c r="DB392" s="43">
        <v>-0.75299720489340194</v>
      </c>
      <c r="DC392" s="43">
        <v>0.1111801648783268</v>
      </c>
      <c r="DD392" s="44">
        <v>640</v>
      </c>
      <c r="DE392" s="44">
        <f t="shared" si="120"/>
        <v>5470</v>
      </c>
      <c r="DF392" s="43">
        <f t="shared" si="121"/>
        <v>53.110047846889955</v>
      </c>
      <c r="DG392" s="43">
        <f t="shared" si="121"/>
        <v>68.463196797043423</v>
      </c>
      <c r="DH392" s="44">
        <v>3783</v>
      </c>
      <c r="DI392" s="44">
        <f t="shared" si="119"/>
        <v>32240</v>
      </c>
      <c r="DJ392" s="43">
        <f t="shared" si="122"/>
        <v>20.901246404602112</v>
      </c>
      <c r="DK392" s="43">
        <f t="shared" si="122"/>
        <v>16.000431763393653</v>
      </c>
    </row>
    <row r="393" spans="1:115" x14ac:dyDescent="0.25">
      <c r="A393" s="41">
        <v>2024</v>
      </c>
      <c r="B393" s="41" t="s">
        <v>170</v>
      </c>
      <c r="C393" s="41" t="s">
        <v>175</v>
      </c>
      <c r="D393" s="42">
        <v>112.10140990283408</v>
      </c>
      <c r="E393" s="42">
        <v>96.846202278060773</v>
      </c>
      <c r="F393" s="42">
        <v>112.09956659696307</v>
      </c>
      <c r="G393" s="42">
        <v>120.02171452495929</v>
      </c>
      <c r="H393" s="42">
        <v>79.88780295393785</v>
      </c>
      <c r="I393" s="42">
        <v>135.94875900720578</v>
      </c>
      <c r="J393" s="42">
        <v>104.99147367795277</v>
      </c>
      <c r="K393" s="42">
        <v>140.95848922145021</v>
      </c>
      <c r="L393" s="42">
        <v>126.08682230236319</v>
      </c>
      <c r="M393" s="42">
        <v>110.39942878591494</v>
      </c>
      <c r="N393" s="42">
        <v>141.63282797281985</v>
      </c>
      <c r="O393" s="42">
        <v>134.35716623069612</v>
      </c>
      <c r="P393" s="42">
        <v>120.53458166702565</v>
      </c>
      <c r="Q393" s="42">
        <v>173.1249577259922</v>
      </c>
      <c r="R393" s="42">
        <v>115.9818064956799</v>
      </c>
      <c r="S393" s="42">
        <v>105.88639368913687</v>
      </c>
      <c r="T393" s="42">
        <v>173.79429641258369</v>
      </c>
      <c r="U393" s="42">
        <v>150.63958927967067</v>
      </c>
      <c r="V393" s="42">
        <v>192.52527414506247</v>
      </c>
      <c r="W393" s="42">
        <v>193.61607816289791</v>
      </c>
      <c r="X393" s="42">
        <v>150.79824839028575</v>
      </c>
      <c r="Y393" s="42">
        <v>231.03548614791075</v>
      </c>
      <c r="Z393" s="42">
        <v>134.4825550791426</v>
      </c>
      <c r="AA393" s="42">
        <v>149.9914701931836</v>
      </c>
      <c r="AB393" s="43">
        <v>-2.5526947922312804</v>
      </c>
      <c r="AC393" s="43">
        <v>-2.8256374913852578</v>
      </c>
      <c r="AD393" s="43">
        <v>-1.4819903043386651</v>
      </c>
      <c r="AE393" s="43">
        <v>-0.15407774727707046</v>
      </c>
      <c r="AF393" s="43">
        <v>-5.35825545171339</v>
      </c>
      <c r="AG393" s="43">
        <v>5.2044609665427455</v>
      </c>
      <c r="AH393" s="43">
        <v>-10.56380266892476</v>
      </c>
      <c r="AI393" s="43">
        <v>-2.3692003948667328</v>
      </c>
      <c r="AJ393" s="43">
        <v>9.3784241809830036</v>
      </c>
      <c r="AK393" s="43">
        <v>20.74760709551018</v>
      </c>
      <c r="AL393" s="43">
        <v>16.29564936700827</v>
      </c>
      <c r="AM393" s="43">
        <v>6.6695974289213922</v>
      </c>
      <c r="AN393" s="43">
        <v>17.072752490894661</v>
      </c>
      <c r="AO393" s="43">
        <v>23.090515572931693</v>
      </c>
      <c r="AP393" s="43">
        <v>-8.113191499732153</v>
      </c>
      <c r="AQ393" s="43">
        <v>-4.4740649436696645</v>
      </c>
      <c r="AR393" s="43">
        <v>8.4727612455627543</v>
      </c>
      <c r="AS393" s="43">
        <v>17.104373795624394</v>
      </c>
      <c r="AT393" s="43">
        <v>14.474201509310515</v>
      </c>
      <c r="AU393" s="43">
        <v>5.6940429068983001</v>
      </c>
      <c r="AV393" s="43">
        <v>15.454494431734389</v>
      </c>
      <c r="AW393" s="43">
        <v>23.956204589762308</v>
      </c>
      <c r="AX393" s="43">
        <v>-6.4196501676650364</v>
      </c>
      <c r="AY393" s="43">
        <v>-4.9901716223987869E-3</v>
      </c>
      <c r="AZ393" s="43">
        <v>-1.5449247711540881</v>
      </c>
      <c r="BA393" s="43">
        <v>-1.8610002030182038</v>
      </c>
      <c r="BB393" s="43">
        <v>1.7296764856380653</v>
      </c>
      <c r="BC393" s="43">
        <v>1.3103673551434714</v>
      </c>
      <c r="BD393" s="43">
        <v>-5.8805587750869197</v>
      </c>
      <c r="BE393" s="43">
        <v>6.3313965137247186</v>
      </c>
      <c r="BF393" s="43">
        <v>-12.793300122555728</v>
      </c>
      <c r="BG393" s="43">
        <v>1.5904879555281193</v>
      </c>
      <c r="BH393" s="43">
        <v>2.6409534285902314</v>
      </c>
      <c r="BI393" s="43">
        <v>4.8792796113920067</v>
      </c>
      <c r="BJ393" s="43">
        <v>-6.7413756922990569</v>
      </c>
      <c r="BK393" s="43">
        <v>5.685869920520803</v>
      </c>
      <c r="BL393" s="43">
        <v>1.7317000018274742</v>
      </c>
      <c r="BM393" s="43">
        <v>7.6328828028584539</v>
      </c>
      <c r="BN393" s="43">
        <v>-11.417563599556701</v>
      </c>
      <c r="BO393" s="43">
        <v>1.1577769545702887</v>
      </c>
      <c r="BP393" s="43">
        <v>4.025061062427171</v>
      </c>
      <c r="BQ393" s="43">
        <v>2.0414604218649712</v>
      </c>
      <c r="BR393" s="43">
        <v>-6.8386214218075452</v>
      </c>
      <c r="BS393" s="43">
        <v>7.6660658607414556</v>
      </c>
      <c r="BT393" s="43">
        <v>1.5989222321181273</v>
      </c>
      <c r="BU393" s="43">
        <v>11.007334547706416</v>
      </c>
      <c r="BV393" s="43">
        <v>-8.6492550898720211</v>
      </c>
      <c r="BW393" s="43">
        <v>7.5660330956071942</v>
      </c>
      <c r="BX393" s="43">
        <v>-2.6869572469550604</v>
      </c>
      <c r="BY393" s="43">
        <v>-0.25777368413456581</v>
      </c>
      <c r="BZ393" s="43">
        <v>-0.21793593295870659</v>
      </c>
      <c r="CA393" s="43">
        <v>-6.8372897925935372E-2</v>
      </c>
      <c r="CB393" s="43">
        <v>-0.54698318340749219</v>
      </c>
      <c r="CC393" s="43">
        <v>0.17604056477482508</v>
      </c>
      <c r="CD393" s="43">
        <v>-1.4701482879749057</v>
      </c>
      <c r="CE393" s="43">
        <v>-0.30178382532827291</v>
      </c>
      <c r="CF393" s="43">
        <v>9.4104294572680658</v>
      </c>
      <c r="CG393" s="43">
        <v>3.3220712391193556</v>
      </c>
      <c r="CH393" s="43">
        <v>1.2512151846093065</v>
      </c>
      <c r="CI393" s="43">
        <v>3.3199487352671708</v>
      </c>
      <c r="CJ393" s="43">
        <v>1.8071839366189224</v>
      </c>
      <c r="CK393" s="43">
        <v>0.45744162459986554</v>
      </c>
      <c r="CL393" s="43">
        <v>-0.47145510005660141</v>
      </c>
      <c r="CM393" s="43">
        <v>-0.27597616288995569</v>
      </c>
      <c r="CN393" s="43">
        <v>-1.7625953376914794</v>
      </c>
      <c r="CO393" s="43">
        <v>-0.17780814047099611</v>
      </c>
      <c r="CP393" s="43">
        <v>8.3410483268931222E-3</v>
      </c>
      <c r="CQ393" s="43">
        <v>0.55470128519710871</v>
      </c>
      <c r="CR393" s="43">
        <v>-0.64099518255203047</v>
      </c>
      <c r="CS393" s="43">
        <v>0.19995506188197593</v>
      </c>
      <c r="CT393" s="43">
        <v>-1.9029478568573666</v>
      </c>
      <c r="CU393" s="43">
        <v>0.19615844678294858</v>
      </c>
      <c r="CV393" s="43">
        <v>2.463066863840254</v>
      </c>
      <c r="CW393" s="43">
        <v>0.76402098607876179</v>
      </c>
      <c r="CX393" s="43">
        <v>-0.76695407621250922</v>
      </c>
      <c r="CY393" s="43">
        <v>2.7603920843037644</v>
      </c>
      <c r="CZ393" s="43">
        <v>0.19315473262705279</v>
      </c>
      <c r="DA393" s="43">
        <v>0.16499451953210323</v>
      </c>
      <c r="DB393" s="43">
        <v>-0.7247548122264369</v>
      </c>
      <c r="DC393" s="43">
        <v>7.2213429737484805E-2</v>
      </c>
      <c r="DD393" s="44">
        <v>734</v>
      </c>
      <c r="DE393" s="44">
        <f t="shared" si="120"/>
        <v>6204</v>
      </c>
      <c r="DF393" s="43">
        <f t="shared" si="121"/>
        <v>45.92445328031809</v>
      </c>
      <c r="DG393" s="43">
        <f t="shared" si="121"/>
        <v>65.440000000000012</v>
      </c>
      <c r="DH393" s="44">
        <v>4234</v>
      </c>
      <c r="DI393" s="44">
        <f t="shared" si="119"/>
        <v>36474</v>
      </c>
      <c r="DJ393" s="43">
        <f t="shared" si="122"/>
        <v>48.874824191279885</v>
      </c>
      <c r="DK393" s="43">
        <f t="shared" si="122"/>
        <v>19.052126513692592</v>
      </c>
    </row>
    <row r="394" spans="1:115" x14ac:dyDescent="0.25">
      <c r="A394" s="41">
        <v>2024</v>
      </c>
      <c r="B394" s="41" t="s">
        <v>171</v>
      </c>
      <c r="C394" s="41" t="s">
        <v>175</v>
      </c>
      <c r="D394" s="42">
        <v>111.91786453249929</v>
      </c>
      <c r="E394" s="42">
        <v>95.403812031366257</v>
      </c>
      <c r="F394" s="42">
        <v>111.06730582758797</v>
      </c>
      <c r="G394" s="42">
        <v>120.71998552365004</v>
      </c>
      <c r="H394" s="42">
        <v>78.362624359030548</v>
      </c>
      <c r="I394" s="42">
        <v>146.03682946357085</v>
      </c>
      <c r="J394" s="42">
        <v>102.97596127382131</v>
      </c>
      <c r="K394" s="42">
        <v>140.24585783003744</v>
      </c>
      <c r="L394" s="42">
        <v>141.97707436880654</v>
      </c>
      <c r="M394" s="42">
        <v>123.00121203231542</v>
      </c>
      <c r="N394" s="42">
        <v>136.69614071456613</v>
      </c>
      <c r="O394" s="42">
        <v>151.09688283075525</v>
      </c>
      <c r="P394" s="42">
        <v>140.53808907320692</v>
      </c>
      <c r="Q394" s="42">
        <v>264.35925904888944</v>
      </c>
      <c r="R394" s="42">
        <v>148.76870227022542</v>
      </c>
      <c r="S394" s="42">
        <v>106.48522733467453</v>
      </c>
      <c r="T394" s="42">
        <v>191.96629420197587</v>
      </c>
      <c r="U394" s="42">
        <v>168.37164949219198</v>
      </c>
      <c r="V394" s="42">
        <v>185.61817684361461</v>
      </c>
      <c r="W394" s="42">
        <v>210.68744733663544</v>
      </c>
      <c r="X394" s="42">
        <v>173.44193941370736</v>
      </c>
      <c r="Y394" s="42">
        <v>353.74919212604658</v>
      </c>
      <c r="Z394" s="42">
        <v>173.01054046786945</v>
      </c>
      <c r="AA394" s="42">
        <v>151.52529286819026</v>
      </c>
      <c r="AB394" s="43">
        <v>-4.5685173441947331</v>
      </c>
      <c r="AC394" s="43">
        <v>-4.0745856353591297</v>
      </c>
      <c r="AD394" s="43">
        <v>-0.14457987025071617</v>
      </c>
      <c r="AE394" s="43">
        <v>-1.8451845184518367</v>
      </c>
      <c r="AF394" s="43">
        <v>-8.0814312152991956</v>
      </c>
      <c r="AG394" s="43">
        <v>8.3778966131907051</v>
      </c>
      <c r="AH394" s="43">
        <v>-17.64333227721534</v>
      </c>
      <c r="AI394" s="43">
        <v>-2.5742574257425654</v>
      </c>
      <c r="AJ394" s="43">
        <v>12.020582680835613</v>
      </c>
      <c r="AK394" s="43">
        <v>16.119967532260926</v>
      </c>
      <c r="AL394" s="43">
        <v>8.6569990057373971</v>
      </c>
      <c r="AM394" s="43">
        <v>13.859913653490308</v>
      </c>
      <c r="AN394" s="43">
        <v>22.38206555960187</v>
      </c>
      <c r="AO394" s="43">
        <v>21.457435875503261</v>
      </c>
      <c r="AP394" s="43">
        <v>-9.6470408679298121</v>
      </c>
      <c r="AQ394" s="43">
        <v>-3.9347563489146253</v>
      </c>
      <c r="AR394" s="43">
        <v>10.533716479185774</v>
      </c>
      <c r="AS394" s="43">
        <v>13.020604325270524</v>
      </c>
      <c r="AT394" s="43">
        <v>6.9714717774108426</v>
      </c>
      <c r="AU394" s="43">
        <v>11.450560369648844</v>
      </c>
      <c r="AV394" s="43">
        <v>19.523432457887303</v>
      </c>
      <c r="AW394" s="43">
        <v>23.292674080430121</v>
      </c>
      <c r="AX394" s="43">
        <v>-7.9536307406296132</v>
      </c>
      <c r="AY394" s="43">
        <v>0.3789826358551629</v>
      </c>
      <c r="AZ394" s="43">
        <v>-1.8264171805438711</v>
      </c>
      <c r="BA394" s="43">
        <v>-2.0585516178736385</v>
      </c>
      <c r="BB394" s="43">
        <v>1.5570351158418871</v>
      </c>
      <c r="BC394" s="43">
        <v>1.013913462038829</v>
      </c>
      <c r="BD394" s="43">
        <v>-6.0786055290329655</v>
      </c>
      <c r="BE394" s="43">
        <v>6.5381844380403731</v>
      </c>
      <c r="BF394" s="43">
        <v>-13.244475875046934</v>
      </c>
      <c r="BG394" s="43">
        <v>1.198246922790025</v>
      </c>
      <c r="BH394" s="43">
        <v>3.5777406190496297</v>
      </c>
      <c r="BI394" s="43">
        <v>6.077231252371984</v>
      </c>
      <c r="BJ394" s="43">
        <v>-5.4496763267520514</v>
      </c>
      <c r="BK394" s="43">
        <v>6.4827721447412667</v>
      </c>
      <c r="BL394" s="43">
        <v>3.7899392657405162</v>
      </c>
      <c r="BM394" s="43">
        <v>9.3465617670043244</v>
      </c>
      <c r="BN394" s="43">
        <v>-11.195690293759085</v>
      </c>
      <c r="BO394" s="43">
        <v>0.70474318562425697</v>
      </c>
      <c r="BP394" s="43">
        <v>4.6762755725859195</v>
      </c>
      <c r="BQ394" s="43">
        <v>3.2069026358274133</v>
      </c>
      <c r="BR394" s="43">
        <v>-5.6714597939953375</v>
      </c>
      <c r="BS394" s="43">
        <v>8.0358706975018244</v>
      </c>
      <c r="BT394" s="43">
        <v>3.3976101407851234</v>
      </c>
      <c r="BU394" s="43">
        <v>12.566208914728394</v>
      </c>
      <c r="BV394" s="43">
        <v>-8.5606426190477318</v>
      </c>
      <c r="BW394" s="43">
        <v>6.9075415189368883</v>
      </c>
      <c r="BX394" s="43">
        <v>-4.6632715440980519</v>
      </c>
      <c r="BY394" s="43">
        <v>-0.3638231931377941</v>
      </c>
      <c r="BZ394" s="43">
        <v>-0.12473137206790133</v>
      </c>
      <c r="CA394" s="43">
        <v>-0.82168543195950061</v>
      </c>
      <c r="CB394" s="43">
        <v>-0.65981494348718439</v>
      </c>
      <c r="CC394" s="43">
        <v>0.28982525555044419</v>
      </c>
      <c r="CD394" s="43">
        <v>-2.6623841294509485</v>
      </c>
      <c r="CE394" s="43">
        <v>-0.32065772954517341</v>
      </c>
      <c r="CF394" s="43">
        <v>12.143964237621447</v>
      </c>
      <c r="CG394" s="43">
        <v>2.7184043426598947</v>
      </c>
      <c r="CH394" s="43">
        <v>0.6081238474868994</v>
      </c>
      <c r="CI394" s="43">
        <v>6.7017918942930228</v>
      </c>
      <c r="CJ394" s="43">
        <v>2.4772385444322236</v>
      </c>
      <c r="CK394" s="43">
        <v>0.59046294360820473</v>
      </c>
      <c r="CL394" s="43">
        <v>-0.73452217488701965</v>
      </c>
      <c r="CM394" s="43">
        <v>-0.21753515997182149</v>
      </c>
      <c r="CN394" s="43">
        <v>-2.0285859680381009</v>
      </c>
      <c r="CO394" s="43">
        <v>-0.19512511210779426</v>
      </c>
      <c r="CP394" s="43">
        <v>-4.0433679616715635E-3</v>
      </c>
      <c r="CQ394" s="43">
        <v>0.42662097121509596</v>
      </c>
      <c r="CR394" s="43">
        <v>-0.64161728040151755</v>
      </c>
      <c r="CS394" s="43">
        <v>0.20832475204450041</v>
      </c>
      <c r="CT394" s="43">
        <v>-1.9708114570732191</v>
      </c>
      <c r="CU394" s="43">
        <v>0.14806552624650207</v>
      </c>
      <c r="CV394" s="43">
        <v>3.4282391089520416</v>
      </c>
      <c r="CW394" s="43">
        <v>0.95890492334072863</v>
      </c>
      <c r="CX394" s="43">
        <v>-0.62983635112026637</v>
      </c>
      <c r="CY394" s="43">
        <v>3.1534140115053737</v>
      </c>
      <c r="CZ394" s="43">
        <v>0.4209151895414957</v>
      </c>
      <c r="DA394" s="43">
        <v>0.20689720716281065</v>
      </c>
      <c r="DB394" s="43">
        <v>-0.7257287777923791</v>
      </c>
      <c r="DC394" s="43">
        <v>4.3672906314272959E-2</v>
      </c>
      <c r="DD394" s="44">
        <v>821</v>
      </c>
      <c r="DE394" s="44">
        <f t="shared" si="120"/>
        <v>7025</v>
      </c>
      <c r="DF394" s="43">
        <f t="shared" si="121"/>
        <v>19.505094614264927</v>
      </c>
      <c r="DG394" s="43">
        <f t="shared" si="121"/>
        <v>58.327698895650215</v>
      </c>
      <c r="DH394" s="44">
        <v>3870</v>
      </c>
      <c r="DI394" s="44">
        <f t="shared" si="119"/>
        <v>40344</v>
      </c>
      <c r="DJ394" s="43">
        <f t="shared" si="122"/>
        <v>38.858988159311082</v>
      </c>
      <c r="DK394" s="43">
        <f t="shared" si="122"/>
        <v>20.703685974150311</v>
      </c>
    </row>
    <row r="395" spans="1:115" x14ac:dyDescent="0.25">
      <c r="A395" s="41">
        <v>2024</v>
      </c>
      <c r="B395" s="41" t="s">
        <v>172</v>
      </c>
      <c r="C395" s="41" t="s">
        <v>175</v>
      </c>
      <c r="D395" s="42">
        <v>116.17080968431578</v>
      </c>
      <c r="E395" s="42">
        <v>94.716959532940294</v>
      </c>
      <c r="F395" s="42">
        <v>110.8822355764904</v>
      </c>
      <c r="G395" s="42">
        <v>123.04471701929116</v>
      </c>
      <c r="H395" s="42">
        <v>76.89003812946487</v>
      </c>
      <c r="I395" s="42">
        <v>151.08086469175342</v>
      </c>
      <c r="J395" s="42">
        <v>125.99152868650528</v>
      </c>
      <c r="K395" s="42">
        <v>143.09638339568858</v>
      </c>
      <c r="L395" s="42">
        <v>178.26558665192181</v>
      </c>
      <c r="M395" s="42">
        <v>120.72236835234781</v>
      </c>
      <c r="N395" s="42">
        <v>155.19110813046817</v>
      </c>
      <c r="O395" s="42">
        <v>192.79337572997298</v>
      </c>
      <c r="P395" s="42">
        <v>147.70167484300777</v>
      </c>
      <c r="Q395" s="42">
        <v>309.27622346423999</v>
      </c>
      <c r="R395" s="42">
        <v>344.08124020516209</v>
      </c>
      <c r="S395" s="42">
        <v>135.83182184030272</v>
      </c>
      <c r="T395" s="42">
        <v>239.08511333990029</v>
      </c>
      <c r="U395" s="42">
        <v>165.22401451469952</v>
      </c>
      <c r="V395" s="42">
        <v>210.37940563659583</v>
      </c>
      <c r="W395" s="42">
        <v>268.85579479078558</v>
      </c>
      <c r="X395" s="42">
        <v>179.05297580069504</v>
      </c>
      <c r="Y395" s="42">
        <v>415.19748501671654</v>
      </c>
      <c r="Z395" s="42">
        <v>400.42186133188028</v>
      </c>
      <c r="AA395" s="42">
        <v>193.22729814560776</v>
      </c>
      <c r="AB395" s="43">
        <v>-4.1113942878315823</v>
      </c>
      <c r="AC395" s="43">
        <v>-5.6125941136208057</v>
      </c>
      <c r="AD395" s="43">
        <v>0.2143587911358491</v>
      </c>
      <c r="AE395" s="43">
        <v>-1.0799431789008995</v>
      </c>
      <c r="AF395" s="43">
        <v>-8.6820737039350337</v>
      </c>
      <c r="AG395" s="43">
        <v>8.4482758620689538</v>
      </c>
      <c r="AH395" s="43">
        <v>-15.707345796945859</v>
      </c>
      <c r="AI395" s="43">
        <v>-9.9502487562186381E-2</v>
      </c>
      <c r="AJ395" s="43">
        <v>12.605872455076428</v>
      </c>
      <c r="AK395" s="43">
        <v>35.022916090697031</v>
      </c>
      <c r="AL395" s="43">
        <v>29.049249339374981</v>
      </c>
      <c r="AM395" s="43">
        <v>7.7156031899243027</v>
      </c>
      <c r="AN395" s="43">
        <v>23.797546981335604</v>
      </c>
      <c r="AO395" s="43">
        <v>16.067468914671636</v>
      </c>
      <c r="AP395" s="43">
        <v>0.5659065500228877</v>
      </c>
      <c r="AQ395" s="43">
        <v>5.9674312918850614</v>
      </c>
      <c r="AR395" s="43">
        <v>11.813428767107514</v>
      </c>
      <c r="AS395" s="43">
        <v>32.198773674695211</v>
      </c>
      <c r="AT395" s="43">
        <v>27.553452276424583</v>
      </c>
      <c r="AU395" s="43">
        <v>6.213801401409369</v>
      </c>
      <c r="AV395" s="43">
        <v>21.601982576446609</v>
      </c>
      <c r="AW395" s="43">
        <v>17.643753755276069</v>
      </c>
      <c r="AX395" s="43">
        <v>2.3581628157490986</v>
      </c>
      <c r="AY395" s="43">
        <v>10.259793799400496</v>
      </c>
      <c r="AZ395" s="43">
        <v>-2.0268954667746142</v>
      </c>
      <c r="BA395" s="43">
        <v>-2.35214293791699</v>
      </c>
      <c r="BB395" s="43">
        <v>1.4443336552205199</v>
      </c>
      <c r="BC395" s="43">
        <v>0.83222820041788381</v>
      </c>
      <c r="BD395" s="43">
        <v>-6.2911037471322988</v>
      </c>
      <c r="BE395" s="43">
        <v>6.7188519243313927</v>
      </c>
      <c r="BF395" s="43">
        <v>-13.490945733140947</v>
      </c>
      <c r="BG395" s="43">
        <v>1.0870491943047345</v>
      </c>
      <c r="BH395" s="43">
        <v>4.5790842761887163</v>
      </c>
      <c r="BI395" s="43">
        <v>8.4661398281001823</v>
      </c>
      <c r="BJ395" s="43">
        <v>-2.8886954647826868</v>
      </c>
      <c r="BK395" s="43">
        <v>6.626040169184555</v>
      </c>
      <c r="BL395" s="43">
        <v>5.6673831254426377</v>
      </c>
      <c r="BM395" s="43">
        <v>10.232108796493966</v>
      </c>
      <c r="BN395" s="43">
        <v>-8.7657157344441679</v>
      </c>
      <c r="BO395" s="43">
        <v>1.1956338188549243</v>
      </c>
      <c r="BP395" s="43">
        <v>5.4590461807767499</v>
      </c>
      <c r="BQ395" s="43">
        <v>5.5776388539483301</v>
      </c>
      <c r="BR395" s="43">
        <v>-3.200878507220084</v>
      </c>
      <c r="BS395" s="43">
        <v>7.8250516919515123</v>
      </c>
      <c r="BT395" s="43">
        <v>5.0799432499887942</v>
      </c>
      <c r="BU395" s="43">
        <v>13.251723816780725</v>
      </c>
      <c r="BV395" s="43">
        <v>-6.2724561554914686</v>
      </c>
      <c r="BW395" s="43">
        <v>7.2298307706640808</v>
      </c>
      <c r="BX395" s="43">
        <v>-4.2048212782510319</v>
      </c>
      <c r="BY395" s="43">
        <v>-0.49000392446490659</v>
      </c>
      <c r="BZ395" s="43">
        <v>-7.290302290819628E-2</v>
      </c>
      <c r="CA395" s="43">
        <v>-0.47132999441670909</v>
      </c>
      <c r="CB395" s="43">
        <v>-0.84854338139044927</v>
      </c>
      <c r="CC395" s="43">
        <v>0.29280722315585872</v>
      </c>
      <c r="CD395" s="43">
        <v>-2.6028968629958071</v>
      </c>
      <c r="CE395" s="43">
        <v>-1.1951315230851604E-2</v>
      </c>
      <c r="CF395" s="43">
        <v>12.11237120632336</v>
      </c>
      <c r="CG395" s="43">
        <v>3.9857783392736219</v>
      </c>
      <c r="CH395" s="43">
        <v>1.5825971975242998</v>
      </c>
      <c r="CI395" s="43">
        <v>3.9945096855356774</v>
      </c>
      <c r="CJ395" s="43">
        <v>2.0318236363324358</v>
      </c>
      <c r="CK395" s="43">
        <v>0.43277390118446557</v>
      </c>
      <c r="CL395" s="43">
        <v>-0.2097280889991677</v>
      </c>
      <c r="CM395" s="43">
        <v>0.29461653547203243</v>
      </c>
      <c r="CN395" s="43">
        <v>-2.229748344201667</v>
      </c>
      <c r="CO395" s="43">
        <v>-0.22096353628292908</v>
      </c>
      <c r="CP395" s="43">
        <v>-1.007711775481346E-2</v>
      </c>
      <c r="CQ395" s="43">
        <v>0.34793902810427851</v>
      </c>
      <c r="CR395" s="43">
        <v>-0.67022115270652127</v>
      </c>
      <c r="CS395" s="43">
        <v>0.21572743352741128</v>
      </c>
      <c r="CT395" s="43">
        <v>-2.0261972296303914</v>
      </c>
      <c r="CU395" s="43">
        <v>0.13404423054130277</v>
      </c>
      <c r="CV395" s="43">
        <v>4.3885736999445157</v>
      </c>
      <c r="CW395" s="43">
        <v>1.2945523279389857</v>
      </c>
      <c r="CX395" s="43">
        <v>-0.38450148692020897</v>
      </c>
      <c r="CY395" s="43">
        <v>3.2466823915179237</v>
      </c>
      <c r="CZ395" s="43">
        <v>0.59690605873725477</v>
      </c>
      <c r="DA395" s="43">
        <v>0.23194448059966036</v>
      </c>
      <c r="DB395" s="43">
        <v>-0.66850990268095467</v>
      </c>
      <c r="DC395" s="43">
        <v>7.1499830751847598E-2</v>
      </c>
      <c r="DD395" s="44">
        <v>884</v>
      </c>
      <c r="DE395" s="44">
        <f t="shared" si="120"/>
        <v>7909</v>
      </c>
      <c r="DF395" s="43">
        <f t="shared" si="121"/>
        <v>25.212464589235118</v>
      </c>
      <c r="DG395" s="43">
        <f t="shared" si="121"/>
        <v>53.781839393350197</v>
      </c>
      <c r="DH395" s="44">
        <v>4877</v>
      </c>
      <c r="DI395" s="44">
        <f t="shared" si="119"/>
        <v>45221</v>
      </c>
      <c r="DJ395" s="43">
        <f t="shared" si="122"/>
        <v>53.22023248507697</v>
      </c>
      <c r="DK395" s="43">
        <f t="shared" si="122"/>
        <v>23.531018657633783</v>
      </c>
    </row>
    <row r="396" spans="1:115" x14ac:dyDescent="0.25">
      <c r="A396" s="41" t="s">
        <v>497</v>
      </c>
      <c r="B396" s="41" t="s">
        <v>160</v>
      </c>
      <c r="C396" s="41" t="s">
        <v>175</v>
      </c>
      <c r="D396" s="42">
        <v>109.94545757770879</v>
      </c>
      <c r="E396" s="42">
        <v>93.75536603514395</v>
      </c>
      <c r="F396" s="42">
        <v>112.40322555263023</v>
      </c>
      <c r="G396" s="42">
        <v>119.35750552620468</v>
      </c>
      <c r="H396" s="42">
        <v>72.787833632817637</v>
      </c>
      <c r="I396" s="42">
        <v>157.56605284227382</v>
      </c>
      <c r="J396" s="42">
        <v>93.958963638913048</v>
      </c>
      <c r="K396" s="42">
        <v>143.3814359522537</v>
      </c>
      <c r="L396" s="42">
        <v>132.94585859369332</v>
      </c>
      <c r="M396" s="42">
        <v>102.35859105111915</v>
      </c>
      <c r="N396" s="42">
        <v>161.64126323896213</v>
      </c>
      <c r="O396" s="42">
        <v>139.19165238444916</v>
      </c>
      <c r="P396" s="42">
        <v>130.28000308199691</v>
      </c>
      <c r="Q396" s="42">
        <v>374.11057238760066</v>
      </c>
      <c r="R396" s="42">
        <v>102.55815906959104</v>
      </c>
      <c r="S396" s="42">
        <v>125.73239892125552</v>
      </c>
      <c r="T396" s="42">
        <v>182.97267322785825</v>
      </c>
      <c r="U396" s="42">
        <v>140.09983028840642</v>
      </c>
      <c r="V396" s="42">
        <v>219.27089531645279</v>
      </c>
      <c r="W396" s="42">
        <v>200.05867477293404</v>
      </c>
      <c r="X396" s="42">
        <v>161.64295490824671</v>
      </c>
      <c r="Y396" s="42">
        <v>490.76655511368051</v>
      </c>
      <c r="Z396" s="42">
        <v>118.47536371208113</v>
      </c>
      <c r="AA396" s="42">
        <v>180.6558357371548</v>
      </c>
      <c r="AB396" s="43">
        <v>-3.9908337845045549</v>
      </c>
      <c r="AC396" s="43">
        <v>-6.0564349621472724</v>
      </c>
      <c r="AD396" s="43">
        <v>1.6220211505828308</v>
      </c>
      <c r="AE396" s="43">
        <v>-1.1233973511101669</v>
      </c>
      <c r="AF396" s="43">
        <v>-12.294043092522177</v>
      </c>
      <c r="AG396" s="43">
        <v>18.198198198198213</v>
      </c>
      <c r="AH396" s="43">
        <v>-17.836527360593358</v>
      </c>
      <c r="AI396" s="43">
        <v>-0.44532409698168074</v>
      </c>
      <c r="AJ396" s="43">
        <v>13.759859942974417</v>
      </c>
      <c r="AK396" s="43">
        <v>17.548003013642099</v>
      </c>
      <c r="AL396" s="43">
        <v>19.426601717916057</v>
      </c>
      <c r="AM396" s="43">
        <v>10.226671970176881</v>
      </c>
      <c r="AN396" s="43">
        <v>25.436084579380491</v>
      </c>
      <c r="AO396" s="43">
        <v>15.881899388688092</v>
      </c>
      <c r="AP396" s="43">
        <v>9.3104232658339114</v>
      </c>
      <c r="AQ396" s="43">
        <v>7.2484770657792241</v>
      </c>
      <c r="AR396" s="43">
        <v>13.197466565914894</v>
      </c>
      <c r="AS396" s="43">
        <v>16.919633559109837</v>
      </c>
      <c r="AT396" s="43">
        <v>18.187316193664916</v>
      </c>
      <c r="AU396" s="43">
        <v>9.4887636077513946</v>
      </c>
      <c r="AV396" s="43">
        <v>23.042709915582481</v>
      </c>
      <c r="AW396" s="43">
        <v>17.821722665531258</v>
      </c>
      <c r="AX396" s="43">
        <v>10.555948173335917</v>
      </c>
      <c r="AY396" s="43">
        <v>11.769268140085343</v>
      </c>
      <c r="AZ396" s="43">
        <v>-3.9908337845045549</v>
      </c>
      <c r="BA396" s="43">
        <v>-6.0564349621472724</v>
      </c>
      <c r="BB396" s="43">
        <v>1.6220211505828308</v>
      </c>
      <c r="BC396" s="43">
        <v>-1.1233973511101669</v>
      </c>
      <c r="BD396" s="43">
        <v>-12.294043092522177</v>
      </c>
      <c r="BE396" s="43">
        <v>18.198198198198213</v>
      </c>
      <c r="BF396" s="43">
        <v>-17.836527360593358</v>
      </c>
      <c r="BG396" s="43">
        <v>-0.44532409698168074</v>
      </c>
      <c r="BH396" s="43">
        <v>13.759859942974417</v>
      </c>
      <c r="BI396" s="43">
        <v>17.548003013642099</v>
      </c>
      <c r="BJ396" s="43">
        <v>19.426601717916057</v>
      </c>
      <c r="BK396" s="43">
        <v>10.226671970176881</v>
      </c>
      <c r="BL396" s="43">
        <v>25.436084579380491</v>
      </c>
      <c r="BM396" s="43">
        <v>15.881899388688092</v>
      </c>
      <c r="BN396" s="43">
        <v>9.3104232658339114</v>
      </c>
      <c r="BO396" s="43">
        <v>7.2484770657792241</v>
      </c>
      <c r="BP396" s="43">
        <v>13.197466565914894</v>
      </c>
      <c r="BQ396" s="43">
        <v>16.919633559109837</v>
      </c>
      <c r="BR396" s="43">
        <v>18.187316193664916</v>
      </c>
      <c r="BS396" s="43">
        <v>9.4887636077513946</v>
      </c>
      <c r="BT396" s="43">
        <v>23.042709915582481</v>
      </c>
      <c r="BU396" s="43">
        <v>17.821722665531258</v>
      </c>
      <c r="BV396" s="43">
        <v>10.555948173335917</v>
      </c>
      <c r="BW396" s="43">
        <v>11.769268140085343</v>
      </c>
      <c r="BX396" s="43">
        <v>-4.2407152818399254</v>
      </c>
      <c r="BY396" s="43">
        <v>-0.55722196070168195</v>
      </c>
      <c r="BZ396" s="43">
        <v>7.6963405124855541E-2</v>
      </c>
      <c r="CA396" s="43">
        <v>-0.50419089341899392</v>
      </c>
      <c r="CB396" s="43">
        <v>-1.5956810692820904</v>
      </c>
      <c r="CC396" s="43">
        <v>0.63953884125988569</v>
      </c>
      <c r="CD396" s="43">
        <v>-2.2431349952047035</v>
      </c>
      <c r="CE396" s="43">
        <v>-5.6988609617217634E-2</v>
      </c>
      <c r="CF396" s="43">
        <v>13.732195380975782</v>
      </c>
      <c r="CG396" s="43">
        <v>2.6370090126203842</v>
      </c>
      <c r="CH396" s="43">
        <v>1.5848662644222031</v>
      </c>
      <c r="CI396" s="43">
        <v>5.1059903031211489</v>
      </c>
      <c r="CJ396" s="43">
        <v>2.7977416662612287</v>
      </c>
      <c r="CK396" s="43">
        <v>0.7026817689629925</v>
      </c>
      <c r="CL396" s="43">
        <v>0.44447690296093456</v>
      </c>
      <c r="CM396" s="43">
        <v>0.45942946262696716</v>
      </c>
      <c r="CN396" s="43">
        <v>-2.6132553321668013</v>
      </c>
      <c r="CO396" s="43">
        <v>-0.24764594651148891</v>
      </c>
      <c r="CP396" s="43">
        <v>-1.2689296428965118E-2</v>
      </c>
      <c r="CQ396" s="43">
        <v>0.15582584530757176</v>
      </c>
      <c r="CR396" s="43">
        <v>-0.74607922574814522</v>
      </c>
      <c r="CS396" s="43">
        <v>0.26544713505565626</v>
      </c>
      <c r="CT396" s="43">
        <v>-2.0621455278229393</v>
      </c>
      <c r="CU396" s="43">
        <v>3.4031683981494108E-2</v>
      </c>
      <c r="CV396" s="43">
        <v>5.7623603612326946</v>
      </c>
      <c r="CW396" s="43">
        <v>1.6204918337855947</v>
      </c>
      <c r="CX396" s="43">
        <v>-0.13616722101427695</v>
      </c>
      <c r="CY396" s="43">
        <v>3.5803998476114849</v>
      </c>
      <c r="CZ396" s="43">
        <v>0.91997386116059132</v>
      </c>
      <c r="DA396" s="43">
        <v>0.25662976924037367</v>
      </c>
      <c r="DB396" s="43">
        <v>-0.56848861911100168</v>
      </c>
      <c r="DC396" s="43">
        <v>8.9520889559951258E-2</v>
      </c>
      <c r="DD396" s="44">
        <v>692</v>
      </c>
      <c r="DE396" s="44">
        <f>DD396</f>
        <v>692</v>
      </c>
      <c r="DF396" s="43">
        <f t="shared" si="121"/>
        <v>51.754385964912288</v>
      </c>
      <c r="DG396" s="43">
        <f t="shared" si="121"/>
        <v>51.754385964912288</v>
      </c>
      <c r="DH396" s="44">
        <v>4443</v>
      </c>
      <c r="DI396" s="44">
        <f>DH396</f>
        <v>4443</v>
      </c>
      <c r="DJ396" s="43">
        <f t="shared" si="122"/>
        <v>47.412076974120779</v>
      </c>
      <c r="DK396" s="43">
        <f t="shared" si="122"/>
        <v>47.412076974120779</v>
      </c>
    </row>
    <row r="397" spans="1:115" x14ac:dyDescent="0.25">
      <c r="A397" s="41" t="s">
        <v>497</v>
      </c>
      <c r="B397" s="41" t="s">
        <v>162</v>
      </c>
      <c r="C397" s="41" t="s">
        <v>175</v>
      </c>
      <c r="D397" s="42">
        <v>109.91114054370274</v>
      </c>
      <c r="E397" s="42">
        <v>94.442218533569914</v>
      </c>
      <c r="F397" s="42">
        <v>113.4247055307887</v>
      </c>
      <c r="G397" s="42">
        <v>120.71785664865402</v>
      </c>
      <c r="H397" s="42">
        <v>74.102642766358414</v>
      </c>
      <c r="I397" s="42">
        <v>147.23779023218574</v>
      </c>
      <c r="J397" s="42">
        <v>89.787117002777151</v>
      </c>
      <c r="K397" s="42">
        <v>142.81133083912349</v>
      </c>
      <c r="L397" s="42">
        <v>123.66224246076072</v>
      </c>
      <c r="M397" s="42">
        <v>103.1403285037741</v>
      </c>
      <c r="N397" s="42">
        <v>153.43545226540073</v>
      </c>
      <c r="O397" s="42">
        <v>131.65767644580018</v>
      </c>
      <c r="P397" s="42">
        <v>120.77530277479831</v>
      </c>
      <c r="Q397" s="42">
        <v>214.43856378849716</v>
      </c>
      <c r="R397" s="42">
        <v>86.08913713947986</v>
      </c>
      <c r="S397" s="42">
        <v>116.17554925849755</v>
      </c>
      <c r="T397" s="42">
        <v>170.68823107462859</v>
      </c>
      <c r="U397" s="42">
        <v>141.0750124854307</v>
      </c>
      <c r="V397" s="42">
        <v>208.8390394095006</v>
      </c>
      <c r="W397" s="42">
        <v>189.45226806431123</v>
      </c>
      <c r="X397" s="42">
        <v>148.75038699670847</v>
      </c>
      <c r="Y397" s="42">
        <v>287.18885408025471</v>
      </c>
      <c r="Z397" s="42">
        <v>100.16466082557551</v>
      </c>
      <c r="AA397" s="42">
        <v>167.38807107185482</v>
      </c>
      <c r="AB397" s="43">
        <v>-3.1660610060715411</v>
      </c>
      <c r="AC397" s="43">
        <v>-7.3450134770889459</v>
      </c>
      <c r="AD397" s="43">
        <v>3.2187385032586002</v>
      </c>
      <c r="AE397" s="43">
        <v>0.5425628113973513</v>
      </c>
      <c r="AF397" s="43">
        <v>-11.047979797979801</v>
      </c>
      <c r="AG397" s="43">
        <v>11.861313868613133</v>
      </c>
      <c r="AH397" s="43">
        <v>-17.413479052641357</v>
      </c>
      <c r="AI397" s="43">
        <v>9.9900099900129824E-2</v>
      </c>
      <c r="AJ397" s="43">
        <v>9.1520736369683497</v>
      </c>
      <c r="AK397" s="43">
        <v>7.2175442534373913</v>
      </c>
      <c r="AL397" s="43">
        <v>20.823811028875316</v>
      </c>
      <c r="AM397" s="43">
        <v>7.8690031402581351</v>
      </c>
      <c r="AN397" s="43">
        <v>15.895232410267223</v>
      </c>
      <c r="AO397" s="43">
        <v>11.495168612321137</v>
      </c>
      <c r="AP397" s="43">
        <v>5.1083651526809826</v>
      </c>
      <c r="AQ397" s="43">
        <v>-0.73184744694632098</v>
      </c>
      <c r="AR397" s="43">
        <v>8.4426168117278877</v>
      </c>
      <c r="AS397" s="43">
        <v>6.1805592391299236</v>
      </c>
      <c r="AT397" s="43">
        <v>19.67651588780226</v>
      </c>
      <c r="AU397" s="43">
        <v>6.9445692512619672</v>
      </c>
      <c r="AV397" s="43">
        <v>13.505122237317924</v>
      </c>
      <c r="AW397" s="43">
        <v>13.23235832358538</v>
      </c>
      <c r="AX397" s="43">
        <v>6.1833722325426388</v>
      </c>
      <c r="AY397" s="43">
        <v>3.4636881764516625</v>
      </c>
      <c r="AZ397" s="43">
        <v>-3.5802755025844513</v>
      </c>
      <c r="BA397" s="43">
        <v>-6.7075246850527677</v>
      </c>
      <c r="BB397" s="43">
        <v>2.4177677820161447</v>
      </c>
      <c r="BC397" s="43">
        <v>-0.29265618645116787</v>
      </c>
      <c r="BD397" s="43">
        <v>-11.669829222011385</v>
      </c>
      <c r="BE397" s="43">
        <v>15.049864007252944</v>
      </c>
      <c r="BF397" s="43">
        <v>-17.630348582349377</v>
      </c>
      <c r="BG397" s="43">
        <v>-0.17399950285855725</v>
      </c>
      <c r="BH397" s="43">
        <v>11.491720703896346</v>
      </c>
      <c r="BI397" s="43">
        <v>12.125770219264819</v>
      </c>
      <c r="BJ397" s="43">
        <v>20.102952557133346</v>
      </c>
      <c r="BK397" s="43">
        <v>9.0678906831722408</v>
      </c>
      <c r="BL397" s="43">
        <v>20.657654820268046</v>
      </c>
      <c r="BM397" s="43">
        <v>14.244181150961488</v>
      </c>
      <c r="BN397" s="43">
        <v>7.3518843069621198</v>
      </c>
      <c r="BO397" s="43">
        <v>3.261766039150138</v>
      </c>
      <c r="BP397" s="43">
        <v>10.851642345849877</v>
      </c>
      <c r="BQ397" s="43">
        <v>11.273053601798978</v>
      </c>
      <c r="BR397" s="43">
        <v>18.90911394518584</v>
      </c>
      <c r="BS397" s="43">
        <v>8.2363583934368165</v>
      </c>
      <c r="BT397" s="43">
        <v>18.279726158160294</v>
      </c>
      <c r="BU397" s="43">
        <v>16.084840446873816</v>
      </c>
      <c r="BV397" s="43">
        <v>8.5088861111269232</v>
      </c>
      <c r="BW397" s="43">
        <v>7.6145324465190845</v>
      </c>
      <c r="BX397" s="43">
        <v>-3.1168962204219781</v>
      </c>
      <c r="BY397" s="43">
        <v>-0.68494977106706012</v>
      </c>
      <c r="BZ397" s="43">
        <v>0.22699050917502273</v>
      </c>
      <c r="CA397" s="43">
        <v>0.24258637725290927</v>
      </c>
      <c r="CB397" s="43">
        <v>-1.109872314229037</v>
      </c>
      <c r="CC397" s="43">
        <v>0.41223828814221342</v>
      </c>
      <c r="CD397" s="43">
        <v>-2.216573564715818</v>
      </c>
      <c r="CE397" s="43">
        <v>1.2684255019761838E-2</v>
      </c>
      <c r="CF397" s="43">
        <v>9.13699419330392</v>
      </c>
      <c r="CG397" s="43">
        <v>1.2311544389000353</v>
      </c>
      <c r="CH397" s="43">
        <v>1.766340540974719</v>
      </c>
      <c r="CI397" s="43">
        <v>3.9019883461363167</v>
      </c>
      <c r="CJ397" s="43">
        <v>1.7851703008520943</v>
      </c>
      <c r="CK397" s="43">
        <v>0.31117956262754037</v>
      </c>
      <c r="CL397" s="43">
        <v>0.18868467514104625</v>
      </c>
      <c r="CM397" s="43">
        <v>-4.7523671327889538E-2</v>
      </c>
      <c r="CN397" s="43">
        <v>-3.4571005275203675</v>
      </c>
      <c r="CO397" s="43">
        <v>-0.61926921062662033</v>
      </c>
      <c r="CP397" s="43">
        <v>0.17044264825159053</v>
      </c>
      <c r="CQ397" s="43">
        <v>-0.13072583464120652</v>
      </c>
      <c r="CR397" s="43">
        <v>-1.1658690751082821</v>
      </c>
      <c r="CS397" s="43">
        <v>0.52448310695928135</v>
      </c>
      <c r="CT397" s="43">
        <v>-2.2140454048327767</v>
      </c>
      <c r="CU397" s="43">
        <v>-2.2116757522379408E-2</v>
      </c>
      <c r="CV397" s="43">
        <v>11.477705534965835</v>
      </c>
      <c r="CW397" s="43">
        <v>1.9386233304095115</v>
      </c>
      <c r="CX397" s="43">
        <v>1.7334765923892832</v>
      </c>
      <c r="CY397" s="43">
        <v>4.5011711885356736</v>
      </c>
      <c r="CZ397" s="43">
        <v>2.2661571640630358</v>
      </c>
      <c r="DA397" s="43">
        <v>0.50827001651672787</v>
      </c>
      <c r="DB397" s="43">
        <v>0.32125893587372922</v>
      </c>
      <c r="DC397" s="43">
        <v>0.20874830717788967</v>
      </c>
      <c r="DD397" s="44">
        <v>646</v>
      </c>
      <c r="DE397" s="44">
        <f>DD397+DE396</f>
        <v>1338</v>
      </c>
      <c r="DF397" s="43">
        <f t="shared" si="121"/>
        <v>1.572327044025168</v>
      </c>
      <c r="DG397" s="43">
        <f t="shared" si="121"/>
        <v>22.527472527472536</v>
      </c>
      <c r="DH397" s="44">
        <v>5023</v>
      </c>
      <c r="DI397" s="44">
        <f>DH397+DH396</f>
        <v>9466</v>
      </c>
      <c r="DJ397" s="43">
        <f t="shared" si="122"/>
        <v>32.813326282390264</v>
      </c>
      <c r="DK397" s="43">
        <f t="shared" si="122"/>
        <v>39.287816362566218</v>
      </c>
    </row>
    <row r="398" spans="1:115" x14ac:dyDescent="0.25">
      <c r="A398" s="41" t="s">
        <v>497</v>
      </c>
      <c r="B398" s="41" t="s">
        <v>163</v>
      </c>
      <c r="C398" s="41" t="s">
        <v>175</v>
      </c>
      <c r="D398" s="42">
        <v>109.69998844689135</v>
      </c>
      <c r="E398" s="42">
        <v>94.03010703451433</v>
      </c>
      <c r="F398" s="42">
        <v>112.71586850117561</v>
      </c>
      <c r="G398" s="42">
        <v>120.60502627386558</v>
      </c>
      <c r="H398" s="42">
        <v>74.102642766358414</v>
      </c>
      <c r="I398" s="42">
        <v>140.51240992794237</v>
      </c>
      <c r="J398" s="42">
        <v>90.438417954551014</v>
      </c>
      <c r="K398" s="42">
        <v>143.23890967397114</v>
      </c>
      <c r="L398" s="42">
        <v>131.01084874916674</v>
      </c>
      <c r="M398" s="42">
        <v>105.75784179425889</v>
      </c>
      <c r="N398" s="42">
        <v>143.68323336591126</v>
      </c>
      <c r="O398" s="42">
        <v>145.32611625419338</v>
      </c>
      <c r="P398" s="42">
        <v>127.41494696597309</v>
      </c>
      <c r="Q398" s="42">
        <v>157.35089754199942</v>
      </c>
      <c r="R398" s="42">
        <v>101.72530626753841</v>
      </c>
      <c r="S398" s="42">
        <v>121.77235076166369</v>
      </c>
      <c r="T398" s="42">
        <v>181.75210477587038</v>
      </c>
      <c r="U398" s="42">
        <v>145.65746831032311</v>
      </c>
      <c r="V398" s="42">
        <v>197.20330248966408</v>
      </c>
      <c r="W398" s="42">
        <v>209.90361242252314</v>
      </c>
      <c r="X398" s="42">
        <v>156.92115952106556</v>
      </c>
      <c r="Y398" s="42">
        <v>213.06768893470257</v>
      </c>
      <c r="Z398" s="42">
        <v>118.72205957197217</v>
      </c>
      <c r="AA398" s="42">
        <v>176.74087869148681</v>
      </c>
      <c r="AB398" s="43">
        <v>-2.5332021369623758</v>
      </c>
      <c r="AC398" s="43">
        <v>-6.5529010238908008</v>
      </c>
      <c r="AD398" s="43">
        <v>1.9005384861050523</v>
      </c>
      <c r="AE398" s="43">
        <v>0.89942472438420129</v>
      </c>
      <c r="AF398" s="43">
        <v>-10.368956743002544</v>
      </c>
      <c r="AG398" s="43">
        <v>12.068965517241391</v>
      </c>
      <c r="AH398" s="43">
        <v>-15.085530121183622</v>
      </c>
      <c r="AI398" s="43">
        <v>0.90361445783131433</v>
      </c>
      <c r="AJ398" s="43">
        <v>13.145199175074485</v>
      </c>
      <c r="AK398" s="43">
        <v>15.379997929691713</v>
      </c>
      <c r="AL398" s="43">
        <v>27.730122203817807</v>
      </c>
      <c r="AM398" s="43">
        <v>7.7697594022965166</v>
      </c>
      <c r="AN398" s="43">
        <v>29.131761024077218</v>
      </c>
      <c r="AO398" s="43">
        <v>21.701840796852203</v>
      </c>
      <c r="AP398" s="43">
        <v>8.9739154629288276</v>
      </c>
      <c r="AQ398" s="43">
        <v>11.302568226850651</v>
      </c>
      <c r="AR398" s="43">
        <v>12.55429534290462</v>
      </c>
      <c r="AS398" s="43">
        <v>15.15782494782718</v>
      </c>
      <c r="AT398" s="43">
        <v>27.347603007097799</v>
      </c>
      <c r="AU398" s="43">
        <v>7.2005072496458045</v>
      </c>
      <c r="AV398" s="43">
        <v>25.819912353442454</v>
      </c>
      <c r="AW398" s="43">
        <v>23.692840891698875</v>
      </c>
      <c r="AX398" s="43">
        <v>10.235758431074672</v>
      </c>
      <c r="AY398" s="43">
        <v>15.839164418534303</v>
      </c>
      <c r="AZ398" s="43">
        <v>-3.2342415565741023</v>
      </c>
      <c r="BA398" s="43">
        <v>-6.65606542480689</v>
      </c>
      <c r="BB398" s="43">
        <v>2.2449776969260204</v>
      </c>
      <c r="BC398" s="43">
        <v>0.10280710668897353</v>
      </c>
      <c r="BD398" s="43">
        <v>-11.237853823405143</v>
      </c>
      <c r="BE398" s="43">
        <v>14.092307692307692</v>
      </c>
      <c r="BF398" s="43">
        <v>-16.807979383663419</v>
      </c>
      <c r="BG398" s="43">
        <v>0.18287614297589627</v>
      </c>
      <c r="BH398" s="43">
        <v>12.045144352786142</v>
      </c>
      <c r="BI398" s="43">
        <v>13.210692540358826</v>
      </c>
      <c r="BJ398" s="43">
        <v>22.391940451110457</v>
      </c>
      <c r="BK398" s="43">
        <v>8.6110519309347211</v>
      </c>
      <c r="BL398" s="43">
        <v>23.383534379843329</v>
      </c>
      <c r="BM398" s="43">
        <v>15.740343692083879</v>
      </c>
      <c r="BN398" s="43">
        <v>7.9146015419328641</v>
      </c>
      <c r="BO398" s="43">
        <v>5.8215132287292581</v>
      </c>
      <c r="BP398" s="43">
        <v>11.423822323110322</v>
      </c>
      <c r="BQ398" s="43">
        <v>12.568937351230369</v>
      </c>
      <c r="BR398" s="43">
        <v>21.447030738086958</v>
      </c>
      <c r="BS398" s="43">
        <v>7.871353014956517</v>
      </c>
      <c r="BT398" s="43">
        <v>20.708818025337749</v>
      </c>
      <c r="BU398" s="43">
        <v>17.640507568436291</v>
      </c>
      <c r="BV398" s="43">
        <v>9.1103907709263243</v>
      </c>
      <c r="BW398" s="43">
        <v>10.250856572739764</v>
      </c>
      <c r="BX398" s="43">
        <v>-2.5905068724025853</v>
      </c>
      <c r="BY398" s="43">
        <v>-0.61125051136180175</v>
      </c>
      <c r="BZ398" s="43">
        <v>0.13544755651578322</v>
      </c>
      <c r="CA398" s="43">
        <v>0.40192904718451655</v>
      </c>
      <c r="CB398" s="43">
        <v>-1.0378524307497239</v>
      </c>
      <c r="CC398" s="43">
        <v>0.40113314808118228</v>
      </c>
      <c r="CD398" s="43">
        <v>-1.988155960126154</v>
      </c>
      <c r="CE398" s="43">
        <v>0.10824227805365096</v>
      </c>
      <c r="CF398" s="43">
        <v>13.155032568503628</v>
      </c>
      <c r="CG398" s="43">
        <v>2.4382627232639051</v>
      </c>
      <c r="CH398" s="43">
        <v>2.0326469410498511</v>
      </c>
      <c r="CI398" s="43">
        <v>4.1658515692888258</v>
      </c>
      <c r="CJ398" s="43">
        <v>2.9937783385028518</v>
      </c>
      <c r="CK398" s="43">
        <v>0.38539654668063322</v>
      </c>
      <c r="CL398" s="43">
        <v>0.47227281443194502</v>
      </c>
      <c r="CM398" s="43">
        <v>0.66682363528563071</v>
      </c>
      <c r="CN398" s="43">
        <v>-3.347859861218339</v>
      </c>
      <c r="CO398" s="43">
        <v>-0.61614531075345436</v>
      </c>
      <c r="CP398" s="43">
        <v>0.15817518777038592</v>
      </c>
      <c r="CQ398" s="43">
        <v>4.5737749177095326E-2</v>
      </c>
      <c r="CR398" s="43">
        <v>-1.1187348304465481</v>
      </c>
      <c r="CS398" s="43">
        <v>0.4815606694967291</v>
      </c>
      <c r="CT398" s="43">
        <v>-2.3194821766589171</v>
      </c>
      <c r="CU398" s="43">
        <v>2.1028850196362137E-2</v>
      </c>
      <c r="CV398" s="43">
        <v>12.043426930885758</v>
      </c>
      <c r="CW398" s="43">
        <v>2.10224499607834</v>
      </c>
      <c r="CX398" s="43">
        <v>1.8302315350984202</v>
      </c>
      <c r="CY398" s="43">
        <v>4.3812248157783262</v>
      </c>
      <c r="CZ398" s="43">
        <v>2.4999684222531751</v>
      </c>
      <c r="DA398" s="43">
        <v>0.46626569535460649</v>
      </c>
      <c r="DB398" s="43">
        <v>0.40178454651484125</v>
      </c>
      <c r="DC398" s="43">
        <v>0.36170691980806263</v>
      </c>
      <c r="DD398" s="44">
        <v>790</v>
      </c>
      <c r="DE398" s="44">
        <f t="shared" ref="DE398" si="123">DD398+DE397</f>
        <v>2128</v>
      </c>
      <c r="DF398" s="43">
        <f t="shared" si="121"/>
        <v>43.375680580762243</v>
      </c>
      <c r="DG398" s="43">
        <f t="shared" si="121"/>
        <v>29.519172245891667</v>
      </c>
      <c r="DH398" s="44">
        <v>5086</v>
      </c>
      <c r="DI398" s="44">
        <f>DH398+DH397</f>
        <v>10109</v>
      </c>
      <c r="DJ398" s="43">
        <f t="shared" si="122"/>
        <v>53.655589123867074</v>
      </c>
      <c r="DK398" s="43">
        <f t="shared" si="122"/>
        <v>2.9685335444296079E-2</v>
      </c>
    </row>
    <row r="399" spans="1:115" x14ac:dyDescent="0.25">
      <c r="A399" s="41" t="s">
        <v>497</v>
      </c>
      <c r="B399" s="41" t="s">
        <v>164</v>
      </c>
      <c r="C399" s="41" t="s">
        <v>175</v>
      </c>
      <c r="D399" s="42">
        <v>108.85159601075705</v>
      </c>
      <c r="E399" s="42">
        <v>94.167477534199534</v>
      </c>
      <c r="F399" s="42">
        <v>114.10659058206349</v>
      </c>
      <c r="G399" s="42">
        <v>118.76780715231037</v>
      </c>
      <c r="H399" s="42">
        <v>73.629311478283739</v>
      </c>
      <c r="I399" s="42">
        <v>135.94875900720578</v>
      </c>
      <c r="J399" s="42">
        <v>90.882886847342732</v>
      </c>
      <c r="K399" s="42">
        <v>142.74006769998218</v>
      </c>
      <c r="L399" s="42">
        <v>127.03734990034678</v>
      </c>
      <c r="M399" s="42">
        <v>112.48732886022566</v>
      </c>
      <c r="N399" s="42">
        <v>148.69278586868774</v>
      </c>
      <c r="O399" s="42">
        <v>135.8971299668417</v>
      </c>
      <c r="P399" s="42">
        <v>120.13438045717794</v>
      </c>
      <c r="Q399" s="42">
        <v>146.66521291935805</v>
      </c>
      <c r="R399" s="42">
        <v>102.53667433421903</v>
      </c>
      <c r="S399" s="42">
        <v>116.04555840027204</v>
      </c>
      <c r="T399" s="42">
        <v>176.69428894294293</v>
      </c>
      <c r="U399" s="42">
        <v>155.36227149105156</v>
      </c>
      <c r="V399" s="42">
        <v>203.60944511618638</v>
      </c>
      <c r="W399" s="42">
        <v>197.63471632646872</v>
      </c>
      <c r="X399" s="42">
        <v>146.92854674227783</v>
      </c>
      <c r="Y399" s="42">
        <v>199.50207095592665</v>
      </c>
      <c r="Z399" s="42">
        <v>119.99535534950758</v>
      </c>
      <c r="AA399" s="42">
        <v>168.84056970311872</v>
      </c>
      <c r="AB399" s="43">
        <v>-3.1561170860719079</v>
      </c>
      <c r="AC399" s="43">
        <v>-6.0315284441398331</v>
      </c>
      <c r="AD399" s="43">
        <v>2.9905208275176953</v>
      </c>
      <c r="AE399" s="43">
        <v>-1.537239675255897</v>
      </c>
      <c r="AF399" s="43">
        <v>-9.3851132686084142</v>
      </c>
      <c r="AG399" s="43">
        <v>8.0152671755725269</v>
      </c>
      <c r="AH399" s="43">
        <v>-13.41606573836296</v>
      </c>
      <c r="AI399" s="43">
        <v>1.9338422391857568</v>
      </c>
      <c r="AJ399" s="43">
        <v>16.18154289894591</v>
      </c>
      <c r="AK399" s="43">
        <v>29.316407373020347</v>
      </c>
      <c r="AL399" s="43">
        <v>16.885761240537821</v>
      </c>
      <c r="AM399" s="43">
        <v>12.242123487472867</v>
      </c>
      <c r="AN399" s="43">
        <v>18.128778973780669</v>
      </c>
      <c r="AO399" s="43">
        <v>14.373687197279072</v>
      </c>
      <c r="AP399" s="43">
        <v>17.091777366034112</v>
      </c>
      <c r="AQ399" s="43">
        <v>10.012685174582113</v>
      </c>
      <c r="AR399" s="43">
        <v>15.596403049967877</v>
      </c>
      <c r="AS399" s="43">
        <v>29.041642526628042</v>
      </c>
      <c r="AT399" s="43">
        <v>16.25356808615177</v>
      </c>
      <c r="AU399" s="43">
        <v>11.632597776103459</v>
      </c>
      <c r="AV399" s="43">
        <v>14.141746550833666</v>
      </c>
      <c r="AW399" s="43">
        <v>16.863663643572679</v>
      </c>
      <c r="AX399" s="43">
        <v>18.736554393396588</v>
      </c>
      <c r="AY399" s="43">
        <v>14.430300984312726</v>
      </c>
      <c r="AZ399" s="43">
        <v>-3.2148559344228778</v>
      </c>
      <c r="BA399" s="43">
        <v>-6.5005971677188139</v>
      </c>
      <c r="BB399" s="43">
        <v>2.4318989021289816</v>
      </c>
      <c r="BC399" s="43">
        <v>-0.30853131128020239</v>
      </c>
      <c r="BD399" s="43">
        <v>-10.781971651536871</v>
      </c>
      <c r="BE399" s="43">
        <v>12.610516519311311</v>
      </c>
      <c r="BF399" s="43">
        <v>-15.988657653269012</v>
      </c>
      <c r="BG399" s="43">
        <v>0.61403508771928905</v>
      </c>
      <c r="BH399" s="43">
        <v>13.0385484375243</v>
      </c>
      <c r="BI399" s="43">
        <v>17.081620132870047</v>
      </c>
      <c r="BJ399" s="43">
        <v>20.996729834301853</v>
      </c>
      <c r="BK399" s="43">
        <v>9.4828970191935813</v>
      </c>
      <c r="BL399" s="43">
        <v>22.075150864936944</v>
      </c>
      <c r="BM399" s="43">
        <v>15.513538350446465</v>
      </c>
      <c r="BN399" s="43">
        <v>10.167931516912375</v>
      </c>
      <c r="BO399" s="43">
        <v>6.8058029679691767</v>
      </c>
      <c r="BP399" s="43">
        <v>12.430806927454663</v>
      </c>
      <c r="BQ399" s="43">
        <v>16.538871034909143</v>
      </c>
      <c r="BR399" s="43">
        <v>20.128829054192508</v>
      </c>
      <c r="BS399" s="43">
        <v>8.7801529666636782</v>
      </c>
      <c r="BT399" s="43">
        <v>19.070131078770846</v>
      </c>
      <c r="BU399" s="43">
        <v>17.509608521957666</v>
      </c>
      <c r="BV399" s="43">
        <v>11.481660261992598</v>
      </c>
      <c r="BW399" s="43">
        <v>11.239841615705437</v>
      </c>
      <c r="BX399" s="43">
        <v>-3.1561170860719017</v>
      </c>
      <c r="BY399" s="43">
        <v>-0.56107116677370683</v>
      </c>
      <c r="BZ399" s="43">
        <v>0.21376347760637768</v>
      </c>
      <c r="CA399" s="43">
        <v>-0.69416617366462285</v>
      </c>
      <c r="CB399" s="43">
        <v>-0.92449226343394553</v>
      </c>
      <c r="CC399" s="43">
        <v>0.26778396596017795</v>
      </c>
      <c r="CD399" s="43">
        <v>-1.7002156568730127</v>
      </c>
      <c r="CE399" s="43">
        <v>0.2422807311068273</v>
      </c>
      <c r="CF399" s="43">
        <v>16.181542898945906</v>
      </c>
      <c r="CG399" s="43">
        <v>4.6622730637840224</v>
      </c>
      <c r="CH399" s="43">
        <v>1.4795891935661243</v>
      </c>
      <c r="CI399" s="43">
        <v>6.2454387159484535</v>
      </c>
      <c r="CJ399" s="43">
        <v>2.0297407294722332</v>
      </c>
      <c r="CK399" s="43">
        <v>0.26761051141917247</v>
      </c>
      <c r="CL399" s="43">
        <v>0.89194770818065283</v>
      </c>
      <c r="CM399" s="43">
        <v>0.60494297657530471</v>
      </c>
      <c r="CN399" s="43">
        <v>-3.2148559344228715</v>
      </c>
      <c r="CO399" s="43">
        <v>-0.60277177936109794</v>
      </c>
      <c r="CP399" s="43">
        <v>0.17204380876996767</v>
      </c>
      <c r="CQ399" s="43">
        <v>-0.13783855978172102</v>
      </c>
      <c r="CR399" s="43">
        <v>-1.0710669150327135</v>
      </c>
      <c r="CS399" s="43">
        <v>0.42874318164529612</v>
      </c>
      <c r="CT399" s="43">
        <v>-2.0814875005541862</v>
      </c>
      <c r="CU399" s="43">
        <v>7.7521829891583544E-2</v>
      </c>
      <c r="CV399" s="43">
        <v>13.038548437524298</v>
      </c>
      <c r="CW399" s="43">
        <v>2.7144668351241141</v>
      </c>
      <c r="CX399" s="43">
        <v>1.7437583542753163</v>
      </c>
      <c r="CY399" s="43">
        <v>4.8388958696835003</v>
      </c>
      <c r="CZ399" s="43">
        <v>2.3839475682122431</v>
      </c>
      <c r="DA399" s="43">
        <v>0.41797999623596721</v>
      </c>
      <c r="DB399" s="43">
        <v>0.51900626737464239</v>
      </c>
      <c r="DC399" s="43">
        <v>0.42049354661857286</v>
      </c>
      <c r="DD399" s="44">
        <v>795</v>
      </c>
      <c r="DE399" s="44">
        <f>DD399+DE398</f>
        <v>2923</v>
      </c>
      <c r="DF399" s="43">
        <f t="shared" si="121"/>
        <v>41.711229946524057</v>
      </c>
      <c r="DG399" s="43">
        <f t="shared" si="121"/>
        <v>32.622504537205074</v>
      </c>
      <c r="DH399" s="44">
        <v>4778</v>
      </c>
      <c r="DI399" s="44">
        <f>DH399+DH398</f>
        <v>9864</v>
      </c>
      <c r="DJ399" s="43">
        <f t="shared" si="122"/>
        <v>29.030515798001623</v>
      </c>
      <c r="DK399" s="43">
        <f t="shared" si="122"/>
        <v>-28.568325005431237</v>
      </c>
    </row>
    <row r="400" spans="1:115" x14ac:dyDescent="0.25">
      <c r="A400" s="41">
        <v>2019</v>
      </c>
      <c r="B400" s="41" t="s">
        <v>160</v>
      </c>
      <c r="C400" s="41" t="s">
        <v>176</v>
      </c>
      <c r="D400" s="42">
        <v>100.39700597971076</v>
      </c>
      <c r="E400" s="42">
        <v>100.64065535892455</v>
      </c>
      <c r="F400" s="42">
        <v>99.470069499877084</v>
      </c>
      <c r="G400" s="42">
        <v>101.57210061137908</v>
      </c>
      <c r="H400" s="42">
        <v>99.692513084171878</v>
      </c>
      <c r="I400" s="42">
        <v>103.01436237559597</v>
      </c>
      <c r="J400" s="42">
        <v>96.279681424594514</v>
      </c>
      <c r="K400" s="42">
        <v>98.923926553310338</v>
      </c>
      <c r="L400" s="42">
        <v>92.345014443197087</v>
      </c>
      <c r="M400" s="42">
        <v>88.545723565318752</v>
      </c>
      <c r="N400" s="42">
        <v>101.11851935594784</v>
      </c>
      <c r="O400" s="42">
        <v>92.992779761033944</v>
      </c>
      <c r="P400" s="42">
        <v>96.553249969573827</v>
      </c>
      <c r="Q400" s="42">
        <v>111.24973469537991</v>
      </c>
      <c r="R400" s="42">
        <v>69.825000561446473</v>
      </c>
      <c r="S400" s="42">
        <v>96.608807813449033</v>
      </c>
      <c r="T400" s="42">
        <v>90.507278748230164</v>
      </c>
      <c r="U400" s="42">
        <v>86.950430721727741</v>
      </c>
      <c r="V400" s="42">
        <v>98.609301072744472</v>
      </c>
      <c r="W400" s="42">
        <v>90.811261260937854</v>
      </c>
      <c r="X400" s="42">
        <v>95.620370769160118</v>
      </c>
      <c r="Y400" s="42">
        <v>109.09057864328166</v>
      </c>
      <c r="Z400" s="42">
        <v>69.579104712308464</v>
      </c>
      <c r="AA400" s="42">
        <v>95.266603876713347</v>
      </c>
      <c r="AB400" s="43"/>
      <c r="AC400" s="43"/>
      <c r="AD400" s="43"/>
      <c r="AE400" s="43"/>
      <c r="AF400" s="43"/>
      <c r="AG400" s="43"/>
      <c r="AH400" s="43"/>
      <c r="AI400" s="43"/>
      <c r="AJ400" s="43"/>
      <c r="AK400" s="43"/>
      <c r="AL400" s="43"/>
      <c r="AM400" s="43"/>
      <c r="AN400" s="43"/>
      <c r="AO400" s="43"/>
      <c r="AP400" s="43"/>
      <c r="AQ400" s="43"/>
      <c r="AR400" s="43"/>
      <c r="AS400" s="43"/>
      <c r="AT400" s="43"/>
      <c r="AU400" s="43"/>
      <c r="AV400" s="43"/>
      <c r="AW400" s="43"/>
      <c r="AX400" s="43"/>
      <c r="AY400" s="43"/>
      <c r="AZ400" s="43"/>
      <c r="BA400" s="43"/>
      <c r="BB400" s="43"/>
      <c r="BC400" s="43"/>
      <c r="BD400" s="43"/>
      <c r="BE400" s="43"/>
      <c r="BF400" s="43"/>
      <c r="BG400" s="43"/>
      <c r="BH400" s="43"/>
      <c r="BI400" s="43"/>
      <c r="BJ400" s="43"/>
      <c r="BK400" s="43"/>
      <c r="BL400" s="43"/>
      <c r="BM400" s="43"/>
      <c r="BN400" s="43"/>
      <c r="BO400" s="43"/>
      <c r="BP400" s="43"/>
      <c r="BQ400" s="43"/>
      <c r="BR400" s="43"/>
      <c r="BS400" s="43"/>
      <c r="BT400" s="43"/>
      <c r="BU400" s="43"/>
      <c r="BV400" s="43"/>
      <c r="BW400" s="43"/>
      <c r="BX400" s="43"/>
      <c r="BY400" s="43"/>
      <c r="BZ400" s="43"/>
      <c r="CA400" s="43"/>
      <c r="CB400" s="43"/>
      <c r="CC400" s="43"/>
      <c r="CD400" s="43"/>
      <c r="CE400" s="43"/>
      <c r="CF400" s="43"/>
      <c r="CG400" s="43"/>
      <c r="CH400" s="43"/>
      <c r="CI400" s="43"/>
      <c r="CJ400" s="43"/>
      <c r="CK400" s="43"/>
      <c r="CL400" s="43"/>
      <c r="CM400" s="43"/>
      <c r="CN400" s="43"/>
      <c r="CO400" s="43"/>
      <c r="CP400" s="43"/>
      <c r="CQ400" s="43"/>
      <c r="CR400" s="43"/>
      <c r="CS400" s="43"/>
      <c r="CT400" s="43"/>
      <c r="CU400" s="43"/>
      <c r="CV400" s="43"/>
      <c r="CW400" s="43"/>
      <c r="CX400" s="43"/>
      <c r="CY400" s="43"/>
      <c r="CZ400" s="43"/>
      <c r="DA400" s="43"/>
      <c r="DB400" s="43"/>
      <c r="DC400" s="43"/>
      <c r="DD400" s="44">
        <v>1768</v>
      </c>
      <c r="DE400" s="44">
        <v>1768</v>
      </c>
      <c r="DF400" s="43"/>
      <c r="DG400" s="43"/>
      <c r="DH400" s="44">
        <v>6250</v>
      </c>
      <c r="DI400" s="44">
        <v>6250</v>
      </c>
      <c r="DJ400" s="43"/>
      <c r="DK400" s="43"/>
    </row>
    <row r="401" spans="1:115" x14ac:dyDescent="0.25">
      <c r="A401" s="41">
        <v>2019</v>
      </c>
      <c r="B401" s="41" t="s">
        <v>162</v>
      </c>
      <c r="C401" s="41" t="s">
        <v>176</v>
      </c>
      <c r="D401" s="42">
        <v>99.568936433634391</v>
      </c>
      <c r="E401" s="42">
        <v>101.14477760857008</v>
      </c>
      <c r="F401" s="42">
        <v>99.391990856828315</v>
      </c>
      <c r="G401" s="42">
        <v>100.43345558342584</v>
      </c>
      <c r="H401" s="42">
        <v>98.752299050554242</v>
      </c>
      <c r="I401" s="42">
        <v>102.59081841380268</v>
      </c>
      <c r="J401" s="42">
        <v>94.746010691290408</v>
      </c>
      <c r="K401" s="42">
        <v>98.671757877067748</v>
      </c>
      <c r="L401" s="42">
        <v>88.062662984256491</v>
      </c>
      <c r="M401" s="42">
        <v>93.103357771687826</v>
      </c>
      <c r="N401" s="42">
        <v>95.239737852357521</v>
      </c>
      <c r="O401" s="42">
        <v>88.013125705052659</v>
      </c>
      <c r="P401" s="42">
        <v>91.600234916145666</v>
      </c>
      <c r="Q401" s="42">
        <v>86.873734978082823</v>
      </c>
      <c r="R401" s="42">
        <v>58.453916574969611</v>
      </c>
      <c r="S401" s="42">
        <v>88.229587673550867</v>
      </c>
      <c r="T401" s="42">
        <v>86.738853633125117</v>
      </c>
      <c r="U401" s="42">
        <v>91.723254338811572</v>
      </c>
      <c r="V401" s="42">
        <v>93.213153214833739</v>
      </c>
      <c r="W401" s="42">
        <v>86.540030127003135</v>
      </c>
      <c r="X401" s="42">
        <v>90.920601075329245</v>
      </c>
      <c r="Y401" s="42">
        <v>86.025118214444291</v>
      </c>
      <c r="Z401" s="42">
        <v>58.211392532126446</v>
      </c>
      <c r="AA401" s="42">
        <v>87.135290701126493</v>
      </c>
      <c r="AB401" s="43"/>
      <c r="AC401" s="43"/>
      <c r="AD401" s="43"/>
      <c r="AE401" s="43"/>
      <c r="AF401" s="43"/>
      <c r="AG401" s="43"/>
      <c r="AH401" s="43"/>
      <c r="AI401" s="43"/>
      <c r="AJ401" s="43"/>
      <c r="AK401" s="43"/>
      <c r="AL401" s="43"/>
      <c r="AM401" s="43"/>
      <c r="AN401" s="43"/>
      <c r="AO401" s="43"/>
      <c r="AP401" s="43"/>
      <c r="AQ401" s="43"/>
      <c r="AR401" s="43"/>
      <c r="AS401" s="43"/>
      <c r="AT401" s="43"/>
      <c r="AU401" s="43"/>
      <c r="AV401" s="43"/>
      <c r="AW401" s="43"/>
      <c r="AX401" s="43"/>
      <c r="AY401" s="43"/>
      <c r="AZ401" s="43"/>
      <c r="BA401" s="43"/>
      <c r="BB401" s="43"/>
      <c r="BC401" s="43"/>
      <c r="BD401" s="43"/>
      <c r="BE401" s="43"/>
      <c r="BF401" s="43"/>
      <c r="BG401" s="43"/>
      <c r="BH401" s="43"/>
      <c r="BI401" s="43"/>
      <c r="BJ401" s="43"/>
      <c r="BK401" s="43"/>
      <c r="BL401" s="43"/>
      <c r="BM401" s="43"/>
      <c r="BN401" s="43"/>
      <c r="BO401" s="43"/>
      <c r="BP401" s="43"/>
      <c r="BQ401" s="43"/>
      <c r="BR401" s="43"/>
      <c r="BS401" s="43"/>
      <c r="BT401" s="43"/>
      <c r="BU401" s="43"/>
      <c r="BV401" s="43"/>
      <c r="BW401" s="43"/>
      <c r="BX401" s="43"/>
      <c r="BY401" s="43"/>
      <c r="BZ401" s="43"/>
      <c r="CA401" s="43"/>
      <c r="CB401" s="43"/>
      <c r="CC401" s="43"/>
      <c r="CD401" s="43"/>
      <c r="CE401" s="43"/>
      <c r="CF401" s="43"/>
      <c r="CG401" s="43"/>
      <c r="CH401" s="43"/>
      <c r="CI401" s="43"/>
      <c r="CJ401" s="43"/>
      <c r="CK401" s="43"/>
      <c r="CL401" s="43"/>
      <c r="CM401" s="43"/>
      <c r="CN401" s="43"/>
      <c r="CO401" s="43"/>
      <c r="CP401" s="43"/>
      <c r="CQ401" s="43"/>
      <c r="CR401" s="43"/>
      <c r="CS401" s="43"/>
      <c r="CT401" s="43"/>
      <c r="CU401" s="43"/>
      <c r="CV401" s="43"/>
      <c r="CW401" s="43"/>
      <c r="CX401" s="43"/>
      <c r="CY401" s="43"/>
      <c r="CZ401" s="43"/>
      <c r="DA401" s="43"/>
      <c r="DB401" s="43"/>
      <c r="DC401" s="43"/>
      <c r="DD401" s="44">
        <v>2065</v>
      </c>
      <c r="DE401" s="44">
        <f>+DD401+DE400</f>
        <v>3833</v>
      </c>
      <c r="DF401" s="43"/>
      <c r="DG401" s="43"/>
      <c r="DH401" s="44">
        <v>6263</v>
      </c>
      <c r="DI401" s="44">
        <f>+DH401+DI400</f>
        <v>12513</v>
      </c>
      <c r="DJ401" s="43"/>
      <c r="DK401" s="43"/>
    </row>
    <row r="402" spans="1:115" x14ac:dyDescent="0.25">
      <c r="A402" s="41">
        <v>2019</v>
      </c>
      <c r="B402" s="41" t="s">
        <v>163</v>
      </c>
      <c r="C402" s="41" t="s">
        <v>176</v>
      </c>
      <c r="D402" s="42">
        <v>98.657979931529312</v>
      </c>
      <c r="E402" s="42">
        <v>101.05025468676155</v>
      </c>
      <c r="F402" s="42">
        <v>98.524214634173447</v>
      </c>
      <c r="G402" s="42">
        <v>99.786568694258875</v>
      </c>
      <c r="H402" s="42">
        <v>97.964053146237376</v>
      </c>
      <c r="I402" s="42">
        <v>94.911966387579227</v>
      </c>
      <c r="J402" s="42">
        <v>92.570179383685243</v>
      </c>
      <c r="K402" s="42">
        <v>99.145342951962363</v>
      </c>
      <c r="L402" s="42">
        <v>97.070073922832918</v>
      </c>
      <c r="M402" s="42">
        <v>99.901314562858488</v>
      </c>
      <c r="N402" s="42">
        <v>94.253688054968293</v>
      </c>
      <c r="O402" s="42">
        <v>100.44618625693016</v>
      </c>
      <c r="P402" s="42">
        <v>94.954980433960031</v>
      </c>
      <c r="Q402" s="42">
        <v>78.129472440743186</v>
      </c>
      <c r="R402" s="42">
        <v>69.01295389309297</v>
      </c>
      <c r="S402" s="42">
        <v>100.68514163524085</v>
      </c>
      <c r="T402" s="42">
        <v>95.987939525903528</v>
      </c>
      <c r="U402" s="42">
        <v>98.934292002731368</v>
      </c>
      <c r="V402" s="42">
        <v>92.756084329498876</v>
      </c>
      <c r="W402" s="42">
        <v>99.173932987030184</v>
      </c>
      <c r="X402" s="42">
        <v>94.489933919745411</v>
      </c>
      <c r="Y402" s="42">
        <v>77.65770986635394</v>
      </c>
      <c r="Z402" s="42">
        <v>68.70477439747809</v>
      </c>
      <c r="AA402" s="42">
        <v>99.505255285586586</v>
      </c>
      <c r="AB402" s="43"/>
      <c r="AC402" s="43"/>
      <c r="AD402" s="43"/>
      <c r="AE402" s="43"/>
      <c r="AF402" s="43"/>
      <c r="AG402" s="43"/>
      <c r="AH402" s="43"/>
      <c r="AI402" s="43"/>
      <c r="AJ402" s="43"/>
      <c r="AK402" s="43"/>
      <c r="AL402" s="43"/>
      <c r="AM402" s="43"/>
      <c r="AN402" s="43"/>
      <c r="AO402" s="43"/>
      <c r="AP402" s="43"/>
      <c r="AQ402" s="43"/>
      <c r="AR402" s="43"/>
      <c r="AS402" s="43"/>
      <c r="AT402" s="43"/>
      <c r="AU402" s="43"/>
      <c r="AV402" s="43"/>
      <c r="AW402" s="43"/>
      <c r="AX402" s="43"/>
      <c r="AY402" s="43"/>
      <c r="AZ402" s="43"/>
      <c r="BA402" s="43"/>
      <c r="BB402" s="43"/>
      <c r="BC402" s="43"/>
      <c r="BD402" s="43"/>
      <c r="BE402" s="43"/>
      <c r="BF402" s="43"/>
      <c r="BG402" s="43"/>
      <c r="BH402" s="43"/>
      <c r="BI402" s="43"/>
      <c r="BJ402" s="43"/>
      <c r="BK402" s="43"/>
      <c r="BL402" s="43"/>
      <c r="BM402" s="43"/>
      <c r="BN402" s="43"/>
      <c r="BO402" s="43"/>
      <c r="BP402" s="43"/>
      <c r="BQ402" s="43"/>
      <c r="BR402" s="43"/>
      <c r="BS402" s="43"/>
      <c r="BT402" s="43"/>
      <c r="BU402" s="43"/>
      <c r="BV402" s="43"/>
      <c r="BW402" s="43"/>
      <c r="BX402" s="43"/>
      <c r="BY402" s="43"/>
      <c r="BZ402" s="43"/>
      <c r="CA402" s="43"/>
      <c r="CB402" s="43"/>
      <c r="CC402" s="43"/>
      <c r="CD402" s="43"/>
      <c r="CE402" s="43"/>
      <c r="CF402" s="43"/>
      <c r="CG402" s="43"/>
      <c r="CH402" s="43"/>
      <c r="CI402" s="43"/>
      <c r="CJ402" s="43"/>
      <c r="CK402" s="43"/>
      <c r="CL402" s="43"/>
      <c r="CM402" s="43"/>
      <c r="CN402" s="43"/>
      <c r="CO402" s="43"/>
      <c r="CP402" s="43"/>
      <c r="CQ402" s="43"/>
      <c r="CR402" s="43"/>
      <c r="CS402" s="43"/>
      <c r="CT402" s="43"/>
      <c r="CU402" s="43"/>
      <c r="CV402" s="43"/>
      <c r="CW402" s="43"/>
      <c r="CX402" s="43"/>
      <c r="CY402" s="43"/>
      <c r="CZ402" s="43"/>
      <c r="DA402" s="43"/>
      <c r="DB402" s="43"/>
      <c r="DC402" s="43"/>
      <c r="DD402" s="44">
        <v>2495</v>
      </c>
      <c r="DE402" s="44">
        <f t="shared" ref="DE402:DE411" si="124">+DD402+DE401</f>
        <v>6328</v>
      </c>
      <c r="DF402" s="43"/>
      <c r="DG402" s="43"/>
      <c r="DH402" s="44">
        <v>6484</v>
      </c>
      <c r="DI402" s="44">
        <f t="shared" ref="DI402:DI411" si="125">+DH402+DI401</f>
        <v>18997</v>
      </c>
      <c r="DJ402" s="43"/>
      <c r="DK402" s="43"/>
    </row>
    <row r="403" spans="1:115" x14ac:dyDescent="0.25">
      <c r="A403" s="41">
        <v>2019</v>
      </c>
      <c r="B403" s="41" t="s">
        <v>164</v>
      </c>
      <c r="C403" s="41" t="s">
        <v>176</v>
      </c>
      <c r="D403" s="42">
        <v>98.104857184346827</v>
      </c>
      <c r="E403" s="42">
        <v>101.6909100456861</v>
      </c>
      <c r="F403" s="42">
        <v>98.710924432697794</v>
      </c>
      <c r="G403" s="42">
        <v>98.930257992036758</v>
      </c>
      <c r="H403" s="42">
        <v>96.160319275097834</v>
      </c>
      <c r="I403" s="42">
        <v>94.470633579493693</v>
      </c>
      <c r="J403" s="42">
        <v>93.598319452114069</v>
      </c>
      <c r="K403" s="42">
        <v>98.524146944633074</v>
      </c>
      <c r="L403" s="42">
        <v>91.077926683389151</v>
      </c>
      <c r="M403" s="42">
        <v>94.912384444359972</v>
      </c>
      <c r="N403" s="42">
        <v>97.935247753712346</v>
      </c>
      <c r="O403" s="42">
        <v>92.394396941315094</v>
      </c>
      <c r="P403" s="42">
        <v>87.432116725732939</v>
      </c>
      <c r="Q403" s="42">
        <v>74.687985762351914</v>
      </c>
      <c r="R403" s="42">
        <v>67.567507094100492</v>
      </c>
      <c r="S403" s="42">
        <v>95.854525224681097</v>
      </c>
      <c r="T403" s="42">
        <v>90.451458241212435</v>
      </c>
      <c r="U403" s="42">
        <v>94.156553561911636</v>
      </c>
      <c r="V403" s="42">
        <v>96.684247248107553</v>
      </c>
      <c r="W403" s="42">
        <v>91.766606418556165</v>
      </c>
      <c r="X403" s="42">
        <v>87.265612925451876</v>
      </c>
      <c r="Y403" s="42">
        <v>74.476793296203653</v>
      </c>
      <c r="Z403" s="42">
        <v>67.315136210687484</v>
      </c>
      <c r="AA403" s="42">
        <v>95.057124582062954</v>
      </c>
      <c r="AB403" s="43"/>
      <c r="AC403" s="43"/>
      <c r="AD403" s="43"/>
      <c r="AE403" s="43"/>
      <c r="AF403" s="43"/>
      <c r="AG403" s="43"/>
      <c r="AH403" s="43"/>
      <c r="AI403" s="43"/>
      <c r="AJ403" s="43"/>
      <c r="AK403" s="43"/>
      <c r="AL403" s="43"/>
      <c r="AM403" s="43"/>
      <c r="AN403" s="43"/>
      <c r="AO403" s="43"/>
      <c r="AP403" s="43"/>
      <c r="AQ403" s="43"/>
      <c r="AR403" s="43"/>
      <c r="AS403" s="43"/>
      <c r="AT403" s="43"/>
      <c r="AU403" s="43"/>
      <c r="AV403" s="43"/>
      <c r="AW403" s="43"/>
      <c r="AX403" s="43"/>
      <c r="AY403" s="43"/>
      <c r="AZ403" s="43"/>
      <c r="BA403" s="43"/>
      <c r="BB403" s="43"/>
      <c r="BC403" s="43"/>
      <c r="BD403" s="43"/>
      <c r="BE403" s="43"/>
      <c r="BF403" s="43"/>
      <c r="BG403" s="43"/>
      <c r="BH403" s="43"/>
      <c r="BI403" s="43"/>
      <c r="BJ403" s="43"/>
      <c r="BK403" s="43"/>
      <c r="BL403" s="43"/>
      <c r="BM403" s="43"/>
      <c r="BN403" s="43"/>
      <c r="BO403" s="43"/>
      <c r="BP403" s="43"/>
      <c r="BQ403" s="43"/>
      <c r="BR403" s="43"/>
      <c r="BS403" s="43"/>
      <c r="BT403" s="43"/>
      <c r="BU403" s="43"/>
      <c r="BV403" s="43"/>
      <c r="BW403" s="43"/>
      <c r="BX403" s="43"/>
      <c r="BY403" s="43"/>
      <c r="BZ403" s="43"/>
      <c r="CA403" s="43"/>
      <c r="CB403" s="43"/>
      <c r="CC403" s="43"/>
      <c r="CD403" s="43"/>
      <c r="CE403" s="43"/>
      <c r="CF403" s="43"/>
      <c r="CG403" s="43"/>
      <c r="CH403" s="43"/>
      <c r="CI403" s="43"/>
      <c r="CJ403" s="43"/>
      <c r="CK403" s="43"/>
      <c r="CL403" s="43"/>
      <c r="CM403" s="43"/>
      <c r="CN403" s="43"/>
      <c r="CO403" s="43"/>
      <c r="CP403" s="43"/>
      <c r="CQ403" s="43"/>
      <c r="CR403" s="43"/>
      <c r="CS403" s="43"/>
      <c r="CT403" s="43"/>
      <c r="CU403" s="43"/>
      <c r="CV403" s="43"/>
      <c r="CW403" s="43"/>
      <c r="CX403" s="43"/>
      <c r="CY403" s="43"/>
      <c r="CZ403" s="43"/>
      <c r="DA403" s="43"/>
      <c r="DB403" s="43"/>
      <c r="DC403" s="43"/>
      <c r="DD403" s="44">
        <v>2233</v>
      </c>
      <c r="DE403" s="44">
        <f t="shared" si="124"/>
        <v>8561</v>
      </c>
      <c r="DF403" s="43"/>
      <c r="DG403" s="43"/>
      <c r="DH403" s="44">
        <v>5907</v>
      </c>
      <c r="DI403" s="44">
        <f t="shared" si="125"/>
        <v>24904</v>
      </c>
      <c r="DJ403" s="43"/>
      <c r="DK403" s="43"/>
    </row>
    <row r="404" spans="1:115" x14ac:dyDescent="0.25">
      <c r="A404" s="41">
        <v>2019</v>
      </c>
      <c r="B404" s="41" t="s">
        <v>165</v>
      </c>
      <c r="C404" s="41" t="s">
        <v>176</v>
      </c>
      <c r="D404" s="42">
        <v>98.394755163157768</v>
      </c>
      <c r="E404" s="42">
        <v>101.58588457700992</v>
      </c>
      <c r="F404" s="42">
        <v>100.56062445936895</v>
      </c>
      <c r="G404" s="42">
        <v>98.692911003923427</v>
      </c>
      <c r="H404" s="42">
        <v>96.119131651268674</v>
      </c>
      <c r="I404" s="42">
        <v>99.858112772869887</v>
      </c>
      <c r="J404" s="42">
        <v>93.646139920413077</v>
      </c>
      <c r="K404" s="42">
        <v>99.818817831195602</v>
      </c>
      <c r="L404" s="42">
        <v>97.948367848666493</v>
      </c>
      <c r="M404" s="42">
        <v>103.83260164691195</v>
      </c>
      <c r="N404" s="42">
        <v>104.65614242107937</v>
      </c>
      <c r="O404" s="42">
        <v>97.632713436205179</v>
      </c>
      <c r="P404" s="42">
        <v>93.855305102279317</v>
      </c>
      <c r="Q404" s="42">
        <v>89.307672191544015</v>
      </c>
      <c r="R404" s="42">
        <v>84.342147952345286</v>
      </c>
      <c r="S404" s="42">
        <v>99.656710773870643</v>
      </c>
      <c r="T404" s="42">
        <v>97.657807483572952</v>
      </c>
      <c r="U404" s="42">
        <v>103.34320785313116</v>
      </c>
      <c r="V404" s="42">
        <v>103.96628929969005</v>
      </c>
      <c r="W404" s="42">
        <v>97.386631542056747</v>
      </c>
      <c r="X404" s="42">
        <v>93.870566182713375</v>
      </c>
      <c r="Y404" s="42">
        <v>89.140709078202775</v>
      </c>
      <c r="Z404" s="42">
        <v>84.255667027537385</v>
      </c>
      <c r="AA404" s="42">
        <v>99.170984909957212</v>
      </c>
      <c r="AB404" s="43"/>
      <c r="AC404" s="43"/>
      <c r="AD404" s="43"/>
      <c r="AE404" s="43"/>
      <c r="AF404" s="43"/>
      <c r="AG404" s="43"/>
      <c r="AH404" s="43"/>
      <c r="AI404" s="43"/>
      <c r="AJ404" s="43"/>
      <c r="AK404" s="43"/>
      <c r="AL404" s="43"/>
      <c r="AM404" s="43"/>
      <c r="AN404" s="43"/>
      <c r="AO404" s="43"/>
      <c r="AP404" s="43"/>
      <c r="AQ404" s="43"/>
      <c r="AR404" s="43"/>
      <c r="AS404" s="43"/>
      <c r="AT404" s="43"/>
      <c r="AU404" s="43"/>
      <c r="AV404" s="43"/>
      <c r="AW404" s="43"/>
      <c r="AX404" s="43"/>
      <c r="AY404" s="43"/>
      <c r="AZ404" s="43"/>
      <c r="BA404" s="43"/>
      <c r="BB404" s="43"/>
      <c r="BC404" s="43"/>
      <c r="BD404" s="43"/>
      <c r="BE404" s="43"/>
      <c r="BF404" s="43"/>
      <c r="BG404" s="43"/>
      <c r="BH404" s="43"/>
      <c r="BI404" s="43"/>
      <c r="BJ404" s="43"/>
      <c r="BK404" s="43"/>
      <c r="BL404" s="43"/>
      <c r="BM404" s="43"/>
      <c r="BN404" s="43"/>
      <c r="BO404" s="43"/>
      <c r="BP404" s="43"/>
      <c r="BQ404" s="43"/>
      <c r="BR404" s="43"/>
      <c r="BS404" s="43"/>
      <c r="BT404" s="43"/>
      <c r="BU404" s="43"/>
      <c r="BV404" s="43"/>
      <c r="BW404" s="43"/>
      <c r="BX404" s="43"/>
      <c r="BY404" s="43"/>
      <c r="BZ404" s="43"/>
      <c r="CA404" s="43"/>
      <c r="CB404" s="43"/>
      <c r="CC404" s="43"/>
      <c r="CD404" s="43"/>
      <c r="CE404" s="43"/>
      <c r="CF404" s="43"/>
      <c r="CG404" s="43"/>
      <c r="CH404" s="43"/>
      <c r="CI404" s="43"/>
      <c r="CJ404" s="43"/>
      <c r="CK404" s="43"/>
      <c r="CL404" s="43"/>
      <c r="CM404" s="43"/>
      <c r="CN404" s="43"/>
      <c r="CO404" s="43"/>
      <c r="CP404" s="43"/>
      <c r="CQ404" s="43"/>
      <c r="CR404" s="43"/>
      <c r="CS404" s="43"/>
      <c r="CT404" s="43"/>
      <c r="CU404" s="43"/>
      <c r="CV404" s="43"/>
      <c r="CW404" s="43"/>
      <c r="CX404" s="43"/>
      <c r="CY404" s="43"/>
      <c r="CZ404" s="43"/>
      <c r="DA404" s="43"/>
      <c r="DB404" s="43"/>
      <c r="DC404" s="43"/>
      <c r="DD404" s="44">
        <v>2556</v>
      </c>
      <c r="DE404" s="44">
        <f t="shared" si="124"/>
        <v>11117</v>
      </c>
      <c r="DF404" s="43"/>
      <c r="DG404" s="43"/>
      <c r="DH404" s="44">
        <v>6499</v>
      </c>
      <c r="DI404" s="44">
        <f t="shared" si="125"/>
        <v>31403</v>
      </c>
      <c r="DJ404" s="43"/>
      <c r="DK404" s="43"/>
    </row>
    <row r="405" spans="1:115" x14ac:dyDescent="0.25">
      <c r="A405" s="41">
        <v>2019</v>
      </c>
      <c r="B405" s="41" t="s">
        <v>166</v>
      </c>
      <c r="C405" s="41" t="s">
        <v>176</v>
      </c>
      <c r="D405" s="42">
        <v>98.56134181727387</v>
      </c>
      <c r="E405" s="42">
        <v>101.44935146773093</v>
      </c>
      <c r="F405" s="42">
        <v>99.444609072851733</v>
      </c>
      <c r="G405" s="42">
        <v>98.784436966661502</v>
      </c>
      <c r="H405" s="42">
        <v>97.19711118528042</v>
      </c>
      <c r="I405" s="42">
        <v>99.762391837478376</v>
      </c>
      <c r="J405" s="42">
        <v>94.746010691290408</v>
      </c>
      <c r="K405" s="42">
        <v>99.572799610471137</v>
      </c>
      <c r="L405" s="42">
        <v>97.72001181029141</v>
      </c>
      <c r="M405" s="42">
        <v>99.6110056859564</v>
      </c>
      <c r="N405" s="42">
        <v>94.184800012926601</v>
      </c>
      <c r="O405" s="42">
        <v>99.239830217989535</v>
      </c>
      <c r="P405" s="42">
        <v>91.500034867455</v>
      </c>
      <c r="Q405" s="42">
        <v>87.842542095185095</v>
      </c>
      <c r="R405" s="42">
        <v>96.581831552789993</v>
      </c>
      <c r="S405" s="42">
        <v>99.235980387077802</v>
      </c>
      <c r="T405" s="42">
        <v>97.85870471993077</v>
      </c>
      <c r="U405" s="42">
        <v>99.503401308543133</v>
      </c>
      <c r="V405" s="42">
        <v>94.077565251440006</v>
      </c>
      <c r="W405" s="42">
        <v>99.544910137983649</v>
      </c>
      <c r="X405" s="42">
        <v>91.571660472080055</v>
      </c>
      <c r="Y405" s="42">
        <v>87.646982620176743</v>
      </c>
      <c r="Z405" s="42">
        <v>96.564507014582674</v>
      </c>
      <c r="AA405" s="42">
        <v>99.096538917117186</v>
      </c>
      <c r="AB405" s="43"/>
      <c r="AC405" s="43"/>
      <c r="AD405" s="43"/>
      <c r="AE405" s="43"/>
      <c r="AF405" s="43"/>
      <c r="AG405" s="43"/>
      <c r="AH405" s="43"/>
      <c r="AI405" s="43"/>
      <c r="AJ405" s="43"/>
      <c r="AK405" s="43"/>
      <c r="AL405" s="43"/>
      <c r="AM405" s="43"/>
      <c r="AN405" s="43"/>
      <c r="AO405" s="43"/>
      <c r="AP405" s="43"/>
      <c r="AQ405" s="43"/>
      <c r="AR405" s="43"/>
      <c r="AS405" s="43"/>
      <c r="AT405" s="43"/>
      <c r="AU405" s="43"/>
      <c r="AV405" s="43"/>
      <c r="AW405" s="43"/>
      <c r="AX405" s="43"/>
      <c r="AY405" s="43"/>
      <c r="AZ405" s="43"/>
      <c r="BA405" s="43"/>
      <c r="BB405" s="43"/>
      <c r="BC405" s="43"/>
      <c r="BD405" s="43"/>
      <c r="BE405" s="43"/>
      <c r="BF405" s="43"/>
      <c r="BG405" s="43"/>
      <c r="BH405" s="43"/>
      <c r="BI405" s="43"/>
      <c r="BJ405" s="43"/>
      <c r="BK405" s="43"/>
      <c r="BL405" s="43"/>
      <c r="BM405" s="43"/>
      <c r="BN405" s="43"/>
      <c r="BO405" s="43"/>
      <c r="BP405" s="43"/>
      <c r="BQ405" s="43"/>
      <c r="BR405" s="43"/>
      <c r="BS405" s="43"/>
      <c r="BT405" s="43"/>
      <c r="BU405" s="43"/>
      <c r="BV405" s="43"/>
      <c r="BW405" s="43"/>
      <c r="BX405" s="43"/>
      <c r="BY405" s="43"/>
      <c r="BZ405" s="43"/>
      <c r="CA405" s="43"/>
      <c r="CB405" s="43"/>
      <c r="CC405" s="43"/>
      <c r="CD405" s="43"/>
      <c r="CE405" s="43"/>
      <c r="CF405" s="43"/>
      <c r="CG405" s="43"/>
      <c r="CH405" s="43"/>
      <c r="CI405" s="43"/>
      <c r="CJ405" s="43"/>
      <c r="CK405" s="43"/>
      <c r="CL405" s="43"/>
      <c r="CM405" s="43"/>
      <c r="CN405" s="43"/>
      <c r="CO405" s="43"/>
      <c r="CP405" s="43"/>
      <c r="CQ405" s="43"/>
      <c r="CR405" s="43"/>
      <c r="CS405" s="43"/>
      <c r="CT405" s="43"/>
      <c r="CU405" s="43"/>
      <c r="CV405" s="43"/>
      <c r="CW405" s="43"/>
      <c r="CX405" s="43"/>
      <c r="CY405" s="43"/>
      <c r="CZ405" s="43"/>
      <c r="DA405" s="43"/>
      <c r="DB405" s="43"/>
      <c r="DC405" s="43"/>
      <c r="DD405" s="44">
        <v>2422</v>
      </c>
      <c r="DE405" s="44">
        <f t="shared" si="124"/>
        <v>13539</v>
      </c>
      <c r="DF405" s="43"/>
      <c r="DG405" s="43"/>
      <c r="DH405" s="44">
        <v>5441</v>
      </c>
      <c r="DI405" s="44">
        <f t="shared" si="125"/>
        <v>36844</v>
      </c>
      <c r="DJ405" s="43"/>
      <c r="DK405" s="43"/>
    </row>
    <row r="406" spans="1:115" x14ac:dyDescent="0.25">
      <c r="A406" s="41">
        <v>2019</v>
      </c>
      <c r="B406" s="41" t="s">
        <v>167</v>
      </c>
      <c r="C406" s="41" t="s">
        <v>176</v>
      </c>
      <c r="D406" s="42">
        <v>98.318913789285816</v>
      </c>
      <c r="E406" s="42">
        <v>99.978994906264759</v>
      </c>
      <c r="F406" s="42">
        <v>99.703456748036984</v>
      </c>
      <c r="G406" s="42">
        <v>98.492794915910949</v>
      </c>
      <c r="H406" s="42">
        <v>97.925706048189539</v>
      </c>
      <c r="I406" s="42">
        <v>98.626446932039684</v>
      </c>
      <c r="J406" s="42">
        <v>94.045782405483408</v>
      </c>
      <c r="K406" s="42">
        <v>99.7142600873877</v>
      </c>
      <c r="L406" s="42">
        <v>100.71885330874035</v>
      </c>
      <c r="M406" s="42">
        <v>106.69996918045589</v>
      </c>
      <c r="N406" s="42">
        <v>107.7333893630564</v>
      </c>
      <c r="O406" s="42">
        <v>99.424566892020621</v>
      </c>
      <c r="P406" s="42">
        <v>99.105976849328343</v>
      </c>
      <c r="Q406" s="42">
        <v>90.359256486047826</v>
      </c>
      <c r="R406" s="42">
        <v>89.466035113847809</v>
      </c>
      <c r="S406" s="42">
        <v>106.03014900795407</v>
      </c>
      <c r="T406" s="42">
        <v>101.13298558709241</v>
      </c>
      <c r="U406" s="42">
        <v>106.95039964750465</v>
      </c>
      <c r="V406" s="42">
        <v>108.14133158717463</v>
      </c>
      <c r="W406" s="42">
        <v>100.05525300642127</v>
      </c>
      <c r="X406" s="42">
        <v>99.23362626106281</v>
      </c>
      <c r="Y406" s="42">
        <v>90.189970578462336</v>
      </c>
      <c r="Z406" s="42">
        <v>89.25658481720032</v>
      </c>
      <c r="AA406" s="42">
        <v>106.03761496120627</v>
      </c>
      <c r="AB406" s="43"/>
      <c r="AC406" s="43"/>
      <c r="AD406" s="43"/>
      <c r="AE406" s="43"/>
      <c r="AF406" s="43"/>
      <c r="AG406" s="43"/>
      <c r="AH406" s="43"/>
      <c r="AI406" s="43"/>
      <c r="AJ406" s="43"/>
      <c r="AK406" s="43"/>
      <c r="AL406" s="43"/>
      <c r="AM406" s="43"/>
      <c r="AN406" s="43"/>
      <c r="AO406" s="43"/>
      <c r="AP406" s="43"/>
      <c r="AQ406" s="43"/>
      <c r="AR406" s="43"/>
      <c r="AS406" s="43"/>
      <c r="AT406" s="43"/>
      <c r="AU406" s="43"/>
      <c r="AV406" s="43"/>
      <c r="AW406" s="43"/>
      <c r="AX406" s="43"/>
      <c r="AY406" s="43"/>
      <c r="AZ406" s="43"/>
      <c r="BA406" s="43"/>
      <c r="BB406" s="43"/>
      <c r="BC406" s="43"/>
      <c r="BD406" s="43"/>
      <c r="BE406" s="43"/>
      <c r="BF406" s="43"/>
      <c r="BG406" s="43"/>
      <c r="BH406" s="43"/>
      <c r="BI406" s="43"/>
      <c r="BJ406" s="43"/>
      <c r="BK406" s="43"/>
      <c r="BL406" s="43"/>
      <c r="BM406" s="43"/>
      <c r="BN406" s="43"/>
      <c r="BO406" s="43"/>
      <c r="BP406" s="43"/>
      <c r="BQ406" s="43"/>
      <c r="BR406" s="43"/>
      <c r="BS406" s="43"/>
      <c r="BT406" s="43"/>
      <c r="BU406" s="43"/>
      <c r="BV406" s="43"/>
      <c r="BW406" s="43"/>
      <c r="BX406" s="43"/>
      <c r="BY406" s="43"/>
      <c r="BZ406" s="43"/>
      <c r="CA406" s="43"/>
      <c r="CB406" s="43"/>
      <c r="CC406" s="43"/>
      <c r="CD406" s="43"/>
      <c r="CE406" s="43"/>
      <c r="CF406" s="43"/>
      <c r="CG406" s="43"/>
      <c r="CH406" s="43"/>
      <c r="CI406" s="43"/>
      <c r="CJ406" s="43"/>
      <c r="CK406" s="43"/>
      <c r="CL406" s="43"/>
      <c r="CM406" s="43"/>
      <c r="CN406" s="43"/>
      <c r="CO406" s="43"/>
      <c r="CP406" s="43"/>
      <c r="CQ406" s="43"/>
      <c r="CR406" s="43"/>
      <c r="CS406" s="43"/>
      <c r="CT406" s="43"/>
      <c r="CU406" s="43"/>
      <c r="CV406" s="43"/>
      <c r="CW406" s="43"/>
      <c r="CX406" s="43"/>
      <c r="CY406" s="43"/>
      <c r="CZ406" s="43"/>
      <c r="DA406" s="43"/>
      <c r="DB406" s="43"/>
      <c r="DC406" s="43"/>
      <c r="DD406" s="44">
        <v>2756</v>
      </c>
      <c r="DE406" s="44">
        <f t="shared" si="124"/>
        <v>16295</v>
      </c>
      <c r="DF406" s="43"/>
      <c r="DG406" s="43"/>
      <c r="DH406" s="44">
        <v>7010</v>
      </c>
      <c r="DI406" s="44">
        <f t="shared" si="125"/>
        <v>43854</v>
      </c>
      <c r="DJ406" s="43"/>
      <c r="DK406" s="43"/>
    </row>
    <row r="407" spans="1:115" x14ac:dyDescent="0.25">
      <c r="A407" s="41">
        <v>2019</v>
      </c>
      <c r="B407" s="41" t="s">
        <v>168</v>
      </c>
      <c r="C407" s="41" t="s">
        <v>176</v>
      </c>
      <c r="D407" s="42">
        <v>99.163027262364949</v>
      </c>
      <c r="E407" s="42">
        <v>99.01276059444416</v>
      </c>
      <c r="F407" s="42">
        <v>100.46514785799721</v>
      </c>
      <c r="G407" s="42">
        <v>99.373926218195663</v>
      </c>
      <c r="H407" s="42">
        <v>100.17540246699666</v>
      </c>
      <c r="I407" s="42">
        <v>99.445580954048481</v>
      </c>
      <c r="J407" s="42">
        <v>94.985113032785478</v>
      </c>
      <c r="K407" s="42">
        <v>99.880322386376704</v>
      </c>
      <c r="L407" s="42">
        <v>100.84653412354399</v>
      </c>
      <c r="M407" s="42">
        <v>99.341237856385149</v>
      </c>
      <c r="N407" s="42">
        <v>108.11909630608811</v>
      </c>
      <c r="O407" s="42">
        <v>100.38680228701517</v>
      </c>
      <c r="P407" s="42">
        <v>105.24523107922124</v>
      </c>
      <c r="Q407" s="42">
        <v>115.78781035612882</v>
      </c>
      <c r="R407" s="42">
        <v>87.531015461738107</v>
      </c>
      <c r="S407" s="42">
        <v>100.21986301370731</v>
      </c>
      <c r="T407" s="42">
        <v>101.36838439551342</v>
      </c>
      <c r="U407" s="42">
        <v>99.807501590893793</v>
      </c>
      <c r="V407" s="42">
        <v>109.10237096228634</v>
      </c>
      <c r="W407" s="42">
        <v>101.00720972068646</v>
      </c>
      <c r="X407" s="42">
        <v>105.41485924499963</v>
      </c>
      <c r="Y407" s="42">
        <v>115.98780259131438</v>
      </c>
      <c r="Z407" s="42">
        <v>87.505907070839896</v>
      </c>
      <c r="AA407" s="42">
        <v>100.56721297578568</v>
      </c>
      <c r="AB407" s="43"/>
      <c r="AC407" s="43"/>
      <c r="AD407" s="43"/>
      <c r="AE407" s="43"/>
      <c r="AF407" s="43"/>
      <c r="AG407" s="43"/>
      <c r="AH407" s="43"/>
      <c r="AI407" s="43"/>
      <c r="AJ407" s="43"/>
      <c r="AK407" s="43"/>
      <c r="AL407" s="43"/>
      <c r="AM407" s="43"/>
      <c r="AN407" s="43"/>
      <c r="AO407" s="43"/>
      <c r="AP407" s="43"/>
      <c r="AQ407" s="43"/>
      <c r="AR407" s="43"/>
      <c r="AS407" s="43"/>
      <c r="AT407" s="43"/>
      <c r="AU407" s="43"/>
      <c r="AV407" s="43"/>
      <c r="AW407" s="43"/>
      <c r="AX407" s="43"/>
      <c r="AY407" s="43"/>
      <c r="AZ407" s="43"/>
      <c r="BA407" s="43"/>
      <c r="BB407" s="43"/>
      <c r="BC407" s="43"/>
      <c r="BD407" s="43"/>
      <c r="BE407" s="43"/>
      <c r="BF407" s="43"/>
      <c r="BG407" s="43"/>
      <c r="BH407" s="43"/>
      <c r="BI407" s="43"/>
      <c r="BJ407" s="43"/>
      <c r="BK407" s="43"/>
      <c r="BL407" s="43"/>
      <c r="BM407" s="43"/>
      <c r="BN407" s="43"/>
      <c r="BO407" s="43"/>
      <c r="BP407" s="43"/>
      <c r="BQ407" s="43"/>
      <c r="BR407" s="43"/>
      <c r="BS407" s="43"/>
      <c r="BT407" s="43"/>
      <c r="BU407" s="43"/>
      <c r="BV407" s="43"/>
      <c r="BW407" s="43"/>
      <c r="BX407" s="43"/>
      <c r="BY407" s="43"/>
      <c r="BZ407" s="43"/>
      <c r="CA407" s="43"/>
      <c r="CB407" s="43"/>
      <c r="CC407" s="43"/>
      <c r="CD407" s="43"/>
      <c r="CE407" s="43"/>
      <c r="CF407" s="43"/>
      <c r="CG407" s="43"/>
      <c r="CH407" s="43"/>
      <c r="CI407" s="43"/>
      <c r="CJ407" s="43"/>
      <c r="CK407" s="43"/>
      <c r="CL407" s="43"/>
      <c r="CM407" s="43"/>
      <c r="CN407" s="43"/>
      <c r="CO407" s="43"/>
      <c r="CP407" s="43"/>
      <c r="CQ407" s="43"/>
      <c r="CR407" s="43"/>
      <c r="CS407" s="43"/>
      <c r="CT407" s="43"/>
      <c r="CU407" s="43"/>
      <c r="CV407" s="43"/>
      <c r="CW407" s="43"/>
      <c r="CX407" s="43"/>
      <c r="CY407" s="43"/>
      <c r="CZ407" s="43"/>
      <c r="DA407" s="43"/>
      <c r="DB407" s="43"/>
      <c r="DC407" s="43"/>
      <c r="DD407" s="44">
        <v>2448</v>
      </c>
      <c r="DE407" s="44">
        <f t="shared" si="124"/>
        <v>18743</v>
      </c>
      <c r="DF407" s="43"/>
      <c r="DG407" s="43"/>
      <c r="DH407" s="44">
        <v>7107</v>
      </c>
      <c r="DI407" s="44">
        <f t="shared" si="125"/>
        <v>50961</v>
      </c>
      <c r="DJ407" s="43"/>
      <c r="DK407" s="43"/>
    </row>
    <row r="408" spans="1:115" x14ac:dyDescent="0.25">
      <c r="A408" s="41">
        <v>2019</v>
      </c>
      <c r="B408" s="41" t="s">
        <v>169</v>
      </c>
      <c r="C408" s="41" t="s">
        <v>176</v>
      </c>
      <c r="D408" s="42">
        <v>99.643341417881189</v>
      </c>
      <c r="E408" s="42">
        <v>98.760699469621358</v>
      </c>
      <c r="F408" s="42">
        <v>99.748012495518424</v>
      </c>
      <c r="G408" s="42">
        <v>99.631439943864223</v>
      </c>
      <c r="H408" s="42">
        <v>102.49895255611816</v>
      </c>
      <c r="I408" s="42">
        <v>99.029660783566868</v>
      </c>
      <c r="J408" s="42">
        <v>95.429160238419172</v>
      </c>
      <c r="K408" s="42">
        <v>101.15039145086679</v>
      </c>
      <c r="L408" s="42">
        <v>96.721419167655213</v>
      </c>
      <c r="M408" s="42">
        <v>98.618706762244315</v>
      </c>
      <c r="N408" s="42">
        <v>98.241883732225418</v>
      </c>
      <c r="O408" s="42">
        <v>96.684297761361307</v>
      </c>
      <c r="P408" s="42">
        <v>101.78082312157521</v>
      </c>
      <c r="Q408" s="42">
        <v>93.441642485859759</v>
      </c>
      <c r="R408" s="42">
        <v>82.359300001084364</v>
      </c>
      <c r="S408" s="42">
        <v>94.725951676601795</v>
      </c>
      <c r="T408" s="42">
        <v>97.467201061421932</v>
      </c>
      <c r="U408" s="42">
        <v>99.224076473335685</v>
      </c>
      <c r="V408" s="42">
        <v>99.319225906929461</v>
      </c>
      <c r="W408" s="42">
        <v>97.606032617449827</v>
      </c>
      <c r="X408" s="42">
        <v>102.06626951741711</v>
      </c>
      <c r="Y408" s="42">
        <v>93.715722110554822</v>
      </c>
      <c r="Z408" s="42">
        <v>82.434371537188028</v>
      </c>
      <c r="AA408" s="42">
        <v>95.422700215085882</v>
      </c>
      <c r="AB408" s="43"/>
      <c r="AC408" s="43"/>
      <c r="AD408" s="43"/>
      <c r="AE408" s="43"/>
      <c r="AF408" s="43"/>
      <c r="AG408" s="43"/>
      <c r="AH408" s="43"/>
      <c r="AI408" s="43"/>
      <c r="AJ408" s="43"/>
      <c r="AK408" s="43"/>
      <c r="AL408" s="43"/>
      <c r="AM408" s="43"/>
      <c r="AN408" s="43"/>
      <c r="AO408" s="43"/>
      <c r="AP408" s="43"/>
      <c r="AQ408" s="43"/>
      <c r="AR408" s="43"/>
      <c r="AS408" s="43"/>
      <c r="AT408" s="43"/>
      <c r="AU408" s="43"/>
      <c r="AV408" s="43"/>
      <c r="AW408" s="43"/>
      <c r="AX408" s="43"/>
      <c r="AY408" s="43"/>
      <c r="AZ408" s="43"/>
      <c r="BA408" s="43"/>
      <c r="BB408" s="43"/>
      <c r="BC408" s="43"/>
      <c r="BD408" s="43"/>
      <c r="BE408" s="43"/>
      <c r="BF408" s="43"/>
      <c r="BG408" s="43"/>
      <c r="BH408" s="43"/>
      <c r="BI408" s="43"/>
      <c r="BJ408" s="43"/>
      <c r="BK408" s="43"/>
      <c r="BL408" s="43"/>
      <c r="BM408" s="43"/>
      <c r="BN408" s="43"/>
      <c r="BO408" s="43"/>
      <c r="BP408" s="43"/>
      <c r="BQ408" s="43"/>
      <c r="BR408" s="43"/>
      <c r="BS408" s="43"/>
      <c r="BT408" s="43"/>
      <c r="BU408" s="43"/>
      <c r="BV408" s="43"/>
      <c r="BW408" s="43"/>
      <c r="BX408" s="43"/>
      <c r="BY408" s="43"/>
      <c r="BZ408" s="43"/>
      <c r="CA408" s="43"/>
      <c r="CB408" s="43"/>
      <c r="CC408" s="43"/>
      <c r="CD408" s="43"/>
      <c r="CE408" s="43"/>
      <c r="CF408" s="43"/>
      <c r="CG408" s="43"/>
      <c r="CH408" s="43"/>
      <c r="CI408" s="43"/>
      <c r="CJ408" s="43"/>
      <c r="CK408" s="43"/>
      <c r="CL408" s="43"/>
      <c r="CM408" s="43"/>
      <c r="CN408" s="43"/>
      <c r="CO408" s="43"/>
      <c r="CP408" s="43"/>
      <c r="CQ408" s="43"/>
      <c r="CR408" s="43"/>
      <c r="CS408" s="43"/>
      <c r="CT408" s="43"/>
      <c r="CU408" s="43"/>
      <c r="CV408" s="43"/>
      <c r="CW408" s="43"/>
      <c r="CX408" s="43"/>
      <c r="CY408" s="43"/>
      <c r="CZ408" s="43"/>
      <c r="DA408" s="43"/>
      <c r="DB408" s="43"/>
      <c r="DC408" s="43"/>
      <c r="DD408" s="44">
        <v>2424</v>
      </c>
      <c r="DE408" s="44">
        <f t="shared" si="124"/>
        <v>21167</v>
      </c>
      <c r="DF408" s="43"/>
      <c r="DG408" s="43"/>
      <c r="DH408" s="44">
        <v>6413</v>
      </c>
      <c r="DI408" s="44">
        <f t="shared" si="125"/>
        <v>57374</v>
      </c>
      <c r="DJ408" s="43"/>
      <c r="DK408" s="43"/>
    </row>
    <row r="409" spans="1:115" x14ac:dyDescent="0.25">
      <c r="A409" s="41">
        <v>2019</v>
      </c>
      <c r="B409" s="41" t="s">
        <v>170</v>
      </c>
      <c r="C409" s="41" t="s">
        <v>176</v>
      </c>
      <c r="D409" s="42">
        <v>101.12049726764687</v>
      </c>
      <c r="E409" s="42">
        <v>98.419366696423864</v>
      </c>
      <c r="F409" s="42">
        <v>101.08341189517655</v>
      </c>
      <c r="G409" s="42">
        <v>101.18738131030427</v>
      </c>
      <c r="H409" s="42">
        <v>104.73586660890932</v>
      </c>
      <c r="I409" s="42">
        <v>100.04362502801887</v>
      </c>
      <c r="J409" s="42">
        <v>98.397445020693723</v>
      </c>
      <c r="K409" s="42">
        <v>101.29800238330149</v>
      </c>
      <c r="L409" s="42">
        <v>100.13234530728757</v>
      </c>
      <c r="M409" s="42">
        <v>107.82619568163973</v>
      </c>
      <c r="N409" s="42">
        <v>101.64268597805824</v>
      </c>
      <c r="O409" s="42">
        <v>97.487137581703792</v>
      </c>
      <c r="P409" s="42">
        <v>110.51791580481346</v>
      </c>
      <c r="Q409" s="42">
        <v>94.233996070094577</v>
      </c>
      <c r="R409" s="42">
        <v>85.266989408030369</v>
      </c>
      <c r="S409" s="42">
        <v>97.000989871300419</v>
      </c>
      <c r="T409" s="42">
        <v>101.09738880433423</v>
      </c>
      <c r="U409" s="42">
        <v>108.92156603798817</v>
      </c>
      <c r="V409" s="42">
        <v>103.30493027876622</v>
      </c>
      <c r="W409" s="42">
        <v>98.514787640799995</v>
      </c>
      <c r="X409" s="42">
        <v>110.96871355246959</v>
      </c>
      <c r="Y409" s="42">
        <v>94.838792692026828</v>
      </c>
      <c r="Z409" s="42">
        <v>85.380159737571205</v>
      </c>
      <c r="AA409" s="42">
        <v>98.011185733679923</v>
      </c>
      <c r="AB409" s="43"/>
      <c r="AC409" s="43"/>
      <c r="AD409" s="43"/>
      <c r="AE409" s="43"/>
      <c r="AF409" s="43"/>
      <c r="AG409" s="43"/>
      <c r="AH409" s="43"/>
      <c r="AI409" s="43"/>
      <c r="AJ409" s="43"/>
      <c r="AK409" s="43"/>
      <c r="AL409" s="43"/>
      <c r="AM409" s="43"/>
      <c r="AN409" s="43"/>
      <c r="AO409" s="43"/>
      <c r="AP409" s="43"/>
      <c r="AQ409" s="43"/>
      <c r="AR409" s="43"/>
      <c r="AS409" s="43"/>
      <c r="AT409" s="43"/>
      <c r="AU409" s="43"/>
      <c r="AV409" s="43"/>
      <c r="AW409" s="43"/>
      <c r="AX409" s="43"/>
      <c r="AY409" s="43"/>
      <c r="AZ409" s="43"/>
      <c r="BA409" s="43"/>
      <c r="BB409" s="43"/>
      <c r="BC409" s="43"/>
      <c r="BD409" s="43"/>
      <c r="BE409" s="43"/>
      <c r="BF409" s="43"/>
      <c r="BG409" s="43"/>
      <c r="BH409" s="43"/>
      <c r="BI409" s="43"/>
      <c r="BJ409" s="43"/>
      <c r="BK409" s="43"/>
      <c r="BL409" s="43"/>
      <c r="BM409" s="43"/>
      <c r="BN409" s="43"/>
      <c r="BO409" s="43"/>
      <c r="BP409" s="43"/>
      <c r="BQ409" s="43"/>
      <c r="BR409" s="43"/>
      <c r="BS409" s="43"/>
      <c r="BT409" s="43"/>
      <c r="BU409" s="43"/>
      <c r="BV409" s="43"/>
      <c r="BW409" s="43"/>
      <c r="BX409" s="43"/>
      <c r="BY409" s="43"/>
      <c r="BZ409" s="43"/>
      <c r="CA409" s="43"/>
      <c r="CB409" s="43"/>
      <c r="CC409" s="43"/>
      <c r="CD409" s="43"/>
      <c r="CE409" s="43"/>
      <c r="CF409" s="43"/>
      <c r="CG409" s="43"/>
      <c r="CH409" s="43"/>
      <c r="CI409" s="43"/>
      <c r="CJ409" s="43"/>
      <c r="CK409" s="43"/>
      <c r="CL409" s="43"/>
      <c r="CM409" s="43"/>
      <c r="CN409" s="43"/>
      <c r="CO409" s="43"/>
      <c r="CP409" s="43"/>
      <c r="CQ409" s="43"/>
      <c r="CR409" s="43"/>
      <c r="CS409" s="43"/>
      <c r="CT409" s="43"/>
      <c r="CU409" s="43"/>
      <c r="CV409" s="43"/>
      <c r="CW409" s="43"/>
      <c r="CX409" s="43"/>
      <c r="CY409" s="43"/>
      <c r="CZ409" s="43"/>
      <c r="DA409" s="43"/>
      <c r="DB409" s="43"/>
      <c r="DC409" s="43"/>
      <c r="DD409" s="44">
        <v>2599</v>
      </c>
      <c r="DE409" s="44">
        <f t="shared" si="124"/>
        <v>23766</v>
      </c>
      <c r="DF409" s="43"/>
      <c r="DG409" s="43"/>
      <c r="DH409" s="44">
        <v>6285</v>
      </c>
      <c r="DI409" s="44">
        <f t="shared" si="125"/>
        <v>63659</v>
      </c>
      <c r="DJ409" s="43"/>
      <c r="DK409" s="43"/>
    </row>
    <row r="410" spans="1:115" x14ac:dyDescent="0.25">
      <c r="A410" s="41">
        <v>2019</v>
      </c>
      <c r="B410" s="41" t="s">
        <v>171</v>
      </c>
      <c r="C410" s="41" t="s">
        <v>176</v>
      </c>
      <c r="D410" s="42">
        <v>102.3154807331571</v>
      </c>
      <c r="E410" s="42">
        <v>97.846977892138824</v>
      </c>
      <c r="F410" s="42">
        <v>101.5111470700611</v>
      </c>
      <c r="G410" s="42">
        <v>101.1315349601646</v>
      </c>
      <c r="H410" s="42">
        <v>105.19745204837416</v>
      </c>
      <c r="I410" s="42">
        <v>101.31340982540742</v>
      </c>
      <c r="J410" s="42">
        <v>110.03148180829685</v>
      </c>
      <c r="K410" s="42">
        <v>101.57784810937558</v>
      </c>
      <c r="L410" s="42">
        <v>103.88358706378571</v>
      </c>
      <c r="M410" s="42">
        <v>100.81418335447169</v>
      </c>
      <c r="N410" s="42">
        <v>93.480478068834827</v>
      </c>
      <c r="O410" s="42">
        <v>103.24712975177188</v>
      </c>
      <c r="P410" s="42">
        <v>114.88770604568259</v>
      </c>
      <c r="Q410" s="42">
        <v>101.57971833636748</v>
      </c>
      <c r="R410" s="42">
        <v>114.9849369173852</v>
      </c>
      <c r="S410" s="42">
        <v>99.863509312654415</v>
      </c>
      <c r="T410" s="42">
        <v>104.88386400214991</v>
      </c>
      <c r="U410" s="42">
        <v>102.01064151797137</v>
      </c>
      <c r="V410" s="42">
        <v>95.204409072744696</v>
      </c>
      <c r="W410" s="42">
        <v>104.22362951704028</v>
      </c>
      <c r="X410" s="42">
        <v>115.51961003671754</v>
      </c>
      <c r="Y410" s="42">
        <v>102.43167683545225</v>
      </c>
      <c r="Z410" s="42">
        <v>115.2620863255363</v>
      </c>
      <c r="AA410" s="42">
        <v>101.10256822566865</v>
      </c>
      <c r="AB410" s="43"/>
      <c r="AC410" s="43"/>
      <c r="AD410" s="43"/>
      <c r="AE410" s="43"/>
      <c r="AF410" s="43"/>
      <c r="AG410" s="43"/>
      <c r="AH410" s="43"/>
      <c r="AI410" s="43"/>
      <c r="AJ410" s="43"/>
      <c r="AK410" s="43"/>
      <c r="AL410" s="43"/>
      <c r="AM410" s="43"/>
      <c r="AN410" s="43"/>
      <c r="AO410" s="43"/>
      <c r="AP410" s="43"/>
      <c r="AQ410" s="43"/>
      <c r="AR410" s="43"/>
      <c r="AS410" s="43"/>
      <c r="AT410" s="43"/>
      <c r="AU410" s="43"/>
      <c r="AV410" s="43"/>
      <c r="AW410" s="43"/>
      <c r="AX410" s="43"/>
      <c r="AY410" s="43"/>
      <c r="AZ410" s="43"/>
      <c r="BA410" s="43"/>
      <c r="BB410" s="43"/>
      <c r="BC410" s="43"/>
      <c r="BD410" s="43"/>
      <c r="BE410" s="43"/>
      <c r="BF410" s="43"/>
      <c r="BG410" s="43"/>
      <c r="BH410" s="43"/>
      <c r="BI410" s="43"/>
      <c r="BJ410" s="43"/>
      <c r="BK410" s="43"/>
      <c r="BL410" s="43"/>
      <c r="BM410" s="43"/>
      <c r="BN410" s="43"/>
      <c r="BO410" s="43"/>
      <c r="BP410" s="43"/>
      <c r="BQ410" s="43"/>
      <c r="BR410" s="43"/>
      <c r="BS410" s="43"/>
      <c r="BT410" s="43"/>
      <c r="BU410" s="43"/>
      <c r="BV410" s="43"/>
      <c r="BW410" s="43"/>
      <c r="BX410" s="43"/>
      <c r="BY410" s="43"/>
      <c r="BZ410" s="43"/>
      <c r="CA410" s="43"/>
      <c r="CB410" s="43"/>
      <c r="CC410" s="43"/>
      <c r="CD410" s="43"/>
      <c r="CE410" s="43"/>
      <c r="CF410" s="43"/>
      <c r="CG410" s="43"/>
      <c r="CH410" s="43"/>
      <c r="CI410" s="43"/>
      <c r="CJ410" s="43"/>
      <c r="CK410" s="43"/>
      <c r="CL410" s="43"/>
      <c r="CM410" s="43"/>
      <c r="CN410" s="43"/>
      <c r="CO410" s="43"/>
      <c r="CP410" s="43"/>
      <c r="CQ410" s="43"/>
      <c r="CR410" s="43"/>
      <c r="CS410" s="43"/>
      <c r="CT410" s="43"/>
      <c r="CU410" s="43"/>
      <c r="CV410" s="43"/>
      <c r="CW410" s="43"/>
      <c r="CX410" s="43"/>
      <c r="CY410" s="43"/>
      <c r="CZ410" s="43"/>
      <c r="DA410" s="43"/>
      <c r="DB410" s="43"/>
      <c r="DC410" s="43"/>
      <c r="DD410" s="44">
        <v>2437</v>
      </c>
      <c r="DE410" s="44">
        <f t="shared" si="124"/>
        <v>26203</v>
      </c>
      <c r="DF410" s="43"/>
      <c r="DG410" s="43"/>
      <c r="DH410" s="44">
        <v>5529</v>
      </c>
      <c r="DI410" s="44">
        <f t="shared" si="125"/>
        <v>69188</v>
      </c>
      <c r="DJ410" s="43"/>
      <c r="DK410" s="43"/>
    </row>
    <row r="411" spans="1:115" x14ac:dyDescent="0.25">
      <c r="A411" s="41">
        <v>2019</v>
      </c>
      <c r="B411" s="41" t="s">
        <v>172</v>
      </c>
      <c r="C411" s="41" t="s">
        <v>176</v>
      </c>
      <c r="D411" s="42">
        <v>105.7538630200112</v>
      </c>
      <c r="E411" s="42">
        <v>98.419366696423864</v>
      </c>
      <c r="F411" s="42">
        <v>101.38639097741242</v>
      </c>
      <c r="G411" s="42">
        <v>101.98319179987472</v>
      </c>
      <c r="H411" s="42">
        <v>103.5811928788019</v>
      </c>
      <c r="I411" s="42">
        <v>106.9329911100988</v>
      </c>
      <c r="J411" s="42">
        <v>141.5246759309336</v>
      </c>
      <c r="K411" s="42">
        <v>101.72238381405121</v>
      </c>
      <c r="L411" s="42">
        <v>133.47320333635352</v>
      </c>
      <c r="M411" s="42">
        <v>106.79331948770989</v>
      </c>
      <c r="N411" s="42">
        <v>103.39433110074508</v>
      </c>
      <c r="O411" s="42">
        <v>132.05103340760081</v>
      </c>
      <c r="P411" s="42">
        <v>112.56642508423246</v>
      </c>
      <c r="Q411" s="42">
        <v>176.50643410221446</v>
      </c>
      <c r="R411" s="42">
        <v>294.60836546916926</v>
      </c>
      <c r="S411" s="42">
        <v>121.88878360991153</v>
      </c>
      <c r="T411" s="42">
        <v>134.84813379751301</v>
      </c>
      <c r="U411" s="42">
        <v>108.47467494544958</v>
      </c>
      <c r="V411" s="42">
        <v>105.62109177578371</v>
      </c>
      <c r="W411" s="42">
        <v>133.36971502403426</v>
      </c>
      <c r="X411" s="42">
        <v>113.05817604285345</v>
      </c>
      <c r="Y411" s="42">
        <v>178.79814347352647</v>
      </c>
      <c r="Z411" s="42">
        <v>295.53030861694367</v>
      </c>
      <c r="AA411" s="42">
        <v>123.62691961600993</v>
      </c>
      <c r="AB411" s="43"/>
      <c r="AC411" s="43"/>
      <c r="AD411" s="43"/>
      <c r="AE411" s="43"/>
      <c r="AF411" s="43"/>
      <c r="AG411" s="43"/>
      <c r="AH411" s="43"/>
      <c r="AI411" s="43"/>
      <c r="AJ411" s="43"/>
      <c r="AK411" s="43"/>
      <c r="AL411" s="43"/>
      <c r="AM411" s="43"/>
      <c r="AN411" s="43"/>
      <c r="AO411" s="43"/>
      <c r="AP411" s="43"/>
      <c r="AQ411" s="43"/>
      <c r="AR411" s="43"/>
      <c r="AS411" s="43"/>
      <c r="AT411" s="43"/>
      <c r="AU411" s="43"/>
      <c r="AV411" s="43"/>
      <c r="AW411" s="43"/>
      <c r="AX411" s="43"/>
      <c r="AY411" s="43"/>
      <c r="AZ411" s="43"/>
      <c r="BA411" s="43"/>
      <c r="BB411" s="43"/>
      <c r="BC411" s="43"/>
      <c r="BD411" s="43"/>
      <c r="BE411" s="43"/>
      <c r="BF411" s="43"/>
      <c r="BG411" s="43"/>
      <c r="BH411" s="43"/>
      <c r="BI411" s="43"/>
      <c r="BJ411" s="43"/>
      <c r="BK411" s="43"/>
      <c r="BL411" s="43"/>
      <c r="BM411" s="43"/>
      <c r="BN411" s="43"/>
      <c r="BO411" s="43"/>
      <c r="BP411" s="43"/>
      <c r="BQ411" s="43"/>
      <c r="BR411" s="43"/>
      <c r="BS411" s="43"/>
      <c r="BT411" s="43"/>
      <c r="BU411" s="43"/>
      <c r="BV411" s="43"/>
      <c r="BW411" s="43"/>
      <c r="BX411" s="43"/>
      <c r="BY411" s="43"/>
      <c r="BZ411" s="43"/>
      <c r="CA411" s="43"/>
      <c r="CB411" s="43"/>
      <c r="CC411" s="43"/>
      <c r="CD411" s="43"/>
      <c r="CE411" s="43"/>
      <c r="CF411" s="43"/>
      <c r="CG411" s="43"/>
      <c r="CH411" s="43"/>
      <c r="CI411" s="43"/>
      <c r="CJ411" s="43"/>
      <c r="CK411" s="43"/>
      <c r="CL411" s="43"/>
      <c r="CM411" s="43"/>
      <c r="CN411" s="43"/>
      <c r="CO411" s="43"/>
      <c r="CP411" s="43"/>
      <c r="CQ411" s="43"/>
      <c r="CR411" s="43"/>
      <c r="CS411" s="43"/>
      <c r="CT411" s="43"/>
      <c r="CU411" s="43"/>
      <c r="CV411" s="43"/>
      <c r="CW411" s="43"/>
      <c r="CX411" s="43"/>
      <c r="CY411" s="43"/>
      <c r="CZ411" s="43"/>
      <c r="DA411" s="43"/>
      <c r="DB411" s="43"/>
      <c r="DC411" s="43"/>
      <c r="DD411" s="44">
        <v>2828</v>
      </c>
      <c r="DE411" s="44">
        <f t="shared" si="124"/>
        <v>29031</v>
      </c>
      <c r="DF411" s="43"/>
      <c r="DG411" s="43"/>
      <c r="DH411" s="44">
        <v>6881</v>
      </c>
      <c r="DI411" s="44">
        <f t="shared" si="125"/>
        <v>76069</v>
      </c>
      <c r="DJ411" s="43"/>
      <c r="DK411" s="43"/>
    </row>
    <row r="412" spans="1:115" x14ac:dyDescent="0.25">
      <c r="A412" s="41">
        <v>2020</v>
      </c>
      <c r="B412" s="41" t="s">
        <v>160</v>
      </c>
      <c r="C412" s="41" t="s">
        <v>176</v>
      </c>
      <c r="D412" s="42">
        <v>99.887000377230763</v>
      </c>
      <c r="E412" s="42">
        <v>95.730714698314358</v>
      </c>
      <c r="F412" s="42">
        <v>101.10929666306041</v>
      </c>
      <c r="G412" s="42">
        <v>100.26901910793269</v>
      </c>
      <c r="H412" s="42">
        <v>99.681150981046613</v>
      </c>
      <c r="I412" s="42">
        <v>102.76193017462454</v>
      </c>
      <c r="J412" s="42">
        <v>100.41956768019493</v>
      </c>
      <c r="K412" s="42">
        <v>99.351383211819112</v>
      </c>
      <c r="L412" s="42">
        <v>96.585000959174394</v>
      </c>
      <c r="M412" s="42">
        <v>91.914198088340811</v>
      </c>
      <c r="N412" s="42">
        <v>110.67599629388334</v>
      </c>
      <c r="O412" s="42">
        <v>96.956571018999853</v>
      </c>
      <c r="P412" s="42">
        <v>97.827883828343843</v>
      </c>
      <c r="Q412" s="42">
        <v>117.59581793982943</v>
      </c>
      <c r="R412" s="42">
        <v>76.402175117278389</v>
      </c>
      <c r="S412" s="42">
        <v>101.35354601593234</v>
      </c>
      <c r="T412" s="42">
        <v>98.102776756321774</v>
      </c>
      <c r="U412" s="42">
        <v>93.526569360003606</v>
      </c>
      <c r="V412" s="42">
        <v>113.25256068116742</v>
      </c>
      <c r="W412" s="42">
        <v>98.482077800822864</v>
      </c>
      <c r="X412" s="42">
        <v>98.745589117531722</v>
      </c>
      <c r="Y412" s="42">
        <v>119.48244123381953</v>
      </c>
      <c r="Z412" s="42">
        <v>76.814143406819809</v>
      </c>
      <c r="AA412" s="42">
        <v>103.52384590102912</v>
      </c>
      <c r="AB412" s="43">
        <v>-0.50798885634404378</v>
      </c>
      <c r="AC412" s="43">
        <v>-4.878685103052427</v>
      </c>
      <c r="AD412" s="43">
        <v>1.6479602069498389</v>
      </c>
      <c r="AE412" s="43">
        <v>-1.2829128231108045</v>
      </c>
      <c r="AF412" s="43">
        <v>-1.1397147863723145E-2</v>
      </c>
      <c r="AG412" s="43">
        <v>-0.24504563747241859</v>
      </c>
      <c r="AH412" s="43">
        <v>4.2998545428743817</v>
      </c>
      <c r="AI412" s="43">
        <v>0.43210644118378827</v>
      </c>
      <c r="AJ412" s="43">
        <v>4.591462291215942</v>
      </c>
      <c r="AK412" s="43">
        <v>3.8042204494914911</v>
      </c>
      <c r="AL412" s="43">
        <v>9.4517572041301179</v>
      </c>
      <c r="AM412" s="43">
        <v>4.2624720630480839</v>
      </c>
      <c r="AN412" s="43">
        <v>1.3201356341414616</v>
      </c>
      <c r="AO412" s="43">
        <v>5.7043580929214244</v>
      </c>
      <c r="AP412" s="43">
        <v>9.419512356529026</v>
      </c>
      <c r="AQ412" s="43">
        <v>4.9112894671522689</v>
      </c>
      <c r="AR412" s="43">
        <v>8.3921405141574201</v>
      </c>
      <c r="AS412" s="43">
        <v>7.5630892034587394</v>
      </c>
      <c r="AT412" s="43">
        <v>14.849775273856336</v>
      </c>
      <c r="AU412" s="43">
        <v>8.4469882186126952</v>
      </c>
      <c r="AV412" s="43">
        <v>3.2683604165437474</v>
      </c>
      <c r="AW412" s="43">
        <v>9.5259028962698231</v>
      </c>
      <c r="AX412" s="43">
        <v>10.398292309776558</v>
      </c>
      <c r="AY412" s="43">
        <v>8.667509587096923</v>
      </c>
      <c r="AZ412" s="43">
        <v>-0.50798885634404378</v>
      </c>
      <c r="BA412" s="43">
        <v>-4.878685103052427</v>
      </c>
      <c r="BB412" s="43">
        <v>1.6479602069498389</v>
      </c>
      <c r="BC412" s="43">
        <v>-1.2829128231108045</v>
      </c>
      <c r="BD412" s="43">
        <v>-1.1397147863723145E-2</v>
      </c>
      <c r="BE412" s="43">
        <v>-0.24504563747241859</v>
      </c>
      <c r="BF412" s="43">
        <v>4.2998545428743817</v>
      </c>
      <c r="BG412" s="43">
        <v>0.43210644118378827</v>
      </c>
      <c r="BH412" s="43">
        <v>4.591462291215942</v>
      </c>
      <c r="BI412" s="43">
        <v>3.8042204494914911</v>
      </c>
      <c r="BJ412" s="43">
        <v>9.4517572041301179</v>
      </c>
      <c r="BK412" s="43">
        <v>4.2624720630480839</v>
      </c>
      <c r="BL412" s="43">
        <v>1.3201356341414616</v>
      </c>
      <c r="BM412" s="43">
        <v>5.7043580929214244</v>
      </c>
      <c r="BN412" s="43">
        <v>9.419512356529026</v>
      </c>
      <c r="BO412" s="43">
        <v>4.9112894671522689</v>
      </c>
      <c r="BP412" s="43">
        <v>8.3921405141574201</v>
      </c>
      <c r="BQ412" s="43">
        <v>7.5630892034587394</v>
      </c>
      <c r="BR412" s="43">
        <v>14.849775273856336</v>
      </c>
      <c r="BS412" s="43">
        <v>8.4469882186126952</v>
      </c>
      <c r="BT412" s="43">
        <v>3.2683604165437474</v>
      </c>
      <c r="BU412" s="43">
        <v>9.5259028962698231</v>
      </c>
      <c r="BV412" s="43">
        <v>10.398292309776558</v>
      </c>
      <c r="BW412" s="43">
        <v>8.667509587096923</v>
      </c>
      <c r="BX412" s="43">
        <v>-1.0782584267099011</v>
      </c>
      <c r="BY412" s="43">
        <v>-0.46397643997140087</v>
      </c>
      <c r="BZ412" s="43">
        <v>7.1160828032117873E-2</v>
      </c>
      <c r="CA412" s="43">
        <v>-0.5971789547605415</v>
      </c>
      <c r="CB412" s="43">
        <v>-0.1156744971726261</v>
      </c>
      <c r="CC412" s="43">
        <v>-0.11101353447714578</v>
      </c>
      <c r="CD412" s="43">
        <v>0.11909871910558212</v>
      </c>
      <c r="CE412" s="43">
        <v>1.9325452534112903E-2</v>
      </c>
      <c r="CF412" s="43">
        <v>3.8801082933519671</v>
      </c>
      <c r="CG412" s="43">
        <v>0.54702105929294198</v>
      </c>
      <c r="CH412" s="43">
        <v>0.3543758972186114</v>
      </c>
      <c r="CI412" s="43">
        <v>2.2720729128070754</v>
      </c>
      <c r="CJ412" s="43">
        <v>0.13834790795468288</v>
      </c>
      <c r="CK412" s="43">
        <v>1.5697216698854329E-2</v>
      </c>
      <c r="CL412" s="43">
        <v>0.36794079095949461</v>
      </c>
      <c r="CM412" s="43">
        <v>0.18465250842030717</v>
      </c>
      <c r="CN412" s="43">
        <v>0</v>
      </c>
      <c r="CO412" s="43">
        <v>0</v>
      </c>
      <c r="CP412" s="43">
        <v>0</v>
      </c>
      <c r="CQ412" s="43">
        <v>0</v>
      </c>
      <c r="CR412" s="43">
        <v>0</v>
      </c>
      <c r="CS412" s="43">
        <v>0</v>
      </c>
      <c r="CT412" s="43">
        <v>0</v>
      </c>
      <c r="CU412" s="43">
        <v>0</v>
      </c>
      <c r="CV412" s="43">
        <v>0</v>
      </c>
      <c r="CW412" s="43">
        <v>0</v>
      </c>
      <c r="CX412" s="43">
        <v>0</v>
      </c>
      <c r="CY412" s="43">
        <v>0</v>
      </c>
      <c r="CZ412" s="43">
        <v>0</v>
      </c>
      <c r="DA412" s="43">
        <v>0</v>
      </c>
      <c r="DB412" s="43">
        <v>0</v>
      </c>
      <c r="DC412" s="43">
        <v>0</v>
      </c>
      <c r="DD412" s="44">
        <v>1898</v>
      </c>
      <c r="DE412" s="44">
        <v>1898</v>
      </c>
      <c r="DF412" s="43">
        <f>+((DD412/DD400)-1)*100</f>
        <v>7.3529411764705843</v>
      </c>
      <c r="DG412" s="43">
        <f>+((DE412/DE400)-1)*100</f>
        <v>7.3529411764705843</v>
      </c>
      <c r="DH412" s="44">
        <v>6061</v>
      </c>
      <c r="DI412" s="44">
        <v>6061</v>
      </c>
      <c r="DJ412" s="43">
        <f>+((DH412/DH400)-1)*100</f>
        <v>-3.0240000000000045</v>
      </c>
      <c r="DK412" s="43">
        <f>+((DI412/DI400)-1)*100</f>
        <v>-3.0240000000000045</v>
      </c>
    </row>
    <row r="413" spans="1:115" x14ac:dyDescent="0.25">
      <c r="A413" s="41">
        <v>2020</v>
      </c>
      <c r="B413" s="41" t="s">
        <v>162</v>
      </c>
      <c r="C413" s="41" t="s">
        <v>176</v>
      </c>
      <c r="D413" s="42">
        <v>99.669870989346904</v>
      </c>
      <c r="E413" s="42">
        <v>95.499658667226811</v>
      </c>
      <c r="F413" s="42">
        <v>102.77780331705735</v>
      </c>
      <c r="G413" s="42">
        <v>100.92986758464038</v>
      </c>
      <c r="H413" s="42">
        <v>99.043452943139783</v>
      </c>
      <c r="I413" s="42">
        <v>98.862784462701441</v>
      </c>
      <c r="J413" s="42">
        <v>95.938106651030125</v>
      </c>
      <c r="K413" s="42">
        <v>98.908550414515062</v>
      </c>
      <c r="L413" s="42">
        <v>96.392952291621157</v>
      </c>
      <c r="M413" s="42">
        <v>92.827512856820675</v>
      </c>
      <c r="N413" s="42">
        <v>111.84734834320942</v>
      </c>
      <c r="O413" s="42">
        <v>97.622182846271087</v>
      </c>
      <c r="P413" s="42">
        <v>100.21199227890311</v>
      </c>
      <c r="Q413" s="42">
        <v>96.981771365105018</v>
      </c>
      <c r="R413" s="42">
        <v>67.580341717791896</v>
      </c>
      <c r="S413" s="42">
        <v>94.732761429920373</v>
      </c>
      <c r="T413" s="42">
        <v>98.318131945792516</v>
      </c>
      <c r="U413" s="42">
        <v>94.650701398584985</v>
      </c>
      <c r="V413" s="42">
        <v>114.68430559281258</v>
      </c>
      <c r="W413" s="42">
        <v>99.690270581744898</v>
      </c>
      <c r="X413" s="42">
        <v>101.40868296791699</v>
      </c>
      <c r="Y413" s="42">
        <v>99.464059813851662</v>
      </c>
      <c r="Z413" s="42">
        <v>68.123739896613387</v>
      </c>
      <c r="AA413" s="42">
        <v>97.258613477074292</v>
      </c>
      <c r="AB413" s="43">
        <v>0.10137153145126643</v>
      </c>
      <c r="AC413" s="43">
        <v>-5.5812263122371526</v>
      </c>
      <c r="AD413" s="43">
        <v>3.4065244402903705</v>
      </c>
      <c r="AE413" s="43">
        <v>0.4942695622000004</v>
      </c>
      <c r="AF413" s="43">
        <v>0.29483252074615773</v>
      </c>
      <c r="AG413" s="43">
        <v>-3.6338865492466565</v>
      </c>
      <c r="AH413" s="43">
        <v>1.2582017448987015</v>
      </c>
      <c r="AI413" s="43">
        <v>0.23998005360594821</v>
      </c>
      <c r="AJ413" s="43">
        <v>9.4595019331335841</v>
      </c>
      <c r="AK413" s="43">
        <v>-0.29627815953060521</v>
      </c>
      <c r="AL413" s="43">
        <v>17.437690259707917</v>
      </c>
      <c r="AM413" s="43">
        <v>10.917754669252467</v>
      </c>
      <c r="AN413" s="43">
        <v>9.401457726217588</v>
      </c>
      <c r="AO413" s="43">
        <v>11.635319224587647</v>
      </c>
      <c r="AP413" s="43">
        <v>15.613025914383783</v>
      </c>
      <c r="AQ413" s="43">
        <v>7.3707402786820531</v>
      </c>
      <c r="AR413" s="43">
        <v>13.34958652052709</v>
      </c>
      <c r="AS413" s="43">
        <v>3.1916083667941741</v>
      </c>
      <c r="AT413" s="43">
        <v>23.03446631452648</v>
      </c>
      <c r="AU413" s="43">
        <v>15.195557981020947</v>
      </c>
      <c r="AV413" s="43">
        <v>11.535429560015986</v>
      </c>
      <c r="AW413" s="43">
        <v>15.622113492371659</v>
      </c>
      <c r="AX413" s="43">
        <v>17.028191447260753</v>
      </c>
      <c r="AY413" s="43">
        <v>11.617936538102258</v>
      </c>
      <c r="AZ413" s="43">
        <v>-0.20457035924742462</v>
      </c>
      <c r="BA413" s="43">
        <v>-5.2308332899599126</v>
      </c>
      <c r="BB413" s="43">
        <v>2.5268970935927948</v>
      </c>
      <c r="BC413" s="43">
        <v>-0.39933035379181581</v>
      </c>
      <c r="BD413" s="43">
        <v>0.14099224184822567</v>
      </c>
      <c r="BE413" s="43">
        <v>-1.9359756095591041</v>
      </c>
      <c r="BF413" s="43">
        <v>2.7912382655342016</v>
      </c>
      <c r="BG413" s="43">
        <v>0.33616584181530573</v>
      </c>
      <c r="BH413" s="43">
        <v>6.9677055891353756</v>
      </c>
      <c r="BI413" s="43">
        <v>1.7025297267632578</v>
      </c>
      <c r="BJ413" s="43">
        <v>13.325178070321897</v>
      </c>
      <c r="BK413" s="43">
        <v>7.4985666154010255</v>
      </c>
      <c r="BL413" s="43">
        <v>5.2544289719280268</v>
      </c>
      <c r="BM413" s="43">
        <v>8.30498257404364</v>
      </c>
      <c r="BN413" s="43">
        <v>12.24176197399176</v>
      </c>
      <c r="BO413" s="43">
        <v>6.0852681225767702</v>
      </c>
      <c r="BP413" s="43">
        <v>10.818163456172547</v>
      </c>
      <c r="BQ413" s="43">
        <v>5.3189621598889625</v>
      </c>
      <c r="BR413" s="43">
        <v>18.826999227243469</v>
      </c>
      <c r="BS413" s="43">
        <v>11.740008675258217</v>
      </c>
      <c r="BT413" s="43">
        <v>7.297753467430268</v>
      </c>
      <c r="BU413" s="43">
        <v>12.213678639767323</v>
      </c>
      <c r="BV413" s="43">
        <v>13.418357725143771</v>
      </c>
      <c r="BW413" s="43">
        <v>10.07695936646078</v>
      </c>
      <c r="BX413" s="43">
        <v>5.335876960234593E-2</v>
      </c>
      <c r="BY413" s="43">
        <v>-0.51691378145052425</v>
      </c>
      <c r="BZ413" s="43">
        <v>0.21225586712389993</v>
      </c>
      <c r="CA413" s="43">
        <v>0.41948997652922843</v>
      </c>
      <c r="CB413" s="43">
        <v>-8.1584248474119589E-2</v>
      </c>
      <c r="CC413" s="43">
        <v>-0.14714771912287913</v>
      </c>
      <c r="CD413" s="43">
        <v>0.10784691985792667</v>
      </c>
      <c r="CE413" s="43">
        <v>5.9411755138813895E-2</v>
      </c>
      <c r="CF413" s="43">
        <v>8.7674215468018755</v>
      </c>
      <c r="CG413" s="43">
        <v>-0.10786317104733308</v>
      </c>
      <c r="CH413" s="43">
        <v>1.0080269353531259</v>
      </c>
      <c r="CI413" s="43">
        <v>5.9184053980550031</v>
      </c>
      <c r="CJ413" s="43">
        <v>1.0230057310496232</v>
      </c>
      <c r="CK413" s="43">
        <v>0.13928826090224214</v>
      </c>
      <c r="CL413" s="43">
        <v>0.54642651563423339</v>
      </c>
      <c r="CM413" s="43">
        <v>0.24013187685497939</v>
      </c>
      <c r="CN413" s="43">
        <v>-0.49589362418817307</v>
      </c>
      <c r="CO413" s="43">
        <v>-0.49384052014781082</v>
      </c>
      <c r="CP413" s="43">
        <v>0.14191445044694459</v>
      </c>
      <c r="CQ413" s="43">
        <v>-9.6927560973897015E-2</v>
      </c>
      <c r="CR413" s="43">
        <v>-0.10436253926111948</v>
      </c>
      <c r="CS413" s="43">
        <v>-8.3895658358878578E-2</v>
      </c>
      <c r="CT413" s="43">
        <v>0.1017978128060759</v>
      </c>
      <c r="CU413" s="43">
        <v>3.9420391300512232E-2</v>
      </c>
      <c r="CV413" s="43">
        <v>6.3254223734246553</v>
      </c>
      <c r="CW413" s="43">
        <v>0.23218215413773943</v>
      </c>
      <c r="CX413" s="43">
        <v>0.67801484000492263</v>
      </c>
      <c r="CY413" s="43">
        <v>4.0741424864643436</v>
      </c>
      <c r="CZ413" s="43">
        <v>0.56915830694093728</v>
      </c>
      <c r="DA413" s="43">
        <v>9.9949880974370173E-2</v>
      </c>
      <c r="DB413" s="43">
        <v>0.45852047272107282</v>
      </c>
      <c r="DC413" s="43">
        <v>0.21345423218126841</v>
      </c>
      <c r="DD413" s="44">
        <v>2113</v>
      </c>
      <c r="DE413" s="44">
        <f t="shared" ref="DE413:DE423" si="126">+DD413+DE412</f>
        <v>4011</v>
      </c>
      <c r="DF413" s="43">
        <f t="shared" ref="DF413:DG428" si="127">+((DD413/DD401)-1)*100</f>
        <v>2.324455205811149</v>
      </c>
      <c r="DG413" s="43">
        <f t="shared" si="127"/>
        <v>4.6438820767023214</v>
      </c>
      <c r="DH413" s="44">
        <v>6530</v>
      </c>
      <c r="DI413" s="44">
        <f t="shared" ref="DI413:DI423" si="128">+DH413+DI412</f>
        <v>12591</v>
      </c>
      <c r="DJ413" s="43">
        <f t="shared" ref="DJ413:DK428" si="129">+((DH413/DH401)-1)*100</f>
        <v>4.2631326840172346</v>
      </c>
      <c r="DK413" s="43">
        <f t="shared" si="129"/>
        <v>0.62335171421721292</v>
      </c>
    </row>
    <row r="414" spans="1:115" x14ac:dyDescent="0.25">
      <c r="A414" s="41">
        <v>2020</v>
      </c>
      <c r="B414" s="41" t="s">
        <v>163</v>
      </c>
      <c r="C414" s="41" t="s">
        <v>176</v>
      </c>
      <c r="D414" s="42">
        <v>98.920642871523114</v>
      </c>
      <c r="E414" s="42">
        <v>94.249855589980555</v>
      </c>
      <c r="F414" s="42">
        <v>101.54085090191145</v>
      </c>
      <c r="G414" s="42">
        <v>101.52711327369614</v>
      </c>
      <c r="H414" s="42">
        <v>97.265283804032137</v>
      </c>
      <c r="I414" s="42">
        <v>94.600238031792088</v>
      </c>
      <c r="J414" s="42">
        <v>90.537809480977131</v>
      </c>
      <c r="K414" s="42">
        <v>99.665056443242804</v>
      </c>
      <c r="L414" s="42">
        <v>92.191542354833317</v>
      </c>
      <c r="M414" s="42">
        <v>59.332012429111749</v>
      </c>
      <c r="N414" s="42">
        <v>79.899845194995066</v>
      </c>
      <c r="O414" s="42">
        <v>114.39496174771509</v>
      </c>
      <c r="P414" s="42">
        <v>69.386011570473428</v>
      </c>
      <c r="Q414" s="42">
        <v>54.510540163043217</v>
      </c>
      <c r="R414" s="42">
        <v>41.069019765058727</v>
      </c>
      <c r="S414" s="42">
        <v>104.39917624721406</v>
      </c>
      <c r="T414" s="42">
        <v>94.966694126937938</v>
      </c>
      <c r="U414" s="42">
        <v>60.781104499742291</v>
      </c>
      <c r="V414" s="42">
        <v>83.013836067820094</v>
      </c>
      <c r="W414" s="42">
        <v>118.11086995454747</v>
      </c>
      <c r="X414" s="42">
        <v>70.525504538619472</v>
      </c>
      <c r="Y414" s="42">
        <v>56.104939372936101</v>
      </c>
      <c r="Z414" s="42">
        <v>41.420138699077754</v>
      </c>
      <c r="AA414" s="42">
        <v>107.78517212357679</v>
      </c>
      <c r="AB414" s="43">
        <v>0.26623587891836387</v>
      </c>
      <c r="AC414" s="43">
        <v>-6.7297198981448041</v>
      </c>
      <c r="AD414" s="43">
        <v>3.0618221915688082</v>
      </c>
      <c r="AE414" s="43">
        <v>1.7442673921078677</v>
      </c>
      <c r="AF414" s="43">
        <v>-0.71329157967988666</v>
      </c>
      <c r="AG414" s="43">
        <v>-0.32843946622512776</v>
      </c>
      <c r="AH414" s="43">
        <v>-2.1954909412936763</v>
      </c>
      <c r="AI414" s="43">
        <v>0.52419354838708632</v>
      </c>
      <c r="AJ414" s="43">
        <v>-5.0257833035935011</v>
      </c>
      <c r="AK414" s="43">
        <v>-40.609377675626376</v>
      </c>
      <c r="AL414" s="43">
        <v>-15.228945578874464</v>
      </c>
      <c r="AM414" s="43">
        <v>13.886814433258344</v>
      </c>
      <c r="AN414" s="43">
        <v>-26.927464727634266</v>
      </c>
      <c r="AO414" s="43">
        <v>-30.230502702566696</v>
      </c>
      <c r="AP414" s="43">
        <v>-40.490853603110246</v>
      </c>
      <c r="AQ414" s="43">
        <v>3.6887613719890355</v>
      </c>
      <c r="AR414" s="43">
        <v>-1.0639309521692453</v>
      </c>
      <c r="AS414" s="43">
        <v>-38.564168935413967</v>
      </c>
      <c r="AT414" s="43">
        <v>-10.503082716462286</v>
      </c>
      <c r="AU414" s="43">
        <v>19.094671752096225</v>
      </c>
      <c r="AV414" s="43">
        <v>-25.361886062360906</v>
      </c>
      <c r="AW414" s="43">
        <v>-27.753548914215166</v>
      </c>
      <c r="AX414" s="43">
        <v>-39.712867028061829</v>
      </c>
      <c r="AY414" s="43">
        <v>8.3210849660415356</v>
      </c>
      <c r="AZ414" s="43">
        <v>-4.9027588153049972E-2</v>
      </c>
      <c r="BA414" s="43">
        <v>-5.7309819833879505</v>
      </c>
      <c r="BB414" s="43">
        <v>2.7041180334892667</v>
      </c>
      <c r="BC414" s="43">
        <v>0.30944315646035392</v>
      </c>
      <c r="BD414" s="43">
        <v>-0.14135122184951721</v>
      </c>
      <c r="BE414" s="43">
        <v>-1.4282694176289579</v>
      </c>
      <c r="BF414" s="43">
        <v>1.1634909546407446</v>
      </c>
      <c r="BG414" s="43">
        <v>0.39898853814746005</v>
      </c>
      <c r="BH414" s="43">
        <v>2.7720219793883061</v>
      </c>
      <c r="BI414" s="43">
        <v>-13.310822172994063</v>
      </c>
      <c r="BJ414" s="43">
        <v>4.0642667176375102</v>
      </c>
      <c r="BK414" s="43">
        <v>9.7784399900832319</v>
      </c>
      <c r="BL414" s="43">
        <v>-5.5394237767672383</v>
      </c>
      <c r="BM414" s="43">
        <v>-2.5935697159982674</v>
      </c>
      <c r="BN414" s="43">
        <v>-6.2041757551933081</v>
      </c>
      <c r="BO414" s="43">
        <v>5.2401797489711965</v>
      </c>
      <c r="BP414" s="43">
        <v>6.6439484633362467</v>
      </c>
      <c r="BQ414" s="43">
        <v>-10.320165186899565</v>
      </c>
      <c r="BR414" s="43">
        <v>9.2670950707947952</v>
      </c>
      <c r="BS414" s="43">
        <v>14.377709683450712</v>
      </c>
      <c r="BT414" s="43">
        <v>-3.6832707463322345</v>
      </c>
      <c r="BU414" s="43">
        <v>0.83513775183798877</v>
      </c>
      <c r="BV414" s="43">
        <v>-5.1590298100790299</v>
      </c>
      <c r="BW414" s="43">
        <v>9.4571853360831071</v>
      </c>
      <c r="BX414" s="43">
        <v>7.3235316647322227E-3</v>
      </c>
      <c r="BY414" s="43">
        <v>-0.64426105472421114</v>
      </c>
      <c r="BZ414" s="43">
        <v>0.20295084395188015</v>
      </c>
      <c r="CA414" s="43">
        <v>0.92632407441022802</v>
      </c>
      <c r="CB414" s="43">
        <v>-0.27778099596492978</v>
      </c>
      <c r="CC414" s="43">
        <v>-3.610765526350402E-2</v>
      </c>
      <c r="CD414" s="43">
        <v>-0.17588922199173992</v>
      </c>
      <c r="CE414" s="43">
        <v>1.208754124700899E-2</v>
      </c>
      <c r="CF414" s="43">
        <v>-5.1162763306087093</v>
      </c>
      <c r="CG414" s="43">
        <v>-6.3572432309146496</v>
      </c>
      <c r="CH414" s="43">
        <v>-1.5336855150634028</v>
      </c>
      <c r="CI414" s="43">
        <v>7.6014166035824404</v>
      </c>
      <c r="CJ414" s="43">
        <v>-2.8504139185791058</v>
      </c>
      <c r="CK414" s="43">
        <v>-0.43503660912587983</v>
      </c>
      <c r="CL414" s="43">
        <v>-1.7001164692464767</v>
      </c>
      <c r="CM414" s="43">
        <v>0.15880280873836583</v>
      </c>
      <c r="CN414" s="43">
        <v>-0.36167338205934801</v>
      </c>
      <c r="CO414" s="43">
        <v>-0.54884155027935622</v>
      </c>
      <c r="CP414" s="43">
        <v>0.1620685412974017</v>
      </c>
      <c r="CQ414" s="43">
        <v>0.22252671447944841</v>
      </c>
      <c r="CR414" s="43">
        <v>-0.16162495486029096</v>
      </c>
      <c r="CS414" s="43">
        <v>-6.8116158610615429E-2</v>
      </c>
      <c r="CT414" s="43">
        <v>1.918885149293342E-3</v>
      </c>
      <c r="CU414" s="43">
        <v>3.0395140764771213E-2</v>
      </c>
      <c r="CV414" s="43">
        <v>2.2188267342947787</v>
      </c>
      <c r="CW414" s="43">
        <v>-2.0788049967940818</v>
      </c>
      <c r="CX414" s="43">
        <v>-0.10209303461124296</v>
      </c>
      <c r="CY414" s="43">
        <v>5.2980784527305227</v>
      </c>
      <c r="CZ414" s="43">
        <v>-0.70595002996934153</v>
      </c>
      <c r="DA414" s="43">
        <v>-8.8182444986135006E-2</v>
      </c>
      <c r="DB414" s="43">
        <v>-0.29787994311306099</v>
      </c>
      <c r="DC414" s="43">
        <v>0.19365873103811779</v>
      </c>
      <c r="DD414" s="44">
        <v>1204</v>
      </c>
      <c r="DE414" s="44">
        <f t="shared" si="126"/>
        <v>5215</v>
      </c>
      <c r="DF414" s="43">
        <f t="shared" si="127"/>
        <v>-51.743486973947896</v>
      </c>
      <c r="DG414" s="43">
        <f t="shared" si="127"/>
        <v>-17.588495575221241</v>
      </c>
      <c r="DH414" s="44">
        <v>4552</v>
      </c>
      <c r="DI414" s="44">
        <f t="shared" si="128"/>
        <v>17143</v>
      </c>
      <c r="DJ414" s="43">
        <f t="shared" si="129"/>
        <v>-29.796421961752007</v>
      </c>
      <c r="DK414" s="43">
        <f t="shared" si="129"/>
        <v>-9.7594357003737429</v>
      </c>
    </row>
    <row r="415" spans="1:115" x14ac:dyDescent="0.25">
      <c r="A415" s="41">
        <v>2020</v>
      </c>
      <c r="B415" s="41" t="s">
        <v>164</v>
      </c>
      <c r="C415" s="41" t="s">
        <v>176</v>
      </c>
      <c r="D415" s="42">
        <v>95.425059548535586</v>
      </c>
      <c r="E415" s="42">
        <v>91.093840256262155</v>
      </c>
      <c r="F415" s="42">
        <v>98.499178548095784</v>
      </c>
      <c r="G415" s="42">
        <v>99.439080293364029</v>
      </c>
      <c r="H415" s="42">
        <v>89.803222576498925</v>
      </c>
      <c r="I415" s="42">
        <v>88.558806961594911</v>
      </c>
      <c r="J415" s="42">
        <v>83.197367597078397</v>
      </c>
      <c r="K415" s="42">
        <v>99.077687941263136</v>
      </c>
      <c r="L415" s="42">
        <v>55.841365596922323</v>
      </c>
      <c r="M415" s="42">
        <v>5.9982997218024838</v>
      </c>
      <c r="N415" s="42">
        <v>26.936607253955952</v>
      </c>
      <c r="O415" s="42">
        <v>87.94801366132144</v>
      </c>
      <c r="P415" s="42">
        <v>20.715979898364527</v>
      </c>
      <c r="Q415" s="42">
        <v>16.162441766577661</v>
      </c>
      <c r="R415" s="42">
        <v>2.0195998223681699</v>
      </c>
      <c r="S415" s="42">
        <v>76.252312494626267</v>
      </c>
      <c r="T415" s="42">
        <v>58.256144897961946</v>
      </c>
      <c r="U415" s="42">
        <v>6.1800985073028638</v>
      </c>
      <c r="V415" s="42">
        <v>28.170260033003501</v>
      </c>
      <c r="W415" s="42">
        <v>91.866584239807551</v>
      </c>
      <c r="X415" s="42">
        <v>21.271037991848459</v>
      </c>
      <c r="Y415" s="42">
        <v>16.543334174978515</v>
      </c>
      <c r="Z415" s="42">
        <v>2.0347941733781365</v>
      </c>
      <c r="AA415" s="42">
        <v>79.28915247399739</v>
      </c>
      <c r="AB415" s="43">
        <v>-2.7315646877459798</v>
      </c>
      <c r="AC415" s="43">
        <v>-10.420862380583529</v>
      </c>
      <c r="AD415" s="43">
        <v>-0.21451109471311014</v>
      </c>
      <c r="AE415" s="43">
        <v>0.51432424382056308</v>
      </c>
      <c r="AF415" s="43">
        <v>-6.6109355153162186</v>
      </c>
      <c r="AG415" s="43">
        <v>-6.2578458446816647</v>
      </c>
      <c r="AH415" s="43">
        <v>-11.11232756733086</v>
      </c>
      <c r="AI415" s="43">
        <v>0.5618328235220682</v>
      </c>
      <c r="AJ415" s="43">
        <v>-38.688365413673054</v>
      </c>
      <c r="AK415" s="43">
        <v>-93.680171711080718</v>
      </c>
      <c r="AL415" s="43">
        <v>-72.495492816134842</v>
      </c>
      <c r="AM415" s="43">
        <v>-4.8123949364784586</v>
      </c>
      <c r="AN415" s="43">
        <v>-76.3062125519061</v>
      </c>
      <c r="AO415" s="43">
        <v>-78.360051350153441</v>
      </c>
      <c r="AP415" s="43">
        <v>-97.010989587708934</v>
      </c>
      <c r="AQ415" s="43">
        <v>-20.449960692108839</v>
      </c>
      <c r="AR415" s="43">
        <v>-35.594023545085676</v>
      </c>
      <c r="AS415" s="43">
        <v>-93.43635862453354</v>
      </c>
      <c r="AT415" s="43">
        <v>-70.86365066202147</v>
      </c>
      <c r="AU415" s="43">
        <v>0.10894793340769926</v>
      </c>
      <c r="AV415" s="43">
        <v>-75.624948615189808</v>
      </c>
      <c r="AW415" s="43">
        <v>-77.787263061684769</v>
      </c>
      <c r="AX415" s="43">
        <v>-96.977211533807946</v>
      </c>
      <c r="AY415" s="43">
        <v>-16.587890889181111</v>
      </c>
      <c r="AZ415" s="43">
        <v>-0.71237729361067759</v>
      </c>
      <c r="BA415" s="43">
        <v>-6.909935872471884</v>
      </c>
      <c r="BB415" s="43">
        <v>1.9767698478916129</v>
      </c>
      <c r="BC415" s="43">
        <v>0.36002415641473995</v>
      </c>
      <c r="BD415" s="43">
        <v>-1.7260840936882516</v>
      </c>
      <c r="BE415" s="43">
        <v>-2.5833764037500262</v>
      </c>
      <c r="BF415" s="43">
        <v>-1.8826746839569641</v>
      </c>
      <c r="BG415" s="43">
        <v>0.43957924874740151</v>
      </c>
      <c r="BH415" s="43">
        <v>-7.4737192974700601</v>
      </c>
      <c r="BI415" s="43">
        <v>-33.57324119334767</v>
      </c>
      <c r="BJ415" s="43">
        <v>-15.233000519541717</v>
      </c>
      <c r="BK415" s="43">
        <v>6.1723839355608545</v>
      </c>
      <c r="BL415" s="43">
        <v>-22.237433215676493</v>
      </c>
      <c r="BM415" s="43">
        <v>-18.71835155833087</v>
      </c>
      <c r="BN415" s="43">
        <v>-29.369638429343691</v>
      </c>
      <c r="BO415" s="43">
        <v>-1.2167102980894184</v>
      </c>
      <c r="BP415" s="43">
        <v>-3.8609681324755174</v>
      </c>
      <c r="BQ415" s="43">
        <v>-31.370947804897607</v>
      </c>
      <c r="BR415" s="43">
        <v>-11.053222358104076</v>
      </c>
      <c r="BS415" s="43">
        <v>10.822388239651382</v>
      </c>
      <c r="BT415" s="43">
        <v>-20.729412361917031</v>
      </c>
      <c r="BU415" s="43">
        <v>-16.027471091865998</v>
      </c>
      <c r="BV415" s="43">
        <v>-28.587799962331161</v>
      </c>
      <c r="BW415" s="43">
        <v>2.8895336424680895</v>
      </c>
      <c r="BX415" s="43">
        <v>-3.3515785606717956</v>
      </c>
      <c r="BY415" s="43">
        <v>-1.0065114853876036</v>
      </c>
      <c r="BZ415" s="43">
        <v>-0.1252459273851988</v>
      </c>
      <c r="CA415" s="43">
        <v>0.21030481916088764</v>
      </c>
      <c r="CB415" s="43">
        <v>-1.2067490813756363</v>
      </c>
      <c r="CC415" s="43">
        <v>-0.22380586927987017</v>
      </c>
      <c r="CD415" s="43">
        <v>-0.96078146087025251</v>
      </c>
      <c r="CE415" s="43">
        <v>-3.8789555534121674E-2</v>
      </c>
      <c r="CF415" s="43">
        <v>-38.568055686376319</v>
      </c>
      <c r="CG415" s="43">
        <v>-15.697236352670778</v>
      </c>
      <c r="CH415" s="43">
        <v>-6.6074582828178698</v>
      </c>
      <c r="CI415" s="43">
        <v>-2.696020568569113</v>
      </c>
      <c r="CJ415" s="43">
        <v>-7.7483558687126308</v>
      </c>
      <c r="CK415" s="43">
        <v>-0.97199804110843524</v>
      </c>
      <c r="CL415" s="43">
        <v>-4.2138079902464831</v>
      </c>
      <c r="CM415" s="43">
        <v>-0.63317858225101453</v>
      </c>
      <c r="CN415" s="43">
        <v>-1.1013976056554158</v>
      </c>
      <c r="CO415" s="43">
        <v>-0.66535255464285914</v>
      </c>
      <c r="CP415" s="43">
        <v>9.0120575085417473E-2</v>
      </c>
      <c r="CQ415" s="43">
        <v>0.21950603151933304</v>
      </c>
      <c r="CR415" s="43">
        <v>-0.4235497260958902</v>
      </c>
      <c r="CS415" s="43">
        <v>-0.10545662293685044</v>
      </c>
      <c r="CT415" s="43">
        <v>-0.22995411417775335</v>
      </c>
      <c r="CU415" s="43">
        <v>1.3288805593186738E-2</v>
      </c>
      <c r="CV415" s="43">
        <v>-7.8283805193678573</v>
      </c>
      <c r="CW415" s="43">
        <v>-5.5217187277121544</v>
      </c>
      <c r="CX415" s="43">
        <v>-1.7161441481575594</v>
      </c>
      <c r="CY415" s="43">
        <v>3.3633142504416367</v>
      </c>
      <c r="CZ415" s="43">
        <v>-2.3709095111008778</v>
      </c>
      <c r="DA415" s="43">
        <v>-0.30637304798436277</v>
      </c>
      <c r="DB415" s="43">
        <v>-1.2662663628485982</v>
      </c>
      <c r="DC415" s="43">
        <v>-1.028297200594178E-2</v>
      </c>
      <c r="DD415" s="44">
        <v>3</v>
      </c>
      <c r="DE415" s="44">
        <f t="shared" si="126"/>
        <v>5218</v>
      </c>
      <c r="DF415" s="43">
        <f t="shared" si="127"/>
        <v>-99.865651589789522</v>
      </c>
      <c r="DG415" s="43">
        <f t="shared" si="127"/>
        <v>-39.049176498072654</v>
      </c>
      <c r="DH415" s="44">
        <v>6</v>
      </c>
      <c r="DI415" s="44">
        <f t="shared" si="128"/>
        <v>17149</v>
      </c>
      <c r="DJ415" s="43">
        <f t="shared" si="129"/>
        <v>-99.898425596749618</v>
      </c>
      <c r="DK415" s="43">
        <f t="shared" si="129"/>
        <v>-31.139575971731446</v>
      </c>
    </row>
    <row r="416" spans="1:115" x14ac:dyDescent="0.25">
      <c r="A416" s="41">
        <v>2020</v>
      </c>
      <c r="B416" s="41" t="s">
        <v>165</v>
      </c>
      <c r="C416" s="41" t="s">
        <v>176</v>
      </c>
      <c r="D416" s="42">
        <v>93.498742834834374</v>
      </c>
      <c r="E416" s="42">
        <v>88.074358031822712</v>
      </c>
      <c r="F416" s="42">
        <v>97.165900850591768</v>
      </c>
      <c r="G416" s="42">
        <v>98.731693191550022</v>
      </c>
      <c r="H416" s="42">
        <v>87.958301081530195</v>
      </c>
      <c r="I416" s="42">
        <v>77.214605489831314</v>
      </c>
      <c r="J416" s="42">
        <v>79.306830926179998</v>
      </c>
      <c r="K416" s="42">
        <v>95.873300616326887</v>
      </c>
      <c r="L416" s="42">
        <v>72.708197360123421</v>
      </c>
      <c r="M416" s="42">
        <v>45.863152511831984</v>
      </c>
      <c r="N416" s="42">
        <v>59.81156585252787</v>
      </c>
      <c r="O416" s="42">
        <v>92.385593771440483</v>
      </c>
      <c r="P416" s="42">
        <v>56.862586803603108</v>
      </c>
      <c r="Q416" s="42">
        <v>51.379680924472169</v>
      </c>
      <c r="R416" s="42">
        <v>11.326801726231746</v>
      </c>
      <c r="S416" s="42">
        <v>85.72926378609354</v>
      </c>
      <c r="T416" s="42">
        <v>75.195376656201489</v>
      </c>
      <c r="U416" s="42">
        <v>47.237687839441463</v>
      </c>
      <c r="V416" s="42">
        <v>62.592570704401865</v>
      </c>
      <c r="W416" s="42">
        <v>95.665893957748267</v>
      </c>
      <c r="X416" s="42">
        <v>58.033979014430024</v>
      </c>
      <c r="Y416" s="42">
        <v>52.624234030121329</v>
      </c>
      <c r="Z416" s="42">
        <v>11.387456464425473</v>
      </c>
      <c r="AA416" s="42">
        <v>89.337521566367926</v>
      </c>
      <c r="AB416" s="43">
        <v>-4.9758875055940237</v>
      </c>
      <c r="AC416" s="43">
        <v>-13.300594468854998</v>
      </c>
      <c r="AD416" s="43">
        <v>-3.3757980591586412</v>
      </c>
      <c r="AE416" s="43">
        <v>3.9295818952034267E-2</v>
      </c>
      <c r="AF416" s="43">
        <v>-8.4903290630495061</v>
      </c>
      <c r="AG416" s="43">
        <v>-22.675681178295328</v>
      </c>
      <c r="AH416" s="43">
        <v>-15.312226437117015</v>
      </c>
      <c r="AI416" s="43">
        <v>-3.9526787639791672</v>
      </c>
      <c r="AJ416" s="43">
        <v>-25.768852552540721</v>
      </c>
      <c r="AK416" s="43">
        <v>-55.829718427173802</v>
      </c>
      <c r="AL416" s="43">
        <v>-42.849445365682712</v>
      </c>
      <c r="AM416" s="43">
        <v>-5.3743458315262842</v>
      </c>
      <c r="AN416" s="43">
        <v>-39.414626864579681</v>
      </c>
      <c r="AO416" s="43">
        <v>-42.46890590287159</v>
      </c>
      <c r="AP416" s="43">
        <v>-86.570413486941817</v>
      </c>
      <c r="AQ416" s="43">
        <v>-13.975423109618411</v>
      </c>
      <c r="AR416" s="43">
        <v>-23.001162330159698</v>
      </c>
      <c r="AS416" s="43">
        <v>-54.29047653855055</v>
      </c>
      <c r="AT416" s="43">
        <v>-39.795321035288246</v>
      </c>
      <c r="AU416" s="43">
        <v>-1.7669135455880003</v>
      </c>
      <c r="AV416" s="43">
        <v>-38.176596376897955</v>
      </c>
      <c r="AW416" s="43">
        <v>-40.964981573172921</v>
      </c>
      <c r="AX416" s="43">
        <v>-86.484640302350584</v>
      </c>
      <c r="AY416" s="43">
        <v>-9.9156657085917139</v>
      </c>
      <c r="AZ416" s="43">
        <v>-1.5596548194191873</v>
      </c>
      <c r="BA416" s="43">
        <v>-8.1926560765311791</v>
      </c>
      <c r="BB416" s="43">
        <v>0.89301047612539985</v>
      </c>
      <c r="BC416" s="43">
        <v>0.29664281096293266</v>
      </c>
      <c r="BD416" s="43">
        <v>-3.0565299651537536</v>
      </c>
      <c r="BE416" s="43">
        <v>-6.637930886830623</v>
      </c>
      <c r="BF416" s="43">
        <v>-4.5536983836801053</v>
      </c>
      <c r="BG416" s="43">
        <v>-0.44598766390665512</v>
      </c>
      <c r="BH416" s="43">
        <v>-11.315011688661858</v>
      </c>
      <c r="BI416" s="43">
        <v>-38.384755151910113</v>
      </c>
      <c r="BJ416" s="43">
        <v>-21.093120225371564</v>
      </c>
      <c r="BK416" s="43">
        <v>3.7813165174164443</v>
      </c>
      <c r="BL416" s="43">
        <v>-25.708977205053007</v>
      </c>
      <c r="BM416" s="43">
        <v>-23.536326496676118</v>
      </c>
      <c r="BN416" s="43">
        <v>-43.185260277019701</v>
      </c>
      <c r="BO416" s="43">
        <v>-3.8599523744499487</v>
      </c>
      <c r="BP416" s="43">
        <v>-7.9125913980237055</v>
      </c>
      <c r="BQ416" s="43">
        <v>-36.356296242714784</v>
      </c>
      <c r="BR416" s="43">
        <v>-17.211570031596256</v>
      </c>
      <c r="BS416" s="43">
        <v>8.189606624238488</v>
      </c>
      <c r="BT416" s="43">
        <v>-24.273102718473737</v>
      </c>
      <c r="BU416" s="43">
        <v>-21.121407103367851</v>
      </c>
      <c r="BV416" s="43">
        <v>-42.602773709241234</v>
      </c>
      <c r="BW416" s="43">
        <v>0.22242549061217698</v>
      </c>
      <c r="BX416" s="43">
        <v>-5.4249453835711714</v>
      </c>
      <c r="BY416" s="43">
        <v>-1.2122091449561467</v>
      </c>
      <c r="BZ416" s="43">
        <v>-0.4849373435594922</v>
      </c>
      <c r="CA416" s="43">
        <v>5.454305500152223E-3</v>
      </c>
      <c r="CB416" s="43">
        <v>-1.3544487617534913</v>
      </c>
      <c r="CC416" s="43">
        <v>-0.69739789040352151</v>
      </c>
      <c r="CD416" s="43">
        <v>-1.2517631122862345</v>
      </c>
      <c r="CE416" s="43">
        <v>-0.4296434361124371</v>
      </c>
      <c r="CF416" s="43">
        <v>-25.684331344273044</v>
      </c>
      <c r="CG416" s="43">
        <v>-9.4168817614477973</v>
      </c>
      <c r="CH416" s="43">
        <v>-3.805630696801714</v>
      </c>
      <c r="CI416" s="43">
        <v>-2.8151237047256732</v>
      </c>
      <c r="CJ416" s="43">
        <v>-4.059948424025964</v>
      </c>
      <c r="CK416" s="43">
        <v>-0.67815044022547144</v>
      </c>
      <c r="CL416" s="43">
        <v>-4.4771902241970079</v>
      </c>
      <c r="CM416" s="43">
        <v>-0.43140609284941794</v>
      </c>
      <c r="CN416" s="43">
        <v>-1.9326459535226539</v>
      </c>
      <c r="CO416" s="43">
        <v>-0.76914809815333574</v>
      </c>
      <c r="CP416" s="43">
        <v>-3.0745771143104984E-2</v>
      </c>
      <c r="CQ416" s="43">
        <v>0.18123878541906471</v>
      </c>
      <c r="CR416" s="43">
        <v>-0.57657386828390988</v>
      </c>
      <c r="CS416" s="43">
        <v>-0.22146504925948868</v>
      </c>
      <c r="CT416" s="43">
        <v>-0.44127367741798662</v>
      </c>
      <c r="CU416" s="43">
        <v>-7.4678274683892862E-2</v>
      </c>
      <c r="CV416" s="43">
        <v>-11.59226924209238</v>
      </c>
      <c r="CW416" s="43">
        <v>-6.3401798691902274</v>
      </c>
      <c r="CX416" s="43">
        <v>-2.1698771143870283</v>
      </c>
      <c r="CY416" s="43">
        <v>2.0647626310890947</v>
      </c>
      <c r="CZ416" s="43">
        <v>-2.7251276659628432</v>
      </c>
      <c r="DA416" s="43">
        <v>-0.38449181897308365</v>
      </c>
      <c r="DB416" s="43">
        <v>-1.9393923685822141</v>
      </c>
      <c r="DC416" s="43">
        <v>-9.7963036086078842E-2</v>
      </c>
      <c r="DD416" s="44">
        <v>915</v>
      </c>
      <c r="DE416" s="44">
        <f t="shared" si="126"/>
        <v>6133</v>
      </c>
      <c r="DF416" s="43">
        <f t="shared" si="127"/>
        <v>-64.201877934272304</v>
      </c>
      <c r="DG416" s="43">
        <f t="shared" si="127"/>
        <v>-44.83223891337591</v>
      </c>
      <c r="DH416" s="44">
        <v>2421</v>
      </c>
      <c r="DI416" s="44">
        <f t="shared" si="128"/>
        <v>19570</v>
      </c>
      <c r="DJ416" s="43">
        <f t="shared" si="129"/>
        <v>-62.748115094629938</v>
      </c>
      <c r="DK416" s="43">
        <f t="shared" si="129"/>
        <v>-37.681113269432856</v>
      </c>
    </row>
    <row r="417" spans="1:115" x14ac:dyDescent="0.25">
      <c r="A417" s="41">
        <v>2020</v>
      </c>
      <c r="B417" s="41" t="s">
        <v>166</v>
      </c>
      <c r="C417" s="41" t="s">
        <v>176</v>
      </c>
      <c r="D417" s="42">
        <v>92.874571527852396</v>
      </c>
      <c r="E417" s="42">
        <v>84.960352885574764</v>
      </c>
      <c r="F417" s="42">
        <v>95.999388950187409</v>
      </c>
      <c r="G417" s="42">
        <v>98.570359291103614</v>
      </c>
      <c r="H417" s="42">
        <v>87.574830101051717</v>
      </c>
      <c r="I417" s="42">
        <v>76.705505647932043</v>
      </c>
      <c r="J417" s="42">
        <v>77.356438969127325</v>
      </c>
      <c r="K417" s="42">
        <v>96.955780787514556</v>
      </c>
      <c r="L417" s="42">
        <v>83.255345119364705</v>
      </c>
      <c r="M417" s="42">
        <v>63.535671140132678</v>
      </c>
      <c r="N417" s="42">
        <v>78.588654419113794</v>
      </c>
      <c r="O417" s="42">
        <v>94.235014156173591</v>
      </c>
      <c r="P417" s="42">
        <v>80.923721647696709</v>
      </c>
      <c r="Q417" s="42">
        <v>67.606210228700377</v>
      </c>
      <c r="R417" s="42">
        <v>46.728316595224932</v>
      </c>
      <c r="S417" s="42">
        <v>92.52204432975681</v>
      </c>
      <c r="T417" s="42">
        <v>85.724396071208346</v>
      </c>
      <c r="U417" s="42">
        <v>65.826265972712164</v>
      </c>
      <c r="V417" s="42">
        <v>82.268331521816933</v>
      </c>
      <c r="W417" s="42">
        <v>97.015196325106345</v>
      </c>
      <c r="X417" s="42">
        <v>82.354577653337543</v>
      </c>
      <c r="Y417" s="42">
        <v>69.58140960334886</v>
      </c>
      <c r="Z417" s="42">
        <v>46.408047578634793</v>
      </c>
      <c r="AA417" s="42">
        <v>96.573213858222175</v>
      </c>
      <c r="AB417" s="43">
        <v>-5.76977766796678</v>
      </c>
      <c r="AC417" s="43">
        <v>-16.253429266525178</v>
      </c>
      <c r="AD417" s="43">
        <v>-3.4644614271050145</v>
      </c>
      <c r="AE417" s="43">
        <v>-0.21671194586060372</v>
      </c>
      <c r="AF417" s="43">
        <v>-9.8997603600444286</v>
      </c>
      <c r="AG417" s="43">
        <v>-23.111801716931581</v>
      </c>
      <c r="AH417" s="43">
        <v>-18.353882760112484</v>
      </c>
      <c r="AI417" s="43">
        <v>-2.6282467031100487</v>
      </c>
      <c r="AJ417" s="43">
        <v>-14.802154055207916</v>
      </c>
      <c r="AK417" s="43">
        <v>-36.216213557323599</v>
      </c>
      <c r="AL417" s="43">
        <v>-16.559089780593339</v>
      </c>
      <c r="AM417" s="43">
        <v>-5.0431525838188112</v>
      </c>
      <c r="AN417" s="43">
        <v>-11.558807857372855</v>
      </c>
      <c r="AO417" s="43">
        <v>-23.037051733494774</v>
      </c>
      <c r="AP417" s="43">
        <v>-51.617901789650759</v>
      </c>
      <c r="AQ417" s="43">
        <v>-6.7656267728023138</v>
      </c>
      <c r="AR417" s="43">
        <v>-12.399825527479159</v>
      </c>
      <c r="AS417" s="43">
        <v>-33.845210206838964</v>
      </c>
      <c r="AT417" s="43">
        <v>-12.552656627603698</v>
      </c>
      <c r="AU417" s="43">
        <v>-2.541278915587708</v>
      </c>
      <c r="AV417" s="43">
        <v>-10.065431566082362</v>
      </c>
      <c r="AW417" s="43">
        <v>-20.611745523649216</v>
      </c>
      <c r="AX417" s="43">
        <v>-51.94088489301096</v>
      </c>
      <c r="AY417" s="43">
        <v>-2.546330160940824</v>
      </c>
      <c r="AZ417" s="43">
        <v>-2.2586036617881944</v>
      </c>
      <c r="BA417" s="43">
        <v>-9.5386264239658232</v>
      </c>
      <c r="BB417" s="43">
        <v>0.16607653657743082</v>
      </c>
      <c r="BC417" s="43">
        <v>0.2118693515286374</v>
      </c>
      <c r="BD417" s="43">
        <v>-4.1918069228326305</v>
      </c>
      <c r="BE417" s="43">
        <v>-9.4018896093678634</v>
      </c>
      <c r="BF417" s="43">
        <v>-6.8654805474025027</v>
      </c>
      <c r="BG417" s="43">
        <v>-0.81139783834098811</v>
      </c>
      <c r="BH417" s="43">
        <v>-11.918962528043975</v>
      </c>
      <c r="BI417" s="43">
        <v>-38.012262946790841</v>
      </c>
      <c r="BJ417" s="43">
        <v>-20.366110732123822</v>
      </c>
      <c r="BK417" s="43">
        <v>2.2468682761989989</v>
      </c>
      <c r="BL417" s="43">
        <v>-23.379870375127652</v>
      </c>
      <c r="BM417" s="43">
        <v>-23.453277263503669</v>
      </c>
      <c r="BN417" s="43">
        <v>-45.012246296529824</v>
      </c>
      <c r="BO417" s="43">
        <v>-4.3568711763419916</v>
      </c>
      <c r="BP417" s="43">
        <v>-8.6978441088984439</v>
      </c>
      <c r="BQ417" s="43">
        <v>-35.921460256693507</v>
      </c>
      <c r="BR417" s="43">
        <v>-16.4549772374071</v>
      </c>
      <c r="BS417" s="43">
        <v>6.2997254042028938</v>
      </c>
      <c r="BT417" s="43">
        <v>-21.923583112334576</v>
      </c>
      <c r="BU417" s="43">
        <v>-21.036164604064478</v>
      </c>
      <c r="BV417" s="43">
        <v>-44.630817077435822</v>
      </c>
      <c r="BW417" s="43">
        <v>-0.25455457724926633</v>
      </c>
      <c r="BX417" s="43">
        <v>-5.8297957723397618</v>
      </c>
      <c r="BY417" s="43">
        <v>-1.4674956466474702</v>
      </c>
      <c r="BZ417" s="43">
        <v>-0.40741849763783905</v>
      </c>
      <c r="CA417" s="43">
        <v>-8.2169754007238111E-2</v>
      </c>
      <c r="CB417" s="43">
        <v>-1.5469833105477724</v>
      </c>
      <c r="CC417" s="43">
        <v>-0.71574658711701133</v>
      </c>
      <c r="CD417" s="43">
        <v>-1.3852029147095704</v>
      </c>
      <c r="CE417" s="43">
        <v>-0.2247790616728593</v>
      </c>
      <c r="CF417" s="43">
        <v>-14.813035419507502</v>
      </c>
      <c r="CG417" s="43">
        <v>-5.9522570417561464</v>
      </c>
      <c r="CH417" s="43">
        <v>-1.1997399482868991</v>
      </c>
      <c r="CI417" s="43">
        <v>-2.7704535973508166</v>
      </c>
      <c r="CJ417" s="43">
        <v>-1.2081605215670528</v>
      </c>
      <c r="CK417" s="43">
        <v>-0.36894269810402575</v>
      </c>
      <c r="CL417" s="43">
        <v>-3.1057400166905285</v>
      </c>
      <c r="CM417" s="43">
        <v>-0.20774159575203505</v>
      </c>
      <c r="CN417" s="43">
        <v>-2.5482137250421832</v>
      </c>
      <c r="CO417" s="43">
        <v>-0.88686537760368811</v>
      </c>
      <c r="CP417" s="43">
        <v>-7.8489777274531977E-2</v>
      </c>
      <c r="CQ417" s="43">
        <v>0.13758533791968047</v>
      </c>
      <c r="CR417" s="43">
        <v>-0.75579449651205266</v>
      </c>
      <c r="CS417" s="43">
        <v>-0.30129499189966441</v>
      </c>
      <c r="CT417" s="43">
        <v>-0.57617291007719262</v>
      </c>
      <c r="CU417" s="43">
        <v>-8.7181509594733531E-2</v>
      </c>
      <c r="CV417" s="43">
        <v>-12.180592344680379</v>
      </c>
      <c r="CW417" s="43">
        <v>-6.2856686090880007</v>
      </c>
      <c r="CX417" s="43">
        <v>-2.0143987422466445</v>
      </c>
      <c r="CY417" s="43">
        <v>1.2274923391838086</v>
      </c>
      <c r="CZ417" s="43">
        <v>-2.4642119264557603</v>
      </c>
      <c r="DA417" s="43">
        <v>-0.38065023573016699</v>
      </c>
      <c r="DB417" s="43">
        <v>-2.143188660818633</v>
      </c>
      <c r="DC417" s="43">
        <v>-0.11996650952498296</v>
      </c>
      <c r="DD417" s="44">
        <v>1274</v>
      </c>
      <c r="DE417" s="44">
        <f t="shared" si="126"/>
        <v>7407</v>
      </c>
      <c r="DF417" s="43">
        <f t="shared" si="127"/>
        <v>-47.398843930635834</v>
      </c>
      <c r="DG417" s="43">
        <f t="shared" si="127"/>
        <v>-45.291380456459116</v>
      </c>
      <c r="DH417" s="44">
        <v>5152</v>
      </c>
      <c r="DI417" s="44">
        <f t="shared" si="128"/>
        <v>24722</v>
      </c>
      <c r="DJ417" s="43">
        <f t="shared" si="129"/>
        <v>-5.3115236169821722</v>
      </c>
      <c r="DK417" s="43">
        <f t="shared" si="129"/>
        <v>-32.900879383346002</v>
      </c>
    </row>
    <row r="418" spans="1:115" x14ac:dyDescent="0.25">
      <c r="A418" s="41">
        <v>2020</v>
      </c>
      <c r="B418" s="41" t="s">
        <v>167</v>
      </c>
      <c r="C418" s="41" t="s">
        <v>176</v>
      </c>
      <c r="D418" s="42">
        <v>93.282111637758717</v>
      </c>
      <c r="E418" s="42">
        <v>85.075880901118524</v>
      </c>
      <c r="F418" s="42">
        <v>95.011948720178438</v>
      </c>
      <c r="G418" s="42">
        <v>99.276195105410523</v>
      </c>
      <c r="H418" s="42">
        <v>89.016396935072677</v>
      </c>
      <c r="I418" s="42">
        <v>75.232419748797341</v>
      </c>
      <c r="J418" s="42">
        <v>76.806503583688666</v>
      </c>
      <c r="K418" s="42">
        <v>97.463193367758777</v>
      </c>
      <c r="L418" s="42">
        <v>89.941775057912025</v>
      </c>
      <c r="M418" s="42">
        <v>76.927635584577445</v>
      </c>
      <c r="N418" s="42">
        <v>98.728740246735029</v>
      </c>
      <c r="O418" s="42">
        <v>94.813974709602519</v>
      </c>
      <c r="P418" s="42">
        <v>94.470845979081858</v>
      </c>
      <c r="Q418" s="42">
        <v>76.845357444668892</v>
      </c>
      <c r="R418" s="42">
        <v>55.097285131085464</v>
      </c>
      <c r="S418" s="42">
        <v>107.56664368865982</v>
      </c>
      <c r="T418" s="42">
        <v>92.680566690028115</v>
      </c>
      <c r="U418" s="42">
        <v>80.112286586308855</v>
      </c>
      <c r="V418" s="42">
        <v>103.36905529584386</v>
      </c>
      <c r="W418" s="42">
        <v>97.503562019388795</v>
      </c>
      <c r="X418" s="42">
        <v>96.388278089101121</v>
      </c>
      <c r="Y418" s="42">
        <v>79.44596569958297</v>
      </c>
      <c r="Z418" s="42">
        <v>54.671940856389611</v>
      </c>
      <c r="AA418" s="42">
        <v>112.90095161525393</v>
      </c>
      <c r="AB418" s="43">
        <v>-5.1229229020184448</v>
      </c>
      <c r="AC418" s="43">
        <v>-14.906245075896829</v>
      </c>
      <c r="AD418" s="43">
        <v>-4.7054617571731461</v>
      </c>
      <c r="AE418" s="43">
        <v>0.79538832273813309</v>
      </c>
      <c r="AF418" s="43">
        <v>-9.0980289779402419</v>
      </c>
      <c r="AG418" s="43">
        <v>-23.719831658705516</v>
      </c>
      <c r="AH418" s="43">
        <v>-18.330730396251759</v>
      </c>
      <c r="AI418" s="43">
        <v>-2.2575173477255239</v>
      </c>
      <c r="AJ418" s="43">
        <v>-10.700159798079323</v>
      </c>
      <c r="AK418" s="43">
        <v>-27.9028511672071</v>
      </c>
      <c r="AL418" s="43">
        <v>-8.3582714417125956</v>
      </c>
      <c r="AM418" s="43">
        <v>-4.6372766073252354</v>
      </c>
      <c r="AN418" s="43">
        <v>-4.6769438308380877</v>
      </c>
      <c r="AO418" s="43">
        <v>-14.955743956863554</v>
      </c>
      <c r="AP418" s="43">
        <v>-38.415416463943252</v>
      </c>
      <c r="AQ418" s="43">
        <v>1.4491111208289498</v>
      </c>
      <c r="AR418" s="43">
        <v>-8.3577270541324467</v>
      </c>
      <c r="AS418" s="43">
        <v>-25.09398108810338</v>
      </c>
      <c r="AT418" s="43">
        <v>-4.4129993789504551</v>
      </c>
      <c r="AU418" s="43">
        <v>-2.550281879621763</v>
      </c>
      <c r="AV418" s="43">
        <v>-2.8673225792194446</v>
      </c>
      <c r="AW418" s="43">
        <v>-11.912638190221415</v>
      </c>
      <c r="AX418" s="43">
        <v>-38.74744259108828</v>
      </c>
      <c r="AY418" s="43">
        <v>6.4725490634230054</v>
      </c>
      <c r="AZ418" s="43">
        <v>-2.6655620634517763</v>
      </c>
      <c r="BA418" s="43">
        <v>-10.297097308089064</v>
      </c>
      <c r="BB418" s="43">
        <v>-0.53197620306536519</v>
      </c>
      <c r="BC418" s="43">
        <v>0.29436257807438082</v>
      </c>
      <c r="BD418" s="43">
        <v>-4.8944062741449024</v>
      </c>
      <c r="BE418" s="43">
        <v>-11.438902017880936</v>
      </c>
      <c r="BF418" s="43">
        <v>-8.5001165108873007</v>
      </c>
      <c r="BG418" s="43">
        <v>-1.0190659669168767</v>
      </c>
      <c r="BH418" s="43">
        <v>-11.734350569121455</v>
      </c>
      <c r="BI418" s="43">
        <v>-36.441240606929348</v>
      </c>
      <c r="BJ418" s="43">
        <v>-18.505076107956576</v>
      </c>
      <c r="BK418" s="43">
        <v>1.225515353821427</v>
      </c>
      <c r="BL418" s="43">
        <v>-20.549997960518731</v>
      </c>
      <c r="BM418" s="43">
        <v>-22.211737451692837</v>
      </c>
      <c r="BN418" s="43">
        <v>-43.909597293196711</v>
      </c>
      <c r="BO418" s="43">
        <v>-3.459875170872817</v>
      </c>
      <c r="BP418" s="43">
        <v>-8.6457538036106456</v>
      </c>
      <c r="BQ418" s="43">
        <v>-34.222415992522158</v>
      </c>
      <c r="BR418" s="43">
        <v>-14.560673124818679</v>
      </c>
      <c r="BS418" s="43">
        <v>4.9687195910326887</v>
      </c>
      <c r="BT418" s="43">
        <v>-19.027561905454249</v>
      </c>
      <c r="BU418" s="43">
        <v>-19.696514240827966</v>
      </c>
      <c r="BV418" s="43">
        <v>-43.64721989324768</v>
      </c>
      <c r="BW418" s="43">
        <v>0.79249965973431369</v>
      </c>
      <c r="BX418" s="43">
        <v>-5.2026238823702053</v>
      </c>
      <c r="BY418" s="43">
        <v>-1.2863422303607632</v>
      </c>
      <c r="BZ418" s="43">
        <v>-0.42426690067534328</v>
      </c>
      <c r="CA418" s="43">
        <v>0.40929164264412238</v>
      </c>
      <c r="CB418" s="43">
        <v>-1.3638412049178132</v>
      </c>
      <c r="CC418" s="43">
        <v>-0.71099879634044649</v>
      </c>
      <c r="CD418" s="43">
        <v>-1.617277219671537</v>
      </c>
      <c r="CE418" s="43">
        <v>-0.20918917304842449</v>
      </c>
      <c r="CF418" s="43">
        <v>-11.023113579256067</v>
      </c>
      <c r="CG418" s="43">
        <v>-4.7991209962833663</v>
      </c>
      <c r="CH418" s="43">
        <v>-0.74018210677854812</v>
      </c>
      <c r="CI418" s="43">
        <v>-2.634238928262036</v>
      </c>
      <c r="CJ418" s="43">
        <v>-0.58909005428651851</v>
      </c>
      <c r="CK418" s="43">
        <v>-0.25122033039292585</v>
      </c>
      <c r="CL418" s="43">
        <v>-2.060362169370753</v>
      </c>
      <c r="CM418" s="43">
        <v>5.11010061180781E-2</v>
      </c>
      <c r="CN418" s="43">
        <v>-2.9100330917446589</v>
      </c>
      <c r="CO418" s="43">
        <v>-0.94172462730804141</v>
      </c>
      <c r="CP418" s="43">
        <v>-0.1197599649975946</v>
      </c>
      <c r="CQ418" s="43">
        <v>0.18358844886360565</v>
      </c>
      <c r="CR418" s="43">
        <v>-0.83375252105015563</v>
      </c>
      <c r="CS418" s="43">
        <v>-0.3658286801559788</v>
      </c>
      <c r="CT418" s="43">
        <v>-0.72803748847681005</v>
      </c>
      <c r="CU418" s="43">
        <v>-0.104518258619684</v>
      </c>
      <c r="CV418" s="43">
        <v>-12.049678326053728</v>
      </c>
      <c r="CW418" s="43">
        <v>-6.0698959630019145</v>
      </c>
      <c r="CX418" s="43">
        <v>-1.829827820325848</v>
      </c>
      <c r="CY418" s="43">
        <v>0.62429561665095656</v>
      </c>
      <c r="CZ418" s="43">
        <v>-2.1897605251564132</v>
      </c>
      <c r="DA418" s="43">
        <v>-0.3596045064704334</v>
      </c>
      <c r="DB418" s="43">
        <v>-2.1308212626173044</v>
      </c>
      <c r="DC418" s="43">
        <v>-9.406386513277161E-2</v>
      </c>
      <c r="DD418" s="44">
        <v>1793</v>
      </c>
      <c r="DE418" s="44">
        <f t="shared" si="126"/>
        <v>9200</v>
      </c>
      <c r="DF418" s="43">
        <f t="shared" si="127"/>
        <v>-34.941944847605221</v>
      </c>
      <c r="DG418" s="43">
        <f t="shared" si="127"/>
        <v>-43.540963485731822</v>
      </c>
      <c r="DH418" s="44">
        <v>6837</v>
      </c>
      <c r="DI418" s="44">
        <f t="shared" si="128"/>
        <v>31559</v>
      </c>
      <c r="DJ418" s="43">
        <f t="shared" si="129"/>
        <v>-2.4679029957203946</v>
      </c>
      <c r="DK418" s="43">
        <f t="shared" si="129"/>
        <v>-28.036211063985039</v>
      </c>
    </row>
    <row r="419" spans="1:115" x14ac:dyDescent="0.25">
      <c r="A419" s="41">
        <v>2020</v>
      </c>
      <c r="B419" s="41" t="s">
        <v>168</v>
      </c>
      <c r="C419" s="41" t="s">
        <v>176</v>
      </c>
      <c r="D419" s="42">
        <v>92.492208237621526</v>
      </c>
      <c r="E419" s="42">
        <v>84.361707714120683</v>
      </c>
      <c r="F419" s="42">
        <v>94.642772527616117</v>
      </c>
      <c r="G419" s="42">
        <v>98.21976831518991</v>
      </c>
      <c r="H419" s="42">
        <v>88.770691454988338</v>
      </c>
      <c r="I419" s="42">
        <v>78.810519137639048</v>
      </c>
      <c r="J419" s="42">
        <v>73.865544783299271</v>
      </c>
      <c r="K419" s="42">
        <v>97.884499570749441</v>
      </c>
      <c r="L419" s="42">
        <v>89.672654533242365</v>
      </c>
      <c r="M419" s="42">
        <v>78.385148100189681</v>
      </c>
      <c r="N419" s="42">
        <v>88.944943660418005</v>
      </c>
      <c r="O419" s="42">
        <v>96.014973992010354</v>
      </c>
      <c r="P419" s="42">
        <v>95.041418053193055</v>
      </c>
      <c r="Q419" s="42">
        <v>77.102963317009525</v>
      </c>
      <c r="R419" s="42">
        <v>53.397158916240897</v>
      </c>
      <c r="S419" s="42">
        <v>96.573750145956964</v>
      </c>
      <c r="T419" s="42">
        <v>92.482478488391678</v>
      </c>
      <c r="U419" s="42">
        <v>82.005270147432441</v>
      </c>
      <c r="V419" s="42">
        <v>93.417139749475226</v>
      </c>
      <c r="W419" s="42">
        <v>98.695907696928543</v>
      </c>
      <c r="X419" s="42">
        <v>97.216602169867855</v>
      </c>
      <c r="Y419" s="42">
        <v>80.419525019986409</v>
      </c>
      <c r="Z419" s="42">
        <v>52.459949408929596</v>
      </c>
      <c r="AA419" s="42">
        <v>102.19032912504831</v>
      </c>
      <c r="AB419" s="43">
        <v>-6.7271232120554414</v>
      </c>
      <c r="AC419" s="43">
        <v>-14.797136038186153</v>
      </c>
      <c r="AD419" s="43">
        <v>-5.7954180673786997</v>
      </c>
      <c r="AE419" s="43">
        <v>-1.1614293073935356</v>
      </c>
      <c r="AF419" s="43">
        <v>-11.38474189386528</v>
      </c>
      <c r="AG419" s="43">
        <v>-20.750104346963816</v>
      </c>
      <c r="AH419" s="43">
        <v>-22.234608745684692</v>
      </c>
      <c r="AI419" s="43">
        <v>-1.9982142307336859</v>
      </c>
      <c r="AJ419" s="43">
        <v>-11.080082907572065</v>
      </c>
      <c r="AK419" s="43">
        <v>-21.095055999293166</v>
      </c>
      <c r="AL419" s="43">
        <v>-17.73428866940171</v>
      </c>
      <c r="AM419" s="43">
        <v>-4.3549831206948442</v>
      </c>
      <c r="AN419" s="43">
        <v>-9.695273525835546</v>
      </c>
      <c r="AO419" s="43">
        <v>-33.410120564622673</v>
      </c>
      <c r="AP419" s="43">
        <v>-38.99629904375773</v>
      </c>
      <c r="AQ419" s="43">
        <v>-3.6381140006663704</v>
      </c>
      <c r="AR419" s="43">
        <v>-8.7659539610015038</v>
      </c>
      <c r="AS419" s="43">
        <v>-17.836566550309875</v>
      </c>
      <c r="AT419" s="43">
        <v>-14.37661810139128</v>
      </c>
      <c r="AU419" s="43">
        <v>-2.288254501979925</v>
      </c>
      <c r="AV419" s="43">
        <v>-7.777136101920723</v>
      </c>
      <c r="AW419" s="43">
        <v>-30.665532734207911</v>
      </c>
      <c r="AX419" s="43">
        <v>-40.049819303671754</v>
      </c>
      <c r="AY419" s="43">
        <v>1.6139615499272564</v>
      </c>
      <c r="AZ419" s="43">
        <v>-3.1746287861288081</v>
      </c>
      <c r="BA419" s="43">
        <v>-10.849523412677708</v>
      </c>
      <c r="BB419" s="43">
        <v>-1.1960622242766394</v>
      </c>
      <c r="BC419" s="43">
        <v>0.11263433785690946</v>
      </c>
      <c r="BD419" s="43">
        <v>-5.7237215149972487</v>
      </c>
      <c r="BE419" s="43">
        <v>-12.607037405521016</v>
      </c>
      <c r="BF419" s="43">
        <v>-10.228903283044321</v>
      </c>
      <c r="BG419" s="43">
        <v>-1.1421978209188666</v>
      </c>
      <c r="BH419" s="43">
        <v>-11.648190298205707</v>
      </c>
      <c r="BI419" s="43">
        <v>-34.501532431029823</v>
      </c>
      <c r="BJ419" s="43">
        <v>-18.401325327543582</v>
      </c>
      <c r="BK419" s="43">
        <v>0.49847279205428308</v>
      </c>
      <c r="BL419" s="43">
        <v>-19.047318191751806</v>
      </c>
      <c r="BM419" s="43">
        <v>-23.977698749091825</v>
      </c>
      <c r="BN419" s="43">
        <v>-43.219039306185223</v>
      </c>
      <c r="BO419" s="43">
        <v>-3.4825866768984914</v>
      </c>
      <c r="BP419" s="43">
        <v>-8.6617501816778741</v>
      </c>
      <c r="BQ419" s="43">
        <v>-32.129383624454611</v>
      </c>
      <c r="BR419" s="43">
        <v>-14.53546336925109</v>
      </c>
      <c r="BS419" s="43">
        <v>4.0121487261170596</v>
      </c>
      <c r="BT419" s="43">
        <v>-17.463767046730528</v>
      </c>
      <c r="BU419" s="43">
        <v>-21.438838341509925</v>
      </c>
      <c r="BV419" s="43">
        <v>-43.14062621692667</v>
      </c>
      <c r="BW419" s="43">
        <v>0.89816384850869291</v>
      </c>
      <c r="BX419" s="43">
        <v>-6.7060274617546458</v>
      </c>
      <c r="BY419" s="43">
        <v>-1.2017963579373028</v>
      </c>
      <c r="BZ419" s="43">
        <v>-0.51319559164726558</v>
      </c>
      <c r="CA419" s="43">
        <v>-0.5385882387741795</v>
      </c>
      <c r="CB419" s="43">
        <v>-1.6817142965806544</v>
      </c>
      <c r="CC419" s="43">
        <v>-0.61630269390241665</v>
      </c>
      <c r="CD419" s="43">
        <v>-1.9614200540570643</v>
      </c>
      <c r="CE419" s="43">
        <v>-0.19301022885576313</v>
      </c>
      <c r="CF419" s="43">
        <v>-11.485582448272959</v>
      </c>
      <c r="CG419" s="43">
        <v>-3.4345677005420017</v>
      </c>
      <c r="CH419" s="43">
        <v>-1.514511007981256</v>
      </c>
      <c r="CI419" s="43">
        <v>-2.7365868586889155</v>
      </c>
      <c r="CJ419" s="43">
        <v>-1.0356462842955476</v>
      </c>
      <c r="CK419" s="43">
        <v>-0.67756963843370233</v>
      </c>
      <c r="CL419" s="43">
        <v>-1.9747661658498139</v>
      </c>
      <c r="CM419" s="43">
        <v>-0.11193479248172064</v>
      </c>
      <c r="CN419" s="43">
        <v>-3.3731630141965798</v>
      </c>
      <c r="CO419" s="43">
        <v>-0.97432216271947381</v>
      </c>
      <c r="CP419" s="43">
        <v>-0.17332921119649797</v>
      </c>
      <c r="CQ419" s="43">
        <v>9.5614652807541223E-2</v>
      </c>
      <c r="CR419" s="43">
        <v>-0.92927805602069247</v>
      </c>
      <c r="CS419" s="43">
        <v>-0.39684523224555363</v>
      </c>
      <c r="CT419" s="43">
        <v>-0.8802072675839534</v>
      </c>
      <c r="CU419" s="43">
        <v>-0.1147957372379497</v>
      </c>
      <c r="CV419" s="43">
        <v>-11.965486992332066</v>
      </c>
      <c r="CW419" s="43">
        <v>-5.7223049642507826</v>
      </c>
      <c r="CX419" s="43">
        <v>-1.7853869858715512</v>
      </c>
      <c r="CY419" s="43">
        <v>0.19687409547218301</v>
      </c>
      <c r="CZ419" s="43">
        <v>-2.0390506755988165</v>
      </c>
      <c r="DA419" s="43">
        <v>-0.40437833867514911</v>
      </c>
      <c r="DB419" s="43">
        <v>-2.1099743482854247</v>
      </c>
      <c r="DC419" s="43">
        <v>-0.10126577512252392</v>
      </c>
      <c r="DD419" s="44">
        <v>1549</v>
      </c>
      <c r="DE419" s="44">
        <f t="shared" si="126"/>
        <v>10749</v>
      </c>
      <c r="DF419" s="43">
        <f t="shared" si="127"/>
        <v>-36.723856209150327</v>
      </c>
      <c r="DG419" s="43">
        <f t="shared" si="127"/>
        <v>-42.650589553433285</v>
      </c>
      <c r="DH419" s="44">
        <v>5921</v>
      </c>
      <c r="DI419" s="44">
        <f t="shared" si="128"/>
        <v>37480</v>
      </c>
      <c r="DJ419" s="43">
        <f t="shared" si="129"/>
        <v>-16.687772618545093</v>
      </c>
      <c r="DK419" s="43">
        <f t="shared" si="129"/>
        <v>-26.45356252820784</v>
      </c>
    </row>
    <row r="420" spans="1:115" x14ac:dyDescent="0.25">
      <c r="A420" s="41">
        <v>2020</v>
      </c>
      <c r="B420" s="41" t="s">
        <v>169</v>
      </c>
      <c r="C420" s="41" t="s">
        <v>176</v>
      </c>
      <c r="D420" s="42">
        <v>93.09287184148323</v>
      </c>
      <c r="E420" s="42">
        <v>84.49298954996587</v>
      </c>
      <c r="F420" s="42">
        <v>95.995994226277489</v>
      </c>
      <c r="G420" s="42">
        <v>98.114280755742996</v>
      </c>
      <c r="H420" s="42">
        <v>90.621294001519686</v>
      </c>
      <c r="I420" s="42">
        <v>81.052760871261057</v>
      </c>
      <c r="J420" s="42">
        <v>74.968831301912246</v>
      </c>
      <c r="K420" s="42">
        <v>99.271427290083665</v>
      </c>
      <c r="L420" s="42">
        <v>98.140567324704975</v>
      </c>
      <c r="M420" s="42">
        <v>93.808255240101289</v>
      </c>
      <c r="N420" s="42">
        <v>101.3232693805202</v>
      </c>
      <c r="O420" s="42">
        <v>99.667579730152426</v>
      </c>
      <c r="P420" s="42">
        <v>108.07291316149841</v>
      </c>
      <c r="Q420" s="42">
        <v>88.478298475711625</v>
      </c>
      <c r="R420" s="42">
        <v>75.063846009539276</v>
      </c>
      <c r="S420" s="42">
        <v>100.12961157375742</v>
      </c>
      <c r="T420" s="42">
        <v>101.49012382899882</v>
      </c>
      <c r="U420" s="42">
        <v>98.557980879150847</v>
      </c>
      <c r="V420" s="42">
        <v>106.6948072657149</v>
      </c>
      <c r="W420" s="42">
        <v>102.663877707705</v>
      </c>
      <c r="X420" s="42">
        <v>110.96952265920837</v>
      </c>
      <c r="Y420" s="42">
        <v>93.140120048287017</v>
      </c>
      <c r="Z420" s="42">
        <v>74.090467382130939</v>
      </c>
      <c r="AA420" s="42">
        <v>106.2061053582096</v>
      </c>
      <c r="AB420" s="43">
        <v>-6.5739160120361628</v>
      </c>
      <c r="AC420" s="43">
        <v>-14.446748551071387</v>
      </c>
      <c r="AD420" s="43">
        <v>-3.7614967710855485</v>
      </c>
      <c r="AE420" s="43">
        <v>-1.522771515674215</v>
      </c>
      <c r="AF420" s="43">
        <v>-11.588077983621792</v>
      </c>
      <c r="AG420" s="43">
        <v>-18.153046036979781</v>
      </c>
      <c r="AH420" s="43">
        <v>-21.440332164077592</v>
      </c>
      <c r="AI420" s="43">
        <v>-1.8575945518666814</v>
      </c>
      <c r="AJ420" s="43">
        <v>1.4672532405566097</v>
      </c>
      <c r="AK420" s="43">
        <v>-4.8778286392868075</v>
      </c>
      <c r="AL420" s="43">
        <v>3.1365294833857416</v>
      </c>
      <c r="AM420" s="43">
        <v>3.0855909779212931</v>
      </c>
      <c r="AN420" s="43">
        <v>6.1819995623413337</v>
      </c>
      <c r="AO420" s="43">
        <v>-5.3117045870626933</v>
      </c>
      <c r="AP420" s="43">
        <v>-8.8580815906024402</v>
      </c>
      <c r="AQ420" s="43">
        <v>5.7045189850442712</v>
      </c>
      <c r="AR420" s="43">
        <v>4.1274631094020187</v>
      </c>
      <c r="AS420" s="43">
        <v>-0.67130440298311944</v>
      </c>
      <c r="AT420" s="43">
        <v>7.4261365726883355</v>
      </c>
      <c r="AU420" s="43">
        <v>5.1818980391084235</v>
      </c>
      <c r="AV420" s="43">
        <v>8.7230121997081014</v>
      </c>
      <c r="AW420" s="43">
        <v>-0.61420010357363664</v>
      </c>
      <c r="AX420" s="43">
        <v>-10.121875134685732</v>
      </c>
      <c r="AY420" s="43">
        <v>11.300670719668982</v>
      </c>
      <c r="AZ420" s="43">
        <v>-3.5548628171558905</v>
      </c>
      <c r="BA420" s="43">
        <v>-11.241944558843119</v>
      </c>
      <c r="BB420" s="43">
        <v>-1.4816554794815917</v>
      </c>
      <c r="BC420" s="43">
        <v>-6.927726598633388E-2</v>
      </c>
      <c r="BD420" s="43">
        <v>-6.4017815659195403</v>
      </c>
      <c r="BE420" s="43">
        <v>-13.222954429517021</v>
      </c>
      <c r="BF420" s="43">
        <v>-11.487537219572374</v>
      </c>
      <c r="BG420" s="43">
        <v>-1.2230136760473242</v>
      </c>
      <c r="BH420" s="43">
        <v>-10.177432810272148</v>
      </c>
      <c r="BI420" s="43">
        <v>-31.198838949971229</v>
      </c>
      <c r="BJ420" s="43">
        <v>-16.05417003968428</v>
      </c>
      <c r="BK420" s="43">
        <v>0.7869062160263951</v>
      </c>
      <c r="BL420" s="43">
        <v>-16.068458029878453</v>
      </c>
      <c r="BM420" s="43">
        <v>-21.870384973132705</v>
      </c>
      <c r="BN420" s="43">
        <v>-39.205729047393412</v>
      </c>
      <c r="BO420" s="43">
        <v>-2.4950569533948919</v>
      </c>
      <c r="BP420" s="43">
        <v>-7.2108988561978453</v>
      </c>
      <c r="BQ420" s="43">
        <v>-28.584728554651019</v>
      </c>
      <c r="BR420" s="43">
        <v>-12.100723780255151</v>
      </c>
      <c r="BS420" s="43">
        <v>4.1443117824569997</v>
      </c>
      <c r="BT420" s="43">
        <v>-14.3575133477019</v>
      </c>
      <c r="BU420" s="43">
        <v>-19.070199349290473</v>
      </c>
      <c r="BV420" s="43">
        <v>-39.273371519051025</v>
      </c>
      <c r="BW420" s="43">
        <v>2.0296825052526168</v>
      </c>
      <c r="BX420" s="43">
        <v>-6.6061330707995367</v>
      </c>
      <c r="BY420" s="43">
        <v>-1.174780305157457</v>
      </c>
      <c r="BZ420" s="43">
        <v>-0.36406780332261446</v>
      </c>
      <c r="CA420" s="43">
        <v>-0.68980518331952878</v>
      </c>
      <c r="CB420" s="43">
        <v>-1.7591062965418345</v>
      </c>
      <c r="CC420" s="43">
        <v>-0.57909000828967561</v>
      </c>
      <c r="CD420" s="43">
        <v>-1.8933564864335473</v>
      </c>
      <c r="CE420" s="43">
        <v>-0.14592698773487928</v>
      </c>
      <c r="CF420" s="43">
        <v>1.3251178986540726</v>
      </c>
      <c r="CG420" s="43">
        <v>-1.0304997864748493</v>
      </c>
      <c r="CH420" s="43">
        <v>0.22691958930221584</v>
      </c>
      <c r="CI420" s="43">
        <v>1.8150956592559513</v>
      </c>
      <c r="CJ420" s="43">
        <v>0.65687540419005719</v>
      </c>
      <c r="CK420" s="43">
        <v>-0.13574831981324487</v>
      </c>
      <c r="CL420" s="43">
        <v>-0.37680410169507206</v>
      </c>
      <c r="CM420" s="43">
        <v>0.16927945388901444</v>
      </c>
      <c r="CN420" s="43">
        <v>-3.7518009530418146</v>
      </c>
      <c r="CO420" s="43">
        <v>-0.99800030034591158</v>
      </c>
      <c r="CP420" s="43">
        <v>-0.19435800093516767</v>
      </c>
      <c r="CQ420" s="43">
        <v>2.6464136608250798E-3</v>
      </c>
      <c r="CR420" s="43">
        <v>-1.0215894407087056</v>
      </c>
      <c r="CS420" s="43">
        <v>-0.41712929902768703</v>
      </c>
      <c r="CT420" s="43">
        <v>-1.0051208177183075</v>
      </c>
      <c r="CU420" s="43">
        <v>-0.11824950796685936</v>
      </c>
      <c r="CV420" s="43">
        <v>-10.429964455429756</v>
      </c>
      <c r="CW420" s="43">
        <v>-5.1945696395418555</v>
      </c>
      <c r="CX420" s="43">
        <v>-1.5579806846823856</v>
      </c>
      <c r="CY420" s="43">
        <v>0.41536961863097638</v>
      </c>
      <c r="CZ420" s="43">
        <v>-1.7304247037961118</v>
      </c>
      <c r="DA420" s="43">
        <v>-0.37552374043485703</v>
      </c>
      <c r="DB420" s="43">
        <v>-1.9143502923712421</v>
      </c>
      <c r="DC420" s="43">
        <v>-7.2485013234280402E-2</v>
      </c>
      <c r="DD420" s="44">
        <v>2033</v>
      </c>
      <c r="DE420" s="44">
        <f t="shared" si="126"/>
        <v>12782</v>
      </c>
      <c r="DF420" s="43">
        <f t="shared" si="127"/>
        <v>-16.130363036303631</v>
      </c>
      <c r="DG420" s="43">
        <f t="shared" si="127"/>
        <v>-39.613549392922941</v>
      </c>
      <c r="DH420" s="44">
        <v>6588</v>
      </c>
      <c r="DI420" s="44">
        <f t="shared" si="128"/>
        <v>44068</v>
      </c>
      <c r="DJ420" s="43">
        <f t="shared" si="129"/>
        <v>2.7288320598783722</v>
      </c>
      <c r="DK420" s="43">
        <f t="shared" si="129"/>
        <v>-23.191689615505283</v>
      </c>
    </row>
    <row r="421" spans="1:115" x14ac:dyDescent="0.25">
      <c r="A421" s="41">
        <v>2020</v>
      </c>
      <c r="B421" s="41" t="s">
        <v>170</v>
      </c>
      <c r="C421" s="41" t="s">
        <v>176</v>
      </c>
      <c r="D421" s="42">
        <v>93.745543664728615</v>
      </c>
      <c r="E421" s="42">
        <v>84.513994643701096</v>
      </c>
      <c r="F421" s="42">
        <v>96.58582745341576</v>
      </c>
      <c r="G421" s="42">
        <v>97.655099654540905</v>
      </c>
      <c r="H421" s="42">
        <v>93.17350641603764</v>
      </c>
      <c r="I421" s="42">
        <v>82.283579624099985</v>
      </c>
      <c r="J421" s="42">
        <v>78.937930170730453</v>
      </c>
      <c r="K421" s="42">
        <v>100.15709288469175</v>
      </c>
      <c r="L421" s="42">
        <v>103.69401626829028</v>
      </c>
      <c r="M421" s="42">
        <v>102.69102069797998</v>
      </c>
      <c r="N421" s="42">
        <v>105.69950990937966</v>
      </c>
      <c r="O421" s="42">
        <v>103.99414433546963</v>
      </c>
      <c r="P421" s="42">
        <v>115.93665987867024</v>
      </c>
      <c r="Q421" s="42">
        <v>86.084145619361905</v>
      </c>
      <c r="R421" s="42">
        <v>81.770658769119748</v>
      </c>
      <c r="S421" s="42">
        <v>106.51758658783098</v>
      </c>
      <c r="T421" s="42">
        <v>107.47867910123267</v>
      </c>
      <c r="U421" s="42">
        <v>108.34769474394407</v>
      </c>
      <c r="V421" s="42">
        <v>111.87598057156474</v>
      </c>
      <c r="W421" s="42">
        <v>107.19244847553809</v>
      </c>
      <c r="X421" s="42">
        <v>119.68217050174981</v>
      </c>
      <c r="Y421" s="42">
        <v>91.378148956711286</v>
      </c>
      <c r="Z421" s="42">
        <v>80.813742224379439</v>
      </c>
      <c r="AA421" s="42">
        <v>112.92154939890207</v>
      </c>
      <c r="AB421" s="43">
        <v>-7.293233125029186</v>
      </c>
      <c r="AC421" s="43">
        <v>-14.128694909828177</v>
      </c>
      <c r="AD421" s="43">
        <v>-4.4493793367647587</v>
      </c>
      <c r="AE421" s="43">
        <v>-3.4908321670378717</v>
      </c>
      <c r="AF421" s="43">
        <v>-11.039542200043373</v>
      </c>
      <c r="AG421" s="43">
        <v>-17.75230095765211</v>
      </c>
      <c r="AH421" s="43">
        <v>-19.776443225604879</v>
      </c>
      <c r="AI421" s="43">
        <v>-1.1262902246508832</v>
      </c>
      <c r="AJ421" s="43">
        <v>3.5569634867460787</v>
      </c>
      <c r="AK421" s="43">
        <v>-4.7624558681653939</v>
      </c>
      <c r="AL421" s="43">
        <v>3.9912600619361527</v>
      </c>
      <c r="AM421" s="43">
        <v>6.6747336265897905</v>
      </c>
      <c r="AN421" s="43">
        <v>4.9030458404833333</v>
      </c>
      <c r="AO421" s="43">
        <v>-8.6485247263318072</v>
      </c>
      <c r="AP421" s="43">
        <v>-4.1004504359589138</v>
      </c>
      <c r="AQ421" s="43">
        <v>9.8108243319548158</v>
      </c>
      <c r="AR421" s="43">
        <v>6.3120228646547094</v>
      </c>
      <c r="AS421" s="43">
        <v>-0.52686654711148195</v>
      </c>
      <c r="AT421" s="43">
        <v>8.2968453390072519</v>
      </c>
      <c r="AU421" s="43">
        <v>8.808485550796874</v>
      </c>
      <c r="AV421" s="43">
        <v>7.8521744285700912</v>
      </c>
      <c r="AW421" s="43">
        <v>-3.6489748942222455</v>
      </c>
      <c r="AX421" s="43">
        <v>-5.3483356405367939</v>
      </c>
      <c r="AY421" s="43">
        <v>15.212920396389462</v>
      </c>
      <c r="AZ421" s="43">
        <v>-3.9359639174415539</v>
      </c>
      <c r="BA421" s="43">
        <v>-11.524999869206464</v>
      </c>
      <c r="BB421" s="43">
        <v>-1.7825148841103533</v>
      </c>
      <c r="BC421" s="43">
        <v>-0.41657719080276934</v>
      </c>
      <c r="BD421" s="43">
        <v>-6.8918233478623474</v>
      </c>
      <c r="BE421" s="43">
        <v>-13.679854456005591</v>
      </c>
      <c r="BF421" s="43">
        <v>-12.34747972398692</v>
      </c>
      <c r="BG421" s="43">
        <v>-1.2131833412525439</v>
      </c>
      <c r="BH421" s="43">
        <v>-8.7488066080764213</v>
      </c>
      <c r="BI421" s="43">
        <v>-28.326452647719414</v>
      </c>
      <c r="BJ421" s="43">
        <v>-14.023046331757616</v>
      </c>
      <c r="BK421" s="43">
        <v>1.3818956924751102</v>
      </c>
      <c r="BL421" s="43">
        <v>-13.685303699340057</v>
      </c>
      <c r="BM421" s="43">
        <v>-20.518904322492649</v>
      </c>
      <c r="BN421" s="43">
        <v>-35.418664200188573</v>
      </c>
      <c r="BO421" s="43">
        <v>-1.2748315878953642</v>
      </c>
      <c r="BP421" s="43">
        <v>-5.7872003971728647</v>
      </c>
      <c r="BQ421" s="43">
        <v>-25.496238489383583</v>
      </c>
      <c r="BR421" s="43">
        <v>-9.9918134172392925</v>
      </c>
      <c r="BS421" s="43">
        <v>4.6217503846336383</v>
      </c>
      <c r="BT421" s="43">
        <v>-11.820428601627942</v>
      </c>
      <c r="BU421" s="43">
        <v>-17.478364588563611</v>
      </c>
      <c r="BV421" s="43">
        <v>-35.603202904546514</v>
      </c>
      <c r="BW421" s="43">
        <v>3.3545505920155483</v>
      </c>
      <c r="BX421" s="43">
        <v>-7.4966288981973204</v>
      </c>
      <c r="BY421" s="43">
        <v>-1.1492284455833726</v>
      </c>
      <c r="BZ421" s="43">
        <v>-0.38675379852253322</v>
      </c>
      <c r="CA421" s="43">
        <v>-1.6449153247322754</v>
      </c>
      <c r="CB421" s="43">
        <v>-1.7056675018219245</v>
      </c>
      <c r="CC421" s="43">
        <v>-0.56287262403507798</v>
      </c>
      <c r="CD421" s="43">
        <v>-1.918814970594064</v>
      </c>
      <c r="CE421" s="43">
        <v>-0.1283762329080721</v>
      </c>
      <c r="CF421" s="43">
        <v>3.4703584540032923</v>
      </c>
      <c r="CG421" s="43">
        <v>-1.0669061823954404</v>
      </c>
      <c r="CH421" s="43">
        <v>0.45788281689107535</v>
      </c>
      <c r="CI421" s="43">
        <v>3.6762851420724902</v>
      </c>
      <c r="CJ421" s="43">
        <v>0.4116129856548934</v>
      </c>
      <c r="CK421" s="43">
        <v>-0.17487928531184649</v>
      </c>
      <c r="CL421" s="43">
        <v>-0.11626169195608756</v>
      </c>
      <c r="CM421" s="43">
        <v>0.28262466904820743</v>
      </c>
      <c r="CN421" s="43">
        <v>-4.1387820485848108</v>
      </c>
      <c r="CO421" s="43">
        <v>-1.0148424333048147</v>
      </c>
      <c r="CP421" s="43">
        <v>-0.21453554883626311</v>
      </c>
      <c r="CQ421" s="43">
        <v>-0.16932850879713535</v>
      </c>
      <c r="CR421" s="43">
        <v>-1.0905357606416564</v>
      </c>
      <c r="CS421" s="43">
        <v>-0.43070681550830286</v>
      </c>
      <c r="CT421" s="43">
        <v>-1.0972641919748365</v>
      </c>
      <c r="CU421" s="43">
        <v>-0.12156878952180124</v>
      </c>
      <c r="CV421" s="43">
        <v>-9.0198816852871442</v>
      </c>
      <c r="CW421" s="43">
        <v>-4.7902737524801866</v>
      </c>
      <c r="CX421" s="43">
        <v>-1.3545489481484103</v>
      </c>
      <c r="CY421" s="43">
        <v>0.75469468260843908</v>
      </c>
      <c r="CZ421" s="43">
        <v>-1.5112938423045701</v>
      </c>
      <c r="DA421" s="43">
        <v>-0.35473635234272183</v>
      </c>
      <c r="DB421" s="43">
        <v>-1.7282322936066896</v>
      </c>
      <c r="DC421" s="43">
        <v>-3.5491179013003714E-2</v>
      </c>
      <c r="DD421" s="44">
        <v>2187</v>
      </c>
      <c r="DE421" s="44">
        <f t="shared" si="126"/>
        <v>14969</v>
      </c>
      <c r="DF421" s="43">
        <f t="shared" si="127"/>
        <v>-15.852250865717588</v>
      </c>
      <c r="DG421" s="43">
        <f t="shared" si="127"/>
        <v>-37.015063536144069</v>
      </c>
      <c r="DH421" s="44">
        <v>6536</v>
      </c>
      <c r="DI421" s="44">
        <f t="shared" si="128"/>
        <v>50604</v>
      </c>
      <c r="DJ421" s="43">
        <f t="shared" si="129"/>
        <v>3.9936356404136841</v>
      </c>
      <c r="DK421" s="43">
        <f t="shared" si="129"/>
        <v>-20.507705116322906</v>
      </c>
    </row>
    <row r="422" spans="1:115" x14ac:dyDescent="0.25">
      <c r="A422" s="41">
        <v>2020</v>
      </c>
      <c r="B422" s="41" t="s">
        <v>171</v>
      </c>
      <c r="C422" s="41" t="s">
        <v>176</v>
      </c>
      <c r="D422" s="42">
        <v>95.644283515220721</v>
      </c>
      <c r="E422" s="42">
        <v>85.443470041485057</v>
      </c>
      <c r="F422" s="42">
        <v>97.919953831995286</v>
      </c>
      <c r="G422" s="42">
        <v>98.413679243954633</v>
      </c>
      <c r="H422" s="42">
        <v>95.505578082503092</v>
      </c>
      <c r="I422" s="42">
        <v>85.373756368689911</v>
      </c>
      <c r="J422" s="42">
        <v>87.962335688301621</v>
      </c>
      <c r="K422" s="42">
        <v>100.94742641876913</v>
      </c>
      <c r="L422" s="42">
        <v>108.9699331727595</v>
      </c>
      <c r="M422" s="42">
        <v>95.219752670903603</v>
      </c>
      <c r="N422" s="42">
        <v>100.43645780998854</v>
      </c>
      <c r="O422" s="42">
        <v>108.89554315968564</v>
      </c>
      <c r="P422" s="42">
        <v>129.04590576626995</v>
      </c>
      <c r="Q422" s="42">
        <v>103.45694697136662</v>
      </c>
      <c r="R422" s="42">
        <v>124.267893480601</v>
      </c>
      <c r="S422" s="42">
        <v>108.63891432147076</v>
      </c>
      <c r="T422" s="42">
        <v>111.84912766522159</v>
      </c>
      <c r="U422" s="42">
        <v>100.81524394661155</v>
      </c>
      <c r="V422" s="42">
        <v>106.38732035087706</v>
      </c>
      <c r="W422" s="42">
        <v>111.15196865093171</v>
      </c>
      <c r="X422" s="42">
        <v>131.88966759355148</v>
      </c>
      <c r="Y422" s="42">
        <v>109.9259264024716</v>
      </c>
      <c r="Z422" s="42">
        <v>118.22335322951731</v>
      </c>
      <c r="AA422" s="42">
        <v>115.36241611729142</v>
      </c>
      <c r="AB422" s="43">
        <v>-6.5202227171615723</v>
      </c>
      <c r="AC422" s="43">
        <v>-12.676434283260862</v>
      </c>
      <c r="AD422" s="43">
        <v>-3.5377328911348371</v>
      </c>
      <c r="AE422" s="43">
        <v>-2.6874463215460165</v>
      </c>
      <c r="AF422" s="43">
        <v>-9.21303109262983</v>
      </c>
      <c r="AG422" s="43">
        <v>-15.733014498461939</v>
      </c>
      <c r="AH422" s="43">
        <v>-20.057119796355515</v>
      </c>
      <c r="AI422" s="43">
        <v>-0.6206291059913327</v>
      </c>
      <c r="AJ422" s="43">
        <v>4.8961979969470049</v>
      </c>
      <c r="AK422" s="43">
        <v>-5.5492496168892957</v>
      </c>
      <c r="AL422" s="43">
        <v>7.4411041587010729</v>
      </c>
      <c r="AM422" s="43">
        <v>5.4707703947739272</v>
      </c>
      <c r="AN422" s="43">
        <v>12.323511546968891</v>
      </c>
      <c r="AO422" s="43">
        <v>1.8480348889952092</v>
      </c>
      <c r="AP422" s="43">
        <v>8.0731935956841472</v>
      </c>
      <c r="AQ422" s="43">
        <v>8.7873989900977278</v>
      </c>
      <c r="AR422" s="43">
        <v>6.6409296886019709</v>
      </c>
      <c r="AS422" s="43">
        <v>-1.1718361472604077</v>
      </c>
      <c r="AT422" s="43">
        <v>11.746211532690287</v>
      </c>
      <c r="AU422" s="43">
        <v>6.647570388784696</v>
      </c>
      <c r="AV422" s="43">
        <v>14.170804032000085</v>
      </c>
      <c r="AW422" s="43">
        <v>7.3163398262611867</v>
      </c>
      <c r="AX422" s="43">
        <v>2.5691595548752</v>
      </c>
      <c r="AY422" s="43">
        <v>14.104337943022083</v>
      </c>
      <c r="AZ422" s="43">
        <v>-4.1776003029827429</v>
      </c>
      <c r="BA422" s="43">
        <v>-11.627275067453514</v>
      </c>
      <c r="BB422" s="43">
        <v>-1.9446958290647687</v>
      </c>
      <c r="BC422" s="43">
        <v>-0.62573289695463385</v>
      </c>
      <c r="BD422" s="43">
        <v>-7.114534905561376</v>
      </c>
      <c r="BE422" s="43">
        <v>-13.870156279340085</v>
      </c>
      <c r="BF422" s="43">
        <v>-13.148918455794323</v>
      </c>
      <c r="BG422" s="43">
        <v>-1.1583789974155434</v>
      </c>
      <c r="BH422" s="43">
        <v>-7.4197335568357285</v>
      </c>
      <c r="BI422" s="43">
        <v>-26.225966835122584</v>
      </c>
      <c r="BJ422" s="43">
        <v>-12.193328406622738</v>
      </c>
      <c r="BK422" s="43">
        <v>1.7771997661089056</v>
      </c>
      <c r="BL422" s="43">
        <v>-10.937464024768806</v>
      </c>
      <c r="BM422" s="43">
        <v>-18.299029707886138</v>
      </c>
      <c r="BN422" s="43">
        <v>-29.895188684899811</v>
      </c>
      <c r="BO422" s="43">
        <v>-0.34278520737807128</v>
      </c>
      <c r="BP422" s="43">
        <v>-4.5634215661177757</v>
      </c>
      <c r="BQ422" s="43">
        <v>-23.222953728595076</v>
      </c>
      <c r="BR422" s="43">
        <v>-8.10073546954313</v>
      </c>
      <c r="BS422" s="43">
        <v>4.8196993052248116</v>
      </c>
      <c r="BT422" s="43">
        <v>-9.0580939558974514</v>
      </c>
      <c r="BU422" s="43">
        <v>-14.991331164546274</v>
      </c>
      <c r="BV422" s="43">
        <v>-30.738666061615273</v>
      </c>
      <c r="BW422" s="43">
        <v>4.3642665807123837</v>
      </c>
      <c r="BX422" s="43">
        <v>-6.8549159033167806</v>
      </c>
      <c r="BY422" s="43">
        <v>-1.1099808106589142</v>
      </c>
      <c r="BZ422" s="43">
        <v>-0.32349656104317837</v>
      </c>
      <c r="CA422" s="43">
        <v>-1.246014836117123</v>
      </c>
      <c r="CB422" s="43">
        <v>-1.4641384083052884</v>
      </c>
      <c r="CC422" s="43">
        <v>-0.49988080404923385</v>
      </c>
      <c r="CD422" s="43">
        <v>-2.0975645480707716</v>
      </c>
      <c r="CE422" s="43">
        <v>-0.11383993507227176</v>
      </c>
      <c r="CF422" s="43">
        <v>4.8234670440683933</v>
      </c>
      <c r="CG422" s="43">
        <v>-1.0359998166092483</v>
      </c>
      <c r="CH422" s="43">
        <v>0.75009826087425835</v>
      </c>
      <c r="CI422" s="43">
        <v>2.9426583476716917</v>
      </c>
      <c r="CJ422" s="43">
        <v>1.4420821193894615</v>
      </c>
      <c r="CK422" s="43">
        <v>-2.0626343940873672E-2</v>
      </c>
      <c r="CL422" s="43">
        <v>0.4900955990254181</v>
      </c>
      <c r="CM422" s="43">
        <v>0.2551588776576858</v>
      </c>
      <c r="CN422" s="43">
        <v>-4.4110509189759268</v>
      </c>
      <c r="CO422" s="43">
        <v>-1.051149892408469</v>
      </c>
      <c r="CP422" s="43">
        <v>-0.22207979013927667</v>
      </c>
      <c r="CQ422" s="43">
        <v>-0.26557079366055109</v>
      </c>
      <c r="CR422" s="43">
        <v>-1.1242364392555817</v>
      </c>
      <c r="CS422" s="43">
        <v>-0.43694748436362896</v>
      </c>
      <c r="CT422" s="43">
        <v>-1.1902809100087572</v>
      </c>
      <c r="CU422" s="43">
        <v>-0.12078560913966192</v>
      </c>
      <c r="CV422" s="43">
        <v>-7.6673551279936722</v>
      </c>
      <c r="CW422" s="43">
        <v>-4.4243015261328802</v>
      </c>
      <c r="CX422" s="43">
        <v>-1.1492191429935392</v>
      </c>
      <c r="CY422" s="43">
        <v>0.96823852507616703</v>
      </c>
      <c r="CZ422" s="43">
        <v>-1.2208713566899785</v>
      </c>
      <c r="DA422" s="43">
        <v>-0.32216160571690083</v>
      </c>
      <c r="DB422" s="43">
        <v>-1.5119062298682948</v>
      </c>
      <c r="DC422" s="43">
        <v>-7.1337916682456485E-3</v>
      </c>
      <c r="DD422" s="44">
        <v>2327</v>
      </c>
      <c r="DE422" s="44">
        <f t="shared" si="126"/>
        <v>17296</v>
      </c>
      <c r="DF422" s="43">
        <f t="shared" si="127"/>
        <v>-4.5137464095199036</v>
      </c>
      <c r="DG422" s="43">
        <f t="shared" si="127"/>
        <v>-33.992290959050486</v>
      </c>
      <c r="DH422" s="44">
        <v>6012</v>
      </c>
      <c r="DI422" s="44">
        <f t="shared" si="128"/>
        <v>56616</v>
      </c>
      <c r="DJ422" s="43">
        <f t="shared" si="129"/>
        <v>8.7357569180683612</v>
      </c>
      <c r="DK422" s="43">
        <f t="shared" si="129"/>
        <v>-18.170781060299479</v>
      </c>
    </row>
    <row r="423" spans="1:115" x14ac:dyDescent="0.25">
      <c r="A423" s="41">
        <v>2020</v>
      </c>
      <c r="B423" s="41" t="s">
        <v>172</v>
      </c>
      <c r="C423" s="41" t="s">
        <v>176</v>
      </c>
      <c r="D423" s="42">
        <v>98.848523378768832</v>
      </c>
      <c r="E423" s="42">
        <v>85.01286561991283</v>
      </c>
      <c r="F423" s="42">
        <v>97.478215422287789</v>
      </c>
      <c r="G423" s="42">
        <v>99.294810546327767</v>
      </c>
      <c r="H423" s="42">
        <v>95.002805019209077</v>
      </c>
      <c r="I423" s="42">
        <v>89.632067360252719</v>
      </c>
      <c r="J423" s="42">
        <v>115.82458996794888</v>
      </c>
      <c r="K423" s="42">
        <v>102.5034916648514</v>
      </c>
      <c r="L423" s="42">
        <v>130.70891215742225</v>
      </c>
      <c r="M423" s="42">
        <v>117.59871376692502</v>
      </c>
      <c r="N423" s="42">
        <v>109.44057936801981</v>
      </c>
      <c r="O423" s="42">
        <v>125.98000672317254</v>
      </c>
      <c r="P423" s="42">
        <v>116.61397377807057</v>
      </c>
      <c r="Q423" s="42">
        <v>157.7835169369805</v>
      </c>
      <c r="R423" s="42">
        <v>257.43495753276824</v>
      </c>
      <c r="S423" s="42">
        <v>132.44123025098395</v>
      </c>
      <c r="T423" s="42">
        <v>135.08804631530649</v>
      </c>
      <c r="U423" s="42">
        <v>124.94898242773684</v>
      </c>
      <c r="V423" s="42">
        <v>116.20168123832413</v>
      </c>
      <c r="W423" s="42">
        <v>129.98993051723417</v>
      </c>
      <c r="X423" s="42">
        <v>119.76644864504715</v>
      </c>
      <c r="Y423" s="42">
        <v>168.98909790966221</v>
      </c>
      <c r="Z423" s="42">
        <v>252.12663384112722</v>
      </c>
      <c r="AA423" s="42">
        <v>140.38856258096669</v>
      </c>
      <c r="AB423" s="43">
        <v>-6.5296334753612744</v>
      </c>
      <c r="AC423" s="43">
        <v>-13.62181197310851</v>
      </c>
      <c r="AD423" s="43">
        <v>-3.8547338725128499</v>
      </c>
      <c r="AE423" s="43">
        <v>-2.6361022891129515</v>
      </c>
      <c r="AF423" s="43">
        <v>-8.2818006060523039</v>
      </c>
      <c r="AG423" s="43">
        <v>-16.179219874278981</v>
      </c>
      <c r="AH423" s="43">
        <v>-18.159438129027606</v>
      </c>
      <c r="AI423" s="43">
        <v>0.767881975935647</v>
      </c>
      <c r="AJ423" s="43">
        <v>-2.0710458053256109</v>
      </c>
      <c r="AK423" s="43">
        <v>10.118043273726162</v>
      </c>
      <c r="AL423" s="43">
        <v>5.8477560644823123</v>
      </c>
      <c r="AM423" s="43">
        <v>-4.597485175060223</v>
      </c>
      <c r="AN423" s="43">
        <v>3.5956979985900528</v>
      </c>
      <c r="AO423" s="43">
        <v>-10.607498395436144</v>
      </c>
      <c r="AP423" s="43">
        <v>-12.61790644580023</v>
      </c>
      <c r="AQ423" s="43">
        <v>8.657438632617831</v>
      </c>
      <c r="AR423" s="43">
        <v>0.17791311680570576</v>
      </c>
      <c r="AS423" s="43">
        <v>15.187238395111091</v>
      </c>
      <c r="AT423" s="43">
        <v>10.01749677517183</v>
      </c>
      <c r="AU423" s="43">
        <v>-2.5341469059831367</v>
      </c>
      <c r="AV423" s="43">
        <v>5.933469685245063</v>
      </c>
      <c r="AW423" s="43">
        <v>-5.4861003438308238</v>
      </c>
      <c r="AX423" s="43">
        <v>-14.686708439124875</v>
      </c>
      <c r="AY423" s="43">
        <v>13.558246874563483</v>
      </c>
      <c r="AZ423" s="43">
        <v>-4.3848807979246285</v>
      </c>
      <c r="BA423" s="43">
        <v>-11.790859283376188</v>
      </c>
      <c r="BB423" s="43">
        <v>-2.1060723822770688</v>
      </c>
      <c r="BC423" s="43">
        <v>-0.79658613637885178</v>
      </c>
      <c r="BD423" s="43">
        <v>-7.2152905502808506</v>
      </c>
      <c r="BE423" s="43">
        <v>-14.075918843398638</v>
      </c>
      <c r="BF423" s="43">
        <v>-13.739845266627581</v>
      </c>
      <c r="BG423" s="43">
        <v>-0.9950924490344959</v>
      </c>
      <c r="BH423" s="43">
        <v>-6.8248114836357399</v>
      </c>
      <c r="BI423" s="43">
        <v>-22.991552265940218</v>
      </c>
      <c r="BJ423" s="43">
        <v>-10.63887352227113</v>
      </c>
      <c r="BK423" s="43">
        <v>1.0757133210012038</v>
      </c>
      <c r="BL423" s="43">
        <v>-9.5741756129859255</v>
      </c>
      <c r="BM423" s="43">
        <v>-17.167692403931067</v>
      </c>
      <c r="BN423" s="43">
        <v>-25.653495451390938</v>
      </c>
      <c r="BO423" s="43">
        <v>0.57140340601695705</v>
      </c>
      <c r="BP423" s="43">
        <v>-4.0306214546997339</v>
      </c>
      <c r="BQ423" s="43">
        <v>-19.750842807585666</v>
      </c>
      <c r="BR423" s="43">
        <v>-6.506012577264797</v>
      </c>
      <c r="BS423" s="43">
        <v>4.0023823272919978</v>
      </c>
      <c r="BT423" s="43">
        <v>-7.6456615881491663</v>
      </c>
      <c r="BU423" s="43">
        <v>-13.575066477853548</v>
      </c>
      <c r="BV423" s="43">
        <v>-26.78546606988137</v>
      </c>
      <c r="BW423" s="43">
        <v>5.3114527996616312</v>
      </c>
      <c r="BX423" s="43">
        <v>-6.9133073632241127</v>
      </c>
      <c r="BY423" s="43">
        <v>-1.1382302190654952</v>
      </c>
      <c r="BZ423" s="43">
        <v>-0.31262009986948203</v>
      </c>
      <c r="CA423" s="43">
        <v>-1.3587222293459176</v>
      </c>
      <c r="CB423" s="43">
        <v>-1.3093607890098209</v>
      </c>
      <c r="CC423" s="43">
        <v>-0.54641516575164217</v>
      </c>
      <c r="CD423" s="43">
        <v>-2.2679832807023521</v>
      </c>
      <c r="CE423" s="43">
        <v>2.0024420520596924E-2</v>
      </c>
      <c r="CF423" s="43">
        <v>-2.7017889746840762</v>
      </c>
      <c r="CG423" s="43">
        <v>1.013743556140499</v>
      </c>
      <c r="CH423" s="43">
        <v>0.43548776297549663</v>
      </c>
      <c r="CI423" s="43">
        <v>-2.5695821525695974</v>
      </c>
      <c r="CJ423" s="43">
        <v>7.7471342303786425E-2</v>
      </c>
      <c r="CK423" s="43">
        <v>-0.2850384995189596</v>
      </c>
      <c r="CL423" s="43">
        <v>-1.5868429186232726</v>
      </c>
      <c r="CM423" s="43">
        <v>0.21297193460797181</v>
      </c>
      <c r="CN423" s="43">
        <v>-4.6202052113901813</v>
      </c>
      <c r="CO423" s="43">
        <v>-1.05939517529936</v>
      </c>
      <c r="CP423" s="43">
        <v>-0.23005012175301001</v>
      </c>
      <c r="CQ423" s="43">
        <v>-0.37347387898120343</v>
      </c>
      <c r="CR423" s="43">
        <v>-1.1405369266553409</v>
      </c>
      <c r="CS423" s="43">
        <v>-0.44907543926603311</v>
      </c>
      <c r="CT423" s="43">
        <v>-1.2623461810208374</v>
      </c>
      <c r="CU423" s="43">
        <v>-0.10532748841439644</v>
      </c>
      <c r="CV423" s="43">
        <v>-7.1238622513704115</v>
      </c>
      <c r="CW423" s="43">
        <v>-3.8199070621256865</v>
      </c>
      <c r="CX423" s="43">
        <v>-0.97870041286780163</v>
      </c>
      <c r="CY423" s="43">
        <v>0.57189171398205874</v>
      </c>
      <c r="CZ423" s="43">
        <v>-1.0762586415062834</v>
      </c>
      <c r="DA423" s="43">
        <v>-0.31802224265211798</v>
      </c>
      <c r="DB423" s="43">
        <v>-1.5202601015588255</v>
      </c>
      <c r="DC423" s="43">
        <v>1.7394495358244392E-2</v>
      </c>
      <c r="DD423" s="44">
        <v>2592</v>
      </c>
      <c r="DE423" s="44">
        <f t="shared" si="126"/>
        <v>19888</v>
      </c>
      <c r="DF423" s="43">
        <f t="shared" si="127"/>
        <v>-8.3451202263083442</v>
      </c>
      <c r="DG423" s="43">
        <f t="shared" si="127"/>
        <v>-31.493920292101553</v>
      </c>
      <c r="DH423" s="44">
        <v>7216</v>
      </c>
      <c r="DI423" s="44">
        <f t="shared" si="128"/>
        <v>63832</v>
      </c>
      <c r="DJ423" s="43">
        <f t="shared" si="129"/>
        <v>4.8684784188344654</v>
      </c>
      <c r="DK423" s="43">
        <f t="shared" si="129"/>
        <v>-16.086710749451161</v>
      </c>
    </row>
    <row r="424" spans="1:115" x14ac:dyDescent="0.25">
      <c r="A424" s="41">
        <v>2021</v>
      </c>
      <c r="B424" s="41" t="s">
        <v>160</v>
      </c>
      <c r="C424" s="41" t="s">
        <v>176</v>
      </c>
      <c r="D424" s="42">
        <v>92.655740286648594</v>
      </c>
      <c r="E424" s="42">
        <v>85.979099931733444</v>
      </c>
      <c r="F424" s="42">
        <v>97.948808982770146</v>
      </c>
      <c r="G424" s="42">
        <v>96.001427175762473</v>
      </c>
      <c r="H424" s="42">
        <v>89.249320049141105</v>
      </c>
      <c r="I424" s="42">
        <v>84.448736356309013</v>
      </c>
      <c r="J424" s="42">
        <v>77.072931907068877</v>
      </c>
      <c r="K424" s="42">
        <v>101.77773791371423</v>
      </c>
      <c r="L424" s="42">
        <v>89.268020634323136</v>
      </c>
      <c r="M424" s="42">
        <v>75.983868710439353</v>
      </c>
      <c r="N424" s="42">
        <v>99.302946018974595</v>
      </c>
      <c r="O424" s="42">
        <v>93.920047400076896</v>
      </c>
      <c r="P424" s="42">
        <v>95.302657589773077</v>
      </c>
      <c r="Q424" s="42">
        <v>72.891176468064671</v>
      </c>
      <c r="R424" s="42">
        <v>52.018799115129319</v>
      </c>
      <c r="S424" s="42">
        <v>109.94738412360188</v>
      </c>
      <c r="T424" s="42">
        <v>93.283272224169195</v>
      </c>
      <c r="U424" s="42">
        <v>81.025758016664724</v>
      </c>
      <c r="V424" s="42">
        <v>105.74906849529813</v>
      </c>
      <c r="W424" s="42">
        <v>97.676365131642797</v>
      </c>
      <c r="X424" s="42">
        <v>98.939868390130286</v>
      </c>
      <c r="Y424" s="42">
        <v>77.486977014561191</v>
      </c>
      <c r="Z424" s="42">
        <v>50.987951414910093</v>
      </c>
      <c r="AA424" s="42">
        <v>117.4607584761832</v>
      </c>
      <c r="AB424" s="43">
        <v>-7.239440631186012</v>
      </c>
      <c r="AC424" s="43">
        <v>-10.186505759736718</v>
      </c>
      <c r="AD424" s="43">
        <v>-3.1258131394409361</v>
      </c>
      <c r="AE424" s="43">
        <v>-4.2561420966694126</v>
      </c>
      <c r="AF424" s="43">
        <v>-10.465199116620372</v>
      </c>
      <c r="AG424" s="43">
        <v>-17.820990504164048</v>
      </c>
      <c r="AH424" s="43">
        <v>-23.24909010510563</v>
      </c>
      <c r="AI424" s="43">
        <v>2.4421951898969452</v>
      </c>
      <c r="AJ424" s="43">
        <v>-7.5756900680097106</v>
      </c>
      <c r="AK424" s="43">
        <v>-17.331739501867226</v>
      </c>
      <c r="AL424" s="43">
        <v>-10.275986352731204</v>
      </c>
      <c r="AM424" s="43">
        <v>-3.1318389120092882</v>
      </c>
      <c r="AN424" s="43">
        <v>-2.5812949639202221</v>
      </c>
      <c r="AO424" s="43">
        <v>-38.015502808644861</v>
      </c>
      <c r="AP424" s="43">
        <v>-31.914505005545003</v>
      </c>
      <c r="AQ424" s="43">
        <v>8.479069993583277</v>
      </c>
      <c r="AR424" s="43">
        <v>-4.9127096005893716</v>
      </c>
      <c r="AS424" s="43">
        <v>-13.366053549147738</v>
      </c>
      <c r="AT424" s="43">
        <v>-6.625450356918094</v>
      </c>
      <c r="AU424" s="43">
        <v>-0.8181312652740691</v>
      </c>
      <c r="AV424" s="43">
        <v>0.19674729204088859</v>
      </c>
      <c r="AW424" s="43">
        <v>-35.147812335936365</v>
      </c>
      <c r="AX424" s="43">
        <v>-33.62166242631924</v>
      </c>
      <c r="AY424" s="43">
        <v>13.46251431624561</v>
      </c>
      <c r="AZ424" s="43">
        <v>-7.239440631186012</v>
      </c>
      <c r="BA424" s="43">
        <v>-10.186505759736718</v>
      </c>
      <c r="BB424" s="43">
        <v>-3.1258131394409361</v>
      </c>
      <c r="BC424" s="43">
        <v>-4.2561420966694126</v>
      </c>
      <c r="BD424" s="43">
        <v>-10.465199116620372</v>
      </c>
      <c r="BE424" s="43">
        <v>-17.820990504164048</v>
      </c>
      <c r="BF424" s="43">
        <v>-23.24909010510563</v>
      </c>
      <c r="BG424" s="43">
        <v>2.4421951898969452</v>
      </c>
      <c r="BH424" s="43">
        <v>-7.5756900680097106</v>
      </c>
      <c r="BI424" s="43">
        <v>-17.331739501867226</v>
      </c>
      <c r="BJ424" s="43">
        <v>-10.275986352731204</v>
      </c>
      <c r="BK424" s="43">
        <v>-3.1318389120092882</v>
      </c>
      <c r="BL424" s="43">
        <v>-2.5812949639202221</v>
      </c>
      <c r="BM424" s="43">
        <v>-38.015502808644861</v>
      </c>
      <c r="BN424" s="43">
        <v>-31.914505005545003</v>
      </c>
      <c r="BO424" s="43">
        <v>8.479069993583277</v>
      </c>
      <c r="BP424" s="43">
        <v>-4.9127096005893716</v>
      </c>
      <c r="BQ424" s="43">
        <v>-13.366053549147738</v>
      </c>
      <c r="BR424" s="43">
        <v>-6.625450356918094</v>
      </c>
      <c r="BS424" s="43">
        <v>-0.8181312652740691</v>
      </c>
      <c r="BT424" s="43">
        <v>0.19674729204088859</v>
      </c>
      <c r="BU424" s="43">
        <v>-35.147812335936365</v>
      </c>
      <c r="BV424" s="43">
        <v>-33.62166242631924</v>
      </c>
      <c r="BW424" s="43">
        <v>13.46251431624561</v>
      </c>
      <c r="BX424" s="43">
        <v>-7.456012158458134</v>
      </c>
      <c r="BY424" s="43">
        <v>-0.89743086199068911</v>
      </c>
      <c r="BZ424" s="43">
        <v>-0.31587406136295704</v>
      </c>
      <c r="CA424" s="43">
        <v>-2.5247332713073116</v>
      </c>
      <c r="CB424" s="43">
        <v>-1.3777720149159942</v>
      </c>
      <c r="CC424" s="43">
        <v>-0.56419064834168531</v>
      </c>
      <c r="CD424" s="43">
        <v>-1.9362702841013797</v>
      </c>
      <c r="CE424" s="43">
        <v>0.16025898356188134</v>
      </c>
      <c r="CF424" s="43">
        <v>-7.6206832366511268</v>
      </c>
      <c r="CG424" s="43">
        <v>-2.8539279894443728</v>
      </c>
      <c r="CH424" s="43">
        <v>-0.81187268166845084</v>
      </c>
      <c r="CI424" s="43">
        <v>-1.7299923734681124</v>
      </c>
      <c r="CJ424" s="43">
        <v>-0.33144037871235049</v>
      </c>
      <c r="CK424" s="43">
        <v>-0.72793554418710515</v>
      </c>
      <c r="CL424" s="43">
        <v>-1.4733912195319507</v>
      </c>
      <c r="CM424" s="43">
        <v>0.30787695036121659</v>
      </c>
      <c r="CN424" s="43">
        <v>0</v>
      </c>
      <c r="CO424" s="43">
        <v>0</v>
      </c>
      <c r="CP424" s="43">
        <v>0</v>
      </c>
      <c r="CQ424" s="43">
        <v>0</v>
      </c>
      <c r="CR424" s="43">
        <v>0</v>
      </c>
      <c r="CS424" s="43">
        <v>0</v>
      </c>
      <c r="CT424" s="43">
        <v>0</v>
      </c>
      <c r="CU424" s="43">
        <v>0</v>
      </c>
      <c r="CV424" s="43">
        <v>0</v>
      </c>
      <c r="CW424" s="43">
        <v>0</v>
      </c>
      <c r="CX424" s="43">
        <v>0</v>
      </c>
      <c r="CY424" s="43">
        <v>0</v>
      </c>
      <c r="CZ424" s="43">
        <v>0</v>
      </c>
      <c r="DA424" s="43">
        <v>0</v>
      </c>
      <c r="DB424" s="43">
        <v>0</v>
      </c>
      <c r="DC424" s="43">
        <v>0</v>
      </c>
      <c r="DD424" s="44">
        <v>1409</v>
      </c>
      <c r="DE424" s="44">
        <v>1409</v>
      </c>
      <c r="DF424" s="43">
        <f t="shared" si="127"/>
        <v>-25.763962065331924</v>
      </c>
      <c r="DG424" s="43">
        <f t="shared" si="127"/>
        <v>-25.763962065331924</v>
      </c>
      <c r="DH424" s="44">
        <v>5310</v>
      </c>
      <c r="DI424" s="44">
        <v>5310</v>
      </c>
      <c r="DJ424" s="43">
        <f t="shared" si="129"/>
        <v>-12.390694604850683</v>
      </c>
      <c r="DK424" s="43">
        <f t="shared" si="129"/>
        <v>-12.390694604850683</v>
      </c>
    </row>
    <row r="425" spans="1:115" x14ac:dyDescent="0.25">
      <c r="A425" s="41">
        <v>2021</v>
      </c>
      <c r="B425" s="41" t="s">
        <v>162</v>
      </c>
      <c r="C425" s="41" t="s">
        <v>176</v>
      </c>
      <c r="D425" s="42">
        <v>93.002673844018375</v>
      </c>
      <c r="E425" s="42">
        <v>87.223651735545872</v>
      </c>
      <c r="F425" s="42">
        <v>98.533125783844383</v>
      </c>
      <c r="G425" s="42">
        <v>97.023725640705663</v>
      </c>
      <c r="H425" s="42">
        <v>88.874370646006582</v>
      </c>
      <c r="I425" s="42">
        <v>82.417419515744854</v>
      </c>
      <c r="J425" s="42">
        <v>74.056826656495318</v>
      </c>
      <c r="K425" s="42">
        <v>102.92479786784206</v>
      </c>
      <c r="L425" s="42">
        <v>95.330459129683859</v>
      </c>
      <c r="M425" s="42">
        <v>94.660153043515905</v>
      </c>
      <c r="N425" s="42">
        <v>108.01235278204686</v>
      </c>
      <c r="O425" s="42">
        <v>94.236125251262052</v>
      </c>
      <c r="P425" s="42">
        <v>110.0102053204006</v>
      </c>
      <c r="Q425" s="42">
        <v>84.633901618738989</v>
      </c>
      <c r="R425" s="42">
        <v>64.326161844483622</v>
      </c>
      <c r="S425" s="42">
        <v>98.363221764340054</v>
      </c>
      <c r="T425" s="42">
        <v>100.1393972020866</v>
      </c>
      <c r="U425" s="42">
        <v>101.17875018492124</v>
      </c>
      <c r="V425" s="42">
        <v>114.66046892815642</v>
      </c>
      <c r="W425" s="42">
        <v>98.465231106735914</v>
      </c>
      <c r="X425" s="42">
        <v>115.4319943110341</v>
      </c>
      <c r="Y425" s="42">
        <v>90.734085878301343</v>
      </c>
      <c r="Z425" s="42">
        <v>64.460912559265395</v>
      </c>
      <c r="AA425" s="42">
        <v>105.68913016711244</v>
      </c>
      <c r="AB425" s="43">
        <v>-6.6892804005346251</v>
      </c>
      <c r="AC425" s="43">
        <v>-8.6660068184317716</v>
      </c>
      <c r="AD425" s="43">
        <v>-4.1299554925479764</v>
      </c>
      <c r="AE425" s="43">
        <v>-3.8701546305497714</v>
      </c>
      <c r="AF425" s="43">
        <v>-10.267293793736377</v>
      </c>
      <c r="AG425" s="43">
        <v>-16.634535468865973</v>
      </c>
      <c r="AH425" s="43">
        <v>-22.807704632036174</v>
      </c>
      <c r="AI425" s="43">
        <v>4.0605664894443727</v>
      </c>
      <c r="AJ425" s="43">
        <v>-1.1022519143545906</v>
      </c>
      <c r="AK425" s="43">
        <v>1.9742424743426357</v>
      </c>
      <c r="AL425" s="43">
        <v>-3.4287764689732936</v>
      </c>
      <c r="AM425" s="43">
        <v>-3.4685329668782128</v>
      </c>
      <c r="AN425" s="43">
        <v>9.7774855271091532</v>
      </c>
      <c r="AO425" s="43">
        <v>-12.732155303577919</v>
      </c>
      <c r="AP425" s="43">
        <v>-4.8152758488516856</v>
      </c>
      <c r="AQ425" s="43">
        <v>3.8323176476865894</v>
      </c>
      <c r="AR425" s="43">
        <v>1.8524205253393378</v>
      </c>
      <c r="AS425" s="43">
        <v>6.8969893406768179</v>
      </c>
      <c r="AT425" s="43">
        <v>-2.0784591695388599E-2</v>
      </c>
      <c r="AU425" s="43">
        <v>-1.2288455712480606</v>
      </c>
      <c r="AV425" s="43">
        <v>13.828511457498882</v>
      </c>
      <c r="AW425" s="43">
        <v>-8.7770134779221571</v>
      </c>
      <c r="AX425" s="43">
        <v>-5.3767267371210181</v>
      </c>
      <c r="AY425" s="43">
        <v>8.6681440220463202</v>
      </c>
      <c r="AZ425" s="43">
        <v>-6.9646598188943365</v>
      </c>
      <c r="BA425" s="43">
        <v>-9.4271748681898249</v>
      </c>
      <c r="BB425" s="43">
        <v>-3.6319930070246365</v>
      </c>
      <c r="BC425" s="43">
        <v>-4.0625144653977152</v>
      </c>
      <c r="BD425" s="43">
        <v>-10.3665639896799</v>
      </c>
      <c r="BE425" s="43">
        <v>-17.239235193857226</v>
      </c>
      <c r="BF425" s="43">
        <v>-23.033434227464088</v>
      </c>
      <c r="BG425" s="43">
        <v>3.2495734450131764</v>
      </c>
      <c r="BH425" s="43">
        <v>-4.3421921238321781</v>
      </c>
      <c r="BI425" s="43">
        <v>-7.6310266474640231</v>
      </c>
      <c r="BJ425" s="43">
        <v>-6.8343597211670826</v>
      </c>
      <c r="BK425" s="43">
        <v>-3.3007618182091303</v>
      </c>
      <c r="BL425" s="43">
        <v>3.6724860396237125</v>
      </c>
      <c r="BM425" s="43">
        <v>-26.588289766390261</v>
      </c>
      <c r="BN425" s="43">
        <v>-19.195077626761957</v>
      </c>
      <c r="BO425" s="43">
        <v>6.2341417926210063</v>
      </c>
      <c r="BP425" s="43">
        <v>-1.5264359052556409</v>
      </c>
      <c r="BQ425" s="43">
        <v>-3.1740084936533242</v>
      </c>
      <c r="BR425" s="43">
        <v>-3.3023744572664326</v>
      </c>
      <c r="BS425" s="43">
        <v>-1.0247404144743233</v>
      </c>
      <c r="BT425" s="43">
        <v>7.1033160909230952</v>
      </c>
      <c r="BU425" s="43">
        <v>-23.167960169303736</v>
      </c>
      <c r="BV425" s="43">
        <v>-20.345970740804376</v>
      </c>
      <c r="BW425" s="43">
        <v>11.140131132207642</v>
      </c>
      <c r="BX425" s="43">
        <v>-6.9147192090681626</v>
      </c>
      <c r="BY425" s="43">
        <v>-0.75354435778247419</v>
      </c>
      <c r="BZ425" s="43">
        <v>-0.43790195983412999</v>
      </c>
      <c r="CA425" s="43">
        <v>-1.978383166441154</v>
      </c>
      <c r="CB425" s="43">
        <v>-1.3968260026909829</v>
      </c>
      <c r="CC425" s="43">
        <v>-0.50898922237080013</v>
      </c>
      <c r="CD425" s="43">
        <v>-2.0732701056436893</v>
      </c>
      <c r="CE425" s="43">
        <v>0.23419560569506731</v>
      </c>
      <c r="CF425" s="43">
        <v>-1.1937687539254227</v>
      </c>
      <c r="CG425" s="43">
        <v>0.1289055532807033</v>
      </c>
      <c r="CH425" s="43">
        <v>-0.14439538897615128</v>
      </c>
      <c r="CI425" s="43">
        <v>-1.9024067337945261</v>
      </c>
      <c r="CJ425" s="43">
        <v>1.0267129802928401</v>
      </c>
      <c r="CK425" s="43">
        <v>-0.21327337860126147</v>
      </c>
      <c r="CL425" s="43">
        <v>-0.19009763788424625</v>
      </c>
      <c r="CM425" s="43">
        <v>0.10078585175721896</v>
      </c>
      <c r="CN425" s="43">
        <v>-7.0613908971577191</v>
      </c>
      <c r="CO425" s="43">
        <v>-0.82549405997326175</v>
      </c>
      <c r="CP425" s="43">
        <v>-0.37688254038070207</v>
      </c>
      <c r="CQ425" s="43">
        <v>-2.1291837531544617</v>
      </c>
      <c r="CR425" s="43">
        <v>-1.4014020776343701</v>
      </c>
      <c r="CS425" s="43">
        <v>-0.54352065276881623</v>
      </c>
      <c r="CT425" s="43">
        <v>-1.9885981534806936</v>
      </c>
      <c r="CU425" s="43">
        <v>0.20369034023458604</v>
      </c>
      <c r="CV425" s="43">
        <v>0</v>
      </c>
      <c r="CW425" s="43">
        <v>0</v>
      </c>
      <c r="CX425" s="43">
        <v>0</v>
      </c>
      <c r="CY425" s="43">
        <v>0</v>
      </c>
      <c r="CZ425" s="43">
        <v>0</v>
      </c>
      <c r="DA425" s="43">
        <v>0</v>
      </c>
      <c r="DB425" s="43">
        <v>0</v>
      </c>
      <c r="DC425" s="43">
        <v>0</v>
      </c>
      <c r="DD425" s="44">
        <v>1918</v>
      </c>
      <c r="DE425" s="44">
        <f t="shared" ref="DE425:DE430" si="130">+DD425+DE424</f>
        <v>3327</v>
      </c>
      <c r="DF425" s="43">
        <f t="shared" si="127"/>
        <v>-9.2285849503076172</v>
      </c>
      <c r="DG425" s="43">
        <f t="shared" si="127"/>
        <v>-17.053103964098725</v>
      </c>
      <c r="DH425" s="44">
        <v>6536</v>
      </c>
      <c r="DI425" s="44">
        <f t="shared" ref="DI425:DI430" si="131">+DH425+DI424</f>
        <v>11846</v>
      </c>
      <c r="DJ425" s="43">
        <f t="shared" si="129"/>
        <v>9.1883614088827947E-2</v>
      </c>
      <c r="DK425" s="43">
        <f t="shared" si="129"/>
        <v>-5.9169247875466624</v>
      </c>
    </row>
    <row r="426" spans="1:115" x14ac:dyDescent="0.25">
      <c r="A426" s="41">
        <v>2021</v>
      </c>
      <c r="B426" s="41" t="s">
        <v>163</v>
      </c>
      <c r="C426" s="41" t="s">
        <v>176</v>
      </c>
      <c r="D426" s="42">
        <v>93.05038743565018</v>
      </c>
      <c r="E426" s="42">
        <v>87.438953946331992</v>
      </c>
      <c r="F426" s="42">
        <v>98.029433668279026</v>
      </c>
      <c r="G426" s="42">
        <v>96.849981440300127</v>
      </c>
      <c r="H426" s="42">
        <v>88.550550706935866</v>
      </c>
      <c r="I426" s="42">
        <v>82.931601885286895</v>
      </c>
      <c r="J426" s="42">
        <v>75.033730508889491</v>
      </c>
      <c r="K426" s="42">
        <v>104.16103942698254</v>
      </c>
      <c r="L426" s="42">
        <v>105.0242428227472</v>
      </c>
      <c r="M426" s="42">
        <v>105.36026728844857</v>
      </c>
      <c r="N426" s="42">
        <v>114.27609719599681</v>
      </c>
      <c r="O426" s="42">
        <v>103.41263074793167</v>
      </c>
      <c r="P426" s="42">
        <v>118.36436606362024</v>
      </c>
      <c r="Q426" s="42">
        <v>83.056566707533293</v>
      </c>
      <c r="R426" s="42">
        <v>82.822322705584639</v>
      </c>
      <c r="S426" s="42">
        <v>114.47503462239763</v>
      </c>
      <c r="T426" s="42">
        <v>111.09682366942879</v>
      </c>
      <c r="U426" s="42">
        <v>112.62245715968548</v>
      </c>
      <c r="V426" s="42">
        <v>121.5569644951066</v>
      </c>
      <c r="W426" s="42">
        <v>109.22683832363083</v>
      </c>
      <c r="X426" s="42">
        <v>125.27299373145853</v>
      </c>
      <c r="Y426" s="42">
        <v>89.871972795542703</v>
      </c>
      <c r="Z426" s="42">
        <v>83.216196007384539</v>
      </c>
      <c r="AA426" s="42">
        <v>123.21167266722053</v>
      </c>
      <c r="AB426" s="43">
        <v>-5.934307810248618</v>
      </c>
      <c r="AC426" s="43">
        <v>-7.2264319144194067</v>
      </c>
      <c r="AD426" s="43">
        <v>-3.458132566787786</v>
      </c>
      <c r="AE426" s="43">
        <v>-4.6067810682132171</v>
      </c>
      <c r="AF426" s="43">
        <v>-8.959757023538339</v>
      </c>
      <c r="AG426" s="43">
        <v>-12.334679477850507</v>
      </c>
      <c r="AH426" s="43">
        <v>-17.124424658567861</v>
      </c>
      <c r="AI426" s="43">
        <v>4.5110925977352112</v>
      </c>
      <c r="AJ426" s="43">
        <v>13.919607092071939</v>
      </c>
      <c r="AK426" s="43">
        <v>77.57743749941082</v>
      </c>
      <c r="AL426" s="43">
        <v>43.024178478827736</v>
      </c>
      <c r="AM426" s="43">
        <v>-9.600362491491266</v>
      </c>
      <c r="AN426" s="43">
        <v>70.588225759886598</v>
      </c>
      <c r="AO426" s="43">
        <v>52.367902536110918</v>
      </c>
      <c r="AP426" s="43">
        <v>101.66617849508395</v>
      </c>
      <c r="AQ426" s="43">
        <v>9.6512814922258059</v>
      </c>
      <c r="AR426" s="43">
        <v>16.985038481944414</v>
      </c>
      <c r="AS426" s="43">
        <v>85.291889784863969</v>
      </c>
      <c r="AT426" s="43">
        <v>46.429764305552389</v>
      </c>
      <c r="AU426" s="43">
        <v>-7.5217730885696383</v>
      </c>
      <c r="AV426" s="43">
        <v>77.62792985459545</v>
      </c>
      <c r="AW426" s="43">
        <v>60.185491331080819</v>
      </c>
      <c r="AX426" s="43">
        <v>100.90757448196909</v>
      </c>
      <c r="AY426" s="43">
        <v>14.312266000704721</v>
      </c>
      <c r="AZ426" s="43">
        <v>-6.6231832311541394</v>
      </c>
      <c r="BA426" s="43">
        <v>-8.7006106982562059</v>
      </c>
      <c r="BB426" s="43">
        <v>-3.5741923473638471</v>
      </c>
      <c r="BC426" s="43">
        <v>-4.2450485623741763</v>
      </c>
      <c r="BD426" s="43">
        <v>-9.9042729301120467</v>
      </c>
      <c r="BE426" s="43">
        <v>-15.672952090446024</v>
      </c>
      <c r="BF426" s="43">
        <v>-21.168682731688747</v>
      </c>
      <c r="BG426" s="43">
        <v>3.6715903343345735</v>
      </c>
      <c r="BH426" s="43">
        <v>1.5616070616766953</v>
      </c>
      <c r="BI426" s="43">
        <v>13.08234464025726</v>
      </c>
      <c r="BJ426" s="43">
        <v>6.3382064634570634</v>
      </c>
      <c r="BK426" s="43">
        <v>-5.6331368444027756</v>
      </c>
      <c r="BL426" s="43">
        <v>21.034366487309963</v>
      </c>
      <c r="BM426" s="43">
        <v>-10.593735491045909</v>
      </c>
      <c r="BN426" s="43">
        <v>7.6280085669165665</v>
      </c>
      <c r="BO426" s="43">
        <v>7.4213757494027588</v>
      </c>
      <c r="BP426" s="43">
        <v>4.5066743194069447</v>
      </c>
      <c r="BQ426" s="43">
        <v>18.424200453326868</v>
      </c>
      <c r="BR426" s="43">
        <v>9.9745070016494566</v>
      </c>
      <c r="BS426" s="43">
        <v>-3.450952545788244</v>
      </c>
      <c r="BT426" s="43">
        <v>25.478475218463181</v>
      </c>
      <c r="BU426" s="43">
        <v>-6.1655393283050364</v>
      </c>
      <c r="BV426" s="43">
        <v>6.6039754268712114</v>
      </c>
      <c r="BW426" s="43">
        <v>12.248183526219991</v>
      </c>
      <c r="BX426" s="43">
        <v>-6.0499419888355961</v>
      </c>
      <c r="BY426" s="43">
        <v>-0.61631232641798428</v>
      </c>
      <c r="BZ426" s="43">
        <v>-0.35109220178523287</v>
      </c>
      <c r="CA426" s="43">
        <v>-2.4182209701354687</v>
      </c>
      <c r="CB426" s="43">
        <v>-1.1501660000031959</v>
      </c>
      <c r="CC426" s="43">
        <v>-0.35852810564815402</v>
      </c>
      <c r="CD426" s="43">
        <v>-1.4835378056159221</v>
      </c>
      <c r="CE426" s="43">
        <v>0.32791542077036262</v>
      </c>
      <c r="CF426" s="43">
        <v>13.544102821553809</v>
      </c>
      <c r="CG426" s="43">
        <v>7.7690282472587358</v>
      </c>
      <c r="CH426" s="43">
        <v>3.1494636106903826</v>
      </c>
      <c r="CI426" s="43">
        <v>-6.4510959394312692</v>
      </c>
      <c r="CJ426" s="43">
        <v>5.6052888472804208</v>
      </c>
      <c r="CK426" s="43">
        <v>0.48752202147366552</v>
      </c>
      <c r="CL426" s="43">
        <v>2.6481722857731063</v>
      </c>
      <c r="CM426" s="43">
        <v>0.3357237485087648</v>
      </c>
      <c r="CN426" s="43">
        <v>-6.7402953507656633</v>
      </c>
      <c r="CO426" s="43">
        <v>-0.75627351853957647</v>
      </c>
      <c r="CP426" s="43">
        <v>-0.36839035987829943</v>
      </c>
      <c r="CQ426" s="43">
        <v>-2.2122046838948619</v>
      </c>
      <c r="CR426" s="43">
        <v>-1.3175559845450509</v>
      </c>
      <c r="CS426" s="43">
        <v>-0.47335419549582874</v>
      </c>
      <c r="CT426" s="43">
        <v>-1.86637679459336</v>
      </c>
      <c r="CU426" s="43">
        <v>0.25386018618131356</v>
      </c>
      <c r="CV426" s="43">
        <v>0</v>
      </c>
      <c r="CW426" s="43">
        <v>0</v>
      </c>
      <c r="CX426" s="43">
        <v>0</v>
      </c>
      <c r="CY426" s="43">
        <v>0</v>
      </c>
      <c r="CZ426" s="43">
        <v>0</v>
      </c>
      <c r="DA426" s="43">
        <v>0</v>
      </c>
      <c r="DB426" s="43">
        <v>0</v>
      </c>
      <c r="DC426" s="43">
        <v>0</v>
      </c>
      <c r="DD426" s="44">
        <v>2410</v>
      </c>
      <c r="DE426" s="44">
        <f t="shared" si="130"/>
        <v>5737</v>
      </c>
      <c r="DF426" s="43">
        <f t="shared" si="127"/>
        <v>100.16611295681064</v>
      </c>
      <c r="DG426" s="43">
        <f t="shared" si="127"/>
        <v>10.009587727708524</v>
      </c>
      <c r="DH426" s="44">
        <v>6953</v>
      </c>
      <c r="DI426" s="44">
        <f t="shared" si="131"/>
        <v>18799</v>
      </c>
      <c r="DJ426" s="43">
        <f t="shared" si="129"/>
        <v>52.746045694200362</v>
      </c>
      <c r="DK426" s="43">
        <f t="shared" si="129"/>
        <v>9.6599195006708207</v>
      </c>
    </row>
    <row r="427" spans="1:115" x14ac:dyDescent="0.25">
      <c r="A427" s="41">
        <v>2021</v>
      </c>
      <c r="B427" s="41" t="s">
        <v>164</v>
      </c>
      <c r="C427" s="41" t="s">
        <v>176</v>
      </c>
      <c r="D427" s="42">
        <v>92.449912921617582</v>
      </c>
      <c r="E427" s="42">
        <v>85.170403822927057</v>
      </c>
      <c r="F427" s="42">
        <v>99.647019468260936</v>
      </c>
      <c r="G427" s="42">
        <v>95.993670738119889</v>
      </c>
      <c r="H427" s="42">
        <v>87.782188483088248</v>
      </c>
      <c r="I427" s="42">
        <v>82.139574676864584</v>
      </c>
      <c r="J427" s="42">
        <v>75.867172956386582</v>
      </c>
      <c r="K427" s="42">
        <v>103.18926745512087</v>
      </c>
      <c r="L427" s="42">
        <v>86.388208728735634</v>
      </c>
      <c r="M427" s="42">
        <v>88.956154641905584</v>
      </c>
      <c r="N427" s="42">
        <v>92.94782466262383</v>
      </c>
      <c r="O427" s="42">
        <v>87.314806908980259</v>
      </c>
      <c r="P427" s="42">
        <v>88.135210711041339</v>
      </c>
      <c r="Q427" s="42">
        <v>60.888046395631434</v>
      </c>
      <c r="R427" s="42">
        <v>56.890889371211152</v>
      </c>
      <c r="S427" s="42">
        <v>102.68161946323562</v>
      </c>
      <c r="T427" s="42">
        <v>92.482397945720166</v>
      </c>
      <c r="U427" s="42">
        <v>95.346231467909419</v>
      </c>
      <c r="V427" s="42">
        <v>99.256022936122591</v>
      </c>
      <c r="W427" s="42">
        <v>93.834578896457813</v>
      </c>
      <c r="X427" s="42">
        <v>94.1219829189058</v>
      </c>
      <c r="Y427" s="42">
        <v>65.682026723892122</v>
      </c>
      <c r="Z427" s="42">
        <v>57.256094544197531</v>
      </c>
      <c r="AA427" s="42">
        <v>111.18566671684525</v>
      </c>
      <c r="AB427" s="43">
        <v>-3.1177833589978166</v>
      </c>
      <c r="AC427" s="43">
        <v>-6.5025652850637101</v>
      </c>
      <c r="AD427" s="43">
        <v>1.1653304495373717</v>
      </c>
      <c r="AE427" s="43">
        <v>-3.4648445511357595</v>
      </c>
      <c r="AF427" s="43">
        <v>-2.25051399652062</v>
      </c>
      <c r="AG427" s="43">
        <v>-7.2485532551428093</v>
      </c>
      <c r="AH427" s="43">
        <v>-8.810608859876023</v>
      </c>
      <c r="AI427" s="43">
        <v>4.1498541188155658</v>
      </c>
      <c r="AJ427" s="43">
        <v>54.702894181185435</v>
      </c>
      <c r="AK427" s="43">
        <v>1383.0228359308182</v>
      </c>
      <c r="AL427" s="43">
        <v>245.06136495335124</v>
      </c>
      <c r="AM427" s="43">
        <v>-0.71997845770525037</v>
      </c>
      <c r="AN427" s="43">
        <v>325.44553114766916</v>
      </c>
      <c r="AO427" s="43">
        <v>276.72554230971411</v>
      </c>
      <c r="AP427" s="43">
        <v>2716.9387193004036</v>
      </c>
      <c r="AQ427" s="43">
        <v>34.660335016688059</v>
      </c>
      <c r="AR427" s="43">
        <v>58.751318178892411</v>
      </c>
      <c r="AS427" s="43">
        <v>1442.7946877422946</v>
      </c>
      <c r="AT427" s="43">
        <v>252.34329686640083</v>
      </c>
      <c r="AU427" s="43">
        <v>2.1422312290539036</v>
      </c>
      <c r="AV427" s="43">
        <v>342.48890418500253</v>
      </c>
      <c r="AW427" s="43">
        <v>297.03016350376919</v>
      </c>
      <c r="AX427" s="43">
        <v>2713.8519017450189</v>
      </c>
      <c r="AY427" s="43">
        <v>40.228093311135105</v>
      </c>
      <c r="AZ427" s="43">
        <v>-5.7739808806177573</v>
      </c>
      <c r="BA427" s="43">
        <v>-8.1689001687328506</v>
      </c>
      <c r="BB427" s="43">
        <v>-2.4184415492845557</v>
      </c>
      <c r="BC427" s="43">
        <v>-4.0521358180139462</v>
      </c>
      <c r="BD427" s="43">
        <v>-8.1226646050766576</v>
      </c>
      <c r="BE427" s="43">
        <v>-13.734058643022184</v>
      </c>
      <c r="BF427" s="43">
        <v>-18.390571209701989</v>
      </c>
      <c r="BG427" s="43">
        <v>3.7909478918952244</v>
      </c>
      <c r="BH427" s="43">
        <v>10.263623272734868</v>
      </c>
      <c r="BI427" s="43">
        <v>45.942132656756421</v>
      </c>
      <c r="BJ427" s="43">
        <v>25.862119277218753</v>
      </c>
      <c r="BK427" s="43">
        <v>-4.5445027660833031</v>
      </c>
      <c r="BL427" s="43">
        <v>42.920028647379652</v>
      </c>
      <c r="BM427" s="43">
        <v>5.6859202367999462</v>
      </c>
      <c r="BN427" s="43">
        <v>36.877434933685024</v>
      </c>
      <c r="BO427" s="43">
        <v>12.934583224456976</v>
      </c>
      <c r="BP427" s="43">
        <v>13.544684731890499</v>
      </c>
      <c r="BQ427" s="43">
        <v>52.926052692306989</v>
      </c>
      <c r="BR427" s="43">
        <v>30.107711939975946</v>
      </c>
      <c r="BS427" s="43">
        <v>-2.1920356354378501</v>
      </c>
      <c r="BT427" s="43">
        <v>48.575313935048193</v>
      </c>
      <c r="BU427" s="43">
        <v>11.0359617593774</v>
      </c>
      <c r="BV427" s="43">
        <v>35.844433838083312</v>
      </c>
      <c r="BW427" s="43">
        <v>17.968086915312043</v>
      </c>
      <c r="BX427" s="43">
        <v>-3.3394736580691879</v>
      </c>
      <c r="BY427" s="43">
        <v>-0.4870271482732319</v>
      </c>
      <c r="BZ427" s="43">
        <v>2.6325580230857931E-2</v>
      </c>
      <c r="CA427" s="43">
        <v>-1.8468455277551608</v>
      </c>
      <c r="CB427" s="43">
        <v>-0.1813435598061186</v>
      </c>
      <c r="CC427" s="43">
        <v>-0.21720660716168161</v>
      </c>
      <c r="CD427" s="43">
        <v>-0.94391647796520062</v>
      </c>
      <c r="CE427" s="43">
        <v>0.31054008266134742</v>
      </c>
      <c r="CF427" s="43">
        <v>53.825628272873139</v>
      </c>
      <c r="CG427" s="43">
        <v>23.479068076675951</v>
      </c>
      <c r="CH427" s="43">
        <v>9.6211099714300321</v>
      </c>
      <c r="CI427" s="43">
        <v>-0.55809053804811459</v>
      </c>
      <c r="CJ427" s="43">
        <v>12.847005500210184</v>
      </c>
      <c r="CK427" s="43">
        <v>1.2837237211109076</v>
      </c>
      <c r="CL427" s="43">
        <v>5.6898633301985919</v>
      </c>
      <c r="CM427" s="43">
        <v>1.4629482112955818</v>
      </c>
      <c r="CN427" s="43">
        <v>-5.9169004290153273</v>
      </c>
      <c r="CO427" s="43">
        <v>-0.69272546605857588</v>
      </c>
      <c r="CP427" s="43">
        <v>-0.27429971673426862</v>
      </c>
      <c r="CQ427" s="43">
        <v>-2.1269133198676422</v>
      </c>
      <c r="CR427" s="43">
        <v>-1.0361201671370808</v>
      </c>
      <c r="CS427" s="43">
        <v>-0.41181177049164047</v>
      </c>
      <c r="CT427" s="43">
        <v>-1.6426400612445429</v>
      </c>
      <c r="CU427" s="43">
        <v>0.26761007251842378</v>
      </c>
      <c r="CV427" s="43">
        <v>0</v>
      </c>
      <c r="CW427" s="43">
        <v>0</v>
      </c>
      <c r="CX427" s="43">
        <v>0</v>
      </c>
      <c r="CY427" s="43">
        <v>0</v>
      </c>
      <c r="CZ427" s="43">
        <v>0</v>
      </c>
      <c r="DA427" s="43">
        <v>0</v>
      </c>
      <c r="DB427" s="43">
        <v>0</v>
      </c>
      <c r="DC427" s="43">
        <v>0</v>
      </c>
      <c r="DD427" s="44">
        <v>1664</v>
      </c>
      <c r="DE427" s="44">
        <f t="shared" si="130"/>
        <v>7401</v>
      </c>
      <c r="DF427" s="43">
        <f t="shared" si="127"/>
        <v>55366.666666666664</v>
      </c>
      <c r="DG427" s="43">
        <f t="shared" si="127"/>
        <v>41.835952472211567</v>
      </c>
      <c r="DH427" s="44">
        <v>5484</v>
      </c>
      <c r="DI427" s="44">
        <f t="shared" si="131"/>
        <v>24283</v>
      </c>
      <c r="DJ427" s="43">
        <f t="shared" si="129"/>
        <v>91300</v>
      </c>
      <c r="DK427" s="43">
        <f t="shared" si="129"/>
        <v>41.600093299900863</v>
      </c>
    </row>
    <row r="428" spans="1:115" x14ac:dyDescent="0.25">
      <c r="A428" s="41">
        <v>2021</v>
      </c>
      <c r="B428" s="41" t="s">
        <v>165</v>
      </c>
      <c r="C428" s="41" t="s">
        <v>176</v>
      </c>
      <c r="D428" s="42">
        <v>90.853827644683847</v>
      </c>
      <c r="E428" s="42">
        <v>83.553011605314296</v>
      </c>
      <c r="F428" s="42">
        <v>99.190004802366786</v>
      </c>
      <c r="G428" s="42">
        <v>93.959932820443584</v>
      </c>
      <c r="H428" s="42">
        <v>86.431518474069563</v>
      </c>
      <c r="I428" s="42">
        <v>79.273876231668282</v>
      </c>
      <c r="J428" s="42">
        <v>74.483795123450818</v>
      </c>
      <c r="K428" s="42">
        <v>102.99552810630036</v>
      </c>
      <c r="L428" s="42">
        <v>71.079106273551503</v>
      </c>
      <c r="M428" s="42">
        <v>45.309196101874285</v>
      </c>
      <c r="N428" s="42">
        <v>50.012670730580545</v>
      </c>
      <c r="O428" s="42">
        <v>85.08606104194881</v>
      </c>
      <c r="P428" s="42">
        <v>60.250932536584237</v>
      </c>
      <c r="Q428" s="42">
        <v>46.154540546177493</v>
      </c>
      <c r="R428" s="42">
        <v>54.694052382457436</v>
      </c>
      <c r="S428" s="42">
        <v>97.850239363604189</v>
      </c>
      <c r="T428" s="42">
        <v>77.631697228174474</v>
      </c>
      <c r="U428" s="42">
        <v>48.593500788902283</v>
      </c>
      <c r="V428" s="42">
        <v>53.757563660344907</v>
      </c>
      <c r="W428" s="42">
        <v>94.174784634784118</v>
      </c>
      <c r="X428" s="42">
        <v>64.250136553390234</v>
      </c>
      <c r="Y428" s="42">
        <v>50.025693554368786</v>
      </c>
      <c r="Z428" s="42">
        <v>55.126902902846332</v>
      </c>
      <c r="AA428" s="42">
        <v>106.40015717171947</v>
      </c>
      <c r="AB428" s="43">
        <v>-2.8288243349140818</v>
      </c>
      <c r="AC428" s="43">
        <v>-5.133555926544231</v>
      </c>
      <c r="AD428" s="43">
        <v>2.0831422691046875</v>
      </c>
      <c r="AE428" s="43">
        <v>-4.8330583795911597</v>
      </c>
      <c r="AF428" s="43">
        <v>-1.7358027482197835</v>
      </c>
      <c r="AG428" s="43">
        <v>2.6669445874565323</v>
      </c>
      <c r="AH428" s="43">
        <v>-6.0814885003014911</v>
      </c>
      <c r="AI428" s="43">
        <v>7.4287913779830461</v>
      </c>
      <c r="AJ428" s="43">
        <v>-2.2405879195478318</v>
      </c>
      <c r="AK428" s="43">
        <v>-1.2078463420384988</v>
      </c>
      <c r="AL428" s="43">
        <v>-16.382943636867154</v>
      </c>
      <c r="AM428" s="43">
        <v>-7.9011590784928254</v>
      </c>
      <c r="AN428" s="43">
        <v>5.958831497912831</v>
      </c>
      <c r="AO428" s="43">
        <v>-10.169662956793369</v>
      </c>
      <c r="AP428" s="43">
        <v>382.87286830307494</v>
      </c>
      <c r="AQ428" s="43">
        <v>14.138667524025594</v>
      </c>
      <c r="AR428" s="43">
        <v>3.2399871911168221</v>
      </c>
      <c r="AS428" s="43">
        <v>2.8701932958047349</v>
      </c>
      <c r="AT428" s="43">
        <v>-14.115104947168478</v>
      </c>
      <c r="AU428" s="43">
        <v>-1.5586634497166907</v>
      </c>
      <c r="AV428" s="43">
        <v>10.711237872237866</v>
      </c>
      <c r="AW428" s="43">
        <v>-4.937916007034282</v>
      </c>
      <c r="AX428" s="43">
        <v>384.10198603229196</v>
      </c>
      <c r="AY428" s="43">
        <v>19.099069804254508</v>
      </c>
      <c r="AZ428" s="43">
        <v>-5.2090081875116878</v>
      </c>
      <c r="BA428" s="43">
        <v>-7.5935490433190811</v>
      </c>
      <c r="BB428" s="43">
        <v>-1.545548851648737</v>
      </c>
      <c r="BC428" s="43">
        <v>-4.2060633552683306</v>
      </c>
      <c r="BD428" s="43">
        <v>-6.9368580730650002</v>
      </c>
      <c r="BE428" s="43">
        <v>-10.992929908186877</v>
      </c>
      <c r="BF428" s="43">
        <v>-16.218352626418486</v>
      </c>
      <c r="BG428" s="43">
        <v>4.4985743075876439</v>
      </c>
      <c r="BH428" s="43">
        <v>8.066096626610042</v>
      </c>
      <c r="BI428" s="43">
        <v>38.634969277785601</v>
      </c>
      <c r="BJ428" s="43">
        <v>19.369495196785415</v>
      </c>
      <c r="BK428" s="43">
        <v>-5.1782694642359299</v>
      </c>
      <c r="BL428" s="43">
        <v>36.82819634029979</v>
      </c>
      <c r="BM428" s="43">
        <v>3.2658917333207027</v>
      </c>
      <c r="BN428" s="43">
        <v>56.630773645394882</v>
      </c>
      <c r="BO428" s="43">
        <v>13.157788874053411</v>
      </c>
      <c r="BP428" s="43">
        <v>11.720781121243395</v>
      </c>
      <c r="BQ428" s="43">
        <v>45.106246236151293</v>
      </c>
      <c r="BR428" s="43">
        <v>23.217180342648259</v>
      </c>
      <c r="BS428" s="43">
        <v>-2.0717692031457458</v>
      </c>
      <c r="BT428" s="43">
        <v>42.29674687835827</v>
      </c>
      <c r="BU428" s="43">
        <v>8.5938738418497085</v>
      </c>
      <c r="BV428" s="43">
        <v>55.695081059688235</v>
      </c>
      <c r="BW428" s="43">
        <v>18.179822904318279</v>
      </c>
      <c r="BX428" s="43">
        <v>-2.9739401938345158</v>
      </c>
      <c r="BY428" s="43">
        <v>-0.32122746892256338</v>
      </c>
      <c r="BZ428" s="43">
        <v>9.5538763879823616E-2</v>
      </c>
      <c r="CA428" s="43">
        <v>-2.5945478358699892</v>
      </c>
      <c r="CB428" s="43">
        <v>-0.20381922702540184</v>
      </c>
      <c r="CC428" s="43">
        <v>7.9085220924422051E-2</v>
      </c>
      <c r="CD428" s="43">
        <v>-0.57159657254091589</v>
      </c>
      <c r="CE428" s="43">
        <v>0.54262692572010851</v>
      </c>
      <c r="CF428" s="43">
        <v>-1.9282786630386437</v>
      </c>
      <c r="CG428" s="43">
        <v>-8.8353618224333783E-2</v>
      </c>
      <c r="CH428" s="43">
        <v>-1.1046273242522977</v>
      </c>
      <c r="CI428" s="43">
        <v>-5.2693546684104096</v>
      </c>
      <c r="CJ428" s="43">
        <v>0.53833227118966365</v>
      </c>
      <c r="CK428" s="43">
        <v>-0.10690894301524365</v>
      </c>
      <c r="CL428" s="43">
        <v>3.6096129052608346</v>
      </c>
      <c r="CM428" s="43">
        <v>0.4930207144131426</v>
      </c>
      <c r="CN428" s="43">
        <v>-5.3780456134108032</v>
      </c>
      <c r="CO428" s="43">
        <v>-0.62185345365044409</v>
      </c>
      <c r="CP428" s="43">
        <v>-0.20807492083263252</v>
      </c>
      <c r="CQ428" s="43">
        <v>-2.224155973494172</v>
      </c>
      <c r="CR428" s="43">
        <v>-0.88661719393435245</v>
      </c>
      <c r="CS428" s="43">
        <v>-0.31764466345614417</v>
      </c>
      <c r="CT428" s="43">
        <v>-1.4373178133638411</v>
      </c>
      <c r="CU428" s="43">
        <v>0.31761840532078306</v>
      </c>
      <c r="CV428" s="43">
        <v>0</v>
      </c>
      <c r="CW428" s="43">
        <v>0</v>
      </c>
      <c r="CX428" s="43">
        <v>0</v>
      </c>
      <c r="CY428" s="43">
        <v>0</v>
      </c>
      <c r="CZ428" s="43">
        <v>0</v>
      </c>
      <c r="DA428" s="43">
        <v>0</v>
      </c>
      <c r="DB428" s="43">
        <v>0</v>
      </c>
      <c r="DC428" s="43">
        <v>0</v>
      </c>
      <c r="DD428" s="44">
        <v>1006</v>
      </c>
      <c r="DE428" s="44">
        <f t="shared" si="130"/>
        <v>8407</v>
      </c>
      <c r="DF428" s="43">
        <f t="shared" si="127"/>
        <v>9.9453551912568336</v>
      </c>
      <c r="DG428" s="43">
        <f t="shared" si="127"/>
        <v>37.078102070764714</v>
      </c>
      <c r="DH428" s="44">
        <v>2942</v>
      </c>
      <c r="DI428" s="44">
        <f t="shared" si="131"/>
        <v>27225</v>
      </c>
      <c r="DJ428" s="43">
        <f t="shared" si="129"/>
        <v>21.520033044196609</v>
      </c>
      <c r="DK428" s="43">
        <f t="shared" si="129"/>
        <v>39.115993868165553</v>
      </c>
    </row>
    <row r="429" spans="1:115" x14ac:dyDescent="0.25">
      <c r="A429" s="41">
        <v>2021</v>
      </c>
      <c r="B429" s="41" t="s">
        <v>166</v>
      </c>
      <c r="C429" s="41" t="s">
        <v>176</v>
      </c>
      <c r="D429" s="42">
        <v>90.146525740938941</v>
      </c>
      <c r="E429" s="42">
        <v>82.707556582471256</v>
      </c>
      <c r="F429" s="42">
        <v>97.911891363471142</v>
      </c>
      <c r="G429" s="42">
        <v>93.016750018102471</v>
      </c>
      <c r="H429" s="42">
        <v>85.234236857242308</v>
      </c>
      <c r="I429" s="42">
        <v>78.754611334483499</v>
      </c>
      <c r="J429" s="42">
        <v>75.655396596776683</v>
      </c>
      <c r="K429" s="42">
        <v>103.05703266148147</v>
      </c>
      <c r="L429" s="42">
        <v>98.014132568522101</v>
      </c>
      <c r="M429" s="42">
        <v>98.145221333863418</v>
      </c>
      <c r="N429" s="42">
        <v>110.87589130458851</v>
      </c>
      <c r="O429" s="42">
        <v>93.936824779104342</v>
      </c>
      <c r="P429" s="42">
        <v>100.61052364061287</v>
      </c>
      <c r="Q429" s="42">
        <v>85.624810209117058</v>
      </c>
      <c r="R429" s="42">
        <v>104.28760271539224</v>
      </c>
      <c r="S429" s="42">
        <v>120.89340626135679</v>
      </c>
      <c r="T429" s="42">
        <v>106.38634469182477</v>
      </c>
      <c r="U429" s="42">
        <v>105.87555413765092</v>
      </c>
      <c r="V429" s="42">
        <v>120.04035198635169</v>
      </c>
      <c r="W429" s="42">
        <v>103.28520314945875</v>
      </c>
      <c r="X429" s="42">
        <v>107.88536714709996</v>
      </c>
      <c r="Y429" s="42">
        <v>93.184664309998183</v>
      </c>
      <c r="Z429" s="42">
        <v>105.36740630749057</v>
      </c>
      <c r="AA429" s="42">
        <v>131.6019297414791</v>
      </c>
      <c r="AB429" s="43">
        <v>-2.9373441427886782</v>
      </c>
      <c r="AC429" s="43">
        <v>-2.6515853884665375</v>
      </c>
      <c r="AD429" s="43">
        <v>1.9922026944110049</v>
      </c>
      <c r="AE429" s="43">
        <v>-5.6341574819666729</v>
      </c>
      <c r="AF429" s="43">
        <v>-2.672678029872988</v>
      </c>
      <c r="AG429" s="43">
        <v>2.6713932321319689</v>
      </c>
      <c r="AH429" s="43">
        <v>-2.1989667505629695</v>
      </c>
      <c r="AI429" s="43">
        <v>6.2928190814514062</v>
      </c>
      <c r="AJ429" s="43">
        <v>17.727135030186304</v>
      </c>
      <c r="AK429" s="43">
        <v>54.472628639424904</v>
      </c>
      <c r="AL429" s="43">
        <v>41.083839803754209</v>
      </c>
      <c r="AM429" s="43">
        <v>-0.31643161487201477</v>
      </c>
      <c r="AN429" s="43">
        <v>24.327603318373203</v>
      </c>
      <c r="AO429" s="43">
        <v>26.652285225666116</v>
      </c>
      <c r="AP429" s="43">
        <v>123.17859986004538</v>
      </c>
      <c r="AQ429" s="43">
        <v>30.664434770249915</v>
      </c>
      <c r="AR429" s="43">
        <v>24.10276370270752</v>
      </c>
      <c r="AS429" s="43">
        <v>60.840893180149266</v>
      </c>
      <c r="AT429" s="43">
        <v>45.913196202985972</v>
      </c>
      <c r="AU429" s="43">
        <v>6.4629120610559587</v>
      </c>
      <c r="AV429" s="43">
        <v>31.001056919059721</v>
      </c>
      <c r="AW429" s="43">
        <v>33.921782903221519</v>
      </c>
      <c r="AX429" s="43">
        <v>127.04554878968733</v>
      </c>
      <c r="AY429" s="43">
        <v>36.271668389002883</v>
      </c>
      <c r="AZ429" s="43">
        <v>-4.8454228152471917</v>
      </c>
      <c r="BA429" s="43">
        <v>-6.8296038676883946</v>
      </c>
      <c r="BB429" s="43">
        <v>-0.97675585454994884</v>
      </c>
      <c r="BC429" s="43">
        <v>-4.4408848216700321</v>
      </c>
      <c r="BD429" s="43">
        <v>-6.2715856963213579</v>
      </c>
      <c r="BE429" s="43">
        <v>-9.0472805956625102</v>
      </c>
      <c r="BF429" s="43">
        <v>-14.159544529031077</v>
      </c>
      <c r="BG429" s="43">
        <v>4.7935099399898595</v>
      </c>
      <c r="BH429" s="43">
        <v>9.6845564115445306</v>
      </c>
      <c r="BI429" s="43">
        <v>41.434240278295611</v>
      </c>
      <c r="BJ429" s="43">
        <v>23.017735877753442</v>
      </c>
      <c r="BK429" s="43">
        <v>-4.3931415834438052</v>
      </c>
      <c r="BL429" s="43">
        <v>34.453160906925476</v>
      </c>
      <c r="BM429" s="43">
        <v>7.1771307779027849</v>
      </c>
      <c r="BN429" s="43">
        <v>69.316758242721676</v>
      </c>
      <c r="BO429" s="43">
        <v>16.076315841723996</v>
      </c>
      <c r="BP429" s="43">
        <v>13.79973493685387</v>
      </c>
      <c r="BQ429" s="43">
        <v>47.919245220259079</v>
      </c>
      <c r="BR429" s="43">
        <v>27.075100429306676</v>
      </c>
      <c r="BS429" s="43">
        <v>-0.69368796887742112</v>
      </c>
      <c r="BT429" s="43">
        <v>40.145076598737383</v>
      </c>
      <c r="BU429" s="43">
        <v>12.852814957322799</v>
      </c>
      <c r="BV429" s="43">
        <v>69.145093222031178</v>
      </c>
      <c r="BW429" s="43">
        <v>21.224937177968005</v>
      </c>
      <c r="BX429" s="43">
        <v>-3.0728160399762592</v>
      </c>
      <c r="BY429" s="43">
        <v>-8.5293896253504767E-2</v>
      </c>
      <c r="BZ429" s="43">
        <v>6.5730229136541224E-2</v>
      </c>
      <c r="CA429" s="43">
        <v>-3.0449964486893837</v>
      </c>
      <c r="CB429" s="43">
        <v>-0.30762069048528284</v>
      </c>
      <c r="CC429" s="43">
        <v>0.1012933850155644</v>
      </c>
      <c r="CD429" s="43">
        <v>-0.2593595234701358</v>
      </c>
      <c r="CE429" s="43">
        <v>0.45743090476994192</v>
      </c>
      <c r="CF429" s="43">
        <v>17.340272771345553</v>
      </c>
      <c r="CG429" s="43">
        <v>6.8069657983619312</v>
      </c>
      <c r="CH429" s="43">
        <v>2.6543189622021313</v>
      </c>
      <c r="CI429" s="43">
        <v>-0.17789481575348456</v>
      </c>
      <c r="CJ429" s="43">
        <v>2.4428810746190206</v>
      </c>
      <c r="CK429" s="43">
        <v>0.35725212374284404</v>
      </c>
      <c r="CL429" s="43">
        <v>4.2017124568794797</v>
      </c>
      <c r="CM429" s="43">
        <v>1.0550371712936299</v>
      </c>
      <c r="CN429" s="43">
        <v>-4.947376316389299</v>
      </c>
      <c r="CO429" s="43">
        <v>-0.53658492125664803</v>
      </c>
      <c r="CP429" s="43">
        <v>-0.16371152699462296</v>
      </c>
      <c r="CQ429" s="43">
        <v>-2.3551479490168088</v>
      </c>
      <c r="CR429" s="43">
        <v>-0.78536900055161973</v>
      </c>
      <c r="CS429" s="43">
        <v>-0.22195460115527901</v>
      </c>
      <c r="CT429" s="43">
        <v>-1.2245512612609699</v>
      </c>
      <c r="CU429" s="43">
        <v>0.33994294384664964</v>
      </c>
      <c r="CV429" s="43">
        <v>0</v>
      </c>
      <c r="CW429" s="43">
        <v>0</v>
      </c>
      <c r="CX429" s="43">
        <v>0</v>
      </c>
      <c r="CY429" s="43">
        <v>0</v>
      </c>
      <c r="CZ429" s="43">
        <v>0</v>
      </c>
      <c r="DA429" s="43">
        <v>0</v>
      </c>
      <c r="DB429" s="43">
        <v>0</v>
      </c>
      <c r="DC429" s="43">
        <v>0</v>
      </c>
      <c r="DD429" s="44">
        <v>1991</v>
      </c>
      <c r="DE429" s="44">
        <f t="shared" si="130"/>
        <v>10398</v>
      </c>
      <c r="DF429" s="43">
        <f t="shared" ref="DF429:DG430" si="132">+((DD429/DD417)-1)*100</f>
        <v>56.279434850863417</v>
      </c>
      <c r="DG429" s="43">
        <f t="shared" si="132"/>
        <v>40.380720939651681</v>
      </c>
      <c r="DH429" s="44">
        <v>6843</v>
      </c>
      <c r="DI429" s="44">
        <f t="shared" si="131"/>
        <v>34068</v>
      </c>
      <c r="DJ429" s="43">
        <f t="shared" ref="DJ429:DK430" si="133">+((DH429/DH417)-1)*100</f>
        <v>32.822204968944099</v>
      </c>
      <c r="DK429" s="43">
        <f t="shared" si="133"/>
        <v>37.804384758514686</v>
      </c>
    </row>
    <row r="430" spans="1:115" x14ac:dyDescent="0.25">
      <c r="A430" s="41">
        <v>2021</v>
      </c>
      <c r="B430" s="41" t="s">
        <v>167</v>
      </c>
      <c r="C430" s="41" t="s">
        <v>176</v>
      </c>
      <c r="D430" s="42">
        <v>90.48861557420949</v>
      </c>
      <c r="E430" s="42">
        <v>83.50575014441003</v>
      </c>
      <c r="F430" s="42">
        <v>98.986745726185106</v>
      </c>
      <c r="G430" s="42">
        <v>92.645992304456669</v>
      </c>
      <c r="H430" s="42">
        <v>86.685745531497901</v>
      </c>
      <c r="I430" s="42">
        <v>79.040079964675456</v>
      </c>
      <c r="J430" s="42">
        <v>76.099443802410377</v>
      </c>
      <c r="K430" s="42">
        <v>104.62232359084094</v>
      </c>
      <c r="L430" s="42">
        <v>107.41604509220475</v>
      </c>
      <c r="M430" s="42">
        <v>108.7376204924483</v>
      </c>
      <c r="N430" s="42">
        <v>119.70218199719152</v>
      </c>
      <c r="O430" s="42">
        <v>102.73611603955179</v>
      </c>
      <c r="P430" s="42">
        <v>114.67989190766292</v>
      </c>
      <c r="Q430" s="42">
        <v>92.28292083605794</v>
      </c>
      <c r="R430" s="42">
        <v>109.1743651102536</v>
      </c>
      <c r="S430" s="42">
        <v>129.76065708124111</v>
      </c>
      <c r="T430" s="42">
        <v>117.03035838345228</v>
      </c>
      <c r="U430" s="42">
        <v>117.9977371565257</v>
      </c>
      <c r="V430" s="42">
        <v>130.13616756158359</v>
      </c>
      <c r="W430" s="42">
        <v>113.27692491535922</v>
      </c>
      <c r="X430" s="42">
        <v>123.55239013616206</v>
      </c>
      <c r="Y430" s="42">
        <v>100.90483272793858</v>
      </c>
      <c r="Z430" s="42">
        <v>110.52679787146391</v>
      </c>
      <c r="AA430" s="42">
        <v>141.6988807895529</v>
      </c>
      <c r="AB430" s="43">
        <v>-2.994674985914958</v>
      </c>
      <c r="AC430" s="43">
        <v>-1.8455650885747743</v>
      </c>
      <c r="AD430" s="43">
        <v>4.1834706682134515</v>
      </c>
      <c r="AE430" s="43">
        <v>-6.678542417861566</v>
      </c>
      <c r="AF430" s="43">
        <v>-2.6182270725636281</v>
      </c>
      <c r="AG430" s="43">
        <v>5.0611959958113406</v>
      </c>
      <c r="AH430" s="43">
        <v>-0.92057280085386939</v>
      </c>
      <c r="AI430" s="43">
        <v>7.3454706086517607</v>
      </c>
      <c r="AJ430" s="43">
        <v>19.428424692576218</v>
      </c>
      <c r="AK430" s="43">
        <v>41.350529840342801</v>
      </c>
      <c r="AL430" s="43">
        <v>21.243501839526502</v>
      </c>
      <c r="AM430" s="43">
        <v>8.3554574673335935</v>
      </c>
      <c r="AN430" s="43">
        <v>21.391833341955934</v>
      </c>
      <c r="AO430" s="43">
        <v>20.089129525494865</v>
      </c>
      <c r="AP430" s="43">
        <v>98.148356766599136</v>
      </c>
      <c r="AQ430" s="43">
        <v>20.632802727227872</v>
      </c>
      <c r="AR430" s="43">
        <v>26.272812697469263</v>
      </c>
      <c r="AS430" s="43">
        <v>47.290437190805946</v>
      </c>
      <c r="AT430" s="43">
        <v>25.894705324656229</v>
      </c>
      <c r="AU430" s="43">
        <v>16.177217087549955</v>
      </c>
      <c r="AV430" s="43">
        <v>28.181966298796723</v>
      </c>
      <c r="AW430" s="43">
        <v>27.010644076629632</v>
      </c>
      <c r="AX430" s="43">
        <v>102.16366227383796</v>
      </c>
      <c r="AY430" s="43">
        <v>25.507251057047874</v>
      </c>
      <c r="AZ430" s="43">
        <v>-4.5891098241110484</v>
      </c>
      <c r="BA430" s="43">
        <v>-6.1615217229425312</v>
      </c>
      <c r="BB430" s="43">
        <v>-0.26836099321315698</v>
      </c>
      <c r="BC430" s="43">
        <v>-4.7588071877881832</v>
      </c>
      <c r="BD430" s="43">
        <v>-5.7715280310458699</v>
      </c>
      <c r="BE430" s="43">
        <v>-7.3184125529352269</v>
      </c>
      <c r="BF430" s="43">
        <v>-12.474816072439154</v>
      </c>
      <c r="BG430" s="43">
        <v>5.1553956705772563</v>
      </c>
      <c r="BH430" s="43">
        <v>11.17775227301825</v>
      </c>
      <c r="BI430" s="43">
        <v>41.419483934435199</v>
      </c>
      <c r="BJ430" s="43">
        <v>22.708518988370187</v>
      </c>
      <c r="BK430" s="43">
        <v>-2.6112677705840359</v>
      </c>
      <c r="BL430" s="43">
        <v>32.082067548765345</v>
      </c>
      <c r="BM430" s="43">
        <v>9.2396222672496808</v>
      </c>
      <c r="BN430" s="43">
        <v>74.607958277589859</v>
      </c>
      <c r="BO430" s="43">
        <v>16.8160664253848</v>
      </c>
      <c r="BP430" s="43">
        <v>15.71606025169412</v>
      </c>
      <c r="BQ430" s="43">
        <v>47.806879403408175</v>
      </c>
      <c r="BR430" s="43">
        <v>26.867360349721924</v>
      </c>
      <c r="BS430" s="43">
        <v>1.6618786596905633</v>
      </c>
      <c r="BT430" s="43">
        <v>37.964173814914439</v>
      </c>
      <c r="BU430" s="43">
        <v>15.133181206811086</v>
      </c>
      <c r="BV430" s="43">
        <v>75.145185251170773</v>
      </c>
      <c r="BW430" s="43">
        <v>21.929028500740277</v>
      </c>
      <c r="BX430" s="43">
        <v>-3.1105777654859263</v>
      </c>
      <c r="BY430" s="43">
        <v>-4.3615601501288633E-2</v>
      </c>
      <c r="BZ430" s="43">
        <v>0.2325223460041709</v>
      </c>
      <c r="CA430" s="43">
        <v>-3.6006777659646154</v>
      </c>
      <c r="CB430" s="43">
        <v>-0.32644015349827127</v>
      </c>
      <c r="CC430" s="43">
        <v>0.14537812676330536</v>
      </c>
      <c r="CD430" s="43">
        <v>-9.0433142001681385E-2</v>
      </c>
      <c r="CE430" s="43">
        <v>0.5726884247124544</v>
      </c>
      <c r="CF430" s="43">
        <v>18.882838390389853</v>
      </c>
      <c r="CG430" s="43">
        <v>5.4765706856128133</v>
      </c>
      <c r="CH430" s="43">
        <v>1.381537099276702</v>
      </c>
      <c r="CI430" s="43">
        <v>4.8736991890168726</v>
      </c>
      <c r="CJ430" s="43">
        <v>2.4718319261712041</v>
      </c>
      <c r="CK430" s="43">
        <v>0.28349742036597442</v>
      </c>
      <c r="CL430" s="43">
        <v>3.630469337236141</v>
      </c>
      <c r="CM430" s="43">
        <v>0.76523273271014891</v>
      </c>
      <c r="CN430" s="43">
        <v>-4.7224961314255385</v>
      </c>
      <c r="CO430" s="43">
        <v>-0.46827196335503518</v>
      </c>
      <c r="CP430" s="43">
        <v>-0.10537683001329816</v>
      </c>
      <c r="CQ430" s="43">
        <v>-2.542902448323074</v>
      </c>
      <c r="CR430" s="43">
        <v>-0.74405151143480974</v>
      </c>
      <c r="CS430" s="43">
        <v>-0.1717299072592568</v>
      </c>
      <c r="CT430" s="43">
        <v>-1.0623772480445313</v>
      </c>
      <c r="CU430" s="43">
        <v>0.37221377700446728</v>
      </c>
      <c r="CV430" s="43">
        <v>0</v>
      </c>
      <c r="CW430" s="43">
        <v>0</v>
      </c>
      <c r="CX430" s="43">
        <v>0</v>
      </c>
      <c r="CY430" s="43">
        <v>0</v>
      </c>
      <c r="CZ430" s="43">
        <v>0</v>
      </c>
      <c r="DA430" s="43">
        <v>0</v>
      </c>
      <c r="DB430" s="43">
        <v>0</v>
      </c>
      <c r="DC430" s="43">
        <v>0</v>
      </c>
      <c r="DD430" s="44">
        <v>2263</v>
      </c>
      <c r="DE430" s="44">
        <f t="shared" si="130"/>
        <v>12661</v>
      </c>
      <c r="DF430" s="43">
        <f t="shared" si="132"/>
        <v>26.213050752928059</v>
      </c>
      <c r="DG430" s="43">
        <f t="shared" si="132"/>
        <v>37.619565217391312</v>
      </c>
      <c r="DH430" s="44">
        <v>8153</v>
      </c>
      <c r="DI430" s="44">
        <f t="shared" si="131"/>
        <v>42221</v>
      </c>
      <c r="DJ430" s="43">
        <f t="shared" si="133"/>
        <v>19.248208278484725</v>
      </c>
      <c r="DK430" s="43">
        <f t="shared" si="133"/>
        <v>33.784340441712345</v>
      </c>
    </row>
    <row r="431" spans="1:115" x14ac:dyDescent="0.25">
      <c r="A431" s="41">
        <v>2021</v>
      </c>
      <c r="B431" s="41" t="s">
        <v>168</v>
      </c>
      <c r="C431" s="41" t="s">
        <v>176</v>
      </c>
      <c r="D431" s="42">
        <v>91.277398953911188</v>
      </c>
      <c r="E431" s="42">
        <v>84.26718479231215</v>
      </c>
      <c r="F431" s="42">
        <v>99.453520222469265</v>
      </c>
      <c r="G431" s="42">
        <v>92.9857242675414</v>
      </c>
      <c r="H431" s="42">
        <v>88.328989695992746</v>
      </c>
      <c r="I431" s="42">
        <v>81.50679999799604</v>
      </c>
      <c r="J431" s="42">
        <v>77.858553886266975</v>
      </c>
      <c r="K431" s="42">
        <v>105.31424983662852</v>
      </c>
      <c r="L431" s="42">
        <v>109.00037007345908</v>
      </c>
      <c r="M431" s="42">
        <v>114.13319059937412</v>
      </c>
      <c r="N431" s="42">
        <v>119.25908033977571</v>
      </c>
      <c r="O431" s="42">
        <v>103.9632029598435</v>
      </c>
      <c r="P431" s="42">
        <v>119.42325813597576</v>
      </c>
      <c r="Q431" s="42">
        <v>103.72014429763009</v>
      </c>
      <c r="R431" s="42">
        <v>104.69008014865584</v>
      </c>
      <c r="S431" s="42">
        <v>118.15793426783945</v>
      </c>
      <c r="T431" s="42">
        <v>119.35058527513998</v>
      </c>
      <c r="U431" s="42">
        <v>124.6023883272905</v>
      </c>
      <c r="V431" s="42">
        <v>130.30848616368309</v>
      </c>
      <c r="W431" s="42">
        <v>115.18802225327815</v>
      </c>
      <c r="X431" s="42">
        <v>129.3074602925839</v>
      </c>
      <c r="Y431" s="42">
        <v>113.16745749987524</v>
      </c>
      <c r="Z431" s="42">
        <v>106.27238477448964</v>
      </c>
      <c r="AA431" s="42">
        <v>129.51592138107083</v>
      </c>
      <c r="AB431" s="43">
        <v>-1.3134179698568449</v>
      </c>
      <c r="AC431" s="43">
        <v>-0.11204481792715937</v>
      </c>
      <c r="AD431" s="43">
        <v>5.0830587126443394</v>
      </c>
      <c r="AE431" s="43">
        <v>-5.3289110099021268</v>
      </c>
      <c r="AF431" s="43">
        <v>-0.49757611634642096</v>
      </c>
      <c r="AG431" s="43">
        <v>3.4212195146793301</v>
      </c>
      <c r="AH431" s="43">
        <v>5.4057803468207988</v>
      </c>
      <c r="AI431" s="43">
        <v>7.5903235940936398</v>
      </c>
      <c r="AJ431" s="43">
        <v>21.553633759165436</v>
      </c>
      <c r="AK431" s="43">
        <v>45.60563240053115</v>
      </c>
      <c r="AL431" s="43">
        <v>34.081911159664948</v>
      </c>
      <c r="AM431" s="43">
        <v>8.2781139621977538</v>
      </c>
      <c r="AN431" s="43">
        <v>25.653910244833057</v>
      </c>
      <c r="AO431" s="43">
        <v>34.521605701695002</v>
      </c>
      <c r="AP431" s="43">
        <v>96.059270330980212</v>
      </c>
      <c r="AQ431" s="43">
        <v>22.349949224567943</v>
      </c>
      <c r="AR431" s="43">
        <v>29.052105032112397</v>
      </c>
      <c r="AS431" s="43">
        <v>51.944366628236473</v>
      </c>
      <c r="AT431" s="43">
        <v>39.49098261105248</v>
      </c>
      <c r="AU431" s="43">
        <v>16.710028755187032</v>
      </c>
      <c r="AV431" s="43">
        <v>33.009647947418763</v>
      </c>
      <c r="AW431" s="43">
        <v>40.72137017938131</v>
      </c>
      <c r="AX431" s="43">
        <v>102.57813050120905</v>
      </c>
      <c r="AY431" s="43">
        <v>26.739900428918983</v>
      </c>
      <c r="AZ431" s="43">
        <v>-4.1936057567116052</v>
      </c>
      <c r="BA431" s="43">
        <v>-5.4517702734283908</v>
      </c>
      <c r="BB431" s="43">
        <v>0.37539501410210896</v>
      </c>
      <c r="BC431" s="43">
        <v>-4.8290682395147115</v>
      </c>
      <c r="BD431" s="43">
        <v>-5.1381037113330645</v>
      </c>
      <c r="BE431" s="43">
        <v>-6.0966155460063014</v>
      </c>
      <c r="BF431" s="43">
        <v>-10.525148115467021</v>
      </c>
      <c r="BG431" s="43">
        <v>5.4589462800206601</v>
      </c>
      <c r="BH431" s="43">
        <v>12.55293434849516</v>
      </c>
      <c r="BI431" s="43">
        <v>42.056900992954361</v>
      </c>
      <c r="BJ431" s="43">
        <v>24.251933255826195</v>
      </c>
      <c r="BK431" s="43">
        <v>-1.2610837917938489</v>
      </c>
      <c r="BL431" s="43">
        <v>31.089378174021796</v>
      </c>
      <c r="BM431" s="43">
        <v>12.73186336764085</v>
      </c>
      <c r="BN431" s="43">
        <v>77.847132688454394</v>
      </c>
      <c r="BO431" s="43">
        <v>17.520067279120632</v>
      </c>
      <c r="BP431" s="43">
        <v>17.488811984127107</v>
      </c>
      <c r="BQ431" s="43">
        <v>48.446673806110276</v>
      </c>
      <c r="BR431" s="43">
        <v>28.599613601356431</v>
      </c>
      <c r="BS431" s="43">
        <v>3.5252842494529757</v>
      </c>
      <c r="BT431" s="43">
        <v>37.194676900431098</v>
      </c>
      <c r="BU431" s="43">
        <v>18.720269041727278</v>
      </c>
      <c r="BV431" s="43">
        <v>79.21834856663024</v>
      </c>
      <c r="BW431" s="43">
        <v>22.552238364953546</v>
      </c>
      <c r="BX431" s="43">
        <v>-1.4400416464847925</v>
      </c>
      <c r="BY431" s="43">
        <v>7.942961445649678E-2</v>
      </c>
      <c r="BZ431" s="43">
        <v>0.28110532104607555</v>
      </c>
      <c r="CA431" s="43">
        <v>-2.8040922128651831</v>
      </c>
      <c r="CB431" s="43">
        <v>-7.2456857056569679E-2</v>
      </c>
      <c r="CC431" s="43">
        <v>0.1103072773196233</v>
      </c>
      <c r="CD431" s="43">
        <v>0.35553585251779229</v>
      </c>
      <c r="CE431" s="43">
        <v>0.61012935809697244</v>
      </c>
      <c r="CF431" s="43">
        <v>21.077442808472483</v>
      </c>
      <c r="CG431" s="43">
        <v>6.3292487010935954</v>
      </c>
      <c r="CH431" s="43">
        <v>2.3205898633468327</v>
      </c>
      <c r="CI431" s="43">
        <v>4.8533182224482534</v>
      </c>
      <c r="CJ431" s="43">
        <v>2.8927139382532205</v>
      </c>
      <c r="CK431" s="43">
        <v>0.4848979700999152</v>
      </c>
      <c r="CL431" s="43">
        <v>3.4436989132820428</v>
      </c>
      <c r="CM431" s="43">
        <v>0.75297519994862516</v>
      </c>
      <c r="CN431" s="43">
        <v>-4.3565510540831021</v>
      </c>
      <c r="CO431" s="43">
        <v>-0.40955844433649818</v>
      </c>
      <c r="CP431" s="43">
        <v>-5.8313299465731216E-2</v>
      </c>
      <c r="CQ431" s="43">
        <v>-2.5552318676336383</v>
      </c>
      <c r="CR431" s="43">
        <v>-0.69808455724841423</v>
      </c>
      <c r="CS431" s="43">
        <v>-0.14353555616052197</v>
      </c>
      <c r="CT431" s="43">
        <v>-0.89248432195397387</v>
      </c>
      <c r="CU431" s="43">
        <v>0.40065699271567545</v>
      </c>
      <c r="CV431" s="43">
        <v>0</v>
      </c>
      <c r="CW431" s="43">
        <v>0</v>
      </c>
      <c r="CX431" s="43">
        <v>0</v>
      </c>
      <c r="CY431" s="43">
        <v>0</v>
      </c>
      <c r="CZ431" s="43">
        <v>0</v>
      </c>
      <c r="DA431" s="43">
        <v>0</v>
      </c>
      <c r="DB431" s="43">
        <v>0</v>
      </c>
      <c r="DC431" s="43">
        <v>0</v>
      </c>
      <c r="DD431" s="44">
        <v>2028</v>
      </c>
      <c r="DE431" s="44">
        <f>+DD431+DE430</f>
        <v>14689</v>
      </c>
      <c r="DF431" s="43">
        <f>+((DD431/DD419)-1)*100</f>
        <v>30.923176242737259</v>
      </c>
      <c r="DG431" s="43">
        <f>+((DE431/DE419)-1)*100</f>
        <v>36.654572518373804</v>
      </c>
      <c r="DH431" s="44">
        <v>7806</v>
      </c>
      <c r="DI431" s="44">
        <f>+DH431+DI430</f>
        <v>50027</v>
      </c>
      <c r="DJ431" s="43">
        <f>+((DH431/DH419)-1)*100</f>
        <v>31.835838540787019</v>
      </c>
      <c r="DK431" s="43">
        <f>+((DI431/DI419)-1)*100</f>
        <v>33.476520811099263</v>
      </c>
    </row>
    <row r="432" spans="1:115" x14ac:dyDescent="0.25">
      <c r="A432" s="41">
        <v>2021</v>
      </c>
      <c r="B432" s="41" t="s">
        <v>169</v>
      </c>
      <c r="C432" s="41" t="s">
        <v>176</v>
      </c>
      <c r="D432" s="42">
        <v>92.013019552123581</v>
      </c>
      <c r="E432" s="42">
        <v>86.073622853541991</v>
      </c>
      <c r="F432" s="42">
        <v>98.710500092659089</v>
      </c>
      <c r="G432" s="42">
        <v>93.182737779701966</v>
      </c>
      <c r="H432" s="42">
        <v>90.169650402289463</v>
      </c>
      <c r="I432" s="42">
        <v>82.417419515744854</v>
      </c>
      <c r="J432" s="42">
        <v>79.597169483709735</v>
      </c>
      <c r="K432" s="42">
        <v>106.70117755596272</v>
      </c>
      <c r="L432" s="42">
        <v>106.65672210055013</v>
      </c>
      <c r="M432" s="42">
        <v>121.32070513421776</v>
      </c>
      <c r="N432" s="42">
        <v>120.12366094455092</v>
      </c>
      <c r="O432" s="42">
        <v>97.234144874117206</v>
      </c>
      <c r="P432" s="42">
        <v>119.44281157356833</v>
      </c>
      <c r="Q432" s="42">
        <v>101.1507828105604</v>
      </c>
      <c r="R432" s="42">
        <v>107.05275648811754</v>
      </c>
      <c r="S432" s="42">
        <v>117.0049258159425</v>
      </c>
      <c r="T432" s="42">
        <v>117.90235688035186</v>
      </c>
      <c r="U432" s="42">
        <v>133.7414284245518</v>
      </c>
      <c r="V432" s="42">
        <v>132.59237008071185</v>
      </c>
      <c r="W432" s="42">
        <v>109.08919927533513</v>
      </c>
      <c r="X432" s="42">
        <v>130.02169602423223</v>
      </c>
      <c r="Y432" s="42">
        <v>111.13488602144261</v>
      </c>
      <c r="Z432" s="42">
        <v>108.96602713643931</v>
      </c>
      <c r="AA432" s="42">
        <v>128.93493087825746</v>
      </c>
      <c r="AB432" s="43">
        <v>-1.1599731193150831</v>
      </c>
      <c r="AC432" s="43">
        <v>1.8707271597265374</v>
      </c>
      <c r="AD432" s="43">
        <v>2.8277282695599704</v>
      </c>
      <c r="AE432" s="43">
        <v>-5.0263253606456999</v>
      </c>
      <c r="AF432" s="43">
        <v>-0.4983857317493734</v>
      </c>
      <c r="AG432" s="43">
        <v>1.6836670704546863</v>
      </c>
      <c r="AH432" s="43">
        <v>6.1736832513213269</v>
      </c>
      <c r="AI432" s="43">
        <v>7.4842786778600345</v>
      </c>
      <c r="AJ432" s="43">
        <v>8.6775071797464243</v>
      </c>
      <c r="AK432" s="43">
        <v>29.328388875476506</v>
      </c>
      <c r="AL432" s="43">
        <v>18.554860772825755</v>
      </c>
      <c r="AM432" s="43">
        <v>-2.441551066679537</v>
      </c>
      <c r="AN432" s="43">
        <v>10.520581040578936</v>
      </c>
      <c r="AO432" s="43">
        <v>14.322703480026266</v>
      </c>
      <c r="AP432" s="43">
        <v>42.61560282231347</v>
      </c>
      <c r="AQ432" s="43">
        <v>16.853470194233601</v>
      </c>
      <c r="AR432" s="43">
        <v>16.171261234251809</v>
      </c>
      <c r="AS432" s="43">
        <v>35.698222743160656</v>
      </c>
      <c r="AT432" s="43">
        <v>24.272561597586595</v>
      </c>
      <c r="AU432" s="43">
        <v>6.2586001143690506</v>
      </c>
      <c r="AV432" s="43">
        <v>17.168834206427853</v>
      </c>
      <c r="AW432" s="43">
        <v>19.320101760472809</v>
      </c>
      <c r="AX432" s="43">
        <v>47.071588271178342</v>
      </c>
      <c r="AY432" s="43">
        <v>21.400676960508601</v>
      </c>
      <c r="AZ432" s="43">
        <v>-3.8648949971821334</v>
      </c>
      <c r="BA432" s="43">
        <v>-4.681802140924618</v>
      </c>
      <c r="BB432" s="43">
        <v>0.642079805834328</v>
      </c>
      <c r="BC432" s="43">
        <v>-4.8506906612882927</v>
      </c>
      <c r="BD432" s="43">
        <v>-4.6313666956515736</v>
      </c>
      <c r="BE432" s="43">
        <v>-5.2816585333085087</v>
      </c>
      <c r="BF432" s="43">
        <v>-8.8612766884729197</v>
      </c>
      <c r="BG432" s="43">
        <v>5.686271100989182</v>
      </c>
      <c r="BH432" s="43">
        <v>12.062006005420734</v>
      </c>
      <c r="BI432" s="43">
        <v>40.094930185172629</v>
      </c>
      <c r="BJ432" s="43">
        <v>23.489144101227289</v>
      </c>
      <c r="BK432" s="43">
        <v>-1.3956937283362114</v>
      </c>
      <c r="BL432" s="43">
        <v>28.016967946149251</v>
      </c>
      <c r="BM432" s="43">
        <v>12.94952667685132</v>
      </c>
      <c r="BN432" s="43">
        <v>71.677994648310573</v>
      </c>
      <c r="BO432" s="43">
        <v>17.442388606376234</v>
      </c>
      <c r="BP432" s="43">
        <v>17.321080436953771</v>
      </c>
      <c r="BQ432" s="43">
        <v>46.448731970574663</v>
      </c>
      <c r="BR432" s="43">
        <v>28.013333283934806</v>
      </c>
      <c r="BS432" s="43">
        <v>3.8371822178158155</v>
      </c>
      <c r="BT432" s="43">
        <v>34.179048366402377</v>
      </c>
      <c r="BU432" s="43">
        <v>18.804054264120794</v>
      </c>
      <c r="BV432" s="43">
        <v>73.645795941129705</v>
      </c>
      <c r="BW432" s="43">
        <v>22.415597043083402</v>
      </c>
      <c r="BX432" s="43">
        <v>-1.1598631910104316</v>
      </c>
      <c r="BY432" s="43">
        <v>0.1139707926185938</v>
      </c>
      <c r="BZ432" s="43">
        <v>8.2752619723757539E-2</v>
      </c>
      <c r="CA432" s="43">
        <v>-2.3070096935142193</v>
      </c>
      <c r="CB432" s="43">
        <v>-0.11904833159581477</v>
      </c>
      <c r="CC432" s="43">
        <v>6.148184947303946E-2</v>
      </c>
      <c r="CD432" s="43">
        <v>0.43168982662126831</v>
      </c>
      <c r="CE432" s="43">
        <v>0.57629974566294295</v>
      </c>
      <c r="CF432" s="43">
        <v>8.0755263141531568</v>
      </c>
      <c r="CG432" s="43">
        <v>4.3811740385327935</v>
      </c>
      <c r="CH432" s="43">
        <v>1.2161977789063745</v>
      </c>
      <c r="CI432" s="43">
        <v>-1.3601896657354815</v>
      </c>
      <c r="CJ432" s="43">
        <v>1.2172247530536071</v>
      </c>
      <c r="CK432" s="43">
        <v>0.21299748525917175</v>
      </c>
      <c r="CL432" s="43">
        <v>1.8625645098763837</v>
      </c>
      <c r="CM432" s="43">
        <v>0.54555741426030691</v>
      </c>
      <c r="CN432" s="43">
        <v>-4.0501391506327886</v>
      </c>
      <c r="CO432" s="43">
        <v>-0.36374389273453334</v>
      </c>
      <c r="CP432" s="43">
        <v>-5.5337990734878634E-2</v>
      </c>
      <c r="CQ432" s="43">
        <v>-2.527410720928974</v>
      </c>
      <c r="CR432" s="43">
        <v>-0.64162582994886175</v>
      </c>
      <c r="CS432" s="43">
        <v>-0.13568539768287338</v>
      </c>
      <c r="CT432" s="43">
        <v>-0.74579844384513394</v>
      </c>
      <c r="CU432" s="43">
        <v>0.41946312524246698</v>
      </c>
      <c r="CV432" s="43">
        <v>0</v>
      </c>
      <c r="CW432" s="43">
        <v>0</v>
      </c>
      <c r="CX432" s="43">
        <v>0</v>
      </c>
      <c r="CY432" s="43">
        <v>0</v>
      </c>
      <c r="CZ432" s="43">
        <v>0</v>
      </c>
      <c r="DA432" s="43">
        <v>0</v>
      </c>
      <c r="DB432" s="43">
        <v>0</v>
      </c>
      <c r="DC432" s="43">
        <v>0</v>
      </c>
      <c r="DD432" s="44">
        <v>2330</v>
      </c>
      <c r="DE432" s="44">
        <f t="shared" ref="DE432:DE433" si="134">+DD432+DE431</f>
        <v>17019</v>
      </c>
      <c r="DF432" s="43">
        <f t="shared" ref="DF432:DG447" si="135">+((DD432/DD420)-1)*100</f>
        <v>14.608952287260202</v>
      </c>
      <c r="DG432" s="43">
        <f t="shared" si="135"/>
        <v>33.148177124080732</v>
      </c>
      <c r="DH432" s="44">
        <v>7652</v>
      </c>
      <c r="DI432" s="44">
        <f t="shared" ref="DI432:DI433" si="136">+DH432+DI431</f>
        <v>57679</v>
      </c>
      <c r="DJ432" s="43">
        <f t="shared" ref="DJ432:DK447" si="137">+((DH432/DH420)-1)*100</f>
        <v>16.150576806314511</v>
      </c>
      <c r="DK432" s="43">
        <f t="shared" si="137"/>
        <v>30.886357447581013</v>
      </c>
    </row>
    <row r="433" spans="1:115" x14ac:dyDescent="0.25">
      <c r="A433" s="41">
        <v>2021</v>
      </c>
      <c r="B433" s="41" t="s">
        <v>170</v>
      </c>
      <c r="C433" s="41" t="s">
        <v>176</v>
      </c>
      <c r="D433" s="42">
        <v>90.950493031390806</v>
      </c>
      <c r="E433" s="42">
        <v>86.351940345533791</v>
      </c>
      <c r="F433" s="42">
        <v>98.607809703357532</v>
      </c>
      <c r="G433" s="42">
        <v>89.59616107012512</v>
      </c>
      <c r="H433" s="42">
        <v>91.545885143340044</v>
      </c>
      <c r="I433" s="42">
        <v>84.302190145404765</v>
      </c>
      <c r="J433" s="42">
        <v>83.856606910057664</v>
      </c>
      <c r="K433" s="42">
        <v>107.20859013620694</v>
      </c>
      <c r="L433" s="42">
        <v>112.7944830610307</v>
      </c>
      <c r="M433" s="42">
        <v>121.24533056125979</v>
      </c>
      <c r="N433" s="42">
        <v>112.90197685111141</v>
      </c>
      <c r="O433" s="42">
        <v>106.525871560689</v>
      </c>
      <c r="P433" s="42">
        <v>128.87458481370194</v>
      </c>
      <c r="Q433" s="42">
        <v>96.927398817321375</v>
      </c>
      <c r="R433" s="42">
        <v>119.12856505974074</v>
      </c>
      <c r="S433" s="42">
        <v>117.82095381695616</v>
      </c>
      <c r="T433" s="42">
        <v>124.64859348846527</v>
      </c>
      <c r="U433" s="42">
        <v>135.25096831237119</v>
      </c>
      <c r="V433" s="42">
        <v>125.75915635046118</v>
      </c>
      <c r="W433" s="42">
        <v>119.33451587533131</v>
      </c>
      <c r="X433" s="42">
        <v>139.63411113674377</v>
      </c>
      <c r="Y433" s="42">
        <v>106.78440218219916</v>
      </c>
      <c r="Z433" s="42">
        <v>116.99933891300573</v>
      </c>
      <c r="AA433" s="42">
        <v>130.43107834990971</v>
      </c>
      <c r="AB433" s="43">
        <v>-2.9815290669538586</v>
      </c>
      <c r="AC433" s="43">
        <v>2.1747234994407894</v>
      </c>
      <c r="AD433" s="43">
        <v>2.0934564658743549</v>
      </c>
      <c r="AE433" s="43">
        <v>-8.2524503204897908</v>
      </c>
      <c r="AF433" s="43">
        <v>-1.7468713321037388</v>
      </c>
      <c r="AG433" s="43">
        <v>2.4532361505497091</v>
      </c>
      <c r="AH433" s="43">
        <v>6.2310688013846871</v>
      </c>
      <c r="AI433" s="43">
        <v>7.0404372255826075</v>
      </c>
      <c r="AJ433" s="43">
        <v>8.7762699529301038</v>
      </c>
      <c r="AK433" s="43">
        <v>18.068093721503729</v>
      </c>
      <c r="AL433" s="43">
        <v>6.8140968183359796</v>
      </c>
      <c r="AM433" s="43">
        <v>2.4344901738432512</v>
      </c>
      <c r="AN433" s="43">
        <v>11.15947703562572</v>
      </c>
      <c r="AO433" s="43">
        <v>12.596109446105274</v>
      </c>
      <c r="AP433" s="43">
        <v>45.68619949131314</v>
      </c>
      <c r="AQ433" s="43">
        <v>10.611738015491735</v>
      </c>
      <c r="AR433" s="43">
        <v>15.975181804253925</v>
      </c>
      <c r="AS433" s="43">
        <v>24.830499284739815</v>
      </c>
      <c r="AT433" s="43">
        <v>12.409433828395056</v>
      </c>
      <c r="AU433" s="43">
        <v>11.327353346690373</v>
      </c>
      <c r="AV433" s="43">
        <v>16.670771052487087</v>
      </c>
      <c r="AW433" s="43">
        <v>16.859887622353021</v>
      </c>
      <c r="AX433" s="43">
        <v>44.776538856667393</v>
      </c>
      <c r="AY433" s="43">
        <v>15.505923399221345</v>
      </c>
      <c r="AZ433" s="43">
        <v>-3.7779891224144269</v>
      </c>
      <c r="BA433" s="43">
        <v>-4.0292823690808666</v>
      </c>
      <c r="BB433" s="43">
        <v>0.78522110061192141</v>
      </c>
      <c r="BC433" s="43">
        <v>-5.1853217792978796</v>
      </c>
      <c r="BD433" s="43">
        <v>-4.3401583527619358</v>
      </c>
      <c r="BE433" s="43">
        <v>-4.538208761529261</v>
      </c>
      <c r="BF433" s="43">
        <v>-7.4282098585357055</v>
      </c>
      <c r="BG433" s="43">
        <v>5.8240206887504753</v>
      </c>
      <c r="BH433" s="43">
        <v>11.674139332995527</v>
      </c>
      <c r="BI433" s="43">
        <v>36.914819572445246</v>
      </c>
      <c r="BJ433" s="43">
        <v>21.445511332204937</v>
      </c>
      <c r="BK433" s="43">
        <v>-0.98843068762636266</v>
      </c>
      <c r="BL433" s="43">
        <v>25.688775487274707</v>
      </c>
      <c r="BM433" s="43">
        <v>12.908006737607947</v>
      </c>
      <c r="BN433" s="43">
        <v>67.514326225076445</v>
      </c>
      <c r="BO433" s="43">
        <v>16.689021478598765</v>
      </c>
      <c r="BP433" s="43">
        <v>17.161186386123717</v>
      </c>
      <c r="BQ433" s="43">
        <v>43.271569531388664</v>
      </c>
      <c r="BR433" s="43">
        <v>26.072238937556747</v>
      </c>
      <c r="BS433" s="43">
        <v>4.6345805663769113</v>
      </c>
      <c r="BT433" s="43">
        <v>31.732820779601269</v>
      </c>
      <c r="BU433" s="43">
        <v>18.569738705772409</v>
      </c>
      <c r="BV433" s="43">
        <v>69.05523986392204</v>
      </c>
      <c r="BW433" s="43">
        <v>21.641528056427362</v>
      </c>
      <c r="BX433" s="43">
        <v>-3.9074680605181991</v>
      </c>
      <c r="BY433" s="43">
        <v>4.6055953145781411E-2</v>
      </c>
      <c r="BZ433" s="43">
        <v>1.5490835817663367E-2</v>
      </c>
      <c r="CA433" s="43">
        <v>-4.670271462254286</v>
      </c>
      <c r="CB433" s="43">
        <v>-0.36714832756848659</v>
      </c>
      <c r="CC433" s="43">
        <v>3.4261730223791698E-2</v>
      </c>
      <c r="CD433" s="43">
        <v>0.46939659809781881</v>
      </c>
      <c r="CE433" s="43">
        <v>0.56474661201951759</v>
      </c>
      <c r="CF433" s="43">
        <v>7.803242346866667</v>
      </c>
      <c r="CG433" s="43">
        <v>2.6386764042955453</v>
      </c>
      <c r="CH433" s="43">
        <v>0.1443111531674332</v>
      </c>
      <c r="CI433" s="43">
        <v>1.2561772105740194</v>
      </c>
      <c r="CJ433" s="43">
        <v>1.1766072701492087</v>
      </c>
      <c r="CK433" s="43">
        <v>0.13950899042122694</v>
      </c>
      <c r="CL433" s="43">
        <v>2.1069676338161485</v>
      </c>
      <c r="CM433" s="43">
        <v>0.34099368444308603</v>
      </c>
      <c r="CN433" s="43">
        <v>-4.0360972205103991</v>
      </c>
      <c r="CO433" s="43">
        <v>-0.32341069842449593</v>
      </c>
      <c r="CP433" s="43">
        <v>-4.836689776641135E-2</v>
      </c>
      <c r="CQ433" s="43">
        <v>-2.7383147013186182</v>
      </c>
      <c r="CR433" s="43">
        <v>-0.61461128968357781</v>
      </c>
      <c r="CS433" s="43">
        <v>-0.1189589137634678</v>
      </c>
      <c r="CT433" s="43">
        <v>-0.62619689141899659</v>
      </c>
      <c r="CU433" s="43">
        <v>0.43376217186516874</v>
      </c>
      <c r="CV433" s="43">
        <v>0</v>
      </c>
      <c r="CW433" s="43">
        <v>0</v>
      </c>
      <c r="CX433" s="43">
        <v>0</v>
      </c>
      <c r="CY433" s="43">
        <v>0</v>
      </c>
      <c r="CZ433" s="43">
        <v>0</v>
      </c>
      <c r="DA433" s="43">
        <v>0</v>
      </c>
      <c r="DB433" s="43">
        <v>0</v>
      </c>
      <c r="DC433" s="43">
        <v>0</v>
      </c>
      <c r="DD433" s="44">
        <v>2183</v>
      </c>
      <c r="DE433" s="44">
        <f t="shared" si="134"/>
        <v>19202</v>
      </c>
      <c r="DF433" s="43">
        <f t="shared" si="135"/>
        <v>-0.18289894833104503</v>
      </c>
      <c r="DG433" s="43">
        <f t="shared" si="135"/>
        <v>28.278442113701651</v>
      </c>
      <c r="DH433" s="44">
        <v>6971</v>
      </c>
      <c r="DI433" s="44">
        <f t="shared" si="136"/>
        <v>64650</v>
      </c>
      <c r="DJ433" s="43">
        <f t="shared" si="137"/>
        <v>6.6554467564259534</v>
      </c>
      <c r="DK433" s="43">
        <f t="shared" si="137"/>
        <v>27.75669907517193</v>
      </c>
    </row>
    <row r="434" spans="1:115" x14ac:dyDescent="0.25">
      <c r="A434" s="41">
        <v>2021</v>
      </c>
      <c r="B434" s="41" t="s">
        <v>171</v>
      </c>
      <c r="C434" s="41" t="s">
        <v>176</v>
      </c>
      <c r="D434" s="42">
        <v>91.488448230931525</v>
      </c>
      <c r="E434" s="42">
        <v>87.480964133802459</v>
      </c>
      <c r="F434" s="42">
        <v>99.621559041217807</v>
      </c>
      <c r="G434" s="42">
        <v>87.677218427356067</v>
      </c>
      <c r="H434" s="42">
        <v>92.835483848060292</v>
      </c>
      <c r="I434" s="42">
        <v>88.661304600001827</v>
      </c>
      <c r="J434" s="42">
        <v>93.92964698247151</v>
      </c>
      <c r="K434" s="42">
        <v>107.5806926950527</v>
      </c>
      <c r="L434" s="42">
        <v>115.14666478628442</v>
      </c>
      <c r="M434" s="42">
        <v>119.31385103744347</v>
      </c>
      <c r="N434" s="42">
        <v>116.29094714941604</v>
      </c>
      <c r="O434" s="42">
        <v>103.69853850190478</v>
      </c>
      <c r="P434" s="42">
        <v>142.68798215282851</v>
      </c>
      <c r="Q434" s="42">
        <v>120.67074142029676</v>
      </c>
      <c r="R434" s="42">
        <v>149.52228056697086</v>
      </c>
      <c r="S434" s="42">
        <v>126.54923496812825</v>
      </c>
      <c r="T434" s="42">
        <v>127.78135373793194</v>
      </c>
      <c r="U434" s="42">
        <v>134.36917206012612</v>
      </c>
      <c r="V434" s="42">
        <v>130.47079069696738</v>
      </c>
      <c r="W434" s="42">
        <v>117.05816573036793</v>
      </c>
      <c r="X434" s="42">
        <v>155.36330483994504</v>
      </c>
      <c r="Y434" s="42">
        <v>132.76633392262244</v>
      </c>
      <c r="Z434" s="42">
        <v>145.87697208947574</v>
      </c>
      <c r="AA434" s="42">
        <v>140.75201749520113</v>
      </c>
      <c r="AB434" s="43">
        <v>-4.3450953173043931</v>
      </c>
      <c r="AC434" s="43">
        <v>2.3846106569971326</v>
      </c>
      <c r="AD434" s="43">
        <v>1.7377512372422244</v>
      </c>
      <c r="AE434" s="43">
        <v>-10.909520809586116</v>
      </c>
      <c r="AF434" s="43">
        <v>-2.7957468956799847</v>
      </c>
      <c r="AG434" s="43">
        <v>3.8507714444641739</v>
      </c>
      <c r="AH434" s="43">
        <v>6.7839391115253278</v>
      </c>
      <c r="AI434" s="43">
        <v>6.5710107841345122</v>
      </c>
      <c r="AJ434" s="43">
        <v>5.668289805897575</v>
      </c>
      <c r="AK434" s="43">
        <v>25.303676695961762</v>
      </c>
      <c r="AL434" s="43">
        <v>15.785591890767336</v>
      </c>
      <c r="AM434" s="43">
        <v>-4.7724677309886943</v>
      </c>
      <c r="AN434" s="43">
        <v>10.571491056265913</v>
      </c>
      <c r="AO434" s="43">
        <v>16.638606640590648</v>
      </c>
      <c r="AP434" s="43">
        <v>20.322535756439962</v>
      </c>
      <c r="AQ434" s="43">
        <v>16.486100545573823</v>
      </c>
      <c r="AR434" s="43">
        <v>14.244390104138759</v>
      </c>
      <c r="AS434" s="43">
        <v>33.282593782428016</v>
      </c>
      <c r="AT434" s="43">
        <v>22.637538257999545</v>
      </c>
      <c r="AU434" s="43">
        <v>5.3136234572546348</v>
      </c>
      <c r="AV434" s="43">
        <v>17.797934951760585</v>
      </c>
      <c r="AW434" s="43">
        <v>20.777998664778409</v>
      </c>
      <c r="AX434" s="43">
        <v>23.390995183728247</v>
      </c>
      <c r="AY434" s="43">
        <v>22.008555500515502</v>
      </c>
      <c r="AZ434" s="43">
        <v>-3.82971898737412</v>
      </c>
      <c r="BA434" s="43">
        <v>-3.4663372585404528</v>
      </c>
      <c r="BB434" s="43">
        <v>0.87180434578200128</v>
      </c>
      <c r="BC434" s="43">
        <v>-5.7016041162626152</v>
      </c>
      <c r="BD434" s="43">
        <v>-4.1953253563160704</v>
      </c>
      <c r="BE434" s="43">
        <v>-3.7774742580920395</v>
      </c>
      <c r="BF434" s="43">
        <v>-6.0683300202500572</v>
      </c>
      <c r="BG434" s="43">
        <v>5.8934844192634284</v>
      </c>
      <c r="BH434" s="43">
        <v>11.011326461521653</v>
      </c>
      <c r="BI434" s="43">
        <v>35.543949755055102</v>
      </c>
      <c r="BJ434" s="43">
        <v>20.855142208558352</v>
      </c>
      <c r="BK434" s="43">
        <v>-1.3675400301743412</v>
      </c>
      <c r="BL434" s="43">
        <v>23.67449372921644</v>
      </c>
      <c r="BM434" s="43">
        <v>13.369564438747394</v>
      </c>
      <c r="BN434" s="43">
        <v>58.274983244859669</v>
      </c>
      <c r="BO434" s="43">
        <v>16.668503245580759</v>
      </c>
      <c r="BP434" s="43">
        <v>16.840254915905128</v>
      </c>
      <c r="BQ434" s="43">
        <v>42.069908583522839</v>
      </c>
      <c r="BR434" s="43">
        <v>25.70891081386657</v>
      </c>
      <c r="BS434" s="43">
        <v>4.7020889245354081</v>
      </c>
      <c r="BT434" s="43">
        <v>29.873544896448113</v>
      </c>
      <c r="BU434" s="43">
        <v>18.849363399130038</v>
      </c>
      <c r="BV434" s="43">
        <v>60.437474171864224</v>
      </c>
      <c r="BW434" s="43">
        <v>21.679219973714936</v>
      </c>
      <c r="BX434" s="43">
        <v>-4.6406877219354525</v>
      </c>
      <c r="BY434" s="43">
        <v>0.10890875966768412</v>
      </c>
      <c r="BZ434" s="43">
        <v>4.7894917454651992E-2</v>
      </c>
      <c r="CA434" s="43">
        <v>-5.5204471530668373</v>
      </c>
      <c r="CB434" s="43">
        <v>-0.44770589505998126</v>
      </c>
      <c r="CC434" s="43">
        <v>0.10686803803860163</v>
      </c>
      <c r="CD434" s="43">
        <v>0.56678513427519095</v>
      </c>
      <c r="CE434" s="43">
        <v>0.49700847675523607</v>
      </c>
      <c r="CF434" s="43">
        <v>4.6398840293430021</v>
      </c>
      <c r="CG434" s="43">
        <v>3.333130001500749</v>
      </c>
      <c r="CH434" s="43">
        <v>0.8963959800622735</v>
      </c>
      <c r="CI434" s="43">
        <v>-2.7268448309506397</v>
      </c>
      <c r="CJ434" s="43">
        <v>1.0969464113976826</v>
      </c>
      <c r="CK434" s="43">
        <v>0.19383658908088583</v>
      </c>
      <c r="CL434" s="43">
        <v>1.3242509130495907</v>
      </c>
      <c r="CM434" s="43">
        <v>0.52216896520246026</v>
      </c>
      <c r="CN434" s="43">
        <v>-4.0241982650885504</v>
      </c>
      <c r="CO434" s="43">
        <v>-0.28067294588262592</v>
      </c>
      <c r="CP434" s="43">
        <v>-3.6336841477567113E-2</v>
      </c>
      <c r="CQ434" s="43">
        <v>-2.9300652446725639</v>
      </c>
      <c r="CR434" s="43">
        <v>-0.59850866591219398</v>
      </c>
      <c r="CS434" s="43">
        <v>-9.8358228353411958E-2</v>
      </c>
      <c r="CT434" s="43">
        <v>-0.51777104382488948</v>
      </c>
      <c r="CU434" s="43">
        <v>0.43751470503470186</v>
      </c>
      <c r="CV434" s="43">
        <v>0</v>
      </c>
      <c r="CW434" s="43">
        <v>0</v>
      </c>
      <c r="CX434" s="43">
        <v>0</v>
      </c>
      <c r="CY434" s="43">
        <v>0</v>
      </c>
      <c r="CZ434" s="43">
        <v>0</v>
      </c>
      <c r="DA434" s="43">
        <v>0</v>
      </c>
      <c r="DB434" s="43">
        <v>0</v>
      </c>
      <c r="DC434" s="43">
        <v>0</v>
      </c>
      <c r="DD434" s="44">
        <v>2325</v>
      </c>
      <c r="DE434" s="44">
        <f>+DD434+DE433</f>
        <v>21527</v>
      </c>
      <c r="DF434" s="43">
        <f t="shared" si="135"/>
        <v>-8.5947571981093152E-2</v>
      </c>
      <c r="DG434" s="43">
        <f t="shared" si="135"/>
        <v>24.462303422756705</v>
      </c>
      <c r="DH434" s="44">
        <v>6328</v>
      </c>
      <c r="DI434" s="44">
        <f>+DH434+DI433</f>
        <v>70978</v>
      </c>
      <c r="DJ434" s="43">
        <f t="shared" si="137"/>
        <v>5.2561543579507708</v>
      </c>
      <c r="DK434" s="43">
        <f t="shared" si="137"/>
        <v>25.367387311007494</v>
      </c>
    </row>
    <row r="435" spans="1:115" x14ac:dyDescent="0.25">
      <c r="A435" s="41">
        <v>2021</v>
      </c>
      <c r="B435" s="41" t="s">
        <v>172</v>
      </c>
      <c r="C435" s="41" t="s">
        <v>176</v>
      </c>
      <c r="D435" s="42">
        <v>95.073173168611135</v>
      </c>
      <c r="E435" s="42">
        <v>87.853804547602792</v>
      </c>
      <c r="F435" s="42">
        <v>99.839670033030643</v>
      </c>
      <c r="G435" s="42">
        <v>88.668491142045326</v>
      </c>
      <c r="H435" s="42">
        <v>90.419616671045816</v>
      </c>
      <c r="I435" s="42">
        <v>90.816296277535287</v>
      </c>
      <c r="J435" s="42">
        <v>127.71139208798965</v>
      </c>
      <c r="K435" s="42">
        <v>108.50326102276948</v>
      </c>
      <c r="L435" s="42">
        <v>146.08979643447557</v>
      </c>
      <c r="M435" s="42">
        <v>119.46711522083471</v>
      </c>
      <c r="N435" s="42">
        <v>119.38349019600419</v>
      </c>
      <c r="O435" s="42">
        <v>134.85353233483352</v>
      </c>
      <c r="P435" s="42">
        <v>135.86287514465707</v>
      </c>
      <c r="Q435" s="42">
        <v>196.35159588077758</v>
      </c>
      <c r="R435" s="42">
        <v>361.56261806291548</v>
      </c>
      <c r="S435" s="42">
        <v>153.26999403949014</v>
      </c>
      <c r="T435" s="42">
        <v>161.01979960678082</v>
      </c>
      <c r="U435" s="42">
        <v>135.98810720283637</v>
      </c>
      <c r="V435" s="42">
        <v>135.28411990859632</v>
      </c>
      <c r="W435" s="42">
        <v>152.50923501548169</v>
      </c>
      <c r="X435" s="42">
        <v>146.11998598268653</v>
      </c>
      <c r="Y435" s="42">
        <v>218.26966946725906</v>
      </c>
      <c r="Z435" s="42">
        <v>350.97933732447603</v>
      </c>
      <c r="AA435" s="42">
        <v>170.34558795863651</v>
      </c>
      <c r="AB435" s="43">
        <v>-3.8193288894071475</v>
      </c>
      <c r="AC435" s="43">
        <v>3.3417752795107836</v>
      </c>
      <c r="AD435" s="43">
        <v>2.4225460022146983</v>
      </c>
      <c r="AE435" s="43">
        <v>-10.701787279532137</v>
      </c>
      <c r="AF435" s="43">
        <v>-4.8242663437532922</v>
      </c>
      <c r="AG435" s="43">
        <v>1.3212112050510649</v>
      </c>
      <c r="AH435" s="43">
        <v>10.262762098557921</v>
      </c>
      <c r="AI435" s="43">
        <v>5.8532341293651813</v>
      </c>
      <c r="AJ435" s="43">
        <v>11.767280457914776</v>
      </c>
      <c r="AK435" s="43">
        <v>1.5887941237289205</v>
      </c>
      <c r="AL435" s="43">
        <v>9.0852139904605167</v>
      </c>
      <c r="AM435" s="43">
        <v>7.0435982998156232</v>
      </c>
      <c r="AN435" s="43">
        <v>16.506513536035825</v>
      </c>
      <c r="AO435" s="43">
        <v>24.443667939789513</v>
      </c>
      <c r="AP435" s="43">
        <v>40.448143301164954</v>
      </c>
      <c r="AQ435" s="43">
        <v>15.726797273805481</v>
      </c>
      <c r="AR435" s="43">
        <v>19.196186486365718</v>
      </c>
      <c r="AS435" s="43">
        <v>8.8349057036009917</v>
      </c>
      <c r="AT435" s="43">
        <v>16.421826661126371</v>
      </c>
      <c r="AU435" s="43">
        <v>17.32388378749221</v>
      </c>
      <c r="AV435" s="43">
        <v>22.004106856122597</v>
      </c>
      <c r="AW435" s="43">
        <v>29.161982735679871</v>
      </c>
      <c r="AX435" s="43">
        <v>39.207560890072003</v>
      </c>
      <c r="AY435" s="43">
        <v>21.338650974784802</v>
      </c>
      <c r="AZ435" s="43">
        <v>-3.8288238658264251</v>
      </c>
      <c r="BA435" s="43">
        <v>-2.9195523187744543</v>
      </c>
      <c r="BB435" s="43">
        <v>1.0004840410132498</v>
      </c>
      <c r="BC435" s="43">
        <v>-6.1186699380231691</v>
      </c>
      <c r="BD435" s="43">
        <v>-4.2489900516741503</v>
      </c>
      <c r="BE435" s="43">
        <v>-3.3342479891098176</v>
      </c>
      <c r="BF435" s="43">
        <v>-4.2409683082324623</v>
      </c>
      <c r="BG435" s="43">
        <v>5.8900116997815166</v>
      </c>
      <c r="BH435" s="43">
        <v>11.099699348197944</v>
      </c>
      <c r="BI435" s="43">
        <v>31.222905824708903</v>
      </c>
      <c r="BJ435" s="43">
        <v>19.653922865874662</v>
      </c>
      <c r="BK435" s="43">
        <v>-0.49390841569306732</v>
      </c>
      <c r="BL435" s="43">
        <v>22.90416930405388</v>
      </c>
      <c r="BM435" s="43">
        <v>15.127444353026821</v>
      </c>
      <c r="BN435" s="43">
        <v>53.130993611776134</v>
      </c>
      <c r="BO435" s="43">
        <v>16.565159838796497</v>
      </c>
      <c r="BP435" s="43">
        <v>17.116608858112372</v>
      </c>
      <c r="BQ435" s="43">
        <v>37.757630905565208</v>
      </c>
      <c r="BR435" s="43">
        <v>24.747017592977127</v>
      </c>
      <c r="BS435" s="43">
        <v>6.0167272694495288</v>
      </c>
      <c r="BT435" s="43">
        <v>29.023111425455305</v>
      </c>
      <c r="BU435" s="43">
        <v>20.529742898952197</v>
      </c>
      <c r="BV435" s="43">
        <v>54.345074337715779</v>
      </c>
      <c r="BW435" s="43">
        <v>21.641386171416798</v>
      </c>
      <c r="BX435" s="43">
        <v>-4.8461669497214617</v>
      </c>
      <c r="BY435" s="43">
        <v>0.18055962126344521</v>
      </c>
      <c r="BZ435" s="43">
        <v>0.1178261775459814</v>
      </c>
      <c r="CA435" s="43">
        <v>-6.280183752262956</v>
      </c>
      <c r="CB435" s="43">
        <v>-0.4980701628610405</v>
      </c>
      <c r="CC435" s="43">
        <v>5.2444771042688555E-2</v>
      </c>
      <c r="CD435" s="43">
        <v>1.149750749782025</v>
      </c>
      <c r="CE435" s="43">
        <v>0.43150564576839512</v>
      </c>
      <c r="CF435" s="43">
        <v>10.738936578899876</v>
      </c>
      <c r="CG435" s="43">
        <v>5.8669012545773523E-2</v>
      </c>
      <c r="CH435" s="43">
        <v>0.59869053830887864</v>
      </c>
      <c r="CI435" s="43">
        <v>3.180343652463542</v>
      </c>
      <c r="CJ435" s="43">
        <v>1.5029179707904097</v>
      </c>
      <c r="CK435" s="43">
        <v>0.47605697459231894</v>
      </c>
      <c r="CL435" s="43">
        <v>4.4560903405666386</v>
      </c>
      <c r="CM435" s="43">
        <v>0.46616808963231626</v>
      </c>
      <c r="CN435" s="43">
        <v>-4.1682834031153311</v>
      </c>
      <c r="CO435" s="43">
        <v>-0.24098443191981744</v>
      </c>
      <c r="CP435" s="43">
        <v>3.9360539445991961E-5</v>
      </c>
      <c r="CQ435" s="43">
        <v>-3.3146345221599005</v>
      </c>
      <c r="CR435" s="43">
        <v>-0.58990713932457828</v>
      </c>
      <c r="CS435" s="43">
        <v>-8.6183837164358137E-2</v>
      </c>
      <c r="CT435" s="43">
        <v>-0.37364363721415006</v>
      </c>
      <c r="CU435" s="43">
        <v>0.43703080412802742</v>
      </c>
      <c r="CV435" s="43">
        <v>0</v>
      </c>
      <c r="CW435" s="43">
        <v>0</v>
      </c>
      <c r="CX435" s="43">
        <v>0</v>
      </c>
      <c r="CY435" s="43">
        <v>0</v>
      </c>
      <c r="CZ435" s="43">
        <v>0</v>
      </c>
      <c r="DA435" s="43">
        <v>0</v>
      </c>
      <c r="DB435" s="43">
        <v>0</v>
      </c>
      <c r="DC435" s="43">
        <v>0</v>
      </c>
      <c r="DD435" s="44">
        <v>2485</v>
      </c>
      <c r="DE435" s="44">
        <f>+DD435+DE434</f>
        <v>24012</v>
      </c>
      <c r="DF435" s="43">
        <f t="shared" si="135"/>
        <v>-4.1280864197530853</v>
      </c>
      <c r="DG435" s="43">
        <f t="shared" si="135"/>
        <v>20.736122284794845</v>
      </c>
      <c r="DH435" s="44">
        <v>8068</v>
      </c>
      <c r="DI435" s="44">
        <f>+DH435+DI434</f>
        <v>79046</v>
      </c>
      <c r="DJ435" s="43">
        <f t="shared" si="137"/>
        <v>11.807095343680718</v>
      </c>
      <c r="DK435" s="43">
        <f t="shared" si="137"/>
        <v>23.834440406065927</v>
      </c>
    </row>
    <row r="436" spans="1:115" x14ac:dyDescent="0.25">
      <c r="A436" s="41">
        <v>2022</v>
      </c>
      <c r="B436" s="41" t="s">
        <v>160</v>
      </c>
      <c r="C436" s="41" t="s">
        <v>176</v>
      </c>
      <c r="D436" s="42">
        <v>90.011659660217092</v>
      </c>
      <c r="E436" s="42">
        <v>89.04059234364334</v>
      </c>
      <c r="F436" s="42">
        <v>99.421270348158757</v>
      </c>
      <c r="G436" s="42">
        <v>87.19787058809149</v>
      </c>
      <c r="H436" s="42">
        <v>87.783608745978896</v>
      </c>
      <c r="I436" s="42">
        <v>89.288996751227614</v>
      </c>
      <c r="J436" s="42">
        <v>87.350916843621377</v>
      </c>
      <c r="K436" s="42">
        <v>106.65197391181782</v>
      </c>
      <c r="L436" s="42">
        <v>104.15394991098512</v>
      </c>
      <c r="M436" s="42">
        <v>97.83670413265142</v>
      </c>
      <c r="N436" s="42">
        <v>124.63425924561385</v>
      </c>
      <c r="O436" s="42">
        <v>100.57027673207961</v>
      </c>
      <c r="P436" s="42">
        <v>110.86147486997588</v>
      </c>
      <c r="Q436" s="42">
        <v>116.72181287464521</v>
      </c>
      <c r="R436" s="42">
        <v>93.86730044938659</v>
      </c>
      <c r="S436" s="42">
        <v>136.85063326142338</v>
      </c>
      <c r="T436" s="42">
        <v>120.066373109072</v>
      </c>
      <c r="U436" s="42">
        <v>112.80764336112085</v>
      </c>
      <c r="V436" s="42">
        <v>142.52604702069615</v>
      </c>
      <c r="W436" s="42">
        <v>118.82300658502265</v>
      </c>
      <c r="X436" s="42">
        <v>123.01140710379774</v>
      </c>
      <c r="Y436" s="42">
        <v>129.13306615293652</v>
      </c>
      <c r="Z436" s="42">
        <v>94.927804012921683</v>
      </c>
      <c r="AA436" s="42">
        <v>154.77315364495206</v>
      </c>
      <c r="AB436" s="43">
        <v>-2.8536608938113495</v>
      </c>
      <c r="AC436" s="43">
        <v>3.560740243083127</v>
      </c>
      <c r="AD436" s="43">
        <v>1.5032968554498982</v>
      </c>
      <c r="AE436" s="43">
        <v>-9.1702351169771212</v>
      </c>
      <c r="AF436" s="43">
        <v>-1.6422660725652349</v>
      </c>
      <c r="AG436" s="43">
        <v>5.7315959998458732</v>
      </c>
      <c r="AH436" s="43">
        <v>13.335401524552415</v>
      </c>
      <c r="AI436" s="43">
        <v>4.7890983804689258</v>
      </c>
      <c r="AJ436" s="43">
        <v>16.675545364269475</v>
      </c>
      <c r="AK436" s="43">
        <v>28.759835203297214</v>
      </c>
      <c r="AL436" s="43">
        <v>25.509125602173977</v>
      </c>
      <c r="AM436" s="43">
        <v>7.080734641960218</v>
      </c>
      <c r="AN436" s="43">
        <v>16.325690881753975</v>
      </c>
      <c r="AO436" s="43">
        <v>60.13160787133647</v>
      </c>
      <c r="AP436" s="43">
        <v>80.448803213694163</v>
      </c>
      <c r="AQ436" s="43">
        <v>24.469203476070977</v>
      </c>
      <c r="AR436" s="43">
        <v>28.711579521503381</v>
      </c>
      <c r="AS436" s="43">
        <v>39.224422112681111</v>
      </c>
      <c r="AT436" s="43">
        <v>34.777590997913357</v>
      </c>
      <c r="AU436" s="43">
        <v>21.649701465528114</v>
      </c>
      <c r="AV436" s="43">
        <v>24.329463041886058</v>
      </c>
      <c r="AW436" s="43">
        <v>66.651315005707488</v>
      </c>
      <c r="AX436" s="43">
        <v>86.176932743296163</v>
      </c>
      <c r="AY436" s="43">
        <v>31.765838781242394</v>
      </c>
      <c r="AZ436" s="43">
        <v>-2.8536608938113495</v>
      </c>
      <c r="BA436" s="43">
        <v>3.560740243083127</v>
      </c>
      <c r="BB436" s="43">
        <v>1.5032968554498982</v>
      </c>
      <c r="BC436" s="43">
        <v>-9.1702351169771212</v>
      </c>
      <c r="BD436" s="43">
        <v>-1.6422660725652349</v>
      </c>
      <c r="BE436" s="43">
        <v>5.7315959998458732</v>
      </c>
      <c r="BF436" s="43">
        <v>13.335401524552415</v>
      </c>
      <c r="BG436" s="43">
        <v>4.7890983804689258</v>
      </c>
      <c r="BH436" s="43">
        <v>16.675545364269475</v>
      </c>
      <c r="BI436" s="43">
        <v>28.759835203297214</v>
      </c>
      <c r="BJ436" s="43">
        <v>25.509125602173977</v>
      </c>
      <c r="BK436" s="43">
        <v>7.080734641960218</v>
      </c>
      <c r="BL436" s="43">
        <v>16.325690881753975</v>
      </c>
      <c r="BM436" s="43">
        <v>60.13160787133647</v>
      </c>
      <c r="BN436" s="43">
        <v>80.448803213694163</v>
      </c>
      <c r="BO436" s="43">
        <v>24.469203476070977</v>
      </c>
      <c r="BP436" s="43">
        <v>28.711579521503381</v>
      </c>
      <c r="BQ436" s="43">
        <v>39.224422112681111</v>
      </c>
      <c r="BR436" s="43">
        <v>34.777590997913357</v>
      </c>
      <c r="BS436" s="43">
        <v>21.649701465528114</v>
      </c>
      <c r="BT436" s="43">
        <v>24.329463041886058</v>
      </c>
      <c r="BU436" s="43">
        <v>66.651315005707488</v>
      </c>
      <c r="BV436" s="43">
        <v>86.176932743296163</v>
      </c>
      <c r="BW436" s="43">
        <v>31.765838781242394</v>
      </c>
      <c r="BX436" s="43">
        <v>-4.3004367985974365</v>
      </c>
      <c r="BY436" s="43">
        <v>0.25156964929043601</v>
      </c>
      <c r="BZ436" s="43">
        <v>1.4551330272898204E-2</v>
      </c>
      <c r="CA436" s="43">
        <v>-5.959443283694438</v>
      </c>
      <c r="CB436" s="43">
        <v>-0.16164855196342023</v>
      </c>
      <c r="CC436" s="43">
        <v>0.17032507253034371</v>
      </c>
      <c r="CD436" s="43">
        <v>1.0071948237720647</v>
      </c>
      <c r="CE436" s="43">
        <v>0.37701416119467873</v>
      </c>
      <c r="CF436" s="43">
        <v>15.862055787031192</v>
      </c>
      <c r="CG436" s="43">
        <v>3.912755090638782</v>
      </c>
      <c r="CH436" s="43">
        <v>2.2783439341277596</v>
      </c>
      <c r="CI436" s="43">
        <v>3.1788005191635693</v>
      </c>
      <c r="CJ436" s="43">
        <v>1.9607582741416081</v>
      </c>
      <c r="CK436" s="43">
        <v>0.80505620123358812</v>
      </c>
      <c r="CL436" s="43">
        <v>2.7674031648888557</v>
      </c>
      <c r="CM436" s="43">
        <v>0.95893860283702737</v>
      </c>
      <c r="CN436" s="43">
        <v>-4.3004367985974312</v>
      </c>
      <c r="CO436" s="43">
        <v>0.25156964929043718</v>
      </c>
      <c r="CP436" s="43">
        <v>1.4551330272897851E-2</v>
      </c>
      <c r="CQ436" s="43">
        <v>-5.9594432836944327</v>
      </c>
      <c r="CR436" s="43">
        <v>-0.16164855196341996</v>
      </c>
      <c r="CS436" s="43">
        <v>0.17032507253034346</v>
      </c>
      <c r="CT436" s="43">
        <v>1.0071948237720647</v>
      </c>
      <c r="CU436" s="43">
        <v>0.37701416119467773</v>
      </c>
      <c r="CV436" s="43">
        <v>15.862055787031194</v>
      </c>
      <c r="CW436" s="43">
        <v>3.9127550906387834</v>
      </c>
      <c r="CX436" s="43">
        <v>2.2783439341277596</v>
      </c>
      <c r="CY436" s="43">
        <v>3.1788005191635711</v>
      </c>
      <c r="CZ436" s="43">
        <v>1.960758274141609</v>
      </c>
      <c r="DA436" s="43">
        <v>0.80505620123358812</v>
      </c>
      <c r="DB436" s="43">
        <v>2.7674031648888553</v>
      </c>
      <c r="DC436" s="43">
        <v>0.95893860283702748</v>
      </c>
      <c r="DD436" s="44">
        <v>1786</v>
      </c>
      <c r="DE436" s="44">
        <f>+DD436</f>
        <v>1786</v>
      </c>
      <c r="DF436" s="43">
        <f t="shared" si="135"/>
        <v>26.756564939673531</v>
      </c>
      <c r="DG436" s="43">
        <f t="shared" si="135"/>
        <v>26.756564939673531</v>
      </c>
      <c r="DH436" s="44">
        <v>6097</v>
      </c>
      <c r="DI436" s="44">
        <f>+DH436</f>
        <v>6097</v>
      </c>
      <c r="DJ436" s="43">
        <f t="shared" si="137"/>
        <v>14.821092278719394</v>
      </c>
      <c r="DK436" s="43">
        <f t="shared" si="137"/>
        <v>14.821092278719394</v>
      </c>
    </row>
    <row r="437" spans="1:115" x14ac:dyDescent="0.25">
      <c r="A437" s="41">
        <v>2022</v>
      </c>
      <c r="B437" s="41" t="s">
        <v>162</v>
      </c>
      <c r="C437" s="41" t="s">
        <v>176</v>
      </c>
      <c r="D437" s="42">
        <v>89.885579194492976</v>
      </c>
      <c r="E437" s="42">
        <v>89.570970960457927</v>
      </c>
      <c r="F437" s="42">
        <v>99.93344927273256</v>
      </c>
      <c r="G437" s="42">
        <v>87.812180439799931</v>
      </c>
      <c r="H437" s="42">
        <v>87.026608625256543</v>
      </c>
      <c r="I437" s="42">
        <v>86.320800667319446</v>
      </c>
      <c r="J437" s="42">
        <v>83.306671524619006</v>
      </c>
      <c r="K437" s="42">
        <v>107.45460835693142</v>
      </c>
      <c r="L437" s="42">
        <v>99.794295609443978</v>
      </c>
      <c r="M437" s="42">
        <v>101.70737350394478</v>
      </c>
      <c r="N437" s="42">
        <v>122.78771519878309</v>
      </c>
      <c r="O437" s="42">
        <v>94.357333912462607</v>
      </c>
      <c r="P437" s="42">
        <v>108.44517261642939</v>
      </c>
      <c r="Q437" s="42">
        <v>108.29853861246164</v>
      </c>
      <c r="R437" s="42">
        <v>89.370474071592596</v>
      </c>
      <c r="S437" s="42">
        <v>110.65306135422364</v>
      </c>
      <c r="T437" s="42">
        <v>117.06994834516394</v>
      </c>
      <c r="U437" s="42">
        <v>118.80826366123284</v>
      </c>
      <c r="V437" s="42">
        <v>142.34132431553411</v>
      </c>
      <c r="W437" s="42">
        <v>114.01490711110344</v>
      </c>
      <c r="X437" s="42">
        <v>121.50923972674444</v>
      </c>
      <c r="Y437" s="42">
        <v>122.04895853348899</v>
      </c>
      <c r="Z437" s="42">
        <v>91.584116443068964</v>
      </c>
      <c r="AA437" s="42">
        <v>126.38051741992666</v>
      </c>
      <c r="AB437" s="43">
        <v>-3.3516183144941647</v>
      </c>
      <c r="AC437" s="43">
        <v>2.6911499096929692</v>
      </c>
      <c r="AD437" s="43">
        <v>1.4211702691337758</v>
      </c>
      <c r="AE437" s="43">
        <v>-9.4941161453823693</v>
      </c>
      <c r="AF437" s="43">
        <v>-2.0790718486320636</v>
      </c>
      <c r="AG437" s="43">
        <v>4.7361118250358381</v>
      </c>
      <c r="AH437" s="43">
        <v>12.490198791568673</v>
      </c>
      <c r="AI437" s="43">
        <v>4.4010875735755572</v>
      </c>
      <c r="AJ437" s="43">
        <v>4.6824871300448656</v>
      </c>
      <c r="AK437" s="43">
        <v>7.4447592084382341</v>
      </c>
      <c r="AL437" s="43">
        <v>13.679326517912948</v>
      </c>
      <c r="AM437" s="43">
        <v>0.12862228882752902</v>
      </c>
      <c r="AN437" s="43">
        <v>-1.4226250186636036</v>
      </c>
      <c r="AO437" s="43">
        <v>27.961179315976391</v>
      </c>
      <c r="AP437" s="43">
        <v>38.933322786546263</v>
      </c>
      <c r="AQ437" s="43">
        <v>12.494344298042371</v>
      </c>
      <c r="AR437" s="43">
        <v>16.906983281425791</v>
      </c>
      <c r="AS437" s="43">
        <v>17.424126552354814</v>
      </c>
      <c r="AT437" s="43">
        <v>24.141585714883007</v>
      </c>
      <c r="AU437" s="43">
        <v>15.792047436025157</v>
      </c>
      <c r="AV437" s="43">
        <v>5.2647842151414714</v>
      </c>
      <c r="AW437" s="43">
        <v>34.5127989686139</v>
      </c>
      <c r="AX437" s="43">
        <v>42.076977825696282</v>
      </c>
      <c r="AY437" s="43">
        <v>19.577592530185118</v>
      </c>
      <c r="AZ437" s="43">
        <v>-3.1031048621918078</v>
      </c>
      <c r="BA437" s="43">
        <v>3.1228208471030694</v>
      </c>
      <c r="BB437" s="43">
        <v>1.4621114443366778</v>
      </c>
      <c r="BC437" s="43">
        <v>-9.3330332993989629</v>
      </c>
      <c r="BD437" s="43">
        <v>-1.8602092237035017</v>
      </c>
      <c r="BE437" s="43">
        <v>5.2399130913026282</v>
      </c>
      <c r="BF437" s="43">
        <v>12.921234037744412</v>
      </c>
      <c r="BG437" s="43">
        <v>4.5940058589348798</v>
      </c>
      <c r="BH437" s="43">
        <v>10.482082940855797</v>
      </c>
      <c r="BI437" s="43">
        <v>16.93587363072746</v>
      </c>
      <c r="BJ437" s="43">
        <v>19.345738532238933</v>
      </c>
      <c r="BK437" s="43">
        <v>3.5988391439865319</v>
      </c>
      <c r="BL437" s="43">
        <v>6.8158343212787242</v>
      </c>
      <c r="BM437" s="43">
        <v>42.847319436407538</v>
      </c>
      <c r="BN437" s="43">
        <v>57.495239166040804</v>
      </c>
      <c r="BO437" s="43">
        <v>18.814735121450575</v>
      </c>
      <c r="BP437" s="43">
        <v>22.600066557682563</v>
      </c>
      <c r="BQ437" s="43">
        <v>27.118647781261451</v>
      </c>
      <c r="BR437" s="43">
        <v>29.244575650525604</v>
      </c>
      <c r="BS437" s="43">
        <v>18.709094940345473</v>
      </c>
      <c r="BT437" s="43">
        <v>14.063778589919407</v>
      </c>
      <c r="BU437" s="43">
        <v>49.316631560222369</v>
      </c>
      <c r="BV437" s="43">
        <v>61.553707880322776</v>
      </c>
      <c r="BW437" s="43">
        <v>25.993193532039772</v>
      </c>
      <c r="BX437" s="43">
        <v>-4.4509144027669976</v>
      </c>
      <c r="BY437" s="43">
        <v>0.156468483978881</v>
      </c>
      <c r="BZ437" s="43">
        <v>-1.7385904962069949E-2</v>
      </c>
      <c r="CA437" s="43">
        <v>-5.7052924539133105</v>
      </c>
      <c r="CB437" s="43">
        <v>-0.26123133941304927</v>
      </c>
      <c r="CC437" s="43">
        <v>0.14182647905218379</v>
      </c>
      <c r="CD437" s="43">
        <v>0.91658254818276241</v>
      </c>
      <c r="CE437" s="43">
        <v>0.31811778430760551</v>
      </c>
      <c r="CF437" s="43">
        <v>3.3804213667158862</v>
      </c>
      <c r="CG437" s="43">
        <v>1.0971266209164217</v>
      </c>
      <c r="CH437" s="43">
        <v>1.1584792586443775</v>
      </c>
      <c r="CI437" s="43">
        <v>-0.99972635464642412</v>
      </c>
      <c r="CJ437" s="43">
        <v>-0.14011196880306953</v>
      </c>
      <c r="CK437" s="43">
        <v>0.41222660317177306</v>
      </c>
      <c r="CL437" s="43">
        <v>1.4334781300901147</v>
      </c>
      <c r="CM437" s="43">
        <v>0.4189490773426926</v>
      </c>
      <c r="CN437" s="43">
        <v>-4.3350804792083206</v>
      </c>
      <c r="CO437" s="43">
        <v>0.20398807032574573</v>
      </c>
      <c r="CP437" s="43">
        <v>-9.4246559474054342E-3</v>
      </c>
      <c r="CQ437" s="43">
        <v>-5.7724724109815622</v>
      </c>
      <c r="CR437" s="43">
        <v>-0.21528131749969809</v>
      </c>
      <c r="CS437" s="43">
        <v>0.15608511509312761</v>
      </c>
      <c r="CT437" s="43">
        <v>0.96200974401250261</v>
      </c>
      <c r="CU437" s="43">
        <v>0.34001497578896922</v>
      </c>
      <c r="CV437" s="43">
        <v>9.4062120562518103</v>
      </c>
      <c r="CW437" s="43">
        <v>2.4581452615654427</v>
      </c>
      <c r="CX437" s="43">
        <v>1.6998832410641107</v>
      </c>
      <c r="CY437" s="43">
        <v>1.0197798184185931</v>
      </c>
      <c r="CZ437" s="43">
        <v>0.86707678291083023</v>
      </c>
      <c r="DA437" s="43">
        <v>0.60214263058709061</v>
      </c>
      <c r="DB437" s="43">
        <v>2.0783768368179047</v>
      </c>
      <c r="DC437" s="43">
        <v>0.68080748488783771</v>
      </c>
      <c r="DD437" s="44">
        <v>1757</v>
      </c>
      <c r="DE437" s="44">
        <f>+DD437+DD436</f>
        <v>3543</v>
      </c>
      <c r="DF437" s="43">
        <f t="shared" si="135"/>
        <v>-8.394160583941602</v>
      </c>
      <c r="DG437" s="43">
        <f t="shared" si="135"/>
        <v>6.4923354373309206</v>
      </c>
      <c r="DH437" s="44">
        <v>6988</v>
      </c>
      <c r="DI437" s="44">
        <f>DI436+DH437</f>
        <v>13085</v>
      </c>
      <c r="DJ437" s="43">
        <f t="shared" si="137"/>
        <v>6.9155446756425931</v>
      </c>
      <c r="DK437" s="43">
        <f t="shared" si="137"/>
        <v>10.459226743204454</v>
      </c>
    </row>
    <row r="438" spans="1:115" x14ac:dyDescent="0.25">
      <c r="A438" s="41">
        <v>2022</v>
      </c>
      <c r="B438" s="41" t="s">
        <v>163</v>
      </c>
      <c r="C438" s="41" t="s">
        <v>176</v>
      </c>
      <c r="D438" s="42">
        <v>90.542323818798238</v>
      </c>
      <c r="E438" s="42">
        <v>90.899543139211261</v>
      </c>
      <c r="F438" s="42">
        <v>100.5181904144515</v>
      </c>
      <c r="G438" s="42">
        <v>88.404772266334362</v>
      </c>
      <c r="H438" s="42">
        <v>86.939972588926224</v>
      </c>
      <c r="I438" s="42">
        <v>85.527079282914571</v>
      </c>
      <c r="J438" s="42">
        <v>85.263894977142954</v>
      </c>
      <c r="K438" s="42">
        <v>108.08503004753787</v>
      </c>
      <c r="L438" s="42">
        <v>112.37298295508748</v>
      </c>
      <c r="M438" s="42">
        <v>112.89268038930049</v>
      </c>
      <c r="N438" s="42">
        <v>126.39990493886582</v>
      </c>
      <c r="O438" s="42">
        <v>107.22297383019364</v>
      </c>
      <c r="P438" s="42">
        <v>126.57675751687987</v>
      </c>
      <c r="Q438" s="42">
        <v>95.005458732232256</v>
      </c>
      <c r="R438" s="42">
        <v>108.38550432250655</v>
      </c>
      <c r="S438" s="42">
        <v>130.52484626921489</v>
      </c>
      <c r="T438" s="42">
        <v>132.92346828491046</v>
      </c>
      <c r="U438" s="42">
        <v>133.21097126842898</v>
      </c>
      <c r="V438" s="42">
        <v>148.2781487335543</v>
      </c>
      <c r="W438" s="42">
        <v>130.94214948890721</v>
      </c>
      <c r="X438" s="42">
        <v>142.47654182282133</v>
      </c>
      <c r="Y438" s="42">
        <v>108.72186227960722</v>
      </c>
      <c r="Z438" s="42">
        <v>109.16476331220638</v>
      </c>
      <c r="AA438" s="42">
        <v>150.69613976289995</v>
      </c>
      <c r="AB438" s="43">
        <v>-2.6953822396348581</v>
      </c>
      <c r="AC438" s="43">
        <v>3.9577202570416192</v>
      </c>
      <c r="AD438" s="43">
        <v>2.538785192408799</v>
      </c>
      <c r="AE438" s="43">
        <v>-8.7198872404240184</v>
      </c>
      <c r="AF438" s="43">
        <v>-1.8188233784564023</v>
      </c>
      <c r="AG438" s="43">
        <v>3.1296602725916278</v>
      </c>
      <c r="AH438" s="43">
        <v>13.634087494878667</v>
      </c>
      <c r="AI438" s="43">
        <v>3.7672345073957114</v>
      </c>
      <c r="AJ438" s="43">
        <v>6.9971845878888939</v>
      </c>
      <c r="AK438" s="43">
        <v>7.1491970310118669</v>
      </c>
      <c r="AL438" s="43">
        <v>10.609224536322115</v>
      </c>
      <c r="AM438" s="43">
        <v>3.6846012471626111</v>
      </c>
      <c r="AN438" s="43">
        <v>6.9382295756524437</v>
      </c>
      <c r="AO438" s="43">
        <v>14.386450702657317</v>
      </c>
      <c r="AP438" s="43">
        <v>30.865086587577917</v>
      </c>
      <c r="AQ438" s="43">
        <v>14.020359722762677</v>
      </c>
      <c r="AR438" s="43">
        <v>19.646506438768551</v>
      </c>
      <c r="AS438" s="43">
        <v>18.281002411047908</v>
      </c>
      <c r="AT438" s="43">
        <v>21.982437904266195</v>
      </c>
      <c r="AU438" s="43">
        <v>19.880929905647871</v>
      </c>
      <c r="AV438" s="43">
        <v>13.732846624741168</v>
      </c>
      <c r="AW438" s="43">
        <v>20.974157902317025</v>
      </c>
      <c r="AX438" s="43">
        <v>31.182111836161287</v>
      </c>
      <c r="AY438" s="43">
        <v>22.306707230500432</v>
      </c>
      <c r="AZ438" s="43">
        <v>-2.9669816117526615</v>
      </c>
      <c r="BA438" s="43">
        <v>3.4029092960470742</v>
      </c>
      <c r="BB438" s="43">
        <v>1.8204871441608095</v>
      </c>
      <c r="BC438" s="43">
        <v>-9.1281754919703477</v>
      </c>
      <c r="BD438" s="43">
        <v>-1.8464668413540442</v>
      </c>
      <c r="BE438" s="43">
        <v>4.5393197464710378</v>
      </c>
      <c r="BF438" s="43">
        <v>13.157735757868693</v>
      </c>
      <c r="BG438" s="43">
        <v>4.3151857899557999</v>
      </c>
      <c r="BH438" s="43">
        <v>9.2183740454843122</v>
      </c>
      <c r="BI438" s="43">
        <v>13.19996479398753</v>
      </c>
      <c r="BJ438" s="43">
        <v>16.241256462821774</v>
      </c>
      <c r="BK438" s="43">
        <v>3.6292569548240339</v>
      </c>
      <c r="BL438" s="43">
        <v>6.8605926032841547</v>
      </c>
      <c r="BM438" s="43">
        <v>33.021706827599239</v>
      </c>
      <c r="BN438" s="43">
        <v>46.421276364700418</v>
      </c>
      <c r="BO438" s="43">
        <v>17.114423146946891</v>
      </c>
      <c r="BP438" s="43">
        <v>21.522529141629711</v>
      </c>
      <c r="BQ438" s="43">
        <v>23.742710523013265</v>
      </c>
      <c r="BR438" s="43">
        <v>26.663143214225581</v>
      </c>
      <c r="BS438" s="43">
        <v>19.128247065484572</v>
      </c>
      <c r="BT438" s="43">
        <v>13.941719217565751</v>
      </c>
      <c r="BU438" s="43">
        <v>39.447345414055789</v>
      </c>
      <c r="BV438" s="43">
        <v>48.831749174032701</v>
      </c>
      <c r="BW438" s="43">
        <v>24.681794710072236</v>
      </c>
      <c r="BX438" s="43">
        <v>-4.1246351995812205</v>
      </c>
      <c r="BY438" s="43">
        <v>0.23190257583018781</v>
      </c>
      <c r="BZ438" s="43">
        <v>5.54485841102186E-2</v>
      </c>
      <c r="CA438" s="43">
        <v>-5.6088772616171783</v>
      </c>
      <c r="CB438" s="43">
        <v>-0.2825089871984644</v>
      </c>
      <c r="CC438" s="43">
        <v>9.4279802355510769E-2</v>
      </c>
      <c r="CD438" s="43">
        <v>1.1407745945019416</v>
      </c>
      <c r="CE438" s="43">
        <v>0.24434549243656381</v>
      </c>
      <c r="CF438" s="43">
        <v>6.0754920105369017</v>
      </c>
      <c r="CG438" s="43">
        <v>1.1831979338200185</v>
      </c>
      <c r="CH438" s="43">
        <v>0.84549638743723776</v>
      </c>
      <c r="CI438" s="43">
        <v>1.052298663393749</v>
      </c>
      <c r="CJ438" s="43">
        <v>0.81700351018673645</v>
      </c>
      <c r="CK438" s="43">
        <v>0.1935208621885903</v>
      </c>
      <c r="CL438" s="43">
        <v>1.4904617791553949</v>
      </c>
      <c r="CM438" s="43">
        <v>0.49351287435517355</v>
      </c>
      <c r="CN438" s="43">
        <v>-4.3236531375323501</v>
      </c>
      <c r="CO438" s="43">
        <v>0.21330672529557035</v>
      </c>
      <c r="CP438" s="43">
        <v>8.0068551054984661E-3</v>
      </c>
      <c r="CQ438" s="43">
        <v>-5.7583962530659338</v>
      </c>
      <c r="CR438" s="43">
        <v>-0.26419667289081622</v>
      </c>
      <c r="CS438" s="43">
        <v>0.13462546931142483</v>
      </c>
      <c r="CT438" s="43">
        <v>1.0340956778297741</v>
      </c>
      <c r="CU438" s="43">
        <v>0.30890506088213265</v>
      </c>
      <c r="CV438" s="43">
        <v>8.2302799540666172</v>
      </c>
      <c r="CW438" s="43">
        <v>1.9960815470429367</v>
      </c>
      <c r="CX438" s="43">
        <v>1.3902381642560016</v>
      </c>
      <c r="CY438" s="43">
        <v>1.0639298665932926</v>
      </c>
      <c r="CZ438" s="43">
        <v>0.84005474450405315</v>
      </c>
      <c r="DA438" s="43">
        <v>0.45405079335421594</v>
      </c>
      <c r="DB438" s="43">
        <v>1.8722968745158783</v>
      </c>
      <c r="DC438" s="43">
        <v>0.61362796380023876</v>
      </c>
      <c r="DD438" s="44">
        <v>2019</v>
      </c>
      <c r="DE438" s="44">
        <f t="shared" ref="DE438:DE447" si="138">+DE437+DD438</f>
        <v>5562</v>
      </c>
      <c r="DF438" s="43">
        <f t="shared" si="135"/>
        <v>-16.224066390041493</v>
      </c>
      <c r="DG438" s="43">
        <f t="shared" si="135"/>
        <v>-3.0503747603277009</v>
      </c>
      <c r="DH438" s="44">
        <v>7723</v>
      </c>
      <c r="DI438" s="44">
        <f>+DI437+DH438</f>
        <v>20808</v>
      </c>
      <c r="DJ438" s="43">
        <f t="shared" si="137"/>
        <v>11.074356392923912</v>
      </c>
      <c r="DK438" s="43">
        <f t="shared" si="137"/>
        <v>10.686738656311512</v>
      </c>
    </row>
    <row r="439" spans="1:115" x14ac:dyDescent="0.25">
      <c r="A439" s="41">
        <v>2022</v>
      </c>
      <c r="B439" s="41" t="s">
        <v>164</v>
      </c>
      <c r="C439" s="41" t="s">
        <v>176</v>
      </c>
      <c r="D439" s="42">
        <v>91.374524348723753</v>
      </c>
      <c r="E439" s="42">
        <v>90.899543139211261</v>
      </c>
      <c r="F439" s="42">
        <v>100.46429917717126</v>
      </c>
      <c r="G439" s="42">
        <v>89.878495395004592</v>
      </c>
      <c r="H439" s="42">
        <v>87.303559888935439</v>
      </c>
      <c r="I439" s="42">
        <v>85.488960326356235</v>
      </c>
      <c r="J439" s="42">
        <v>84.464610007002264</v>
      </c>
      <c r="K439" s="42">
        <v>109.96706943608008</v>
      </c>
      <c r="L439" s="42">
        <v>105.86623996976911</v>
      </c>
      <c r="M439" s="42">
        <v>108.39180254816291</v>
      </c>
      <c r="N439" s="42">
        <v>134.82752391856198</v>
      </c>
      <c r="O439" s="42">
        <v>99.998854447960426</v>
      </c>
      <c r="P439" s="42">
        <v>109.26925388371804</v>
      </c>
      <c r="Q439" s="42">
        <v>85.323071345306687</v>
      </c>
      <c r="R439" s="42">
        <v>102.97300068458087</v>
      </c>
      <c r="S439" s="42">
        <v>124.63147967111003</v>
      </c>
      <c r="T439" s="42">
        <v>128.19952017627497</v>
      </c>
      <c r="U439" s="42">
        <v>129.4668444886785</v>
      </c>
      <c r="V439" s="42">
        <v>159.22989784499171</v>
      </c>
      <c r="W439" s="42">
        <v>125.99945727863819</v>
      </c>
      <c r="X439" s="42">
        <v>125.41696862151213</v>
      </c>
      <c r="Y439" s="42">
        <v>98.942777368976408</v>
      </c>
      <c r="Z439" s="42">
        <v>106.76376437201249</v>
      </c>
      <c r="AA439" s="42">
        <v>145.33592667252685</v>
      </c>
      <c r="AB439" s="43">
        <v>-1.1632120992970396</v>
      </c>
      <c r="AC439" s="43">
        <v>6.7266785868425938</v>
      </c>
      <c r="AD439" s="43">
        <v>0.82017476616109697</v>
      </c>
      <c r="AE439" s="43">
        <v>-6.3703943146398601</v>
      </c>
      <c r="AF439" s="43">
        <v>-0.54524568414584529</v>
      </c>
      <c r="AG439" s="43">
        <v>4.0776759103855476</v>
      </c>
      <c r="AH439" s="43">
        <v>11.332222772500099</v>
      </c>
      <c r="AI439" s="43">
        <v>6.5683206675607231</v>
      </c>
      <c r="AJ439" s="43">
        <v>22.547094710802163</v>
      </c>
      <c r="AK439" s="43">
        <v>21.848570213602247</v>
      </c>
      <c r="AL439" s="43">
        <v>45.057212912674885</v>
      </c>
      <c r="AM439" s="43">
        <v>14.526800193468237</v>
      </c>
      <c r="AN439" s="43">
        <v>23.979114592425987</v>
      </c>
      <c r="AO439" s="43">
        <v>40.131070704591387</v>
      </c>
      <c r="AP439" s="43">
        <v>81.00086291969437</v>
      </c>
      <c r="AQ439" s="43">
        <v>21.376620589562666</v>
      </c>
      <c r="AR439" s="43">
        <v>38.620454296089868</v>
      </c>
      <c r="AS439" s="43">
        <v>35.786011146390216</v>
      </c>
      <c r="AT439" s="43">
        <v>60.423411229629885</v>
      </c>
      <c r="AU439" s="43">
        <v>34.278278605238754</v>
      </c>
      <c r="AV439" s="43">
        <v>33.249390559025557</v>
      </c>
      <c r="AW439" s="43">
        <v>50.639044353644366</v>
      </c>
      <c r="AX439" s="43">
        <v>86.467074329700637</v>
      </c>
      <c r="AY439" s="43">
        <v>30.714624433247796</v>
      </c>
      <c r="AZ439" s="43">
        <v>-2.5176904383330756</v>
      </c>
      <c r="BA439" s="43">
        <v>4.2215236967184655</v>
      </c>
      <c r="BB439" s="43">
        <v>1.5675985844750828</v>
      </c>
      <c r="BC439" s="43">
        <v>-8.44211449176081</v>
      </c>
      <c r="BD439" s="43">
        <v>-1.5242155538904734</v>
      </c>
      <c r="BE439" s="43">
        <v>4.4250836403054938</v>
      </c>
      <c r="BF439" s="43">
        <v>12.699184601291535</v>
      </c>
      <c r="BG439" s="43">
        <v>4.8794322006701751</v>
      </c>
      <c r="BH439" s="43">
        <v>12.280636886870644</v>
      </c>
      <c r="BI439" s="43">
        <v>15.307992374668444</v>
      </c>
      <c r="BJ439" s="43">
        <v>22.702359138039661</v>
      </c>
      <c r="BK439" s="43">
        <v>6.1406268261424257</v>
      </c>
      <c r="BL439" s="43">
        <v>10.524261781731671</v>
      </c>
      <c r="BM439" s="43">
        <v>34.457590069715785</v>
      </c>
      <c r="BN439" s="43">
        <v>54.104153305803408</v>
      </c>
      <c r="BO439" s="43">
        <v>18.143055375680618</v>
      </c>
      <c r="BP439" s="43">
        <v>25.505525580344425</v>
      </c>
      <c r="BQ439" s="43">
        <v>26.685719776867355</v>
      </c>
      <c r="BR439" s="43">
        <v>34.257746272104896</v>
      </c>
      <c r="BS439" s="43">
        <v>22.68933448685695</v>
      </c>
      <c r="BT439" s="43">
        <v>18.131242591278472</v>
      </c>
      <c r="BU439" s="43">
        <v>41.717728634304343</v>
      </c>
      <c r="BV439" s="43">
        <v>57.251732036753268</v>
      </c>
      <c r="BW439" s="43">
        <v>26.14779461974792</v>
      </c>
      <c r="BX439" s="43">
        <v>-2.9540483198141296</v>
      </c>
      <c r="BY439" s="43">
        <v>0.33972347352615612</v>
      </c>
      <c r="BZ439" s="43">
        <v>-0.10882518990937436</v>
      </c>
      <c r="CA439" s="43">
        <v>-4.5307830987026634</v>
      </c>
      <c r="CB439" s="43">
        <v>-0.14614855111602473</v>
      </c>
      <c r="CC439" s="43">
        <v>0.11447413106497324</v>
      </c>
      <c r="CD439" s="43">
        <v>0.86810933935007484</v>
      </c>
      <c r="CE439" s="43">
        <v>0.50940157597272917</v>
      </c>
      <c r="CF439" s="43">
        <v>20.925963663467641</v>
      </c>
      <c r="CG439" s="43">
        <v>3.2018291815640509</v>
      </c>
      <c r="CH439" s="43">
        <v>3.8138161601635745</v>
      </c>
      <c r="CI439" s="43">
        <v>6.989014891489675</v>
      </c>
      <c r="CJ439" s="43">
        <v>2.5805645099515999</v>
      </c>
      <c r="CK439" s="43">
        <v>0.46353594116919422</v>
      </c>
      <c r="CL439" s="43">
        <v>3.1012575616719986</v>
      </c>
      <c r="CM439" s="43">
        <v>0.77594541745754797</v>
      </c>
      <c r="CN439" s="43">
        <v>-3.9895066044388745</v>
      </c>
      <c r="CO439" s="43">
        <v>0.24481236831257941</v>
      </c>
      <c r="CP439" s="43">
        <v>-2.353534008330465E-2</v>
      </c>
      <c r="CQ439" s="43">
        <v>-5.4325746370928343</v>
      </c>
      <c r="CR439" s="43">
        <v>-0.25340973149072621</v>
      </c>
      <c r="CS439" s="43">
        <v>0.12960334306633561</v>
      </c>
      <c r="CT439" s="43">
        <v>0.98672449369382975</v>
      </c>
      <c r="CU439" s="43">
        <v>0.35887289915524662</v>
      </c>
      <c r="CV439" s="43">
        <v>11.186027894802304</v>
      </c>
      <c r="CW439" s="43">
        <v>2.273589051086061</v>
      </c>
      <c r="CX439" s="43">
        <v>1.9709906772237855</v>
      </c>
      <c r="CY439" s="43">
        <v>2.4276117959151247</v>
      </c>
      <c r="CZ439" s="43">
        <v>1.2463038817875318</v>
      </c>
      <c r="DA439" s="43">
        <v>0.45623383698644354</v>
      </c>
      <c r="DB439" s="43">
        <v>2.1603126952213501</v>
      </c>
      <c r="DC439" s="43">
        <v>0.65098595658200897</v>
      </c>
      <c r="DD439" s="44">
        <v>1875</v>
      </c>
      <c r="DE439" s="44">
        <f t="shared" si="138"/>
        <v>7437</v>
      </c>
      <c r="DF439" s="43">
        <f t="shared" si="135"/>
        <v>12.680288461538458</v>
      </c>
      <c r="DG439" s="43">
        <f t="shared" si="135"/>
        <v>0.48642075395217699</v>
      </c>
      <c r="DH439" s="44">
        <v>6296</v>
      </c>
      <c r="DI439" s="44">
        <f t="shared" ref="DI439:DI446" si="139">+DI438+DH439</f>
        <v>27104</v>
      </c>
      <c r="DJ439" s="43">
        <f t="shared" si="137"/>
        <v>14.806710430342807</v>
      </c>
      <c r="DK439" s="43">
        <f t="shared" si="137"/>
        <v>11.61718074373017</v>
      </c>
    </row>
    <row r="440" spans="1:115" x14ac:dyDescent="0.25">
      <c r="A440" s="41">
        <v>2022</v>
      </c>
      <c r="B440" s="41" t="s">
        <v>165</v>
      </c>
      <c r="C440" s="41" t="s">
        <v>176</v>
      </c>
      <c r="D440" s="42">
        <v>91.636232726018278</v>
      </c>
      <c r="E440" s="42">
        <v>91.487685763797728</v>
      </c>
      <c r="F440" s="42">
        <v>101.30576629174311</v>
      </c>
      <c r="G440" s="42">
        <v>90.013457407960388</v>
      </c>
      <c r="H440" s="42">
        <v>87.506657482299985</v>
      </c>
      <c r="I440" s="42">
        <v>84.444500916657546</v>
      </c>
      <c r="J440" s="42">
        <v>85.687447696362796</v>
      </c>
      <c r="K440" s="42">
        <v>109.41352843945005</v>
      </c>
      <c r="L440" s="42">
        <v>110.34635862666917</v>
      </c>
      <c r="M440" s="42">
        <v>119.66342030124896</v>
      </c>
      <c r="N440" s="42">
        <v>122.82007399248182</v>
      </c>
      <c r="O440" s="42">
        <v>103.91334511309911</v>
      </c>
      <c r="P440" s="42">
        <v>111.75977906291033</v>
      </c>
      <c r="Q440" s="42">
        <v>97.376242743767364</v>
      </c>
      <c r="R440" s="42">
        <v>116.08497224110197</v>
      </c>
      <c r="S440" s="42">
        <v>132.48844019949976</v>
      </c>
      <c r="T440" s="42">
        <v>134.84683574005138</v>
      </c>
      <c r="U440" s="42">
        <v>144.25045409437902</v>
      </c>
      <c r="V440" s="42">
        <v>147.35148961673119</v>
      </c>
      <c r="W440" s="42">
        <v>132.29701707312805</v>
      </c>
      <c r="X440" s="42">
        <v>128.82059055834478</v>
      </c>
      <c r="Y440" s="42">
        <v>114.08539644407958</v>
      </c>
      <c r="Z440" s="42">
        <v>120.98450635941578</v>
      </c>
      <c r="AA440" s="42">
        <v>155.63885235661067</v>
      </c>
      <c r="AB440" s="43">
        <v>0.86116909063458369</v>
      </c>
      <c r="AC440" s="43">
        <v>9.4965746967506703</v>
      </c>
      <c r="AD440" s="43">
        <v>2.1330390028631685</v>
      </c>
      <c r="AE440" s="43">
        <v>-4.2001684058511017</v>
      </c>
      <c r="AF440" s="43">
        <v>1.2439200736164002</v>
      </c>
      <c r="AG440" s="43">
        <v>6.5224824756628941</v>
      </c>
      <c r="AH440" s="43">
        <v>15.04173163349536</v>
      </c>
      <c r="AI440" s="43">
        <v>6.2313388271826309</v>
      </c>
      <c r="AJ440" s="43">
        <v>55.244437376569813</v>
      </c>
      <c r="AK440" s="43">
        <v>164.1040464107879</v>
      </c>
      <c r="AL440" s="43">
        <v>145.57791495302558</v>
      </c>
      <c r="AM440" s="43">
        <v>22.127342411429929</v>
      </c>
      <c r="AN440" s="43">
        <v>85.490538250258652</v>
      </c>
      <c r="AO440" s="43">
        <v>110.97868506857455</v>
      </c>
      <c r="AP440" s="43">
        <v>112.24423348512946</v>
      </c>
      <c r="AQ440" s="43">
        <v>35.399198878995698</v>
      </c>
      <c r="AR440" s="43">
        <v>73.700744096461818</v>
      </c>
      <c r="AS440" s="43">
        <v>196.85133145896486</v>
      </c>
      <c r="AT440" s="43">
        <v>174.10373458837992</v>
      </c>
      <c r="AU440" s="43">
        <v>40.480296914067182</v>
      </c>
      <c r="AV440" s="43">
        <v>100.49854750316074</v>
      </c>
      <c r="AW440" s="43">
        <v>128.0536027353416</v>
      </c>
      <c r="AX440" s="43">
        <v>119.46545151037147</v>
      </c>
      <c r="AY440" s="43">
        <v>46.276900799521137</v>
      </c>
      <c r="AZ440" s="43">
        <v>-1.8532445774839035</v>
      </c>
      <c r="BA440" s="43">
        <v>5.2480309182525442</v>
      </c>
      <c r="BB440" s="43">
        <v>1.6812830286622615</v>
      </c>
      <c r="BC440" s="43">
        <v>-7.6114577639567749</v>
      </c>
      <c r="BD440" s="43">
        <v>-0.98155121816079216</v>
      </c>
      <c r="BE440" s="43">
        <v>4.8294231431658563</v>
      </c>
      <c r="BF440" s="43">
        <v>13.162597864445846</v>
      </c>
      <c r="BG440" s="43">
        <v>5.1497763952162545</v>
      </c>
      <c r="BH440" s="43">
        <v>19.111092240765217</v>
      </c>
      <c r="BI440" s="43">
        <v>31.740672099693157</v>
      </c>
      <c r="BJ440" s="43">
        <v>35.930880704104908</v>
      </c>
      <c r="BK440" s="43">
        <v>9.0723845295966008</v>
      </c>
      <c r="BL440" s="43">
        <v>20.092443368812241</v>
      </c>
      <c r="BM440" s="43">
        <v>44.617399597733474</v>
      </c>
      <c r="BN440" s="43">
        <v>64.337118127091799</v>
      </c>
      <c r="BO440" s="43">
        <v>21.369620079575881</v>
      </c>
      <c r="BP440" s="43">
        <v>33.388399241539823</v>
      </c>
      <c r="BQ440" s="43">
        <v>45.531595798013335</v>
      </c>
      <c r="BR440" s="43">
        <v>49.445790789430475</v>
      </c>
      <c r="BS440" s="43">
        <v>26.085231224616876</v>
      </c>
      <c r="BT440" s="43">
        <v>28.757608446593274</v>
      </c>
      <c r="BU440" s="43">
        <v>53.272044433794605</v>
      </c>
      <c r="BV440" s="43">
        <v>68.277840674111616</v>
      </c>
      <c r="BW440" s="43">
        <v>29.945560364327161</v>
      </c>
      <c r="BX440" s="43">
        <v>-0.31882137402563326</v>
      </c>
      <c r="BY440" s="43">
        <v>0.6471976579336064</v>
      </c>
      <c r="BZ440" s="43">
        <v>9.4211114212990721E-2</v>
      </c>
      <c r="CA440" s="43">
        <v>-3.0433859289636431</v>
      </c>
      <c r="CB440" s="43">
        <v>0.18192907581953907</v>
      </c>
      <c r="CC440" s="43">
        <v>0.17966603596538835</v>
      </c>
      <c r="CD440" s="43">
        <v>1.1149498042970525</v>
      </c>
      <c r="CE440" s="43">
        <v>0.50661086670943323</v>
      </c>
      <c r="CF440" s="43">
        <v>53.310773054671394</v>
      </c>
      <c r="CG440" s="43">
        <v>16.566653180232503</v>
      </c>
      <c r="CH440" s="43">
        <v>8.1205173893860447</v>
      </c>
      <c r="CI440" s="43">
        <v>13.184981457407998</v>
      </c>
      <c r="CJ440" s="43">
        <v>7.6591568658597247</v>
      </c>
      <c r="CK440" s="43">
        <v>1.1716522524549271</v>
      </c>
      <c r="CL440" s="43">
        <v>5.1308673113856686</v>
      </c>
      <c r="CM440" s="43">
        <v>1.476944597944521</v>
      </c>
      <c r="CN440" s="43">
        <v>-3.2068545535214699</v>
      </c>
      <c r="CO440" s="43">
        <v>0.40451682371376046</v>
      </c>
      <c r="CP440" s="43">
        <v>-2.6133483305338115E-2</v>
      </c>
      <c r="CQ440" s="43">
        <v>-4.9494364129978052</v>
      </c>
      <c r="CR440" s="43">
        <v>-0.16629912458601934</v>
      </c>
      <c r="CS440" s="43">
        <v>0.1394561949747927</v>
      </c>
      <c r="CT440" s="43">
        <v>1.0030933194209253</v>
      </c>
      <c r="CU440" s="43">
        <v>0.38794812925821409</v>
      </c>
      <c r="CV440" s="43">
        <v>18.120430337671284</v>
      </c>
      <c r="CW440" s="43">
        <v>4.7528186017662009</v>
      </c>
      <c r="CX440" s="43">
        <v>2.9622102742781244</v>
      </c>
      <c r="CY440" s="43">
        <v>4.1403040852248418</v>
      </c>
      <c r="CZ440" s="43">
        <v>2.2677509117970431</v>
      </c>
      <c r="DA440" s="43">
        <v>0.5702284195211168</v>
      </c>
      <c r="DB440" s="43">
        <v>2.6445076726837322</v>
      </c>
      <c r="DC440" s="43">
        <v>0.78261037240022335</v>
      </c>
      <c r="DD440" s="44">
        <v>2191</v>
      </c>
      <c r="DE440" s="44">
        <f t="shared" si="138"/>
        <v>9628</v>
      </c>
      <c r="DF440" s="43">
        <f t="shared" si="135"/>
        <v>117.79324055666005</v>
      </c>
      <c r="DG440" s="43">
        <f t="shared" si="135"/>
        <v>14.523611276317361</v>
      </c>
      <c r="DH440" s="44">
        <v>6308</v>
      </c>
      <c r="DI440" s="44">
        <f t="shared" si="139"/>
        <v>33412</v>
      </c>
      <c r="DJ440" s="43">
        <f t="shared" si="137"/>
        <v>114.41196464989804</v>
      </c>
      <c r="DK440" s="43">
        <f t="shared" si="137"/>
        <v>22.725436179981639</v>
      </c>
    </row>
    <row r="441" spans="1:115" x14ac:dyDescent="0.25">
      <c r="A441" s="41">
        <v>2022</v>
      </c>
      <c r="B441" s="41" t="s">
        <v>166</v>
      </c>
      <c r="C441" s="41" t="s">
        <v>176</v>
      </c>
      <c r="D441" s="42">
        <v>93.073356941530193</v>
      </c>
      <c r="E441" s="42">
        <v>91.787008349524754</v>
      </c>
      <c r="F441" s="42">
        <v>101.96179662920781</v>
      </c>
      <c r="G441" s="42">
        <v>91.941707775367192</v>
      </c>
      <c r="H441" s="42">
        <v>87.597554307302289</v>
      </c>
      <c r="I441" s="42">
        <v>84.509726686802395</v>
      </c>
      <c r="J441" s="42">
        <v>88.631822244487822</v>
      </c>
      <c r="K441" s="42">
        <v>110.8804120805197</v>
      </c>
      <c r="L441" s="42">
        <v>112.29506674648491</v>
      </c>
      <c r="M441" s="42">
        <v>109.06366154223707</v>
      </c>
      <c r="N441" s="42">
        <v>122.73747721854346</v>
      </c>
      <c r="O441" s="42">
        <v>106.74606456557709</v>
      </c>
      <c r="P441" s="42">
        <v>122.21783681964106</v>
      </c>
      <c r="Q441" s="42">
        <v>93.645261119819324</v>
      </c>
      <c r="R441" s="42">
        <v>135.07377956968097</v>
      </c>
      <c r="S441" s="42">
        <v>131.30716115745179</v>
      </c>
      <c r="T441" s="42">
        <v>136.44667407467247</v>
      </c>
      <c r="U441" s="42">
        <v>132.89001530281587</v>
      </c>
      <c r="V441" s="42">
        <v>149.00717848713211</v>
      </c>
      <c r="W441" s="42">
        <v>134.70319159375254</v>
      </c>
      <c r="X441" s="42">
        <v>139.51557705977032</v>
      </c>
      <c r="Y441" s="42">
        <v>110.1286050173516</v>
      </c>
      <c r="Z441" s="42">
        <v>136.97317927326543</v>
      </c>
      <c r="AA441" s="42">
        <v>155.15805078517226</v>
      </c>
      <c r="AB441" s="43">
        <v>3.2467487532490402</v>
      </c>
      <c r="AC441" s="43">
        <v>10.977777777777753</v>
      </c>
      <c r="AD441" s="43">
        <v>4.1362751851075075</v>
      </c>
      <c r="AE441" s="43">
        <v>-1.1557512410679371</v>
      </c>
      <c r="AF441" s="43">
        <v>2.7727325746087939</v>
      </c>
      <c r="AG441" s="43">
        <v>7.3076550754291647</v>
      </c>
      <c r="AH441" s="43">
        <v>17.152015892365302</v>
      </c>
      <c r="AI441" s="43">
        <v>7.5913105753163235</v>
      </c>
      <c r="AJ441" s="43">
        <v>14.57028063578376</v>
      </c>
      <c r="AK441" s="43">
        <v>11.124780259277301</v>
      </c>
      <c r="AL441" s="43">
        <v>10.698074914563559</v>
      </c>
      <c r="AM441" s="43">
        <v>13.636015286437564</v>
      </c>
      <c r="AN441" s="43">
        <v>21.476195925796858</v>
      </c>
      <c r="AO441" s="43">
        <v>9.3669707309298911</v>
      </c>
      <c r="AP441" s="43">
        <v>29.520456940894736</v>
      </c>
      <c r="AQ441" s="43">
        <v>8.6139974198276228</v>
      </c>
      <c r="AR441" s="43">
        <v>28.255815602956492</v>
      </c>
      <c r="AS441" s="43">
        <v>25.515296127794439</v>
      </c>
      <c r="AT441" s="43">
        <v>24.130907666843449</v>
      </c>
      <c r="AU441" s="43">
        <v>30.418673233212722</v>
      </c>
      <c r="AV441" s="43">
        <v>29.318350346384857</v>
      </c>
      <c r="AW441" s="43">
        <v>18.183185863057759</v>
      </c>
      <c r="AX441" s="43">
        <v>29.995777701446571</v>
      </c>
      <c r="AY441" s="43">
        <v>17.899525554045592</v>
      </c>
      <c r="AZ441" s="43">
        <v>-1.0206100943845331</v>
      </c>
      <c r="BA441" s="43">
        <v>6.1734725270217838</v>
      </c>
      <c r="BB441" s="43">
        <v>2.087826359571987</v>
      </c>
      <c r="BC441" s="43">
        <v>-6.5632015542397282</v>
      </c>
      <c r="BD441" s="43">
        <v>-0.3733398121153364</v>
      </c>
      <c r="BE441" s="43">
        <v>5.227761526488095</v>
      </c>
      <c r="BF441" s="43">
        <v>13.830092613576284</v>
      </c>
      <c r="BG441" s="43">
        <v>5.5568546481255865</v>
      </c>
      <c r="BH441" s="43">
        <v>18.294617638322364</v>
      </c>
      <c r="BI441" s="43">
        <v>27.760947228521758</v>
      </c>
      <c r="BJ441" s="43">
        <v>31.068915543283325</v>
      </c>
      <c r="BK441" s="43">
        <v>9.840780283609373</v>
      </c>
      <c r="BL441" s="43">
        <v>20.335548686434059</v>
      </c>
      <c r="BM441" s="43">
        <v>37.65071072068946</v>
      </c>
      <c r="BN441" s="43">
        <v>55.588689943741642</v>
      </c>
      <c r="BO441" s="43">
        <v>18.975884334154493</v>
      </c>
      <c r="BP441" s="43">
        <v>32.448609087782351</v>
      </c>
      <c r="BQ441" s="43">
        <v>41.640533706267725</v>
      </c>
      <c r="BR441" s="43">
        <v>44.504804636106243</v>
      </c>
      <c r="BS441" s="43">
        <v>26.835370645465861</v>
      </c>
      <c r="BT441" s="43">
        <v>28.857452664770488</v>
      </c>
      <c r="BU441" s="43">
        <v>46.270233745576618</v>
      </c>
      <c r="BV441" s="43">
        <v>58.591164662276249</v>
      </c>
      <c r="BW441" s="43">
        <v>27.666381314454092</v>
      </c>
      <c r="BX441" s="43">
        <v>1.5427399731526801</v>
      </c>
      <c r="BY441" s="43">
        <v>0.78784076231464795</v>
      </c>
      <c r="BZ441" s="43">
        <v>0.3042367313114589</v>
      </c>
      <c r="CA441" s="43">
        <v>-1.8811953483251855</v>
      </c>
      <c r="CB441" s="43">
        <v>0.18768136807812613</v>
      </c>
      <c r="CC441" s="43">
        <v>0.19805942556933975</v>
      </c>
      <c r="CD441" s="43">
        <v>1.3674449872583734</v>
      </c>
      <c r="CE441" s="43">
        <v>0.57867204694591945</v>
      </c>
      <c r="CF441" s="43">
        <v>13.02734374482394</v>
      </c>
      <c r="CG441" s="43">
        <v>1.6792789895845039</v>
      </c>
      <c r="CH441" s="43">
        <v>0.79667669701069921</v>
      </c>
      <c r="CI441" s="43">
        <v>6.09574283643735</v>
      </c>
      <c r="CJ441" s="43">
        <v>2.2548329678776997</v>
      </c>
      <c r="CK441" s="43">
        <v>0.13635328763428309</v>
      </c>
      <c r="CL441" s="43">
        <v>1.7462950187713111</v>
      </c>
      <c r="CM441" s="43">
        <v>0.31816394750809363</v>
      </c>
      <c r="CN441" s="43">
        <v>-2.4265454639099882</v>
      </c>
      <c r="CO441" s="43">
        <v>0.46937027255944569</v>
      </c>
      <c r="CP441" s="43">
        <v>3.2498827529831804E-2</v>
      </c>
      <c r="CQ441" s="43">
        <v>-4.4476924231857735</v>
      </c>
      <c r="CR441" s="43">
        <v>-0.113226531393885</v>
      </c>
      <c r="CS441" s="43">
        <v>0.14903107133913068</v>
      </c>
      <c r="CT441" s="43">
        <v>1.0656176190015938</v>
      </c>
      <c r="CU441" s="43">
        <v>0.41785570023966889</v>
      </c>
      <c r="CV441" s="43">
        <v>17.214916971224884</v>
      </c>
      <c r="CW441" s="43">
        <v>4.2091173084527504</v>
      </c>
      <c r="CX441" s="43">
        <v>2.5728601022316155</v>
      </c>
      <c r="CY441" s="43">
        <v>4.4925622961928422</v>
      </c>
      <c r="CZ441" s="43">
        <v>2.2768762357858963</v>
      </c>
      <c r="DA441" s="43">
        <v>0.49134545021436082</v>
      </c>
      <c r="DB441" s="43">
        <v>2.4758580788918052</v>
      </c>
      <c r="DC441" s="43">
        <v>0.69629749945561359</v>
      </c>
      <c r="DD441" s="44">
        <v>2454</v>
      </c>
      <c r="DE441" s="44">
        <f t="shared" si="138"/>
        <v>12082</v>
      </c>
      <c r="DF441" s="43">
        <f t="shared" si="135"/>
        <v>23.254645906579618</v>
      </c>
      <c r="DG441" s="43">
        <f t="shared" si="135"/>
        <v>16.19542219657626</v>
      </c>
      <c r="DH441" s="44">
        <v>6529</v>
      </c>
      <c r="DI441" s="44">
        <f t="shared" si="139"/>
        <v>39941</v>
      </c>
      <c r="DJ441" s="43">
        <f t="shared" si="137"/>
        <v>-4.5886307175215579</v>
      </c>
      <c r="DK441" s="43">
        <f t="shared" si="137"/>
        <v>17.239051309146404</v>
      </c>
    </row>
    <row r="442" spans="1:115" x14ac:dyDescent="0.25">
      <c r="A442" s="41">
        <v>2022</v>
      </c>
      <c r="B442" s="41" t="s">
        <v>167</v>
      </c>
      <c r="C442" s="41" t="s">
        <v>176</v>
      </c>
      <c r="D442" s="42">
        <v>93.309728496171786</v>
      </c>
      <c r="E442" s="42">
        <v>91.618967599642914</v>
      </c>
      <c r="F442" s="42">
        <v>102.74046135720276</v>
      </c>
      <c r="G442" s="42">
        <v>92.242657551146436</v>
      </c>
      <c r="H442" s="42">
        <v>88.120211051065567</v>
      </c>
      <c r="I442" s="42">
        <v>85.915892639809698</v>
      </c>
      <c r="J442" s="42">
        <v>88.884587576925469</v>
      </c>
      <c r="K442" s="42">
        <v>109.53038709429414</v>
      </c>
      <c r="L442" s="42">
        <v>116.10247470241457</v>
      </c>
      <c r="M442" s="42">
        <v>121.87437760489604</v>
      </c>
      <c r="N442" s="42">
        <v>132.62931868082606</v>
      </c>
      <c r="O442" s="42">
        <v>108.90444055006681</v>
      </c>
      <c r="P442" s="42">
        <v>118.65626257706828</v>
      </c>
      <c r="Q442" s="42">
        <v>101.05728325098585</v>
      </c>
      <c r="R442" s="42">
        <v>130.44982566225434</v>
      </c>
      <c r="S442" s="42">
        <v>140.61754956665737</v>
      </c>
      <c r="T442" s="42">
        <v>144.31882369701765</v>
      </c>
      <c r="U442" s="42">
        <v>150.84037851760078</v>
      </c>
      <c r="V442" s="42">
        <v>163.29877277536048</v>
      </c>
      <c r="W442" s="42">
        <v>140.89823939611048</v>
      </c>
      <c r="X442" s="42">
        <v>138.39816065961799</v>
      </c>
      <c r="Y442" s="42">
        <v>119.82091491715596</v>
      </c>
      <c r="Z442" s="42">
        <v>137.08697403238804</v>
      </c>
      <c r="AA442" s="42">
        <v>167.79318284966632</v>
      </c>
      <c r="AB442" s="43">
        <v>3.1176440307551179</v>
      </c>
      <c r="AC442" s="43">
        <v>9.7157590240221303</v>
      </c>
      <c r="AD442" s="43">
        <v>3.7921396480707692</v>
      </c>
      <c r="AE442" s="43">
        <v>-0.43535045961273777</v>
      </c>
      <c r="AF442" s="43">
        <v>1.654788236257887</v>
      </c>
      <c r="AG442" s="43">
        <v>8.6991469115506703</v>
      </c>
      <c r="AH442" s="43">
        <v>16.800574532070534</v>
      </c>
      <c r="AI442" s="43">
        <v>4.6912201287439892</v>
      </c>
      <c r="AJ442" s="43">
        <v>8.0867151669505866</v>
      </c>
      <c r="AK442" s="43">
        <v>12.081151907641829</v>
      </c>
      <c r="AL442" s="43">
        <v>10.799416074084478</v>
      </c>
      <c r="AM442" s="43">
        <v>6.0040468223855337</v>
      </c>
      <c r="AN442" s="43">
        <v>3.4673652052332082</v>
      </c>
      <c r="AO442" s="43">
        <v>9.5081108567377282</v>
      </c>
      <c r="AP442" s="43">
        <v>19.487597230828825</v>
      </c>
      <c r="AQ442" s="43">
        <v>8.366859978690556</v>
      </c>
      <c r="AR442" s="43">
        <v>23.317424376463226</v>
      </c>
      <c r="AS442" s="43">
        <v>27.833280664957872</v>
      </c>
      <c r="AT442" s="43">
        <v>25.48300432935644</v>
      </c>
      <c r="AU442" s="43">
        <v>24.38388445077404</v>
      </c>
      <c r="AV442" s="43">
        <v>12.015769591421922</v>
      </c>
      <c r="AW442" s="43">
        <v>18.746458100990317</v>
      </c>
      <c r="AX442" s="43">
        <v>24.03053076034287</v>
      </c>
      <c r="AY442" s="43">
        <v>18.415319806843033</v>
      </c>
      <c r="AZ442" s="43">
        <v>-0.43791930388922262</v>
      </c>
      <c r="BA442" s="43">
        <v>6.6701347252592358</v>
      </c>
      <c r="BB442" s="43">
        <v>2.3322380250252239</v>
      </c>
      <c r="BC442" s="43">
        <v>-5.7101164850844714</v>
      </c>
      <c r="BD442" s="43">
        <v>-8.6447650501197959E-2</v>
      </c>
      <c r="BE442" s="43">
        <v>5.70996843935212</v>
      </c>
      <c r="BF442" s="43">
        <v>14.258003194165148</v>
      </c>
      <c r="BG442" s="43">
        <v>5.4315450862920223</v>
      </c>
      <c r="BH442" s="43">
        <v>16.614221404556684</v>
      </c>
      <c r="BI442" s="43">
        <v>24.998285351919836</v>
      </c>
      <c r="BJ442" s="43">
        <v>27.578484346681019</v>
      </c>
      <c r="BK442" s="43">
        <v>9.2441322823684668</v>
      </c>
      <c r="BL442" s="43">
        <v>17.521217125711065</v>
      </c>
      <c r="BM442" s="43">
        <v>32.708896522327223</v>
      </c>
      <c r="BN442" s="43">
        <v>48.070171888507886</v>
      </c>
      <c r="BO442" s="43">
        <v>17.197222122600529</v>
      </c>
      <c r="BP442" s="43">
        <v>30.917736839061739</v>
      </c>
      <c r="BQ442" s="43">
        <v>39.181846270430157</v>
      </c>
      <c r="BR442" s="43">
        <v>41.182785928552867</v>
      </c>
      <c r="BS442" s="43">
        <v>26.444215271080964</v>
      </c>
      <c r="BT442" s="43">
        <v>26.004869628488848</v>
      </c>
      <c r="BU442" s="43">
        <v>41.379707868852698</v>
      </c>
      <c r="BV442" s="43">
        <v>51.342028512263816</v>
      </c>
      <c r="BW442" s="43">
        <v>26.100698559413104</v>
      </c>
      <c r="BX442" s="43">
        <v>1.5970450765959403</v>
      </c>
      <c r="BY442" s="43">
        <v>0.70434697826132453</v>
      </c>
      <c r="BZ442" s="43">
        <v>0.30417585556041432</v>
      </c>
      <c r="CA442" s="43">
        <v>-1.4209028510647297</v>
      </c>
      <c r="CB442" s="43">
        <v>0.12066329810724052</v>
      </c>
      <c r="CC442" s="43">
        <v>0.2323440862397331</v>
      </c>
      <c r="CD442" s="43">
        <v>1.3109166459523331</v>
      </c>
      <c r="CE442" s="43">
        <v>0.34550106353962434</v>
      </c>
      <c r="CF442" s="43">
        <v>6.775032099727988</v>
      </c>
      <c r="CG442" s="43">
        <v>1.859517262234947</v>
      </c>
      <c r="CH442" s="43">
        <v>0.82004430248912019</v>
      </c>
      <c r="CI442" s="43">
        <v>2.0064724034855783</v>
      </c>
      <c r="CJ442" s="43">
        <v>0.40836190309668446</v>
      </c>
      <c r="CK442" s="43">
        <v>0.13555634790340704</v>
      </c>
      <c r="CL442" s="43">
        <v>1.2352918063272096</v>
      </c>
      <c r="CM442" s="43">
        <v>0.30978807419104087</v>
      </c>
      <c r="CN442" s="43">
        <v>-1.8743518430537511</v>
      </c>
      <c r="CO442" s="43">
        <v>0.48315927031035544</v>
      </c>
      <c r="CP442" s="43">
        <v>6.7095041363514477E-2</v>
      </c>
      <c r="CQ442" s="43">
        <v>-4.0241816735126257</v>
      </c>
      <c r="CR442" s="43">
        <v>-7.2332436035078912E-2</v>
      </c>
      <c r="CS442" s="43">
        <v>0.16082133752520134</v>
      </c>
      <c r="CT442" s="43">
        <v>1.0993146169746872</v>
      </c>
      <c r="CU442" s="43">
        <v>0.41177200032019445</v>
      </c>
      <c r="CV442" s="43">
        <v>15.481451655931144</v>
      </c>
      <c r="CW442" s="43">
        <v>3.7641669923629153</v>
      </c>
      <c r="CX442" s="43">
        <v>2.2857699340457551</v>
      </c>
      <c r="CY442" s="43">
        <v>4.0769298943725412</v>
      </c>
      <c r="CZ442" s="43">
        <v>1.9873934453350564</v>
      </c>
      <c r="DA442" s="43">
        <v>0.43304773845191169</v>
      </c>
      <c r="DB442" s="43">
        <v>2.3014032542774583</v>
      </c>
      <c r="DC442" s="43">
        <v>0.63274039708550656</v>
      </c>
      <c r="DD442" s="44">
        <v>2155</v>
      </c>
      <c r="DE442" s="44">
        <f t="shared" si="138"/>
        <v>14237</v>
      </c>
      <c r="DF442" s="43">
        <f t="shared" si="135"/>
        <v>-4.7724259832081284</v>
      </c>
      <c r="DG442" s="43">
        <f t="shared" si="135"/>
        <v>12.447673959402895</v>
      </c>
      <c r="DH442" s="44">
        <v>6648</v>
      </c>
      <c r="DI442" s="44">
        <f t="shared" si="139"/>
        <v>46589</v>
      </c>
      <c r="DJ442" s="43">
        <f t="shared" si="137"/>
        <v>-18.459462774438862</v>
      </c>
      <c r="DK442" s="43">
        <f t="shared" si="137"/>
        <v>10.34556263470785</v>
      </c>
    </row>
    <row r="443" spans="1:115" x14ac:dyDescent="0.25">
      <c r="A443" s="41">
        <v>2022</v>
      </c>
      <c r="B443" s="41" t="s">
        <v>168</v>
      </c>
      <c r="C443" s="41" t="s">
        <v>176</v>
      </c>
      <c r="D443" s="42">
        <v>93.527023341623845</v>
      </c>
      <c r="E443" s="42">
        <v>92.816257942551076</v>
      </c>
      <c r="F443" s="42">
        <v>102.21258183583326</v>
      </c>
      <c r="G443" s="42">
        <v>92.652197452269874</v>
      </c>
      <c r="H443" s="42">
        <v>86.677223954153931</v>
      </c>
      <c r="I443" s="42">
        <v>88.327551958270973</v>
      </c>
      <c r="J443" s="42">
        <v>89.277398566524525</v>
      </c>
      <c r="K443" s="42">
        <v>110.07162717988798</v>
      </c>
      <c r="L443" s="42">
        <v>114.98700603062684</v>
      </c>
      <c r="M443" s="42">
        <v>130.19328098635842</v>
      </c>
      <c r="N443" s="42">
        <v>142.19720945175163</v>
      </c>
      <c r="O443" s="42">
        <v>105.24271976614892</v>
      </c>
      <c r="P443" s="42">
        <v>116.75954439882041</v>
      </c>
      <c r="Q443" s="42">
        <v>120.76697840853723</v>
      </c>
      <c r="R443" s="42">
        <v>113.29912038750447</v>
      </c>
      <c r="S443" s="42">
        <v>129.10919348572213</v>
      </c>
      <c r="T443" s="42">
        <v>144.69862683837357</v>
      </c>
      <c r="U443" s="42">
        <v>163.94182339914471</v>
      </c>
      <c r="V443" s="42">
        <v>177.19879457120257</v>
      </c>
      <c r="W443" s="42">
        <v>137.74785633857164</v>
      </c>
      <c r="X443" s="42">
        <v>136.99808058003575</v>
      </c>
      <c r="Y443" s="42">
        <v>143.75511510725653</v>
      </c>
      <c r="Z443" s="42">
        <v>119.54494665173097</v>
      </c>
      <c r="AA443" s="42">
        <v>156.01108841339183</v>
      </c>
      <c r="AB443" s="43">
        <v>2.4646017672442344</v>
      </c>
      <c r="AC443" s="43">
        <v>10.145198479466554</v>
      </c>
      <c r="AD443" s="43">
        <v>2.7742221765425734</v>
      </c>
      <c r="AE443" s="43">
        <v>-0.35868604336714016</v>
      </c>
      <c r="AF443" s="43">
        <v>-1.8700154360689503</v>
      </c>
      <c r="AG443" s="43">
        <v>8.3683225944861448</v>
      </c>
      <c r="AH443" s="43">
        <v>14.666140212336586</v>
      </c>
      <c r="AI443" s="43">
        <v>4.5173158909069366</v>
      </c>
      <c r="AJ443" s="43">
        <v>5.4923079188934576</v>
      </c>
      <c r="AK443" s="43">
        <v>14.071358473941032</v>
      </c>
      <c r="AL443" s="43">
        <v>19.233863825399222</v>
      </c>
      <c r="AM443" s="43">
        <v>1.2307400790639855</v>
      </c>
      <c r="AN443" s="43">
        <v>-2.2304815483449869</v>
      </c>
      <c r="AO443" s="43">
        <v>16.435413030269608</v>
      </c>
      <c r="AP443" s="43">
        <v>8.2233581506711459</v>
      </c>
      <c r="AQ443" s="43">
        <v>9.2683231860320561</v>
      </c>
      <c r="AR443" s="43">
        <v>21.238305203781383</v>
      </c>
      <c r="AS443" s="43">
        <v>31.571975144266197</v>
      </c>
      <c r="AT443" s="43">
        <v>35.9840788485714</v>
      </c>
      <c r="AU443" s="43">
        <v>19.585225654528891</v>
      </c>
      <c r="AV443" s="43">
        <v>5.9475456946183058</v>
      </c>
      <c r="AW443" s="43">
        <v>27.028669091920719</v>
      </c>
      <c r="AX443" s="43">
        <v>12.489191717496272</v>
      </c>
      <c r="AY443" s="43">
        <v>20.457073346500067</v>
      </c>
      <c r="AZ443" s="43">
        <v>-7.693617341082426E-2</v>
      </c>
      <c r="BA443" s="43">
        <v>7.1008705189899768</v>
      </c>
      <c r="BB443" s="43">
        <v>2.3879007439507216</v>
      </c>
      <c r="BC443" s="43">
        <v>-5.0540563785971155</v>
      </c>
      <c r="BD443" s="43">
        <v>-0.31114091077588668</v>
      </c>
      <c r="BE443" s="43">
        <v>6.0430502384602125</v>
      </c>
      <c r="BF443" s="43">
        <v>14.310429357963583</v>
      </c>
      <c r="BG443" s="43">
        <v>5.3152691430651267</v>
      </c>
      <c r="BH443" s="43">
        <v>15.022284549234865</v>
      </c>
      <c r="BI443" s="43">
        <v>23.292898421176787</v>
      </c>
      <c r="BJ443" s="43">
        <v>26.356498644363981</v>
      </c>
      <c r="BK443" s="43">
        <v>8.1545539616899134</v>
      </c>
      <c r="BL443" s="43">
        <v>14.597469826074082</v>
      </c>
      <c r="BM443" s="43">
        <v>30.026524803531316</v>
      </c>
      <c r="BN443" s="43">
        <v>41.437101800789186</v>
      </c>
      <c r="BO443" s="43">
        <v>16.147080497904966</v>
      </c>
      <c r="BP443" s="43">
        <v>29.504420724723278</v>
      </c>
      <c r="BQ443" s="43">
        <v>37.977378441211165</v>
      </c>
      <c r="BR443" s="43">
        <v>40.408985060799019</v>
      </c>
      <c r="BS443" s="43">
        <v>25.486698985143043</v>
      </c>
      <c r="BT443" s="43">
        <v>22.984753421879734</v>
      </c>
      <c r="BU443" s="43">
        <v>38.995077982400758</v>
      </c>
      <c r="BV443" s="43">
        <v>44.821358712496149</v>
      </c>
      <c r="BW443" s="43">
        <v>25.344630655730448</v>
      </c>
      <c r="BX443" s="43">
        <v>1.1857942340031289</v>
      </c>
      <c r="BY443" s="43">
        <v>0.78664471339440811</v>
      </c>
      <c r="BZ443" s="43">
        <v>0.21262009142786956</v>
      </c>
      <c r="CA443" s="43">
        <v>-1.4366555675462629</v>
      </c>
      <c r="CB443" s="43">
        <v>5.4316696388538359E-2</v>
      </c>
      <c r="CC443" s="43">
        <v>0.22855118449376785</v>
      </c>
      <c r="CD443" s="43">
        <v>1.0101221289619555</v>
      </c>
      <c r="CE443" s="43">
        <v>0.33019498688285182</v>
      </c>
      <c r="CF443" s="43">
        <v>4.2675262010769304</v>
      </c>
      <c r="CG443" s="43">
        <v>2.234947082120744</v>
      </c>
      <c r="CH443" s="43">
        <v>1.5058158223067388</v>
      </c>
      <c r="CI443" s="43">
        <v>-0.50727126840403447</v>
      </c>
      <c r="CJ443" s="43">
        <v>-1.893680766119684E-2</v>
      </c>
      <c r="CK443" s="43">
        <v>0.25681527425139689</v>
      </c>
      <c r="CL443" s="43">
        <v>0.4918038289886521</v>
      </c>
      <c r="CM443" s="43">
        <v>0.30435226947463023</v>
      </c>
      <c r="CN443" s="43">
        <v>-1.501821881930788</v>
      </c>
      <c r="CO443" s="43">
        <v>0.51903920299884398</v>
      </c>
      <c r="CP443" s="43">
        <v>8.8729397796398726E-2</v>
      </c>
      <c r="CQ443" s="43">
        <v>-3.7023618197237158</v>
      </c>
      <c r="CR443" s="43">
        <v>-5.6580631566292935E-2</v>
      </c>
      <c r="CS443" s="43">
        <v>0.16924514024483725</v>
      </c>
      <c r="CT443" s="43">
        <v>1.0787950643720421</v>
      </c>
      <c r="CU443" s="43">
        <v>0.40131176394709894</v>
      </c>
      <c r="CV443" s="43">
        <v>13.87057690378616</v>
      </c>
      <c r="CW443" s="43">
        <v>3.544524613702777</v>
      </c>
      <c r="CX443" s="43">
        <v>2.1736344867719164</v>
      </c>
      <c r="CY443" s="43">
        <v>3.4173119569930241</v>
      </c>
      <c r="CZ443" s="43">
        <v>1.6992613139304396</v>
      </c>
      <c r="DA443" s="43">
        <v>0.4077354189193903</v>
      </c>
      <c r="DB443" s="43">
        <v>2.0415174228428823</v>
      </c>
      <c r="DC443" s="43">
        <v>0.58659169062572691</v>
      </c>
      <c r="DD443" s="44">
        <v>2394</v>
      </c>
      <c r="DE443" s="44">
        <f t="shared" si="138"/>
        <v>16631</v>
      </c>
      <c r="DF443" s="43">
        <f t="shared" si="135"/>
        <v>18.0473372781065</v>
      </c>
      <c r="DG443" s="43">
        <f t="shared" si="135"/>
        <v>13.220777452515486</v>
      </c>
      <c r="DH443" s="44">
        <v>7481</v>
      </c>
      <c r="DI443" s="44">
        <f t="shared" si="139"/>
        <v>54070</v>
      </c>
      <c r="DJ443" s="43">
        <f t="shared" si="137"/>
        <v>-4.1634640020497109</v>
      </c>
      <c r="DK443" s="43">
        <f t="shared" si="137"/>
        <v>8.0816359166050233</v>
      </c>
    </row>
    <row r="444" spans="1:115" x14ac:dyDescent="0.25">
      <c r="A444" s="41">
        <v>2022</v>
      </c>
      <c r="B444" s="41" t="s">
        <v>169</v>
      </c>
      <c r="C444" s="41" t="s">
        <v>176</v>
      </c>
      <c r="D444" s="42">
        <v>93.60870845781389</v>
      </c>
      <c r="E444" s="42">
        <v>88.704510843879646</v>
      </c>
      <c r="F444" s="42">
        <v>103.42534684528192</v>
      </c>
      <c r="G444" s="42">
        <v>93.505405579659282</v>
      </c>
      <c r="H444" s="42">
        <v>86.898784965097065</v>
      </c>
      <c r="I444" s="42">
        <v>87.001012270040562</v>
      </c>
      <c r="J444" s="42">
        <v>88.60449626260268</v>
      </c>
      <c r="K444" s="42">
        <v>109.95169329728482</v>
      </c>
      <c r="L444" s="42">
        <v>108.83381826601838</v>
      </c>
      <c r="M444" s="42">
        <v>120.44640893271527</v>
      </c>
      <c r="N444" s="42">
        <v>127.75609672311148</v>
      </c>
      <c r="O444" s="42">
        <v>99.933744055005448</v>
      </c>
      <c r="P444" s="42">
        <v>114.21171384322413</v>
      </c>
      <c r="Q444" s="42">
        <v>109.40567903832792</v>
      </c>
      <c r="R444" s="42">
        <v>114.42735095086888</v>
      </c>
      <c r="S444" s="42">
        <v>124.85279120129688</v>
      </c>
      <c r="T444" s="42">
        <v>139.22960195861484</v>
      </c>
      <c r="U444" s="42">
        <v>153.817955125857</v>
      </c>
      <c r="V444" s="42">
        <v>161.47324102201645</v>
      </c>
      <c r="W444" s="42">
        <v>133.52238062313035</v>
      </c>
      <c r="X444" s="42">
        <v>135.72219769462592</v>
      </c>
      <c r="Y444" s="42">
        <v>132.11916145409819</v>
      </c>
      <c r="Z444" s="42">
        <v>122.45446635783614</v>
      </c>
      <c r="AA444" s="42">
        <v>152.48736088608882</v>
      </c>
      <c r="AB444" s="43">
        <v>1.7341990442845789</v>
      </c>
      <c r="AC444" s="43">
        <v>3.0565554267585782</v>
      </c>
      <c r="AD444" s="43">
        <v>4.7764389281758524</v>
      </c>
      <c r="AE444" s="43">
        <v>0.3462742216483905</v>
      </c>
      <c r="AF444" s="43">
        <v>-3.6274571572580405</v>
      </c>
      <c r="AG444" s="43">
        <v>5.5614368676273118</v>
      </c>
      <c r="AH444" s="43">
        <v>11.316139552847249</v>
      </c>
      <c r="AI444" s="43">
        <v>3.0463728852638594</v>
      </c>
      <c r="AJ444" s="43">
        <v>2.0412179585041157</v>
      </c>
      <c r="AK444" s="43">
        <v>-0.72064879653910285</v>
      </c>
      <c r="AL444" s="43">
        <v>6.3538154919235312</v>
      </c>
      <c r="AM444" s="43">
        <v>2.7763901090334553</v>
      </c>
      <c r="AN444" s="43">
        <v>-4.3795835525206268</v>
      </c>
      <c r="AO444" s="43">
        <v>8.1609810605496325</v>
      </c>
      <c r="AP444" s="43">
        <v>6.8887478516911349</v>
      </c>
      <c r="AQ444" s="43">
        <v>6.7072948686790035</v>
      </c>
      <c r="AR444" s="43">
        <v>18.088904787464099</v>
      </c>
      <c r="AS444" s="43">
        <v>15.011449285238543</v>
      </c>
      <c r="AT444" s="43">
        <v>21.781698994990585</v>
      </c>
      <c r="AU444" s="43">
        <v>22.3974339440582</v>
      </c>
      <c r="AV444" s="43">
        <v>4.3842695832327028</v>
      </c>
      <c r="AW444" s="43">
        <v>18.881807669831808</v>
      </c>
      <c r="AX444" s="43">
        <v>12.378573006527605</v>
      </c>
      <c r="AY444" s="43">
        <v>18.266911726248924</v>
      </c>
      <c r="AZ444" s="43">
        <v>0.12483199759754093</v>
      </c>
      <c r="BA444" s="43">
        <v>6.6463723997970625</v>
      </c>
      <c r="BB444" s="43">
        <v>2.6532889318013897</v>
      </c>
      <c r="BC444" s="43">
        <v>-4.4631895721165211</v>
      </c>
      <c r="BD444" s="43">
        <v>-0.68903626459422274</v>
      </c>
      <c r="BE444" s="43">
        <v>5.9888931910508925</v>
      </c>
      <c r="BF444" s="43">
        <v>13.962860017733124</v>
      </c>
      <c r="BG444" s="43">
        <v>5.056274036958941</v>
      </c>
      <c r="BH444" s="43">
        <v>13.427543474920544</v>
      </c>
      <c r="BI444" s="43">
        <v>19.875916612648115</v>
      </c>
      <c r="BJ444" s="43">
        <v>23.78532383462748</v>
      </c>
      <c r="BK444" s="43">
        <v>7.5477810253268496</v>
      </c>
      <c r="BL444" s="43">
        <v>12.150240269702973</v>
      </c>
      <c r="BM444" s="43">
        <v>26.998446879968174</v>
      </c>
      <c r="BN444" s="43">
        <v>36.411677255317173</v>
      </c>
      <c r="BO444" s="43">
        <v>15.052576740673839</v>
      </c>
      <c r="BP444" s="43">
        <v>28.065404814374073</v>
      </c>
      <c r="BQ444" s="43">
        <v>34.642361960435977</v>
      </c>
      <c r="BR444" s="43">
        <v>37.958890601814986</v>
      </c>
      <c r="BS444" s="43">
        <v>25.125963314088718</v>
      </c>
      <c r="BT444" s="43">
        <v>20.538853482325759</v>
      </c>
      <c r="BU444" s="43">
        <v>36.173433329940721</v>
      </c>
      <c r="BV444" s="43">
        <v>40.058149976732423</v>
      </c>
      <c r="BW444" s="43">
        <v>24.511769476720623</v>
      </c>
      <c r="BX444" s="43">
        <v>0.70920692054223844</v>
      </c>
      <c r="BY444" s="43">
        <v>0.56362704128901231</v>
      </c>
      <c r="BZ444" s="43">
        <v>0.36826859462271855</v>
      </c>
      <c r="CA444" s="43">
        <v>-1.1483731077819723</v>
      </c>
      <c r="CB444" s="43">
        <v>-0.20216910802202456</v>
      </c>
      <c r="CC444" s="43">
        <v>0.1558765244759566</v>
      </c>
      <c r="CD444" s="43">
        <v>0.76446687550400771</v>
      </c>
      <c r="CE444" s="43">
        <v>0.20751010045454041</v>
      </c>
      <c r="CF444" s="43">
        <v>1.124852017058326</v>
      </c>
      <c r="CG444" s="43">
        <v>-7.7210781507463119E-2</v>
      </c>
      <c r="CH444" s="43">
        <v>0.31715907142714428</v>
      </c>
      <c r="CI444" s="43">
        <v>0.17901085204811321</v>
      </c>
      <c r="CJ444" s="43">
        <v>-9.7691638583698198E-2</v>
      </c>
      <c r="CK444" s="43">
        <v>0.12791841991077468</v>
      </c>
      <c r="CL444" s="43">
        <v>0.44566570618114659</v>
      </c>
      <c r="CM444" s="43">
        <v>0.23000038758230873</v>
      </c>
      <c r="CN444" s="43">
        <v>-1.2609417274949379</v>
      </c>
      <c r="CO444" s="43">
        <v>0.52499612086989267</v>
      </c>
      <c r="CP444" s="43">
        <v>0.11950644717074864</v>
      </c>
      <c r="CQ444" s="43">
        <v>-3.4265097051855751</v>
      </c>
      <c r="CR444" s="43">
        <v>-7.0249805041873781E-2</v>
      </c>
      <c r="CS444" s="43">
        <v>0.16775736777678266</v>
      </c>
      <c r="CT444" s="43">
        <v>1.0438139688413752</v>
      </c>
      <c r="CU444" s="43">
        <v>0.37974387807371163</v>
      </c>
      <c r="CV444" s="43">
        <v>12.321712141352009</v>
      </c>
      <c r="CW444" s="43">
        <v>3.1057614613079596</v>
      </c>
      <c r="CX444" s="43">
        <v>1.9444429931439853</v>
      </c>
      <c r="CY444" s="43">
        <v>3.0179368203432437</v>
      </c>
      <c r="CZ444" s="43">
        <v>1.4910398485871397</v>
      </c>
      <c r="DA444" s="43">
        <v>0.37324377374831064</v>
      </c>
      <c r="DB444" s="43">
        <v>1.8448062353182488</v>
      </c>
      <c r="DC444" s="43">
        <v>0.54448100890312356</v>
      </c>
      <c r="DD444" s="44">
        <v>2135</v>
      </c>
      <c r="DE444" s="44">
        <f t="shared" si="138"/>
        <v>18766</v>
      </c>
      <c r="DF444" s="43">
        <f t="shared" si="135"/>
        <v>-8.3690987124463554</v>
      </c>
      <c r="DG444" s="43">
        <f t="shared" si="135"/>
        <v>10.264997943474929</v>
      </c>
      <c r="DH444" s="44">
        <v>6649</v>
      </c>
      <c r="DI444" s="44">
        <f t="shared" si="139"/>
        <v>60719</v>
      </c>
      <c r="DJ444" s="43">
        <f t="shared" si="137"/>
        <v>-13.107684265551489</v>
      </c>
      <c r="DK444" s="43">
        <f t="shared" si="137"/>
        <v>5.2705490733195859</v>
      </c>
    </row>
    <row r="445" spans="1:115" x14ac:dyDescent="0.25">
      <c r="A445" s="41">
        <v>2022</v>
      </c>
      <c r="B445" s="41" t="s">
        <v>170</v>
      </c>
      <c r="C445" s="41" t="s">
        <v>176</v>
      </c>
      <c r="D445" s="42">
        <v>95.218848534828169</v>
      </c>
      <c r="E445" s="42">
        <v>90.426928530168567</v>
      </c>
      <c r="F445" s="42">
        <v>105.82414341571894</v>
      </c>
      <c r="G445" s="42">
        <v>94.682832795173951</v>
      </c>
      <c r="H445" s="42">
        <v>88.860168017099966</v>
      </c>
      <c r="I445" s="42">
        <v>87.958221623650687</v>
      </c>
      <c r="J445" s="42">
        <v>92.378897510489182</v>
      </c>
      <c r="K445" s="42">
        <v>110.22846379559982</v>
      </c>
      <c r="L445" s="42">
        <v>111.78802301246671</v>
      </c>
      <c r="M445" s="42">
        <v>119.06252139042817</v>
      </c>
      <c r="N445" s="42">
        <v>119.48508597164582</v>
      </c>
      <c r="O445" s="42">
        <v>105.72060853110105</v>
      </c>
      <c r="P445" s="42">
        <v>117.73160363438124</v>
      </c>
      <c r="Q445" s="42">
        <v>105.55775831228542</v>
      </c>
      <c r="R445" s="42">
        <v>122.03335567004187</v>
      </c>
      <c r="S445" s="42">
        <v>122.82414136826934</v>
      </c>
      <c r="T445" s="42">
        <v>144.40321684280045</v>
      </c>
      <c r="U445" s="42">
        <v>154.58022816538127</v>
      </c>
      <c r="V445" s="42">
        <v>152.57451929703706</v>
      </c>
      <c r="W445" s="42">
        <v>142.34345057994076</v>
      </c>
      <c r="X445" s="42">
        <v>141.05579393056348</v>
      </c>
      <c r="Y445" s="42">
        <v>128.5220354282244</v>
      </c>
      <c r="Z445" s="42">
        <v>130.84944611878686</v>
      </c>
      <c r="AA445" s="42">
        <v>151.29831687332756</v>
      </c>
      <c r="AB445" s="43">
        <v>4.6930537275528206</v>
      </c>
      <c r="AC445" s="43">
        <v>4.7190464607151483</v>
      </c>
      <c r="AD445" s="43">
        <v>7.3182172224191433</v>
      </c>
      <c r="AE445" s="43">
        <v>5.6773322252809511</v>
      </c>
      <c r="AF445" s="43">
        <v>-2.9337387715841712</v>
      </c>
      <c r="AG445" s="43">
        <v>4.3368167208230002</v>
      </c>
      <c r="AH445" s="43">
        <v>10.162932790224023</v>
      </c>
      <c r="AI445" s="43">
        <v>2.8168206069645985</v>
      </c>
      <c r="AJ445" s="43">
        <v>-0.89229545741117411</v>
      </c>
      <c r="AK445" s="43">
        <v>-1.8003243182455941</v>
      </c>
      <c r="AL445" s="43">
        <v>5.8308182940107534</v>
      </c>
      <c r="AM445" s="43">
        <v>-0.75593188564448965</v>
      </c>
      <c r="AN445" s="43">
        <v>-8.6463760061215584</v>
      </c>
      <c r="AO445" s="43">
        <v>8.9039421260335594</v>
      </c>
      <c r="AP445" s="43">
        <v>2.4383661541163004</v>
      </c>
      <c r="AQ445" s="43">
        <v>4.2464327347799369</v>
      </c>
      <c r="AR445" s="43">
        <v>15.848252115386474</v>
      </c>
      <c r="AS445" s="43">
        <v>14.29140219415499</v>
      </c>
      <c r="AT445" s="43">
        <v>21.322791695459344</v>
      </c>
      <c r="AU445" s="43">
        <v>19.281039132590006</v>
      </c>
      <c r="AV445" s="43">
        <v>1.0181486330567591</v>
      </c>
      <c r="AW445" s="43">
        <v>20.356562196167705</v>
      </c>
      <c r="AX445" s="43">
        <v>11.83776535359684</v>
      </c>
      <c r="AY445" s="43">
        <v>15.998670552609372</v>
      </c>
      <c r="AZ445" s="43">
        <v>0.57797540115669399</v>
      </c>
      <c r="BA445" s="43">
        <v>6.4510961318069215</v>
      </c>
      <c r="BB445" s="43">
        <v>3.1193371299562678</v>
      </c>
      <c r="BC445" s="43">
        <v>-3.4979349287175832</v>
      </c>
      <c r="BD445" s="43">
        <v>-0.921796876508163</v>
      </c>
      <c r="BE445" s="43">
        <v>5.8184720475305873</v>
      </c>
      <c r="BF445" s="43">
        <v>13.548805169903755</v>
      </c>
      <c r="BG445" s="43">
        <v>4.8258519985479253</v>
      </c>
      <c r="BH445" s="43">
        <v>11.781014139870738</v>
      </c>
      <c r="BI445" s="43">
        <v>17.177206967583981</v>
      </c>
      <c r="BJ445" s="43">
        <v>21.849988000449727</v>
      </c>
      <c r="BK445" s="43">
        <v>6.6343243272494634</v>
      </c>
      <c r="BL445" s="43">
        <v>9.6100361129525922</v>
      </c>
      <c r="BM445" s="43">
        <v>24.878551956952677</v>
      </c>
      <c r="BN445" s="43">
        <v>31.67859342633119</v>
      </c>
      <c r="BO445" s="43">
        <v>13.922815775584851</v>
      </c>
      <c r="BP445" s="43">
        <v>26.628687728194002</v>
      </c>
      <c r="BQ445" s="43">
        <v>32.036419529556561</v>
      </c>
      <c r="BR445" s="43">
        <v>36.113670020895761</v>
      </c>
      <c r="BS445" s="43">
        <v>24.463915859131504</v>
      </c>
      <c r="BT445" s="43">
        <v>18.123298015432976</v>
      </c>
      <c r="BU445" s="43">
        <v>34.294636507730544</v>
      </c>
      <c r="BV445" s="43">
        <v>36.215222654164037</v>
      </c>
      <c r="BW445" s="43">
        <v>23.606178260161627</v>
      </c>
      <c r="BX445" s="43">
        <v>3.332817604245649</v>
      </c>
      <c r="BY445" s="43">
        <v>0.72795643201595428</v>
      </c>
      <c r="BZ445" s="43">
        <v>0.52704097106528147</v>
      </c>
      <c r="CA445" s="43">
        <v>1.4765618569778227</v>
      </c>
      <c r="CB445" s="43">
        <v>-0.43712330368058255</v>
      </c>
      <c r="CC445" s="43">
        <v>0.12695777607622041</v>
      </c>
      <c r="CD445" s="43">
        <v>0.71776808258871527</v>
      </c>
      <c r="CE445" s="43">
        <v>0.19365578920223733</v>
      </c>
      <c r="CF445" s="43">
        <v>-2.1668828806646183</v>
      </c>
      <c r="CG445" s="43">
        <v>-0.11315582360511749</v>
      </c>
      <c r="CH445" s="43">
        <v>0.15214134531102486</v>
      </c>
      <c r="CI445" s="43">
        <v>-1.4972024705724558</v>
      </c>
      <c r="CJ445" s="43">
        <v>-1.0711118888207092</v>
      </c>
      <c r="CK445" s="43">
        <v>0.12549996773529215</v>
      </c>
      <c r="CL445" s="43">
        <v>9.560311978211225E-2</v>
      </c>
      <c r="CM445" s="43">
        <v>0.14134286950523464</v>
      </c>
      <c r="CN445" s="43">
        <v>-0.88474356981525693</v>
      </c>
      <c r="CO445" s="43">
        <v>0.54026234599313594</v>
      </c>
      <c r="CP445" s="43">
        <v>0.15973565437179865</v>
      </c>
      <c r="CQ445" s="43">
        <v>-2.9453593921611803</v>
      </c>
      <c r="CR445" s="43">
        <v>-0.18063903652988483</v>
      </c>
      <c r="CS445" s="43">
        <v>0.16385677532191725</v>
      </c>
      <c r="CT445" s="43">
        <v>1.0157730707998911</v>
      </c>
      <c r="CU445" s="43">
        <v>0.36162701238906458</v>
      </c>
      <c r="CV445" s="43">
        <v>10.574045999371741</v>
      </c>
      <c r="CW445" s="43">
        <v>2.7967695077195405</v>
      </c>
      <c r="CX445" s="43">
        <v>1.7336000431251477</v>
      </c>
      <c r="CY445" s="43">
        <v>2.4915419980788331</v>
      </c>
      <c r="CZ445" s="43">
        <v>1.107527659769989</v>
      </c>
      <c r="DA445" s="43">
        <v>0.34401093007382139</v>
      </c>
      <c r="DB445" s="43">
        <v>1.6035698640665617</v>
      </c>
      <c r="DC445" s="43">
        <v>0.49702599653784696</v>
      </c>
      <c r="DD445" s="44">
        <v>1769</v>
      </c>
      <c r="DE445" s="44">
        <f t="shared" si="138"/>
        <v>20535</v>
      </c>
      <c r="DF445" s="43">
        <f t="shared" si="135"/>
        <v>-18.964727439303708</v>
      </c>
      <c r="DG445" s="43">
        <f t="shared" si="135"/>
        <v>6.9419852098739687</v>
      </c>
      <c r="DH445" s="44">
        <v>5584</v>
      </c>
      <c r="DI445" s="44">
        <f t="shared" si="139"/>
        <v>66303</v>
      </c>
      <c r="DJ445" s="43">
        <f t="shared" si="137"/>
        <v>-19.896714961985374</v>
      </c>
      <c r="DK445" s="43">
        <f t="shared" si="137"/>
        <v>2.5568445475637969</v>
      </c>
    </row>
    <row r="446" spans="1:115" x14ac:dyDescent="0.25">
      <c r="A446" s="41">
        <v>2022</v>
      </c>
      <c r="B446" s="41" t="s">
        <v>171</v>
      </c>
      <c r="C446" s="41" t="s">
        <v>176</v>
      </c>
      <c r="D446" s="42">
        <v>98.850885238631932</v>
      </c>
      <c r="E446" s="42">
        <v>91.64522396681194</v>
      </c>
      <c r="F446" s="42">
        <v>106.26503314451131</v>
      </c>
      <c r="G446" s="42">
        <v>98.615346617398586</v>
      </c>
      <c r="H446" s="42">
        <v>89.581661565555791</v>
      </c>
      <c r="I446" s="42">
        <v>89.22715933304795</v>
      </c>
      <c r="J446" s="42">
        <v>105.9291687777885</v>
      </c>
      <c r="K446" s="42">
        <v>111.8214317747908</v>
      </c>
      <c r="L446" s="42">
        <v>112.63649290264479</v>
      </c>
      <c r="M446" s="42">
        <v>106.0762754751007</v>
      </c>
      <c r="N446" s="42">
        <v>118.02533660950803</v>
      </c>
      <c r="O446" s="42">
        <v>105.75611314761055</v>
      </c>
      <c r="P446" s="42">
        <v>123.39906098542768</v>
      </c>
      <c r="Q446" s="42">
        <v>115.94198826582429</v>
      </c>
      <c r="R446" s="42">
        <v>155.46023072759735</v>
      </c>
      <c r="S446" s="42">
        <v>133.28182565561045</v>
      </c>
      <c r="T446" s="42">
        <v>145.34579425125995</v>
      </c>
      <c r="U446" s="42">
        <v>140.04336157484772</v>
      </c>
      <c r="V446" s="42">
        <v>152.39537114108288</v>
      </c>
      <c r="W446" s="42">
        <v>141.83328070974645</v>
      </c>
      <c r="X446" s="42">
        <v>148.45091515477932</v>
      </c>
      <c r="Y446" s="42">
        <v>142.54668920877947</v>
      </c>
      <c r="Z446" s="42">
        <v>167.28554199222853</v>
      </c>
      <c r="AA446" s="42">
        <v>165.54817641275588</v>
      </c>
      <c r="AB446" s="43">
        <v>8.047395217718023</v>
      </c>
      <c r="AC446" s="43">
        <v>4.7601896872561111</v>
      </c>
      <c r="AD446" s="43">
        <v>6.6687112380411584</v>
      </c>
      <c r="AE446" s="43">
        <v>12.475450734223713</v>
      </c>
      <c r="AF446" s="43">
        <v>-3.5049338330911173</v>
      </c>
      <c r="AG446" s="43">
        <v>0.63822062578369199</v>
      </c>
      <c r="AH446" s="43">
        <v>12.775010000363629</v>
      </c>
      <c r="AI446" s="43">
        <v>3.9419146442557729</v>
      </c>
      <c r="AJ446" s="43">
        <v>-2.179977933619337</v>
      </c>
      <c r="AK446" s="43">
        <v>-11.094751738579378</v>
      </c>
      <c r="AL446" s="43">
        <v>1.4914225935949821</v>
      </c>
      <c r="AM446" s="43">
        <v>1.9841886640166839</v>
      </c>
      <c r="AN446" s="43">
        <v>-13.518252116524486</v>
      </c>
      <c r="AO446" s="43">
        <v>-3.9187238752451226</v>
      </c>
      <c r="AP446" s="43">
        <v>3.9712811616506194</v>
      </c>
      <c r="AQ446" s="43">
        <v>5.3201354312239157</v>
      </c>
      <c r="AR446" s="43">
        <v>13.745699195949278</v>
      </c>
      <c r="AS446" s="43">
        <v>4.2228358095282248</v>
      </c>
      <c r="AT446" s="43">
        <v>16.804206004267819</v>
      </c>
      <c r="AU446" s="43">
        <v>21.164790021095637</v>
      </c>
      <c r="AV446" s="43">
        <v>-4.449177810865212</v>
      </c>
      <c r="AW446" s="43">
        <v>7.3665928682320247</v>
      </c>
      <c r="AX446" s="43">
        <v>14.675770682724032</v>
      </c>
      <c r="AY446" s="43">
        <v>17.616911898545375</v>
      </c>
      <c r="AZ446" s="43">
        <v>1.2556640026573973</v>
      </c>
      <c r="BA446" s="43">
        <v>6.2936906631201994</v>
      </c>
      <c r="BB446" s="43">
        <v>3.4447384091030431</v>
      </c>
      <c r="BC446" s="43">
        <v>-2.1368146361957496</v>
      </c>
      <c r="BD446" s="43">
        <v>-1.1675791183693107</v>
      </c>
      <c r="BE446" s="43">
        <v>5.3114722828822458</v>
      </c>
      <c r="BF446" s="43">
        <v>13.464634517786568</v>
      </c>
      <c r="BG446" s="43">
        <v>4.74312741436691</v>
      </c>
      <c r="BH446" s="43">
        <v>10.31441929636674</v>
      </c>
      <c r="BI446" s="43">
        <v>14.091456376557264</v>
      </c>
      <c r="BJ446" s="43">
        <v>19.81552430724447</v>
      </c>
      <c r="BK446" s="43">
        <v>6.1845264554263313</v>
      </c>
      <c r="BL446" s="43">
        <v>6.8548372464805718</v>
      </c>
      <c r="BM446" s="43">
        <v>21.212956124118932</v>
      </c>
      <c r="BN446" s="43">
        <v>27.554735133759745</v>
      </c>
      <c r="BO446" s="43">
        <v>13.054320672954756</v>
      </c>
      <c r="BP446" s="43">
        <v>25.242681391456646</v>
      </c>
      <c r="BQ446" s="43">
        <v>28.897434286876766</v>
      </c>
      <c r="BR446" s="43">
        <v>34.120989388661641</v>
      </c>
      <c r="BS446" s="43">
        <v>24.134011215030249</v>
      </c>
      <c r="BT446" s="43">
        <v>15.391575386493738</v>
      </c>
      <c r="BU446" s="43">
        <v>30.829494043849827</v>
      </c>
      <c r="BV446" s="43">
        <v>33.088922272740426</v>
      </c>
      <c r="BW446" s="43">
        <v>22.989445261258922</v>
      </c>
      <c r="BX446" s="43">
        <v>6.4586881813543409</v>
      </c>
      <c r="BY446" s="43">
        <v>0.32449599279271352</v>
      </c>
      <c r="BZ446" s="43">
        <v>0.62208953901324737</v>
      </c>
      <c r="CA446" s="43">
        <v>4.8025618086693029</v>
      </c>
      <c r="CB446" s="43">
        <v>-0.5288585600744995</v>
      </c>
      <c r="CC446" s="43">
        <v>1.514701755326806E-2</v>
      </c>
      <c r="CD446" s="43">
        <v>0.91690536121474142</v>
      </c>
      <c r="CE446" s="43">
        <v>0.30634702218556675</v>
      </c>
      <c r="CF446" s="43">
        <v>-3.0082887797510054</v>
      </c>
      <c r="CG446" s="43">
        <v>-1.966716422892975</v>
      </c>
      <c r="CH446" s="43">
        <v>0.16233471240330397</v>
      </c>
      <c r="CI446" s="43">
        <v>0.16434926651474083</v>
      </c>
      <c r="CJ446" s="43">
        <v>-1.8222393364690823</v>
      </c>
      <c r="CK446" s="43">
        <v>-6.3681378357652987E-2</v>
      </c>
      <c r="CL446" s="43">
        <v>0.33113835563803307</v>
      </c>
      <c r="CM446" s="43">
        <v>0.1865260234126275</v>
      </c>
      <c r="CN446" s="43">
        <v>-0.20516331042090835</v>
      </c>
      <c r="CO446" s="43">
        <v>0.4521606405645886</v>
      </c>
      <c r="CP446" s="43">
        <v>0.29205783607003949</v>
      </c>
      <c r="CQ446" s="43">
        <v>-2.2492496881237631</v>
      </c>
      <c r="CR446" s="43">
        <v>-0.21195636701609377</v>
      </c>
      <c r="CS446" s="43">
        <v>0.15030092373845735</v>
      </c>
      <c r="CT446" s="43">
        <v>1.0051619954343207</v>
      </c>
      <c r="CU446" s="43">
        <v>0.35636134891154242</v>
      </c>
      <c r="CV446" s="43">
        <v>9.1975371764680922</v>
      </c>
      <c r="CW446" s="43">
        <v>2.2480668789742602</v>
      </c>
      <c r="CX446" s="43">
        <v>1.6720852718540826</v>
      </c>
      <c r="CY446" s="43">
        <v>2.2443736315239087</v>
      </c>
      <c r="CZ446" s="43">
        <v>0.79875794371879405</v>
      </c>
      <c r="DA446" s="43">
        <v>0.30082835450257372</v>
      </c>
      <c r="DB446" s="43">
        <v>1.469554032008251</v>
      </c>
      <c r="DC446" s="43">
        <v>0.46387106388622146</v>
      </c>
      <c r="DD446" s="44">
        <v>2043</v>
      </c>
      <c r="DE446" s="44">
        <f t="shared" si="138"/>
        <v>22578</v>
      </c>
      <c r="DF446" s="43">
        <f t="shared" si="135"/>
        <v>-12.12903225806452</v>
      </c>
      <c r="DG446" s="43">
        <f t="shared" si="135"/>
        <v>4.8822409067682537</v>
      </c>
      <c r="DH446" s="44">
        <v>6237</v>
      </c>
      <c r="DI446" s="44">
        <f t="shared" si="139"/>
        <v>72540</v>
      </c>
      <c r="DJ446" s="43">
        <f t="shared" si="137"/>
        <v>-1.4380530973451378</v>
      </c>
      <c r="DK446" s="43">
        <f t="shared" si="137"/>
        <v>2.2006819014342538</v>
      </c>
    </row>
    <row r="447" spans="1:115" x14ac:dyDescent="0.25">
      <c r="A447" s="41">
        <v>2022</v>
      </c>
      <c r="B447" s="41" t="s">
        <v>172</v>
      </c>
      <c r="C447" s="41" t="s">
        <v>176</v>
      </c>
      <c r="D447" s="42">
        <v>103.90005670514535</v>
      </c>
      <c r="E447" s="42">
        <v>92.847765583153929</v>
      </c>
      <c r="F447" s="42">
        <v>106.65245597652554</v>
      </c>
      <c r="G447" s="42">
        <v>100.87246993563816</v>
      </c>
      <c r="H447" s="42">
        <v>89.470881060084224</v>
      </c>
      <c r="I447" s="42">
        <v>95.333816173694871</v>
      </c>
      <c r="J447" s="42">
        <v>143.98401430059718</v>
      </c>
      <c r="K447" s="42">
        <v>111.62154197045216</v>
      </c>
      <c r="L447" s="42">
        <v>146.21281968389047</v>
      </c>
      <c r="M447" s="42">
        <v>113.59610449336461</v>
      </c>
      <c r="N447" s="42">
        <v>118.28406531835243</v>
      </c>
      <c r="O447" s="42">
        <v>139.17717360757973</v>
      </c>
      <c r="P447" s="42">
        <v>118.02168371656299</v>
      </c>
      <c r="Q447" s="42">
        <v>192.19345884680828</v>
      </c>
      <c r="R447" s="42">
        <v>376.92479488358452</v>
      </c>
      <c r="S447" s="42">
        <v>150.57465701261256</v>
      </c>
      <c r="T447" s="42">
        <v>187.84613115814494</v>
      </c>
      <c r="U447" s="42">
        <v>151.94683489624154</v>
      </c>
      <c r="V447" s="42">
        <v>155.02133027926226</v>
      </c>
      <c r="W447" s="42">
        <v>187.37153771994537</v>
      </c>
      <c r="X447" s="42">
        <v>140.28921159107645</v>
      </c>
      <c r="Y447" s="42">
        <v>241.60874359272603</v>
      </c>
      <c r="Z447" s="42">
        <v>408.81588383999247</v>
      </c>
      <c r="AA447" s="42">
        <v>188.91202859815098</v>
      </c>
      <c r="AB447" s="43">
        <v>9.2843051750043593</v>
      </c>
      <c r="AC447" s="43">
        <v>5.6843992827256606</v>
      </c>
      <c r="AD447" s="43">
        <v>6.8237264218130811</v>
      </c>
      <c r="AE447" s="43">
        <v>13.763602646674444</v>
      </c>
      <c r="AF447" s="43">
        <v>-1.0492586076903732</v>
      </c>
      <c r="AG447" s="43">
        <v>4.9743494079014239</v>
      </c>
      <c r="AH447" s="43">
        <v>12.741715477814331</v>
      </c>
      <c r="AI447" s="43">
        <v>2.873905280163247</v>
      </c>
      <c r="AJ447" s="43">
        <v>8.421070630355576E-2</v>
      </c>
      <c r="AK447" s="43">
        <v>-4.9143320457831097</v>
      </c>
      <c r="AL447" s="43">
        <v>-0.92091869306779595</v>
      </c>
      <c r="AM447" s="43">
        <v>3.2061757655786671</v>
      </c>
      <c r="AN447" s="43">
        <v>-13.131763485130177</v>
      </c>
      <c r="AO447" s="43">
        <v>-2.1176996373862278</v>
      </c>
      <c r="AP447" s="43">
        <v>4.2488288482289693</v>
      </c>
      <c r="AQ447" s="43">
        <v>-1.7585549237922771</v>
      </c>
      <c r="AR447" s="43">
        <v>16.660268871825391</v>
      </c>
      <c r="AS447" s="43">
        <v>11.735384822734197</v>
      </c>
      <c r="AT447" s="43">
        <v>14.589450989518383</v>
      </c>
      <c r="AU447" s="43">
        <v>22.859142071576642</v>
      </c>
      <c r="AV447" s="43">
        <v>-3.9904016910465301</v>
      </c>
      <c r="AW447" s="43">
        <v>10.692770178482291</v>
      </c>
      <c r="AX447" s="43">
        <v>16.478618643594743</v>
      </c>
      <c r="AY447" s="43">
        <v>10.899278849548356</v>
      </c>
      <c r="AZ447" s="43">
        <v>1.9474110168435255</v>
      </c>
      <c r="BA447" s="43">
        <v>6.2416001062922</v>
      </c>
      <c r="BB447" s="43">
        <v>3.7290727619456066</v>
      </c>
      <c r="BC447" s="43">
        <v>-0.87530450546530192</v>
      </c>
      <c r="BD447" s="43">
        <v>-1.1575440190450537</v>
      </c>
      <c r="BE447" s="43">
        <v>5.2807549692751365</v>
      </c>
      <c r="BF447" s="43">
        <v>13.37149197772507</v>
      </c>
      <c r="BG447" s="43">
        <v>4.581910449366533</v>
      </c>
      <c r="BH447" s="43">
        <v>9.1112964799206821</v>
      </c>
      <c r="BI447" s="43">
        <v>12.219028918772622</v>
      </c>
      <c r="BJ447" s="43">
        <v>17.886126808110305</v>
      </c>
      <c r="BK447" s="43">
        <v>5.8517439933722937</v>
      </c>
      <c r="BL447" s="43">
        <v>4.8187358628526633</v>
      </c>
      <c r="BM447" s="43">
        <v>17.209809377562735</v>
      </c>
      <c r="BN447" s="43">
        <v>21.386731555450812</v>
      </c>
      <c r="BO447" s="43">
        <v>11.440437862302243</v>
      </c>
      <c r="BP447" s="43">
        <v>24.218076912946419</v>
      </c>
      <c r="BQ447" s="43">
        <v>27.138163517350343</v>
      </c>
      <c r="BR447" s="43">
        <v>32.233049455785292</v>
      </c>
      <c r="BS447" s="43">
        <v>23.987063504081306</v>
      </c>
      <c r="BT447" s="43">
        <v>13.410953202436149</v>
      </c>
      <c r="BU447" s="43">
        <v>27.313341767937228</v>
      </c>
      <c r="BV447" s="43">
        <v>28.789720793696016</v>
      </c>
      <c r="BW447" s="43">
        <v>21.649691584347195</v>
      </c>
      <c r="BX447" s="43">
        <v>8.7845791713748138</v>
      </c>
      <c r="BY447" s="43">
        <v>0.42309218545708305</v>
      </c>
      <c r="BZ447" s="43">
        <v>0.71564502101558247</v>
      </c>
      <c r="CA447" s="43">
        <v>6.1711813869647987</v>
      </c>
      <c r="CB447" s="43">
        <v>-0.17836561588580924</v>
      </c>
      <c r="CC447" s="43">
        <v>0.14549474066397705</v>
      </c>
      <c r="CD447" s="43">
        <v>1.3002976166552833</v>
      </c>
      <c r="CE447" s="43">
        <v>0.20723383650389735</v>
      </c>
      <c r="CF447" s="43">
        <v>-0.77934272084893941</v>
      </c>
      <c r="CG447" s="43">
        <v>-0.62849177531668021</v>
      </c>
      <c r="CH447" s="43">
        <v>-9.1397704645052522E-3</v>
      </c>
      <c r="CI447" s="43">
        <v>1.0035571111081771</v>
      </c>
      <c r="CJ447" s="43">
        <v>-1.3379870179559392</v>
      </c>
      <c r="CK447" s="43">
        <v>-6.0962301008348041E-2</v>
      </c>
      <c r="CL447" s="43">
        <v>0.31226922481092123</v>
      </c>
      <c r="CM447" s="43">
        <v>-5.8588192022565204E-2</v>
      </c>
      <c r="CN447" s="43">
        <v>0.56359796970839193</v>
      </c>
      <c r="CO447" s="43">
        <v>0.45191962536877045</v>
      </c>
      <c r="CP447" s="43">
        <v>0.32817562585101834</v>
      </c>
      <c r="CQ447" s="43">
        <v>-1.531269139504627</v>
      </c>
      <c r="CR447" s="43">
        <v>-0.20909220178393642</v>
      </c>
      <c r="CS447" s="43">
        <v>0.14989111740790168</v>
      </c>
      <c r="CT447" s="43">
        <v>1.0303271720567102</v>
      </c>
      <c r="CU447" s="43">
        <v>0.34364577031255467</v>
      </c>
      <c r="CV447" s="43">
        <v>8.0405532763062393</v>
      </c>
      <c r="CW447" s="43">
        <v>1.9205356082029845</v>
      </c>
      <c r="CX447" s="43">
        <v>1.4773410341894544</v>
      </c>
      <c r="CY447" s="43">
        <v>2.0988659429726004</v>
      </c>
      <c r="CZ447" s="43">
        <v>0.54811190203943994</v>
      </c>
      <c r="DA447" s="43">
        <v>0.25839336331042906</v>
      </c>
      <c r="DB447" s="43">
        <v>1.3347137047759154</v>
      </c>
      <c r="DC447" s="43">
        <v>0.40259172081541544</v>
      </c>
      <c r="DD447" s="44">
        <v>1946</v>
      </c>
      <c r="DE447" s="44">
        <f t="shared" si="138"/>
        <v>24524</v>
      </c>
      <c r="DF447" s="43">
        <f t="shared" si="135"/>
        <v>-21.690140845070427</v>
      </c>
      <c r="DG447" s="43">
        <f t="shared" si="135"/>
        <v>2.132267199733473</v>
      </c>
      <c r="DH447" s="44">
        <v>6262</v>
      </c>
      <c r="DI447" s="44">
        <f>+DI446+DH447</f>
        <v>78802</v>
      </c>
      <c r="DJ447" s="43">
        <f t="shared" si="137"/>
        <v>-22.384729796727811</v>
      </c>
      <c r="DK447" s="43">
        <f t="shared" si="137"/>
        <v>-0.30868102117753704</v>
      </c>
    </row>
    <row r="448" spans="1:115" x14ac:dyDescent="0.25">
      <c r="A448" s="41">
        <v>2023</v>
      </c>
      <c r="B448" s="41" t="s">
        <v>160</v>
      </c>
      <c r="C448" s="41" t="s">
        <v>176</v>
      </c>
      <c r="D448" s="42">
        <v>97.738748728378795</v>
      </c>
      <c r="E448" s="42">
        <v>91.498188310665341</v>
      </c>
      <c r="F448" s="42">
        <v>103.22972589737178</v>
      </c>
      <c r="G448" s="42">
        <v>99.899812670513029</v>
      </c>
      <c r="H448" s="42">
        <v>87.073477300648349</v>
      </c>
      <c r="I448" s="42">
        <v>91.464318539027161</v>
      </c>
      <c r="J448" s="42">
        <v>94.110681612460638</v>
      </c>
      <c r="K448" s="42">
        <v>110.89271299155592</v>
      </c>
      <c r="L448" s="42">
        <v>103.14089385759675</v>
      </c>
      <c r="M448" s="42">
        <v>88.626096127545068</v>
      </c>
      <c r="N448" s="42">
        <v>124.95510038357493</v>
      </c>
      <c r="O448" s="42">
        <v>102.33887738196492</v>
      </c>
      <c r="P448" s="42">
        <v>104.72278633198499</v>
      </c>
      <c r="Q448" s="42">
        <v>128.63370564168335</v>
      </c>
      <c r="R448" s="42">
        <v>99.182325339020224</v>
      </c>
      <c r="S448" s="42">
        <v>126.10598652448357</v>
      </c>
      <c r="T448" s="42">
        <v>139.005786809428</v>
      </c>
      <c r="U448" s="42">
        <v>121.47773654529689</v>
      </c>
      <c r="V448" s="42">
        <v>165.44950408960878</v>
      </c>
      <c r="W448" s="42">
        <v>144.12838942020812</v>
      </c>
      <c r="X448" s="42">
        <v>127.78133186376748</v>
      </c>
      <c r="Y448" s="42">
        <v>158.67133002205648</v>
      </c>
      <c r="Z448" s="42">
        <v>107.9133723403356</v>
      </c>
      <c r="AA448" s="42">
        <v>161.3216795128015</v>
      </c>
      <c r="AB448" s="43">
        <v>8.5845423774325589</v>
      </c>
      <c r="AC448" s="43">
        <v>2.7600849256900206</v>
      </c>
      <c r="AD448" s="43">
        <v>3.8306245090978797</v>
      </c>
      <c r="AE448" s="43">
        <v>14.566803061537414</v>
      </c>
      <c r="AF448" s="43">
        <v>-0.80895676935026639</v>
      </c>
      <c r="AG448" s="43">
        <v>2.4362708362154706</v>
      </c>
      <c r="AH448" s="43">
        <v>7.7386305869471483</v>
      </c>
      <c r="AI448" s="43">
        <v>3.9762405928318145</v>
      </c>
      <c r="AJ448" s="43">
        <v>-0.97265255350773572</v>
      </c>
      <c r="AK448" s="43">
        <v>-9.4142664419870403</v>
      </c>
      <c r="AL448" s="43">
        <v>0.25742612015593469</v>
      </c>
      <c r="AM448" s="43">
        <v>1.7585719233893293</v>
      </c>
      <c r="AN448" s="43">
        <v>-5.5372603920258667</v>
      </c>
      <c r="AO448" s="43">
        <v>10.205369907877504</v>
      </c>
      <c r="AP448" s="43">
        <v>5.6622752163832724</v>
      </c>
      <c r="AQ448" s="43">
        <v>-7.8513679336905229</v>
      </c>
      <c r="AR448" s="43">
        <v>15.774119938769914</v>
      </c>
      <c r="AS448" s="43">
        <v>7.685732035391668</v>
      </c>
      <c r="AT448" s="43">
        <v>16.083696663237923</v>
      </c>
      <c r="AU448" s="43">
        <v>21.29670302280935</v>
      </c>
      <c r="AV448" s="43">
        <v>3.8776279958693927</v>
      </c>
      <c r="AW448" s="43">
        <v>22.874283674281237</v>
      </c>
      <c r="AX448" s="43">
        <v>13.679415069631551</v>
      </c>
      <c r="AY448" s="43">
        <v>4.231047642068253</v>
      </c>
      <c r="AZ448" s="43">
        <v>8.5845423774325589</v>
      </c>
      <c r="BA448" s="43">
        <v>2.7600849256900206</v>
      </c>
      <c r="BB448" s="43">
        <v>3.8306245090978797</v>
      </c>
      <c r="BC448" s="43">
        <v>14.566803061537414</v>
      </c>
      <c r="BD448" s="43">
        <v>-0.80895676935026639</v>
      </c>
      <c r="BE448" s="43">
        <v>2.4362708362154706</v>
      </c>
      <c r="BF448" s="43">
        <v>7.7386305869471483</v>
      </c>
      <c r="BG448" s="43">
        <v>3.9762405928318145</v>
      </c>
      <c r="BH448" s="43">
        <v>-0.97265255350773572</v>
      </c>
      <c r="BI448" s="43">
        <v>-9.4142664419870403</v>
      </c>
      <c r="BJ448" s="43">
        <v>0.25742612015593469</v>
      </c>
      <c r="BK448" s="43">
        <v>1.7585719233893293</v>
      </c>
      <c r="BL448" s="43">
        <v>-5.5372603920258667</v>
      </c>
      <c r="BM448" s="43">
        <v>10.205369907877504</v>
      </c>
      <c r="BN448" s="43">
        <v>5.6622752163832724</v>
      </c>
      <c r="BO448" s="43">
        <v>-7.8513679336905229</v>
      </c>
      <c r="BP448" s="43">
        <v>15.774119938769914</v>
      </c>
      <c r="BQ448" s="43">
        <v>7.685732035391668</v>
      </c>
      <c r="BR448" s="43">
        <v>16.083696663237923</v>
      </c>
      <c r="BS448" s="43">
        <v>21.29670302280935</v>
      </c>
      <c r="BT448" s="43">
        <v>3.8776279958693927</v>
      </c>
      <c r="BU448" s="43">
        <v>22.874283674281237</v>
      </c>
      <c r="BV448" s="43">
        <v>13.679415069631551</v>
      </c>
      <c r="BW448" s="43">
        <v>4.231047642068253</v>
      </c>
      <c r="BX448" s="43">
        <v>8.4825183171694363</v>
      </c>
      <c r="BY448" s="43">
        <v>0.27559515871520945</v>
      </c>
      <c r="BZ448" s="43">
        <v>0.37011331679752357</v>
      </c>
      <c r="CA448" s="43">
        <v>6.9667854632743555</v>
      </c>
      <c r="CB448" s="43">
        <v>-0.32444274559050001</v>
      </c>
      <c r="CC448" s="43">
        <v>8.203359533266727E-2</v>
      </c>
      <c r="CD448" s="43">
        <v>0.79791360237546127</v>
      </c>
      <c r="CE448" s="43">
        <v>0.31451992626471975</v>
      </c>
      <c r="CF448" s="43">
        <v>-1.206145293457197</v>
      </c>
      <c r="CG448" s="43">
        <v>-1.4093389722897403</v>
      </c>
      <c r="CH448" s="43">
        <v>1.1676775121416577E-2</v>
      </c>
      <c r="CI448" s="43">
        <v>0.62984660833957817</v>
      </c>
      <c r="CJ448" s="43">
        <v>-0.63303588237907771</v>
      </c>
      <c r="CK448" s="43">
        <v>0.18914035556217354</v>
      </c>
      <c r="CL448" s="43">
        <v>0.32817744958762984</v>
      </c>
      <c r="CM448" s="43">
        <v>-0.32261162739917704</v>
      </c>
      <c r="CN448" s="43">
        <v>8.4825183171694434</v>
      </c>
      <c r="CO448" s="43">
        <v>0.2755951587152109</v>
      </c>
      <c r="CP448" s="43">
        <v>0.37011331679752307</v>
      </c>
      <c r="CQ448" s="43">
        <v>6.9667854632743582</v>
      </c>
      <c r="CR448" s="43">
        <v>-0.32444274559049935</v>
      </c>
      <c r="CS448" s="43">
        <v>8.2033595332667367E-2</v>
      </c>
      <c r="CT448" s="43">
        <v>0.79791360237546183</v>
      </c>
      <c r="CU448" s="43">
        <v>0.31451992626472003</v>
      </c>
      <c r="CV448" s="43">
        <v>-1.2061452934571926</v>
      </c>
      <c r="CW448" s="43">
        <v>-1.4093389722897394</v>
      </c>
      <c r="CX448" s="43">
        <v>1.167677512141632E-2</v>
      </c>
      <c r="CY448" s="43">
        <v>0.62984660833958217</v>
      </c>
      <c r="CZ448" s="43">
        <v>-0.63303588237907815</v>
      </c>
      <c r="DA448" s="43">
        <v>0.18914035556217348</v>
      </c>
      <c r="DB448" s="43">
        <v>0.32817744958763001</v>
      </c>
      <c r="DC448" s="43">
        <v>-0.32261162739917737</v>
      </c>
      <c r="DD448" s="44">
        <v>1266</v>
      </c>
      <c r="DE448" s="44">
        <f>DD448</f>
        <v>1266</v>
      </c>
      <c r="DF448" s="43">
        <f t="shared" ref="DF448:DG463" si="140">+((DD448/DD436)-1)*100</f>
        <v>-29.115341545352745</v>
      </c>
      <c r="DG448" s="43">
        <f t="shared" si="140"/>
        <v>-29.115341545352745</v>
      </c>
      <c r="DH448" s="44">
        <v>5929</v>
      </c>
      <c r="DI448" s="44">
        <f>DH448</f>
        <v>5929</v>
      </c>
      <c r="DJ448" s="43">
        <f t="shared" ref="DJ448:DK463" si="141">+((DH448/DH436)-1)*100</f>
        <v>-2.7554535017221604</v>
      </c>
      <c r="DK448" s="43">
        <f t="shared" si="141"/>
        <v>-2.7554535017221604</v>
      </c>
    </row>
    <row r="449" spans="1:115" x14ac:dyDescent="0.25">
      <c r="A449" s="41">
        <v>2023</v>
      </c>
      <c r="B449" s="41" t="s">
        <v>162</v>
      </c>
      <c r="C449" s="41" t="s">
        <v>176</v>
      </c>
      <c r="D449" s="42">
        <v>97.600038942978216</v>
      </c>
      <c r="E449" s="42">
        <v>91.892033818200929</v>
      </c>
      <c r="F449" s="42">
        <v>103.63200064499929</v>
      </c>
      <c r="G449" s="42">
        <v>100.13871094630102</v>
      </c>
      <c r="H449" s="42">
        <v>88.162818937785389</v>
      </c>
      <c r="I449" s="42">
        <v>88.525770532374366</v>
      </c>
      <c r="J449" s="42">
        <v>89.161263143512642</v>
      </c>
      <c r="K449" s="42">
        <v>112.1135784119011</v>
      </c>
      <c r="L449" s="42">
        <v>97.5060057995547</v>
      </c>
      <c r="M449" s="42">
        <v>95.818557724816117</v>
      </c>
      <c r="N449" s="42">
        <v>113.33824916266597</v>
      </c>
      <c r="O449" s="42">
        <v>95.960193693778493</v>
      </c>
      <c r="P449" s="42">
        <v>98.930337872810057</v>
      </c>
      <c r="Q449" s="42">
        <v>97.84943898110879</v>
      </c>
      <c r="R449" s="42">
        <v>83.598227471338035</v>
      </c>
      <c r="S449" s="42">
        <v>113.75507667035146</v>
      </c>
      <c r="T449" s="42">
        <v>133.35230679236821</v>
      </c>
      <c r="U449" s="42">
        <v>133.30029214934063</v>
      </c>
      <c r="V449" s="42">
        <v>152.07870932600548</v>
      </c>
      <c r="W449" s="42">
        <v>137.08181554171315</v>
      </c>
      <c r="X449" s="42">
        <v>120.75825946058025</v>
      </c>
      <c r="Y449" s="42">
        <v>124.90851329698522</v>
      </c>
      <c r="Z449" s="42">
        <v>91.652465662204847</v>
      </c>
      <c r="AA449" s="42">
        <v>147.32898628221639</v>
      </c>
      <c r="AB449" s="43">
        <v>8.5825332802192946</v>
      </c>
      <c r="AC449" s="43">
        <v>2.5913114850208085</v>
      </c>
      <c r="AD449" s="43">
        <v>3.7010144242823673</v>
      </c>
      <c r="AE449" s="43">
        <v>14.037381197875609</v>
      </c>
      <c r="AF449" s="43">
        <v>1.3055895552835484</v>
      </c>
      <c r="AG449" s="43">
        <v>2.5543899593249542</v>
      </c>
      <c r="AH449" s="43">
        <v>7.0277584156791972</v>
      </c>
      <c r="AI449" s="43">
        <v>4.3357563963138723</v>
      </c>
      <c r="AJ449" s="43">
        <v>-2.2930066251930392</v>
      </c>
      <c r="AK449" s="43">
        <v>-5.7899595439855345</v>
      </c>
      <c r="AL449" s="43">
        <v>-7.695774793772503</v>
      </c>
      <c r="AM449" s="43">
        <v>1.6987124528156983</v>
      </c>
      <c r="AN449" s="43">
        <v>-8.7738665669087048</v>
      </c>
      <c r="AO449" s="43">
        <v>-9.6484216363659225</v>
      </c>
      <c r="AP449" s="43">
        <v>-6.4587848058527131</v>
      </c>
      <c r="AQ449" s="43">
        <v>2.8033705332359604</v>
      </c>
      <c r="AR449" s="43">
        <v>13.908230658134467</v>
      </c>
      <c r="AS449" s="43">
        <v>12.197828704432577</v>
      </c>
      <c r="AT449" s="43">
        <v>6.8408700405836464</v>
      </c>
      <c r="AU449" s="43">
        <v>20.231484649750087</v>
      </c>
      <c r="AV449" s="43">
        <v>-0.61804375358863739</v>
      </c>
      <c r="AW449" s="43">
        <v>2.3429571197132404</v>
      </c>
      <c r="AX449" s="43">
        <v>7.4629992394337208E-2</v>
      </c>
      <c r="AY449" s="43">
        <v>16.575710631634699</v>
      </c>
      <c r="AZ449" s="43">
        <v>8.5835385328609561</v>
      </c>
      <c r="BA449" s="43">
        <v>2.6754476229676971</v>
      </c>
      <c r="BB449" s="43">
        <v>3.7656529706222353</v>
      </c>
      <c r="BC449" s="43">
        <v>14.301162957168568</v>
      </c>
      <c r="BD449" s="43">
        <v>0.24373796543795123</v>
      </c>
      <c r="BE449" s="43">
        <v>2.4943321598478452</v>
      </c>
      <c r="BF449" s="43">
        <v>7.391617629398306</v>
      </c>
      <c r="BG449" s="43">
        <v>4.156672364017644</v>
      </c>
      <c r="BH449" s="43">
        <v>-1.6187174618018441</v>
      </c>
      <c r="BI449" s="43">
        <v>-7.5669616272619482</v>
      </c>
      <c r="BJ449" s="43">
        <v>-3.6894964235310912</v>
      </c>
      <c r="BK449" s="43">
        <v>1.7295961408716032</v>
      </c>
      <c r="BL449" s="43">
        <v>-7.1377331517415872</v>
      </c>
      <c r="BM449" s="43">
        <v>0.65007148287612448</v>
      </c>
      <c r="BN449" s="43">
        <v>-0.24952371955849761</v>
      </c>
      <c r="BO449" s="43">
        <v>-3.0878857920405456</v>
      </c>
      <c r="BP449" s="43">
        <v>14.852963869711377</v>
      </c>
      <c r="BQ449" s="43">
        <v>10.000229245933623</v>
      </c>
      <c r="BR449" s="43">
        <v>11.465280114806209</v>
      </c>
      <c r="BS449" s="43">
        <v>20.775092208103718</v>
      </c>
      <c r="BT449" s="43">
        <v>1.643601285167029</v>
      </c>
      <c r="BU449" s="43">
        <v>12.898143755733106</v>
      </c>
      <c r="BV449" s="43">
        <v>6.9989722451171632</v>
      </c>
      <c r="BW449" s="43">
        <v>9.7800589357390777</v>
      </c>
      <c r="BX449" s="43">
        <v>8.0357198393210734</v>
      </c>
      <c r="BY449" s="43">
        <v>0.25832706722613902</v>
      </c>
      <c r="BZ449" s="43">
        <v>0.32890087708271376</v>
      </c>
      <c r="CA449" s="43">
        <v>6.438138731845962</v>
      </c>
      <c r="CB449" s="43">
        <v>5.838916584811546E-2</v>
      </c>
      <c r="CC449" s="43">
        <v>8.038286268418475E-2</v>
      </c>
      <c r="CD449" s="43">
        <v>0.5492409450888901</v>
      </c>
      <c r="CE449" s="43">
        <v>0.32234018954506899</v>
      </c>
      <c r="CF449" s="43">
        <v>-2.4830414642869991</v>
      </c>
      <c r="CG449" s="43">
        <v>-0.93541309357413294</v>
      </c>
      <c r="CH449" s="43">
        <v>-0.812653352280994</v>
      </c>
      <c r="CI449" s="43">
        <v>0.71207617040124416</v>
      </c>
      <c r="CJ449" s="43">
        <v>-1.0343880259506573</v>
      </c>
      <c r="CK449" s="43">
        <v>-0.16655712707365872</v>
      </c>
      <c r="CL449" s="43">
        <v>-0.35042003752026107</v>
      </c>
      <c r="CM449" s="43">
        <v>0.10431400171146095</v>
      </c>
      <c r="CN449" s="43">
        <v>8.2756741779058878</v>
      </c>
      <c r="CO449" s="43">
        <v>0.26702576836896558</v>
      </c>
      <c r="CP449" s="43">
        <v>0.3427550015243252</v>
      </c>
      <c r="CQ449" s="43">
        <v>6.7110037856467599</v>
      </c>
      <c r="CR449" s="43">
        <v>-8.8639674333177612E-2</v>
      </c>
      <c r="CS449" s="43">
        <v>8.122857942073354E-2</v>
      </c>
      <c r="CT449" s="43">
        <v>0.6437881538758593</v>
      </c>
      <c r="CU449" s="43">
        <v>0.31851256340242107</v>
      </c>
      <c r="CV449" s="43">
        <v>-1.8471664365419853</v>
      </c>
      <c r="CW449" s="43">
        <v>-1.1772690449423062</v>
      </c>
      <c r="CX449" s="43">
        <v>-0.39222231945592417</v>
      </c>
      <c r="CY449" s="43">
        <v>0.67320925575964308</v>
      </c>
      <c r="CZ449" s="43">
        <v>-0.83536775254930673</v>
      </c>
      <c r="DA449" s="43">
        <v>1.5172371240406952E-2</v>
      </c>
      <c r="DB449" s="43">
        <v>-1.690519210227431E-2</v>
      </c>
      <c r="DC449" s="43">
        <v>-0.11378375449222398</v>
      </c>
      <c r="DD449" s="44">
        <v>1363</v>
      </c>
      <c r="DE449" s="44">
        <f t="shared" ref="DE449:DE459" si="142">+DD449+DE448</f>
        <v>2629</v>
      </c>
      <c r="DF449" s="43">
        <f t="shared" si="140"/>
        <v>-22.424587364826408</v>
      </c>
      <c r="DG449" s="43">
        <f t="shared" si="140"/>
        <v>-25.797346881174143</v>
      </c>
      <c r="DH449" s="44">
        <v>6059</v>
      </c>
      <c r="DI449" s="44">
        <f t="shared" ref="DI449:DI459" si="143">+DH449+DI448</f>
        <v>11988</v>
      </c>
      <c r="DJ449" s="43">
        <f t="shared" si="141"/>
        <v>-13.294218660560963</v>
      </c>
      <c r="DK449" s="43">
        <f t="shared" si="141"/>
        <v>-8.3836453954910244</v>
      </c>
    </row>
    <row r="450" spans="1:115" x14ac:dyDescent="0.25">
      <c r="A450" s="41">
        <v>2023</v>
      </c>
      <c r="B450" s="41" t="s">
        <v>163</v>
      </c>
      <c r="C450" s="41" t="s">
        <v>176</v>
      </c>
      <c r="D450" s="42">
        <v>97.61667378972146</v>
      </c>
      <c r="E450" s="42">
        <v>92.186105130494141</v>
      </c>
      <c r="F450" s="42">
        <v>103.78646056930228</v>
      </c>
      <c r="G450" s="42">
        <v>100.74991822275787</v>
      </c>
      <c r="H450" s="42">
        <v>86.778062619390866</v>
      </c>
      <c r="I450" s="42">
        <v>86.894279191677199</v>
      </c>
      <c r="J450" s="42">
        <v>88.467866353176916</v>
      </c>
      <c r="K450" s="42">
        <v>111.82450700254986</v>
      </c>
      <c r="L450" s="42">
        <v>103.88595189773109</v>
      </c>
      <c r="M450" s="42">
        <v>96.760097410411888</v>
      </c>
      <c r="N450" s="42">
        <v>115.78769208719679</v>
      </c>
      <c r="O450" s="42">
        <v>104.13628808352146</v>
      </c>
      <c r="P450" s="42">
        <v>104.92323362505007</v>
      </c>
      <c r="Q450" s="42">
        <v>84.279485732204009</v>
      </c>
      <c r="R450" s="42">
        <v>93.880907351278438</v>
      </c>
      <c r="S450" s="42">
        <v>131.76783357559708</v>
      </c>
      <c r="T450" s="42">
        <v>143.85902634708739</v>
      </c>
      <c r="U450" s="42">
        <v>136.56750136028236</v>
      </c>
      <c r="V450" s="42">
        <v>157.53235276103018</v>
      </c>
      <c r="W450" s="42">
        <v>150.55240230780444</v>
      </c>
      <c r="X450" s="42">
        <v>129.81665156204065</v>
      </c>
      <c r="Y450" s="42">
        <v>109.70180001728957</v>
      </c>
      <c r="Z450" s="42">
        <v>103.72014404270497</v>
      </c>
      <c r="AA450" s="42">
        <v>172.54643697366436</v>
      </c>
      <c r="AB450" s="43">
        <v>7.8133072717252894</v>
      </c>
      <c r="AC450" s="43">
        <v>1.4153668399768948</v>
      </c>
      <c r="AD450" s="43">
        <v>3.2514215997872853</v>
      </c>
      <c r="AE450" s="43">
        <v>13.964343371907194</v>
      </c>
      <c r="AF450" s="43">
        <v>-0.18623190773352505</v>
      </c>
      <c r="AG450" s="43">
        <v>1.5985579306877495</v>
      </c>
      <c r="AH450" s="43">
        <v>3.7577117218171363</v>
      </c>
      <c r="AI450" s="43">
        <v>3.4597547443594223</v>
      </c>
      <c r="AJ450" s="43">
        <v>-7.5525547459645459</v>
      </c>
      <c r="AK450" s="43">
        <v>-14.290193946371732</v>
      </c>
      <c r="AL450" s="43">
        <v>-8.3957443297142493</v>
      </c>
      <c r="AM450" s="43">
        <v>-2.8787540919733123</v>
      </c>
      <c r="AN450" s="43">
        <v>-17.10703000820838</v>
      </c>
      <c r="AO450" s="43">
        <v>-11.289849176202416</v>
      </c>
      <c r="AP450" s="43">
        <v>-13.382414061634062</v>
      </c>
      <c r="AQ450" s="43">
        <v>0.95229938353533772</v>
      </c>
      <c r="AR450" s="43">
        <v>8.2269581160322005</v>
      </c>
      <c r="AS450" s="43">
        <v>2.5197099457294314</v>
      </c>
      <c r="AT450" s="43">
        <v>6.2411111188777069</v>
      </c>
      <c r="AU450" s="43">
        <v>14.976272266370971</v>
      </c>
      <c r="AV450" s="43">
        <v>-8.8855962524161054</v>
      </c>
      <c r="AW450" s="43">
        <v>0.90132537939993096</v>
      </c>
      <c r="AX450" s="43">
        <v>-4.9875244578051596</v>
      </c>
      <c r="AY450" s="43">
        <v>14.499573277154209</v>
      </c>
      <c r="AZ450" s="43">
        <v>8.3256675040377814</v>
      </c>
      <c r="BA450" s="43">
        <v>2.2504530132688938</v>
      </c>
      <c r="BB450" s="43">
        <v>3.593281258737413</v>
      </c>
      <c r="BC450" s="43">
        <v>14.188122778345313</v>
      </c>
      <c r="BD450" s="43">
        <v>0.10092405193791176</v>
      </c>
      <c r="BE450" s="43">
        <v>2.2009497985180371</v>
      </c>
      <c r="BF450" s="43">
        <v>6.1809300090758468</v>
      </c>
      <c r="BG450" s="43">
        <v>3.9228786866469578</v>
      </c>
      <c r="BH450" s="43">
        <v>-3.7267106534225158</v>
      </c>
      <c r="BI450" s="43">
        <v>-9.9962651515334464</v>
      </c>
      <c r="BJ450" s="43">
        <v>-5.2808138952149637</v>
      </c>
      <c r="BK450" s="43">
        <v>9.4249258204825992E-2</v>
      </c>
      <c r="BL450" s="43">
        <v>-10.786018245970963</v>
      </c>
      <c r="BM450" s="43">
        <v>-2.894510245281201</v>
      </c>
      <c r="BN450" s="43">
        <v>-5.1305296138169698</v>
      </c>
      <c r="BO450" s="43">
        <v>-1.6928997211295149</v>
      </c>
      <c r="BP450" s="43">
        <v>12.472938560083314</v>
      </c>
      <c r="BQ450" s="43">
        <v>7.2688316958381183</v>
      </c>
      <c r="BR450" s="43">
        <v>9.6768970622406414</v>
      </c>
      <c r="BS450" s="43">
        <v>18.687814689315086</v>
      </c>
      <c r="BT450" s="43">
        <v>-2.2328187439922043</v>
      </c>
      <c r="BU450" s="43">
        <v>9.2740749903178266</v>
      </c>
      <c r="BV450" s="43">
        <v>2.5735198934434322</v>
      </c>
      <c r="BW450" s="43">
        <v>11.426956942811572</v>
      </c>
      <c r="BX450" s="43">
        <v>7.6841918476910962</v>
      </c>
      <c r="BY450" s="43">
        <v>0.16141162761025285</v>
      </c>
      <c r="BZ450" s="43">
        <v>0.37904545601007089</v>
      </c>
      <c r="CA450" s="43">
        <v>6.6393335880636206</v>
      </c>
      <c r="CB450" s="43">
        <v>-0.11286621594575974</v>
      </c>
      <c r="CC450" s="43">
        <v>5.1582713867118969E-2</v>
      </c>
      <c r="CD450" s="43">
        <v>0.25618839492448853</v>
      </c>
      <c r="CE450" s="43">
        <v>0.30949628316130345</v>
      </c>
      <c r="CF450" s="43">
        <v>-7.9785702336277513</v>
      </c>
      <c r="CG450" s="43">
        <v>-2.3225642666007644</v>
      </c>
      <c r="CH450" s="43">
        <v>-0.86652714355040972</v>
      </c>
      <c r="CI450" s="43">
        <v>-1.8123838301253534</v>
      </c>
      <c r="CJ450" s="43">
        <v>-2.0944211692282306</v>
      </c>
      <c r="CK450" s="43">
        <v>-0.15329911071267233</v>
      </c>
      <c r="CL450" s="43">
        <v>-0.780204814657809</v>
      </c>
      <c r="CM450" s="43">
        <v>5.0830101247488102E-2</v>
      </c>
      <c r="CN450" s="43">
        <v>8.0712470487407835</v>
      </c>
      <c r="CO450" s="43">
        <v>0.23150333548133351</v>
      </c>
      <c r="CP450" s="43">
        <v>0.37880788467646231</v>
      </c>
      <c r="CQ450" s="43">
        <v>6.6657970284393357</v>
      </c>
      <c r="CR450" s="43">
        <v>-0.10271481886763219</v>
      </c>
      <c r="CS450" s="43">
        <v>7.1252122665515574E-2</v>
      </c>
      <c r="CT450" s="43">
        <v>0.51370714462166489</v>
      </c>
      <c r="CU450" s="43">
        <v>0.31289435172410496</v>
      </c>
      <c r="CV450" s="43">
        <v>-4.0776790174665978</v>
      </c>
      <c r="CW450" s="43">
        <v>-1.5826930741470864</v>
      </c>
      <c r="CX450" s="43">
        <v>-0.61414229486464944</v>
      </c>
      <c r="CY450" s="43">
        <v>-0.21101139874382788</v>
      </c>
      <c r="CZ450" s="43">
        <v>-1.2815676442188932</v>
      </c>
      <c r="DA450" s="43">
        <v>-4.4672905841328055E-2</v>
      </c>
      <c r="DB450" s="43">
        <v>-0.28795373263970347</v>
      </c>
      <c r="DC450" s="43">
        <v>-5.5637967011108957E-2</v>
      </c>
      <c r="DD450" s="44">
        <v>1479</v>
      </c>
      <c r="DE450" s="44">
        <f t="shared" si="142"/>
        <v>4108</v>
      </c>
      <c r="DF450" s="43">
        <f t="shared" si="140"/>
        <v>-26.745913818722144</v>
      </c>
      <c r="DG450" s="43">
        <f t="shared" si="140"/>
        <v>-26.14167565623876</v>
      </c>
      <c r="DH450" s="44">
        <v>6857</v>
      </c>
      <c r="DI450" s="44">
        <f t="shared" si="143"/>
        <v>18845</v>
      </c>
      <c r="DJ450" s="43">
        <f t="shared" si="141"/>
        <v>-11.213259096206141</v>
      </c>
      <c r="DK450" s="43">
        <f t="shared" si="141"/>
        <v>-9.4338715878508275</v>
      </c>
    </row>
    <row r="451" spans="1:115" x14ac:dyDescent="0.25">
      <c r="A451" s="41">
        <v>2023</v>
      </c>
      <c r="B451" s="41" t="s">
        <v>164</v>
      </c>
      <c r="C451" s="41" t="s">
        <v>176</v>
      </c>
      <c r="D451" s="42">
        <v>97.592013343122701</v>
      </c>
      <c r="E451" s="42">
        <v>91.225122092107341</v>
      </c>
      <c r="F451" s="42">
        <v>105.07136345557223</v>
      </c>
      <c r="G451" s="42">
        <v>100.94538044850967</v>
      </c>
      <c r="H451" s="42">
        <v>86.998203367443324</v>
      </c>
      <c r="I451" s="42">
        <v>85.526232195228246</v>
      </c>
      <c r="J451" s="42">
        <v>87.917930967738272</v>
      </c>
      <c r="K451" s="42">
        <v>110.71127455377163</v>
      </c>
      <c r="L451" s="42">
        <v>96.981780013664576</v>
      </c>
      <c r="M451" s="42">
        <v>81.626034130096528</v>
      </c>
      <c r="N451" s="42">
        <v>101.57755570008604</v>
      </c>
      <c r="O451" s="42">
        <v>100.88813016636497</v>
      </c>
      <c r="P451" s="42">
        <v>92.33929527701018</v>
      </c>
      <c r="Q451" s="42">
        <v>77.961323704817886</v>
      </c>
      <c r="R451" s="42">
        <v>98.89402201112307</v>
      </c>
      <c r="S451" s="42">
        <v>120.03550239647095</v>
      </c>
      <c r="T451" s="42">
        <v>135.39738322944592</v>
      </c>
      <c r="U451" s="42">
        <v>116.31991929227328</v>
      </c>
      <c r="V451" s="42">
        <v>139.70909137077584</v>
      </c>
      <c r="W451" s="42">
        <v>147.00622773513302</v>
      </c>
      <c r="X451" s="42">
        <v>114.85998343427686</v>
      </c>
      <c r="Y451" s="42">
        <v>102.13175802015843</v>
      </c>
      <c r="Z451" s="42">
        <v>109.797774597787</v>
      </c>
      <c r="AA451" s="42">
        <v>158.94819548501985</v>
      </c>
      <c r="AB451" s="43">
        <v>6.8044009407593586</v>
      </c>
      <c r="AC451" s="43">
        <v>0.35817446562680377</v>
      </c>
      <c r="AD451" s="43">
        <v>4.5857725740725996</v>
      </c>
      <c r="AE451" s="43">
        <v>12.313162347530993</v>
      </c>
      <c r="AF451" s="43">
        <v>-0.34976411257522377</v>
      </c>
      <c r="AG451" s="43">
        <v>4.3598458478988356E-2</v>
      </c>
      <c r="AH451" s="43">
        <v>4.0884826916855799</v>
      </c>
      <c r="AI451" s="43">
        <v>0.67675270561258216</v>
      </c>
      <c r="AJ451" s="43">
        <v>-8.3921559494712916</v>
      </c>
      <c r="AK451" s="43">
        <v>-24.693535663062029</v>
      </c>
      <c r="AL451" s="43">
        <v>-24.661113140785307</v>
      </c>
      <c r="AM451" s="43">
        <v>0.88928590563737142</v>
      </c>
      <c r="AN451" s="43">
        <v>-15.493799037672895</v>
      </c>
      <c r="AO451" s="43">
        <v>-8.6280856096886627</v>
      </c>
      <c r="AP451" s="43">
        <v>-3.9612118189623513</v>
      </c>
      <c r="AQ451" s="43">
        <v>-3.6876536223170997</v>
      </c>
      <c r="AR451" s="43">
        <v>5.6145787778876688</v>
      </c>
      <c r="AS451" s="43">
        <v>-10.154665658476658</v>
      </c>
      <c r="AT451" s="43">
        <v>-12.259510769277215</v>
      </c>
      <c r="AU451" s="43">
        <v>16.672111856831219</v>
      </c>
      <c r="AV451" s="43">
        <v>-8.4175094512884634</v>
      </c>
      <c r="AW451" s="43">
        <v>3.2230555235878589</v>
      </c>
      <c r="AX451" s="43">
        <v>2.8417977238069936</v>
      </c>
      <c r="AY451" s="43">
        <v>9.3660728796702628</v>
      </c>
      <c r="AZ451" s="43">
        <v>7.9414784588538012</v>
      </c>
      <c r="BA451" s="43">
        <v>1.7731994812991037</v>
      </c>
      <c r="BB451" s="43">
        <v>3.8423461523822366</v>
      </c>
      <c r="BC451" s="43">
        <v>13.711129261819167</v>
      </c>
      <c r="BD451" s="43">
        <v>-1.1799794113931394E-2</v>
      </c>
      <c r="BE451" s="43">
        <v>1.668878315618727</v>
      </c>
      <c r="BF451" s="43">
        <v>5.6617027254846741</v>
      </c>
      <c r="BG451" s="43">
        <v>3.096869685260728</v>
      </c>
      <c r="BH451" s="43">
        <v>-4.8966012546196147</v>
      </c>
      <c r="BI451" s="43">
        <v>-13.781805850362005</v>
      </c>
      <c r="BJ451" s="43">
        <v>-10.41794320888194</v>
      </c>
      <c r="BK451" s="43">
        <v>0.29194381225017274</v>
      </c>
      <c r="BL451" s="43">
        <v>-11.916222990496195</v>
      </c>
      <c r="BM451" s="43">
        <v>-4.101387289058156</v>
      </c>
      <c r="BN451" s="43">
        <v>-4.8253869443674162</v>
      </c>
      <c r="BO451" s="43">
        <v>-2.1874867583276281</v>
      </c>
      <c r="BP451" s="43">
        <v>10.708318379834214</v>
      </c>
      <c r="BQ451" s="43">
        <v>2.7052187700344454</v>
      </c>
      <c r="BR451" s="43">
        <v>3.7804133924858263</v>
      </c>
      <c r="BS451" s="43">
        <v>18.169260008450649</v>
      </c>
      <c r="BT451" s="43">
        <v>-3.7465652893567514</v>
      </c>
      <c r="BU451" s="43">
        <v>7.9692716246451356</v>
      </c>
      <c r="BV451" s="43">
        <v>2.6446915443039121</v>
      </c>
      <c r="BW451" s="43">
        <v>10.908024343439916</v>
      </c>
      <c r="BX451" s="43">
        <v>6.5505278536278979</v>
      </c>
      <c r="BY451" s="43">
        <v>3.5514006507889474E-2</v>
      </c>
      <c r="BZ451" s="43">
        <v>0.51865786609063746</v>
      </c>
      <c r="CA451" s="43">
        <v>5.9151617325420514</v>
      </c>
      <c r="CB451" s="43">
        <v>-0.14215447095604214</v>
      </c>
      <c r="CC451" s="43">
        <v>6.370480454625029E-3</v>
      </c>
      <c r="CD451" s="43">
        <v>0.16783453268592757</v>
      </c>
      <c r="CE451" s="43">
        <v>4.914370630280894E-2</v>
      </c>
      <c r="CF451" s="43">
        <v>-8.8689119188669601</v>
      </c>
      <c r="CG451" s="43">
        <v>-4.1244692345702001</v>
      </c>
      <c r="CH451" s="43">
        <v>-2.6841521314400993</v>
      </c>
      <c r="CI451" s="43">
        <v>0.21050438612936517</v>
      </c>
      <c r="CJ451" s="43">
        <v>-1.7161391497512042</v>
      </c>
      <c r="CK451" s="43">
        <v>-0.11160525006918647</v>
      </c>
      <c r="CL451" s="43">
        <v>-0.35436572782727344</v>
      </c>
      <c r="CM451" s="43">
        <v>-8.8684811338361869E-2</v>
      </c>
      <c r="CN451" s="43">
        <v>7.6743261201928181</v>
      </c>
      <c r="CO451" s="43">
        <v>0.18187009028601725</v>
      </c>
      <c r="CP451" s="43">
        <v>0.41381653351569953</v>
      </c>
      <c r="CQ451" s="43">
        <v>6.4862288949592992</v>
      </c>
      <c r="CR451" s="43">
        <v>-0.11259083058840477</v>
      </c>
      <c r="CS451" s="43">
        <v>5.4825231021816433E-2</v>
      </c>
      <c r="CT451" s="43">
        <v>0.40407629636275183</v>
      </c>
      <c r="CU451" s="43">
        <v>0.2460999046356396</v>
      </c>
      <c r="CV451" s="43">
        <v>-5.2767987906778329</v>
      </c>
      <c r="CW451" s="43">
        <v>-2.2198391593086226</v>
      </c>
      <c r="CX451" s="43">
        <v>-1.1334075117443114</v>
      </c>
      <c r="CY451" s="43">
        <v>-8.3096616550347627E-2</v>
      </c>
      <c r="CZ451" s="43">
        <v>-1.3899372720452257</v>
      </c>
      <c r="DA451" s="43">
        <v>-6.1449139537544613E-2</v>
      </c>
      <c r="DB451" s="43">
        <v>-0.32564605051794565</v>
      </c>
      <c r="DC451" s="43">
        <v>-6.3423040973834915E-2</v>
      </c>
      <c r="DD451" s="44">
        <v>1124</v>
      </c>
      <c r="DE451" s="44">
        <f t="shared" si="142"/>
        <v>5232</v>
      </c>
      <c r="DF451" s="43">
        <f t="shared" si="140"/>
        <v>-40.053333333333327</v>
      </c>
      <c r="DG451" s="43">
        <f t="shared" si="140"/>
        <v>-29.649052037111733</v>
      </c>
      <c r="DH451" s="44">
        <v>5495</v>
      </c>
      <c r="DI451" s="44">
        <f t="shared" si="143"/>
        <v>24340</v>
      </c>
      <c r="DJ451" s="43">
        <f t="shared" si="141"/>
        <v>-12.722363405336722</v>
      </c>
      <c r="DK451" s="43">
        <f t="shared" si="141"/>
        <v>-10.197756788665879</v>
      </c>
    </row>
    <row r="452" spans="1:115" x14ac:dyDescent="0.25">
      <c r="A452" s="41">
        <v>2023</v>
      </c>
      <c r="B452" s="41" t="s">
        <v>165</v>
      </c>
      <c r="C452" s="41" t="s">
        <v>176</v>
      </c>
      <c r="D452" s="42">
        <v>97.356501804179103</v>
      </c>
      <c r="E452" s="42">
        <v>90.358661975529074</v>
      </c>
      <c r="F452" s="42">
        <v>105.377737261219</v>
      </c>
      <c r="G452" s="42">
        <v>100.51101994764007</v>
      </c>
      <c r="H452" s="42">
        <v>85.94294803968215</v>
      </c>
      <c r="I452" s="42">
        <v>86.242021490533844</v>
      </c>
      <c r="J452" s="42">
        <v>89.472096187456231</v>
      </c>
      <c r="K452" s="42">
        <v>110.69897364273538</v>
      </c>
      <c r="L452" s="42">
        <v>101.11227781123726</v>
      </c>
      <c r="M452" s="42">
        <v>87.651240734598119</v>
      </c>
      <c r="N452" s="42">
        <v>108.91098222359015</v>
      </c>
      <c r="O452" s="42">
        <v>101.87400972099911</v>
      </c>
      <c r="P452" s="42">
        <v>99.631238845987269</v>
      </c>
      <c r="Q452" s="42">
        <v>89.362334168909356</v>
      </c>
      <c r="R452" s="42">
        <v>113.80407426348846</v>
      </c>
      <c r="S452" s="42">
        <v>125.72770321431548</v>
      </c>
      <c r="T452" s="42">
        <v>140.86805375940014</v>
      </c>
      <c r="U452" s="42">
        <v>125.74488379576611</v>
      </c>
      <c r="V452" s="42">
        <v>150.62523954650456</v>
      </c>
      <c r="W452" s="42">
        <v>147.92117421784744</v>
      </c>
      <c r="X452" s="42">
        <v>124.37540673873066</v>
      </c>
      <c r="Y452" s="42">
        <v>117.82835502061921</v>
      </c>
      <c r="Z452" s="42">
        <v>127.15994228113449</v>
      </c>
      <c r="AA452" s="42">
        <v>167.30087889694417</v>
      </c>
      <c r="AB452" s="43">
        <v>6.2423660466965902</v>
      </c>
      <c r="AC452" s="43">
        <v>-1.2340718631615233</v>
      </c>
      <c r="AD452" s="43">
        <v>4.0194858777824249</v>
      </c>
      <c r="AE452" s="43">
        <v>11.662214564320594</v>
      </c>
      <c r="AF452" s="43">
        <v>-1.7869605440410385</v>
      </c>
      <c r="AG452" s="43">
        <v>2.1286413613248234</v>
      </c>
      <c r="AH452" s="43">
        <v>4.4168061867176922</v>
      </c>
      <c r="AI452" s="43">
        <v>1.1748503330616167</v>
      </c>
      <c r="AJ452" s="43">
        <v>-8.3682696287905927</v>
      </c>
      <c r="AK452" s="43">
        <v>-26.751850721014968</v>
      </c>
      <c r="AL452" s="43">
        <v>-11.324770712760756</v>
      </c>
      <c r="AM452" s="43">
        <v>-1.9625346387226683</v>
      </c>
      <c r="AN452" s="43">
        <v>-10.85233016620033</v>
      </c>
      <c r="AO452" s="43">
        <v>-8.2298395882305151</v>
      </c>
      <c r="AP452" s="43">
        <v>-1.9648520679112602</v>
      </c>
      <c r="AQ452" s="43">
        <v>-5.1028882029285239</v>
      </c>
      <c r="AR452" s="43">
        <v>4.4652275200258051</v>
      </c>
      <c r="AS452" s="43">
        <v>-12.828777846692418</v>
      </c>
      <c r="AT452" s="43">
        <v>2.2217284252019187</v>
      </c>
      <c r="AU452" s="43">
        <v>11.809908862936069</v>
      </c>
      <c r="AV452" s="43">
        <v>-3.4506780324072728</v>
      </c>
      <c r="AW452" s="43">
        <v>3.2808393477199216</v>
      </c>
      <c r="AX452" s="43">
        <v>5.1043196418663506</v>
      </c>
      <c r="AY452" s="43">
        <v>7.4930047117108378</v>
      </c>
      <c r="AZ452" s="43">
        <v>7.5981106109392904</v>
      </c>
      <c r="BA452" s="43">
        <v>1.1643716227993872</v>
      </c>
      <c r="BB452" s="43">
        <v>3.8781191552919925</v>
      </c>
      <c r="BC452" s="43">
        <v>13.295097056131899</v>
      </c>
      <c r="BD452" s="43">
        <v>-0.36762313748454067</v>
      </c>
      <c r="BE452" s="43">
        <v>1.7589435729957525</v>
      </c>
      <c r="BF452" s="43">
        <v>5.4113421731950107</v>
      </c>
      <c r="BG452" s="43">
        <v>2.7085651986281212</v>
      </c>
      <c r="BH452" s="43">
        <v>-5.6159658169713911</v>
      </c>
      <c r="BI452" s="43">
        <v>-16.653337687281265</v>
      </c>
      <c r="BJ452" s="43">
        <v>-10.594320096648612</v>
      </c>
      <c r="BK452" s="43">
        <v>-0.17098372306018073</v>
      </c>
      <c r="BL452" s="43">
        <v>-11.706489671855502</v>
      </c>
      <c r="BM452" s="43">
        <v>-4.9010552463604862</v>
      </c>
      <c r="BN452" s="43">
        <v>-4.1751474641089743</v>
      </c>
      <c r="BO452" s="43">
        <v>-2.7956233024847288</v>
      </c>
      <c r="BP452" s="43">
        <v>9.3785870962890261</v>
      </c>
      <c r="BQ452" s="43">
        <v>-0.80399194242362082</v>
      </c>
      <c r="BR452" s="43">
        <v>3.469927793768135</v>
      </c>
      <c r="BS452" s="43">
        <v>16.816816802019009</v>
      </c>
      <c r="BT452" s="43">
        <v>-3.6871231407400007</v>
      </c>
      <c r="BU452" s="43">
        <v>7.0356850938322335</v>
      </c>
      <c r="BV452" s="43">
        <v>3.2132102758875236</v>
      </c>
      <c r="BW452" s="43">
        <v>10.182735176544755</v>
      </c>
      <c r="BX452" s="43">
        <v>5.5702026657094672</v>
      </c>
      <c r="BY452" s="43">
        <v>-9.3411548806487193E-2</v>
      </c>
      <c r="BZ452" s="43">
        <v>0.43783700591571822</v>
      </c>
      <c r="CA452" s="43">
        <v>5.1768214350187698</v>
      </c>
      <c r="CB452" s="43">
        <v>-0.31479349780941324</v>
      </c>
      <c r="CC452" s="43">
        <v>6.501387312810944E-2</v>
      </c>
      <c r="CD452" s="43">
        <v>0.23239413502877443</v>
      </c>
      <c r="CE452" s="43">
        <v>6.6341263233996348E-2</v>
      </c>
      <c r="CF452" s="43">
        <v>-8.6999108577409707</v>
      </c>
      <c r="CG452" s="43">
        <v>-4.7231913393510325</v>
      </c>
      <c r="CH452" s="43">
        <v>-1.1003883845863234</v>
      </c>
      <c r="CI452" s="43">
        <v>-1.2477436546795422</v>
      </c>
      <c r="CJ452" s="43">
        <v>-1.1814199999149808</v>
      </c>
      <c r="CK452" s="43">
        <v>-0.11843025979294579</v>
      </c>
      <c r="CL452" s="43">
        <v>-0.17718908260959806</v>
      </c>
      <c r="CM452" s="43">
        <v>-0.15154813680654911</v>
      </c>
      <c r="CN452" s="43">
        <v>7.2565110030743663</v>
      </c>
      <c r="CO452" s="43">
        <v>0.12507805533685878</v>
      </c>
      <c r="CP452" s="43">
        <v>0.41379012634434298</v>
      </c>
      <c r="CQ452" s="43">
        <v>6.2218149601421553</v>
      </c>
      <c r="CR452" s="43">
        <v>-0.15410072102328226</v>
      </c>
      <c r="CS452" s="43">
        <v>5.6898084289721436E-2</v>
      </c>
      <c r="CT452" s="43">
        <v>0.38486970658534214</v>
      </c>
      <c r="CU452" s="43">
        <v>0.20816079139922813</v>
      </c>
      <c r="CV452" s="43">
        <v>-5.9745959382957619</v>
      </c>
      <c r="CW452" s="43">
        <v>-2.7380877782295374</v>
      </c>
      <c r="CX452" s="43">
        <v>-1.1265934869102292</v>
      </c>
      <c r="CY452" s="43">
        <v>-0.32593514246235644</v>
      </c>
      <c r="CZ452" s="43">
        <v>-1.3467989719533651</v>
      </c>
      <c r="DA452" s="43">
        <v>-7.3245680330188148E-2</v>
      </c>
      <c r="DB452" s="43">
        <v>-0.2822682905867529</v>
      </c>
      <c r="DC452" s="43">
        <v>-8.166658782333254E-2</v>
      </c>
      <c r="DD452" s="44">
        <v>1225</v>
      </c>
      <c r="DE452" s="44">
        <f t="shared" si="142"/>
        <v>6457</v>
      </c>
      <c r="DF452" s="43">
        <f t="shared" si="140"/>
        <v>-44.089456869009581</v>
      </c>
      <c r="DG452" s="43">
        <f t="shared" si="140"/>
        <v>-32.935189031990028</v>
      </c>
      <c r="DH452" s="44">
        <v>5892</v>
      </c>
      <c r="DI452" s="44">
        <f t="shared" si="143"/>
        <v>30232</v>
      </c>
      <c r="DJ452" s="43">
        <f t="shared" si="141"/>
        <v>-6.5948002536461603</v>
      </c>
      <c r="DK452" s="43">
        <f t="shared" si="141"/>
        <v>-9.5175386088830365</v>
      </c>
    </row>
    <row r="453" spans="1:115" x14ac:dyDescent="0.25">
      <c r="A453" s="41">
        <v>2023</v>
      </c>
      <c r="B453" s="41" t="s">
        <v>166</v>
      </c>
      <c r="C453" s="41" t="s">
        <v>176</v>
      </c>
      <c r="D453" s="42">
        <v>97.500142588024232</v>
      </c>
      <c r="E453" s="42">
        <v>89.760016804074979</v>
      </c>
      <c r="F453" s="42">
        <v>105.07687988131545</v>
      </c>
      <c r="G453" s="42">
        <v>100.73905921063626</v>
      </c>
      <c r="H453" s="42">
        <v>85.478522074435986</v>
      </c>
      <c r="I453" s="42">
        <v>87.399990681916265</v>
      </c>
      <c r="J453" s="42">
        <v>90.421674057965234</v>
      </c>
      <c r="K453" s="42">
        <v>111.31709442230564</v>
      </c>
      <c r="L453" s="42">
        <v>99.642518762858771</v>
      </c>
      <c r="M453" s="42">
        <v>78.343091375917979</v>
      </c>
      <c r="N453" s="42">
        <v>110.58793901346789</v>
      </c>
      <c r="O453" s="42">
        <v>101.15590059681232</v>
      </c>
      <c r="P453" s="42">
        <v>97.095625364501942</v>
      </c>
      <c r="Q453" s="42">
        <v>85.778505205803725</v>
      </c>
      <c r="R453" s="42">
        <v>123.6405550936252</v>
      </c>
      <c r="S453" s="42">
        <v>127.65084067288358</v>
      </c>
      <c r="T453" s="42">
        <v>138.5381167767548</v>
      </c>
      <c r="U453" s="42">
        <v>112.28672627834881</v>
      </c>
      <c r="V453" s="42">
        <v>153.15678815301629</v>
      </c>
      <c r="W453" s="42">
        <v>146.57439947333063</v>
      </c>
      <c r="X453" s="42">
        <v>121.50580417642827</v>
      </c>
      <c r="Y453" s="42">
        <v>113.36634609339258</v>
      </c>
      <c r="Z453" s="42">
        <v>138.72934854338251</v>
      </c>
      <c r="AA453" s="42">
        <v>170.46000511060001</v>
      </c>
      <c r="AB453" s="43">
        <v>4.7562329241815027</v>
      </c>
      <c r="AC453" s="43">
        <v>-2.208364322901768</v>
      </c>
      <c r="AD453" s="43">
        <v>3.0551474719849203</v>
      </c>
      <c r="AE453" s="43">
        <v>9.5684011621394163</v>
      </c>
      <c r="AF453" s="43">
        <v>-2.4190541044473601</v>
      </c>
      <c r="AG453" s="43">
        <v>3.4200370873584074</v>
      </c>
      <c r="AH453" s="43">
        <v>2.0194234623092555</v>
      </c>
      <c r="AI453" s="43">
        <v>0.39383181717329574</v>
      </c>
      <c r="AJ453" s="43">
        <v>-11.267234038152607</v>
      </c>
      <c r="AK453" s="43">
        <v>-28.167558040788808</v>
      </c>
      <c r="AL453" s="43">
        <v>-9.8988006600806973</v>
      </c>
      <c r="AM453" s="43">
        <v>-5.236880620859397</v>
      </c>
      <c r="AN453" s="43">
        <v>-20.555274179997475</v>
      </c>
      <c r="AO453" s="43">
        <v>-8.4005915728614049</v>
      </c>
      <c r="AP453" s="43">
        <v>-8.4644292271081945</v>
      </c>
      <c r="AQ453" s="43">
        <v>-2.7845552766035953</v>
      </c>
      <c r="AR453" s="43">
        <v>1.5327912653537945</v>
      </c>
      <c r="AS453" s="43">
        <v>-15.504015841610396</v>
      </c>
      <c r="AT453" s="43">
        <v>2.7848387628133908</v>
      </c>
      <c r="AU453" s="43">
        <v>8.8128631097176502</v>
      </c>
      <c r="AV453" s="43">
        <v>-12.908790016778148</v>
      </c>
      <c r="AW453" s="43">
        <v>2.939963759216635</v>
      </c>
      <c r="AX453" s="43">
        <v>1.2821263837451635</v>
      </c>
      <c r="AY453" s="43">
        <v>9.8621723126790286</v>
      </c>
      <c r="AZ453" s="43">
        <v>7.1141368919490633</v>
      </c>
      <c r="BA453" s="43">
        <v>0.59497363185039287</v>
      </c>
      <c r="BB453" s="43">
        <v>3.7391015807483718</v>
      </c>
      <c r="BC453" s="43">
        <v>12.654948050245673</v>
      </c>
      <c r="BD453" s="43">
        <v>-0.7104593599362552</v>
      </c>
      <c r="BE453" s="43">
        <v>2.0312166272310916</v>
      </c>
      <c r="BF453" s="43">
        <v>4.8272566794526295</v>
      </c>
      <c r="BG453" s="43">
        <v>2.3151901359325988</v>
      </c>
      <c r="BH453" s="43">
        <v>-6.600117656604243</v>
      </c>
      <c r="BI453" s="43">
        <v>-18.586633235117421</v>
      </c>
      <c r="BJ453" s="43">
        <v>-10.481133257824037</v>
      </c>
      <c r="BK453" s="43">
        <v>-1.0534196711853183</v>
      </c>
      <c r="BL453" s="43">
        <v>-13.275829085117973</v>
      </c>
      <c r="BM453" s="43">
        <v>-5.4505711195508511</v>
      </c>
      <c r="BN453" s="43">
        <v>-5.0723444989758892</v>
      </c>
      <c r="BO453" s="43">
        <v>-2.7937271574027256</v>
      </c>
      <c r="BP453" s="43">
        <v>7.9874769357474174</v>
      </c>
      <c r="BQ453" s="43">
        <v>-3.336270678219333</v>
      </c>
      <c r="BR453" s="43">
        <v>3.3550642084494209</v>
      </c>
      <c r="BS453" s="43">
        <v>15.392151121609899</v>
      </c>
      <c r="BT453" s="43">
        <v>-5.3349817898411311</v>
      </c>
      <c r="BU453" s="43">
        <v>6.3753395349277708</v>
      </c>
      <c r="BV453" s="43">
        <v>2.8126841589541041</v>
      </c>
      <c r="BW453" s="43">
        <v>10.126722922661568</v>
      </c>
      <c r="BX453" s="43">
        <v>4.2891005209256514</v>
      </c>
      <c r="BY453" s="43">
        <v>-0.1884367759470772</v>
      </c>
      <c r="BZ453" s="43">
        <v>0.36886916682453696</v>
      </c>
      <c r="CA453" s="43">
        <v>4.5120226296352106</v>
      </c>
      <c r="CB453" s="43">
        <v>-0.43777485026275798</v>
      </c>
      <c r="CC453" s="43">
        <v>0.10019278737599858</v>
      </c>
      <c r="CD453" s="43">
        <v>-7.2801552072809889E-2</v>
      </c>
      <c r="CE453" s="43">
        <v>7.0291153725498788E-3</v>
      </c>
      <c r="CF453" s="43">
        <v>-11.71604189865975</v>
      </c>
      <c r="CG453" s="43">
        <v>-4.4427831939742628</v>
      </c>
      <c r="CH453" s="43">
        <v>-0.872801719085049</v>
      </c>
      <c r="CI453" s="43">
        <v>-2.8856468463307094</v>
      </c>
      <c r="CJ453" s="43">
        <v>-2.4278589877674328</v>
      </c>
      <c r="CK453" s="43">
        <v>-0.11384955702382092</v>
      </c>
      <c r="CL453" s="43">
        <v>-0.86592737027176381</v>
      </c>
      <c r="CM453" s="43">
        <v>-0.10717422420670991</v>
      </c>
      <c r="CN453" s="43">
        <v>6.7141930551061293</v>
      </c>
      <c r="CO453" s="43">
        <v>5.460262907594126E-2</v>
      </c>
      <c r="CP453" s="43">
        <v>0.40563309922567081</v>
      </c>
      <c r="CQ453" s="43">
        <v>5.9089091669985194</v>
      </c>
      <c r="CR453" s="43">
        <v>-0.20239878644679535</v>
      </c>
      <c r="CS453" s="43">
        <v>6.4269395899132636E-2</v>
      </c>
      <c r="CT453" s="43">
        <v>0.30853462087866346</v>
      </c>
      <c r="CU453" s="43">
        <v>0.17464292947499654</v>
      </c>
      <c r="CV453" s="43">
        <v>-6.9736566707584835</v>
      </c>
      <c r="CW453" s="43">
        <v>-3.0347294245691363</v>
      </c>
      <c r="CX453" s="43">
        <v>-1.0805502833889411</v>
      </c>
      <c r="CY453" s="43">
        <v>-0.77136198351390106</v>
      </c>
      <c r="CZ453" s="43">
        <v>-1.5349190430939899</v>
      </c>
      <c r="DA453" s="43">
        <v>-8.0311341866508651E-2</v>
      </c>
      <c r="DB453" s="43">
        <v>-0.38383340814365113</v>
      </c>
      <c r="DC453" s="43">
        <v>-8.7951186182354951E-2</v>
      </c>
      <c r="DD453" s="44">
        <v>1186</v>
      </c>
      <c r="DE453" s="44">
        <f t="shared" si="142"/>
        <v>7643</v>
      </c>
      <c r="DF453" s="43">
        <f t="shared" si="140"/>
        <v>-51.670741646291773</v>
      </c>
      <c r="DG453" s="43">
        <f t="shared" si="140"/>
        <v>-36.740605859956965</v>
      </c>
      <c r="DH453" s="44">
        <v>6020</v>
      </c>
      <c r="DI453" s="44">
        <f t="shared" si="143"/>
        <v>36252</v>
      </c>
      <c r="DJ453" s="43">
        <f t="shared" si="141"/>
        <v>-7.7959871343237896</v>
      </c>
      <c r="DK453" s="43">
        <f t="shared" si="141"/>
        <v>-9.2361232818407135</v>
      </c>
    </row>
    <row r="454" spans="1:115" x14ac:dyDescent="0.25">
      <c r="A454" s="41">
        <v>2023</v>
      </c>
      <c r="B454" s="41" t="s">
        <v>167</v>
      </c>
      <c r="C454" s="41" t="s">
        <v>176</v>
      </c>
      <c r="D454" s="42">
        <v>97.579944033718974</v>
      </c>
      <c r="E454" s="42">
        <v>89.082602531113793</v>
      </c>
      <c r="F454" s="42">
        <v>104.99795255751197</v>
      </c>
      <c r="G454" s="42">
        <v>101.34871519985131</v>
      </c>
      <c r="H454" s="42">
        <v>85.205831599429061</v>
      </c>
      <c r="I454" s="42">
        <v>88.894253779003392</v>
      </c>
      <c r="J454" s="42">
        <v>88.300494714130366</v>
      </c>
      <c r="K454" s="42">
        <v>111.86140973565853</v>
      </c>
      <c r="L454" s="42">
        <v>104.3051045792193</v>
      </c>
      <c r="M454" s="42">
        <v>82.393240687141429</v>
      </c>
      <c r="N454" s="42">
        <v>108.85781104843497</v>
      </c>
      <c r="O454" s="42">
        <v>108.21987659232364</v>
      </c>
      <c r="P454" s="42">
        <v>99.132676658409224</v>
      </c>
      <c r="Q454" s="42">
        <v>92.033014924972903</v>
      </c>
      <c r="R454" s="42">
        <v>119.76998036508222</v>
      </c>
      <c r="S454" s="42">
        <v>134.53881703879694</v>
      </c>
      <c r="T454" s="42">
        <v>145.62863956790119</v>
      </c>
      <c r="U454" s="42">
        <v>118.21073782487763</v>
      </c>
      <c r="V454" s="42">
        <v>151.30145773005952</v>
      </c>
      <c r="W454" s="42">
        <v>157.16980731440853</v>
      </c>
      <c r="X454" s="42">
        <v>124.30489147320512</v>
      </c>
      <c r="Y454" s="42">
        <v>121.97292861745322</v>
      </c>
      <c r="Z454" s="42">
        <v>135.0069652933073</v>
      </c>
      <c r="AA454" s="42">
        <v>180.15373408686287</v>
      </c>
      <c r="AB454" s="43">
        <v>4.5763883427464735</v>
      </c>
      <c r="AC454" s="43">
        <v>-2.7683842494411692</v>
      </c>
      <c r="AD454" s="43">
        <v>2.1972757086037076</v>
      </c>
      <c r="AE454" s="43">
        <v>9.8718509315018022</v>
      </c>
      <c r="AF454" s="43">
        <v>-3.3072769763881182</v>
      </c>
      <c r="AG454" s="43">
        <v>3.4666009368954143</v>
      </c>
      <c r="AH454" s="43">
        <v>-0.65713626931057645</v>
      </c>
      <c r="AI454" s="43">
        <v>2.1281972091978574</v>
      </c>
      <c r="AJ454" s="43">
        <v>-10.161170253634499</v>
      </c>
      <c r="AK454" s="43">
        <v>-32.394944444966377</v>
      </c>
      <c r="AL454" s="43">
        <v>-17.923267546595401</v>
      </c>
      <c r="AM454" s="43">
        <v>-0.62859140939111047</v>
      </c>
      <c r="AN454" s="43">
        <v>-16.453902638285367</v>
      </c>
      <c r="AO454" s="43">
        <v>-8.9298544703604108</v>
      </c>
      <c r="AP454" s="43">
        <v>-8.1869371943992792</v>
      </c>
      <c r="AQ454" s="43">
        <v>-4.3228832721046047</v>
      </c>
      <c r="AR454" s="43">
        <v>0.90758491327047608</v>
      </c>
      <c r="AS454" s="43">
        <v>-21.631900564951035</v>
      </c>
      <c r="AT454" s="43">
        <v>-7.3468494841690486</v>
      </c>
      <c r="AU454" s="43">
        <v>11.548453684047399</v>
      </c>
      <c r="AV454" s="43">
        <v>-10.183133301225311</v>
      </c>
      <c r="AW454" s="43">
        <v>1.7960250944379474</v>
      </c>
      <c r="AX454" s="43">
        <v>-1.5172913063128179</v>
      </c>
      <c r="AY454" s="43">
        <v>7.3665395859800364</v>
      </c>
      <c r="AZ454" s="43">
        <v>6.7440458241830203</v>
      </c>
      <c r="BA454" s="43">
        <v>0.10993461783255221</v>
      </c>
      <c r="BB454" s="43">
        <v>3.514837447678798</v>
      </c>
      <c r="BC454" s="43">
        <v>12.245826299341921</v>
      </c>
      <c r="BD454" s="43">
        <v>-1.0841981711984472</v>
      </c>
      <c r="BE454" s="43">
        <v>2.2362426506901345</v>
      </c>
      <c r="BF454" s="43">
        <v>4.0196255970301076</v>
      </c>
      <c r="BG454" s="43">
        <v>2.2883110488697733</v>
      </c>
      <c r="BH454" s="43">
        <v>-7.1434610331092223</v>
      </c>
      <c r="BI454" s="43">
        <v>-20.768139387063766</v>
      </c>
      <c r="BJ454" s="43">
        <v>-11.594129230233252</v>
      </c>
      <c r="BK454" s="43">
        <v>-0.98931431955053828</v>
      </c>
      <c r="BL454" s="43">
        <v>-13.74265826904143</v>
      </c>
      <c r="BM454" s="43">
        <v>-5.9547193472216486</v>
      </c>
      <c r="BN454" s="43">
        <v>-5.5957863074910463</v>
      </c>
      <c r="BO454" s="43">
        <v>-3.030782107890917</v>
      </c>
      <c r="BP454" s="43">
        <v>6.8694187314748856</v>
      </c>
      <c r="BQ454" s="43">
        <v>-6.3285680102981301</v>
      </c>
      <c r="BR454" s="43">
        <v>1.6938904554206546</v>
      </c>
      <c r="BS454" s="43">
        <v>14.78884991481657</v>
      </c>
      <c r="BT454" s="43">
        <v>-6.0649783707214411</v>
      </c>
      <c r="BU454" s="43">
        <v>5.6919291053783017</v>
      </c>
      <c r="BV454" s="43">
        <v>2.0683652640201222</v>
      </c>
      <c r="BW454" s="43">
        <v>9.6880503020112521</v>
      </c>
      <c r="BX454" s="43">
        <v>3.9149844884505023</v>
      </c>
      <c r="BY454" s="43">
        <v>-0.2427782935092041</v>
      </c>
      <c r="BZ454" s="43">
        <v>0.23561303975849834</v>
      </c>
      <c r="CA454" s="43">
        <v>4.5201663525350151</v>
      </c>
      <c r="CB454" s="43">
        <v>-0.54902835129664362</v>
      </c>
      <c r="CC454" s="43">
        <v>0.10542321081060634</v>
      </c>
      <c r="CD454" s="43">
        <v>-0.33008897565417256</v>
      </c>
      <c r="CE454" s="43">
        <v>0.17567750580640273</v>
      </c>
      <c r="CF454" s="43">
        <v>-10.450593893115883</v>
      </c>
      <c r="CG454" s="43">
        <v>-5.4102176381356371</v>
      </c>
      <c r="CH454" s="43">
        <v>-1.7409082961603377</v>
      </c>
      <c r="CI454" s="43">
        <v>-0.28073353969681425</v>
      </c>
      <c r="CJ454" s="43">
        <v>-1.8502850798947217</v>
      </c>
      <c r="CK454" s="43">
        <v>-0.1267866002216354</v>
      </c>
      <c r="CL454" s="43">
        <v>-0.82443462881579843</v>
      </c>
      <c r="CM454" s="43">
        <v>-0.21722811019093985</v>
      </c>
      <c r="CN454" s="43">
        <v>6.2986080278798777</v>
      </c>
      <c r="CO454" s="43">
        <v>6.8919370502033336E-3</v>
      </c>
      <c r="CP454" s="43">
        <v>0.38121909776477042</v>
      </c>
      <c r="CQ454" s="43">
        <v>5.7064630215309542</v>
      </c>
      <c r="CR454" s="43">
        <v>-0.25691512256030757</v>
      </c>
      <c r="CS454" s="43">
        <v>7.0264287141496226E-2</v>
      </c>
      <c r="CT454" s="43">
        <v>0.21600387000872875</v>
      </c>
      <c r="CU454" s="43">
        <v>0.17468093694403264</v>
      </c>
      <c r="CV454" s="43">
        <v>-7.5020467702615461</v>
      </c>
      <c r="CW454" s="43">
        <v>-3.3966208009156453</v>
      </c>
      <c r="CX454" s="43">
        <v>-1.1804946387659454</v>
      </c>
      <c r="CY454" s="43">
        <v>-0.69658243856717728</v>
      </c>
      <c r="CZ454" s="43">
        <v>-1.5828450375041323</v>
      </c>
      <c r="DA454" s="43">
        <v>-8.7391040798458802E-2</v>
      </c>
      <c r="DB454" s="43">
        <v>-0.45146717083553595</v>
      </c>
      <c r="DC454" s="43">
        <v>-0.10664564287465092</v>
      </c>
      <c r="DD454" s="44">
        <v>1183</v>
      </c>
      <c r="DE454" s="44">
        <f t="shared" si="142"/>
        <v>8826</v>
      </c>
      <c r="DF454" s="43">
        <f t="shared" si="140"/>
        <v>-45.104408352668216</v>
      </c>
      <c r="DG454" s="43">
        <f t="shared" si="140"/>
        <v>-38.006602514574695</v>
      </c>
      <c r="DH454" s="44">
        <v>6292</v>
      </c>
      <c r="DI454" s="44">
        <f t="shared" si="143"/>
        <v>42544</v>
      </c>
      <c r="DJ454" s="43">
        <f t="shared" si="141"/>
        <v>-5.3549939831528226</v>
      </c>
      <c r="DK454" s="43">
        <f t="shared" si="141"/>
        <v>-8.682306982334886</v>
      </c>
    </row>
    <row r="455" spans="1:115" x14ac:dyDescent="0.25">
      <c r="A455" s="41">
        <v>2023</v>
      </c>
      <c r="B455" s="41" t="s">
        <v>168</v>
      </c>
      <c r="C455" s="41" t="s">
        <v>176</v>
      </c>
      <c r="D455" s="42">
        <v>97.925075740453963</v>
      </c>
      <c r="E455" s="42">
        <v>88.76752612508534</v>
      </c>
      <c r="F455" s="42">
        <v>104.87192344362433</v>
      </c>
      <c r="G455" s="42">
        <v>101.39370253760873</v>
      </c>
      <c r="H455" s="42">
        <v>85.451537079513415</v>
      </c>
      <c r="I455" s="42">
        <v>94.007276485159522</v>
      </c>
      <c r="J455" s="42">
        <v>89.273982818788895</v>
      </c>
      <c r="K455" s="42">
        <v>112.95311559012337</v>
      </c>
      <c r="L455" s="42">
        <v>102.36846246938032</v>
      </c>
      <c r="M455" s="42">
        <v>89.439298252770911</v>
      </c>
      <c r="N455" s="42">
        <v>111.2237451149134</v>
      </c>
      <c r="O455" s="42">
        <v>103.93039395644428</v>
      </c>
      <c r="P455" s="42">
        <v>99.80909320188664</v>
      </c>
      <c r="Q455" s="42">
        <v>103.29373547106056</v>
      </c>
      <c r="R455" s="42">
        <v>104.40468634633685</v>
      </c>
      <c r="S455" s="42">
        <v>124.85785115762084</v>
      </c>
      <c r="T455" s="42">
        <v>143.51945611718486</v>
      </c>
      <c r="U455" s="42">
        <v>127.91835302543946</v>
      </c>
      <c r="V455" s="42">
        <v>153.86769396955944</v>
      </c>
      <c r="W455" s="42">
        <v>151.89168670296672</v>
      </c>
      <c r="X455" s="42">
        <v>125.35592200701559</v>
      </c>
      <c r="Y455" s="42">
        <v>136.58712200452081</v>
      </c>
      <c r="Z455" s="42">
        <v>117.85530792836505</v>
      </c>
      <c r="AA455" s="42">
        <v>168.03278953275839</v>
      </c>
      <c r="AB455" s="43">
        <v>4.7024402591809844</v>
      </c>
      <c r="AC455" s="43">
        <v>-4.3620933521923639</v>
      </c>
      <c r="AD455" s="43">
        <v>2.6017752022567064</v>
      </c>
      <c r="AE455" s="43">
        <v>9.4347520357971781</v>
      </c>
      <c r="AF455" s="43">
        <v>-1.4140818299497204</v>
      </c>
      <c r="AG455" s="43">
        <v>6.430297682847419</v>
      </c>
      <c r="AH455" s="43">
        <v>-3.825993801875871E-3</v>
      </c>
      <c r="AI455" s="43">
        <v>2.6178303020143678</v>
      </c>
      <c r="AJ455" s="43">
        <v>-10.973886525826726</v>
      </c>
      <c r="AK455" s="43">
        <v>-31.302677392282398</v>
      </c>
      <c r="AL455" s="43">
        <v>-21.782047943316151</v>
      </c>
      <c r="AM455" s="43">
        <v>-1.2469516301181316</v>
      </c>
      <c r="AN455" s="43">
        <v>-14.517400940719172</v>
      </c>
      <c r="AO455" s="43">
        <v>-14.468560170783784</v>
      </c>
      <c r="AP455" s="43">
        <v>-7.8503999066779855</v>
      </c>
      <c r="AQ455" s="43">
        <v>-3.2928269578040847</v>
      </c>
      <c r="AR455" s="43">
        <v>-0.81491493523696557</v>
      </c>
      <c r="AS455" s="43">
        <v>-21.973325431424463</v>
      </c>
      <c r="AT455" s="43">
        <v>-13.166624896123746</v>
      </c>
      <c r="AU455" s="43">
        <v>10.267913229539371</v>
      </c>
      <c r="AV455" s="43">
        <v>-8.4980450264182217</v>
      </c>
      <c r="AW455" s="43">
        <v>-4.9862525569178135</v>
      </c>
      <c r="AX455" s="43">
        <v>-1.4133920091899177</v>
      </c>
      <c r="AY455" s="43">
        <v>7.7056709504595755</v>
      </c>
      <c r="AZ455" s="43">
        <v>6.4836755016177472</v>
      </c>
      <c r="BA455" s="43">
        <v>-0.46013154858066674</v>
      </c>
      <c r="BB455" s="43">
        <v>3.3994141004395795</v>
      </c>
      <c r="BC455" s="43">
        <v>11.884159123296856</v>
      </c>
      <c r="BD455" s="43">
        <v>-1.125106932910136</v>
      </c>
      <c r="BE455" s="43">
        <v>2.7732649597479453</v>
      </c>
      <c r="BF455" s="43">
        <v>3.5011954940964651</v>
      </c>
      <c r="BG455" s="43">
        <v>2.3299033056627394</v>
      </c>
      <c r="BH455" s="43">
        <v>-7.6463037317299758</v>
      </c>
      <c r="BI455" s="43">
        <v>-22.289313545983958</v>
      </c>
      <c r="BJ455" s="43">
        <v>-13.001948932462371</v>
      </c>
      <c r="BK455" s="43">
        <v>-1.0221025827531371</v>
      </c>
      <c r="BL455" s="43">
        <v>-13.840499364425918</v>
      </c>
      <c r="BM455" s="43">
        <v>-7.2113773253354774</v>
      </c>
      <c r="BN455" s="43">
        <v>-5.8829640426053098</v>
      </c>
      <c r="BO455" s="43">
        <v>-3.0634331164134387</v>
      </c>
      <c r="BP455" s="43">
        <v>5.8190278779114646</v>
      </c>
      <c r="BQ455" s="43">
        <v>-8.6898194811870884</v>
      </c>
      <c r="BR455" s="43">
        <v>-0.44831390434469931</v>
      </c>
      <c r="BS455" s="43">
        <v>14.18740718267264</v>
      </c>
      <c r="BT455" s="43">
        <v>-6.3805836782066638</v>
      </c>
      <c r="BU455" s="43">
        <v>4.070353224392087</v>
      </c>
      <c r="BV455" s="43">
        <v>1.6144799355543915</v>
      </c>
      <c r="BW455" s="43">
        <v>9.4328295554877641</v>
      </c>
      <c r="BX455" s="43">
        <v>3.9916394544137428</v>
      </c>
      <c r="BY455" s="43">
        <v>-0.39931966993996332</v>
      </c>
      <c r="BZ455" s="43">
        <v>0.29808880076654309</v>
      </c>
      <c r="CA455" s="43">
        <v>4.201038887437881</v>
      </c>
      <c r="CB455" s="43">
        <v>-0.33309913796328688</v>
      </c>
      <c r="CC455" s="43">
        <v>0.19387485931871334</v>
      </c>
      <c r="CD455" s="43">
        <v>-0.17832913328116462</v>
      </c>
      <c r="CE455" s="43">
        <v>0.20938484807502056</v>
      </c>
      <c r="CF455" s="43">
        <v>-11.159878104444147</v>
      </c>
      <c r="CG455" s="43">
        <v>-5.7675968590474618</v>
      </c>
      <c r="CH455" s="43">
        <v>-2.1854070774038985</v>
      </c>
      <c r="CI455" s="43">
        <v>-0.60621481631110641</v>
      </c>
      <c r="CJ455" s="43">
        <v>-1.5676912716194591</v>
      </c>
      <c r="CK455" s="43">
        <v>-0.24755635601283274</v>
      </c>
      <c r="CL455" s="43">
        <v>-0.68330195588033205</v>
      </c>
      <c r="CM455" s="43">
        <v>-0.10210976816905584</v>
      </c>
      <c r="CN455" s="43">
        <v>6.0015846072985397</v>
      </c>
      <c r="CO455" s="43">
        <v>-4.484697950362479E-2</v>
      </c>
      <c r="CP455" s="43">
        <v>0.36949288480272374</v>
      </c>
      <c r="CQ455" s="43">
        <v>5.5147180976744474</v>
      </c>
      <c r="CR455" s="43">
        <v>-0.26630000399336129</v>
      </c>
      <c r="CS455" s="43">
        <v>8.6008487870853051E-2</v>
      </c>
      <c r="CT455" s="43">
        <v>0.16341096819893611</v>
      </c>
      <c r="CU455" s="43">
        <v>0.17910115224856554</v>
      </c>
      <c r="CV455" s="43">
        <v>-7.9758542097344396</v>
      </c>
      <c r="CW455" s="43">
        <v>-3.7071965231773927</v>
      </c>
      <c r="CX455" s="43">
        <v>-1.3122697805973709</v>
      </c>
      <c r="CY455" s="43">
        <v>-0.68343382174644407</v>
      </c>
      <c r="CZ455" s="43">
        <v>-1.5762074397920189</v>
      </c>
      <c r="DA455" s="43">
        <v>-0.10839132936800912</v>
      </c>
      <c r="DB455" s="43">
        <v>-0.48230271186868756</v>
      </c>
      <c r="DC455" s="43">
        <v>-0.10605260318451645</v>
      </c>
      <c r="DD455" s="44">
        <v>1299</v>
      </c>
      <c r="DE455" s="44">
        <f t="shared" si="142"/>
        <v>10125</v>
      </c>
      <c r="DF455" s="43">
        <f t="shared" si="140"/>
        <v>-45.73934837092731</v>
      </c>
      <c r="DG455" s="43">
        <f t="shared" si="140"/>
        <v>-39.119716192652277</v>
      </c>
      <c r="DH455" s="44">
        <v>6176</v>
      </c>
      <c r="DI455" s="44">
        <f t="shared" si="143"/>
        <v>48720</v>
      </c>
      <c r="DJ455" s="43">
        <f t="shared" si="141"/>
        <v>-17.444191952947463</v>
      </c>
      <c r="DK455" s="43">
        <f t="shared" si="141"/>
        <v>-9.8945810985759159</v>
      </c>
    </row>
    <row r="456" spans="1:115" x14ac:dyDescent="0.25">
      <c r="A456" s="41">
        <v>2023</v>
      </c>
      <c r="B456" s="41" t="s">
        <v>169</v>
      </c>
      <c r="C456" s="41" t="s">
        <v>176</v>
      </c>
      <c r="D456" s="42">
        <v>98.08833687982694</v>
      </c>
      <c r="E456" s="42">
        <v>88.89880796093054</v>
      </c>
      <c r="F456" s="42">
        <v>105.9124062298915</v>
      </c>
      <c r="G456" s="42">
        <v>101.55969030064627</v>
      </c>
      <c r="H456" s="42">
        <v>85.224295017007663</v>
      </c>
      <c r="I456" s="42">
        <v>93.227108507700365</v>
      </c>
      <c r="J456" s="42">
        <v>89.779513483664175</v>
      </c>
      <c r="K456" s="42">
        <v>112.77167715233909</v>
      </c>
      <c r="L456" s="42">
        <v>102.58711533724568</v>
      </c>
      <c r="M456" s="42">
        <v>101.71061275118112</v>
      </c>
      <c r="N456" s="42">
        <v>115.66197545743687</v>
      </c>
      <c r="O456" s="42">
        <v>100.50750269080011</v>
      </c>
      <c r="P456" s="42">
        <v>98.448827903685583</v>
      </c>
      <c r="Q456" s="42">
        <v>98.012601429898254</v>
      </c>
      <c r="R456" s="42">
        <v>105.19182125787967</v>
      </c>
      <c r="S456" s="42">
        <v>121.66109633585982</v>
      </c>
      <c r="T456" s="42">
        <v>144.72534162856113</v>
      </c>
      <c r="U456" s="42">
        <v>144.80948537906036</v>
      </c>
      <c r="V456" s="42">
        <v>159.5920980233077</v>
      </c>
      <c r="W456" s="42">
        <v>148.83659963226199</v>
      </c>
      <c r="X456" s="42">
        <v>123.07373054222499</v>
      </c>
      <c r="Y456" s="42">
        <v>130.94483676254103</v>
      </c>
      <c r="Z456" s="42">
        <v>119.17617721748964</v>
      </c>
      <c r="AA456" s="42">
        <v>164.96337380371463</v>
      </c>
      <c r="AB456" s="43">
        <v>4.7854825644046306</v>
      </c>
      <c r="AC456" s="43">
        <v>0.21903859815297633</v>
      </c>
      <c r="AD456" s="43">
        <v>2.4046903979254353</v>
      </c>
      <c r="AE456" s="43">
        <v>8.6137102673977228</v>
      </c>
      <c r="AF456" s="43">
        <v>-1.9269428781564235</v>
      </c>
      <c r="AG456" s="43">
        <v>7.1563491908976484</v>
      </c>
      <c r="AH456" s="43">
        <v>1.3261372397841198</v>
      </c>
      <c r="AI456" s="43">
        <v>2.564748000223771</v>
      </c>
      <c r="AJ456" s="43">
        <v>-5.7396708378861909</v>
      </c>
      <c r="AK456" s="43">
        <v>-15.555296623248015</v>
      </c>
      <c r="AL456" s="43">
        <v>-9.4665707358659095</v>
      </c>
      <c r="AM456" s="43">
        <v>0.57413903703924518</v>
      </c>
      <c r="AN456" s="43">
        <v>-13.801461696981377</v>
      </c>
      <c r="AO456" s="43">
        <v>-10.413607144139513</v>
      </c>
      <c r="AP456" s="43">
        <v>-8.0710858166721309</v>
      </c>
      <c r="AQ456" s="43">
        <v>-2.556366449422165</v>
      </c>
      <c r="AR456" s="43">
        <v>3.9472494301749705</v>
      </c>
      <c r="AS456" s="43">
        <v>-5.8565787975959793</v>
      </c>
      <c r="AT456" s="43">
        <v>-1.1649874535262894</v>
      </c>
      <c r="AU456" s="43">
        <v>11.469402311179833</v>
      </c>
      <c r="AV456" s="43">
        <v>-9.3193798562412731</v>
      </c>
      <c r="AW456" s="43">
        <v>-0.88883753017547917</v>
      </c>
      <c r="AX456" s="43">
        <v>-2.6771495053244498</v>
      </c>
      <c r="AY456" s="43">
        <v>8.1816701693366198</v>
      </c>
      <c r="AZ456" s="43">
        <v>6.2914486814679593</v>
      </c>
      <c r="BA456" s="43">
        <v>-0.38637590968705338</v>
      </c>
      <c r="BB456" s="43">
        <v>3.2866053905695969</v>
      </c>
      <c r="BC456" s="43">
        <v>11.508315555931702</v>
      </c>
      <c r="BD456" s="43">
        <v>-1.2137729615626536</v>
      </c>
      <c r="BE456" s="43">
        <v>3.2641515813994548</v>
      </c>
      <c r="BF456" s="43">
        <v>3.2545839980767877</v>
      </c>
      <c r="BG456" s="43">
        <v>2.3561980158332663</v>
      </c>
      <c r="BH456" s="43">
        <v>-7.4355845890034082</v>
      </c>
      <c r="BI456" s="43">
        <v>-21.495739342437613</v>
      </c>
      <c r="BJ456" s="43">
        <v>-12.611500983334311</v>
      </c>
      <c r="BK456" s="43">
        <v>-0.8500018545158361</v>
      </c>
      <c r="BL456" s="43">
        <v>-13.836207161833347</v>
      </c>
      <c r="BM456" s="43">
        <v>-7.5890638330862403</v>
      </c>
      <c r="BN456" s="43">
        <v>-6.1323645455047648</v>
      </c>
      <c r="BO456" s="43">
        <v>-3.0089053199356619</v>
      </c>
      <c r="BP456" s="43">
        <v>5.6014565003580818</v>
      </c>
      <c r="BQ456" s="43">
        <v>-8.3383749517643722</v>
      </c>
      <c r="BR456" s="43">
        <v>-0.53152609494542258</v>
      </c>
      <c r="BS456" s="43">
        <v>13.876944769297062</v>
      </c>
      <c r="BT456" s="43">
        <v>-6.7152345122285517</v>
      </c>
      <c r="BU456" s="43">
        <v>3.4629830585053423</v>
      </c>
      <c r="BV456" s="43">
        <v>1.1089128179445629</v>
      </c>
      <c r="BW456" s="43">
        <v>9.292985246577846</v>
      </c>
      <c r="BX456" s="43">
        <v>4.1119208816455899</v>
      </c>
      <c r="BY456" s="43">
        <v>4.5381591328715557E-3</v>
      </c>
      <c r="BZ456" s="43">
        <v>0.22264054717317941</v>
      </c>
      <c r="CA456" s="43">
        <v>3.8199824095011543</v>
      </c>
      <c r="CB456" s="43">
        <v>-0.37114196919019277</v>
      </c>
      <c r="CC456" s="43">
        <v>0.20948559858657739</v>
      </c>
      <c r="CD456" s="43">
        <v>6.0806861287753654E-3</v>
      </c>
      <c r="CE456" s="43">
        <v>0.22033545031322388</v>
      </c>
      <c r="CF456" s="43">
        <v>-5.783941623653706</v>
      </c>
      <c r="CG456" s="43">
        <v>-2.7805576220041477</v>
      </c>
      <c r="CH456" s="43">
        <v>-0.91418138174502406</v>
      </c>
      <c r="CI456" s="43">
        <v>0.36612906727291394</v>
      </c>
      <c r="CJ456" s="43">
        <v>-1.5108492907534419</v>
      </c>
      <c r="CK456" s="43">
        <v>-0.16988007808738306</v>
      </c>
      <c r="CL456" s="43">
        <v>-0.70708996150856807</v>
      </c>
      <c r="CM456" s="43">
        <v>-6.751235682805598E-2</v>
      </c>
      <c r="CN456" s="43">
        <v>5.8104348110459201</v>
      </c>
      <c r="CO456" s="43">
        <v>-3.5879933999466158E-2</v>
      </c>
      <c r="CP456" s="43">
        <v>0.35089556437121994</v>
      </c>
      <c r="CQ456" s="43">
        <v>5.3233973962379366</v>
      </c>
      <c r="CR456" s="43">
        <v>-0.2781357365275961</v>
      </c>
      <c r="CS456" s="43">
        <v>9.9947963860143985E-2</v>
      </c>
      <c r="CT456" s="43">
        <v>0.15978268139368473</v>
      </c>
      <c r="CU456" s="43">
        <v>0.19042687570999778</v>
      </c>
      <c r="CV456" s="43">
        <v>-7.7227696132406169</v>
      </c>
      <c r="CW456" s="43">
        <v>-3.5995539795143721</v>
      </c>
      <c r="CX456" s="43">
        <v>-1.2683349464993052</v>
      </c>
      <c r="CY456" s="43">
        <v>-0.56759931981800471</v>
      </c>
      <c r="CZ456" s="43">
        <v>-1.5689942192027095</v>
      </c>
      <c r="DA456" s="43">
        <v>-0.1151775054577209</v>
      </c>
      <c r="DB456" s="43">
        <v>-0.50711124823588749</v>
      </c>
      <c r="DC456" s="43">
        <v>-9.5998394512618143E-2</v>
      </c>
      <c r="DD456" s="44">
        <v>1591</v>
      </c>
      <c r="DE456" s="44">
        <f t="shared" si="142"/>
        <v>11716</v>
      </c>
      <c r="DF456" s="43">
        <f t="shared" si="140"/>
        <v>-25.480093676814985</v>
      </c>
      <c r="DG456" s="43">
        <f t="shared" si="140"/>
        <v>-37.567942022807202</v>
      </c>
      <c r="DH456" s="44">
        <v>6843</v>
      </c>
      <c r="DI456" s="44">
        <f t="shared" si="143"/>
        <v>55563</v>
      </c>
      <c r="DJ456" s="43">
        <f t="shared" si="141"/>
        <v>2.9177319897728982</v>
      </c>
      <c r="DK456" s="43">
        <f t="shared" si="141"/>
        <v>-8.4915759482204862</v>
      </c>
    </row>
    <row r="457" spans="1:115" x14ac:dyDescent="0.25">
      <c r="A457" s="41">
        <v>2023</v>
      </c>
      <c r="B457" s="41" t="s">
        <v>170</v>
      </c>
      <c r="C457" s="41" t="s">
        <v>176</v>
      </c>
      <c r="D457" s="42">
        <v>97.771036586465044</v>
      </c>
      <c r="E457" s="42">
        <v>88.279157695741233</v>
      </c>
      <c r="F457" s="42">
        <v>105.81438358563193</v>
      </c>
      <c r="G457" s="42">
        <v>100.74991822364214</v>
      </c>
      <c r="H457" s="42">
        <v>85.860572792023802</v>
      </c>
      <c r="I457" s="42">
        <v>89.879417033886341</v>
      </c>
      <c r="J457" s="42">
        <v>91.982670773154496</v>
      </c>
      <c r="K457" s="42">
        <v>112.07052522327432</v>
      </c>
      <c r="L457" s="42">
        <v>100.33585270741072</v>
      </c>
      <c r="M457" s="42">
        <v>87.757230425463632</v>
      </c>
      <c r="N457" s="42">
        <v>107.01910112693749</v>
      </c>
      <c r="O457" s="42">
        <v>101.34461053505251</v>
      </c>
      <c r="P457" s="42">
        <v>102.75143748902789</v>
      </c>
      <c r="Q457" s="42">
        <v>89.609830042283463</v>
      </c>
      <c r="R457" s="42">
        <v>106.01971880216816</v>
      </c>
      <c r="S457" s="42">
        <v>118.03373551925498</v>
      </c>
      <c r="T457" s="42">
        <v>141.53971593628185</v>
      </c>
      <c r="U457" s="42">
        <v>123.41876033033046</v>
      </c>
      <c r="V457" s="42">
        <v>147.75923799782495</v>
      </c>
      <c r="W457" s="42">
        <v>150.48335551012514</v>
      </c>
      <c r="X457" s="42">
        <v>128.60260110825024</v>
      </c>
      <c r="Y457" s="42">
        <v>120.4339693057311</v>
      </c>
      <c r="Z457" s="42">
        <v>120.26762153252126</v>
      </c>
      <c r="AA457" s="42">
        <v>160.78199462711945</v>
      </c>
      <c r="AB457" s="43">
        <v>2.6803391249825559</v>
      </c>
      <c r="AC457" s="43">
        <v>-2.3751451800232082</v>
      </c>
      <c r="AD457" s="43">
        <v>-9.2226875380130302E-3</v>
      </c>
      <c r="AE457" s="43">
        <v>6.407798805083309</v>
      </c>
      <c r="AF457" s="43">
        <v>-3.3756353290924856</v>
      </c>
      <c r="AG457" s="43">
        <v>2.184213567272808</v>
      </c>
      <c r="AH457" s="43">
        <v>-0.4289147716768249</v>
      </c>
      <c r="AI457" s="43">
        <v>1.6711304541903838</v>
      </c>
      <c r="AJ457" s="43">
        <v>-10.244541406532282</v>
      </c>
      <c r="AK457" s="43">
        <v>-26.293153042096819</v>
      </c>
      <c r="AL457" s="43">
        <v>-10.433088567778704</v>
      </c>
      <c r="AM457" s="43">
        <v>-4.1392099959027373</v>
      </c>
      <c r="AN457" s="43">
        <v>-12.723997365970375</v>
      </c>
      <c r="AO457" s="43">
        <v>-15.108248341937214</v>
      </c>
      <c r="AP457" s="43">
        <v>-13.122344116449568</v>
      </c>
      <c r="AQ457" s="43">
        <v>-3.9002152147362135</v>
      </c>
      <c r="AR457" s="43">
        <v>-1.9829896931145563</v>
      </c>
      <c r="AS457" s="43">
        <v>-20.158766877813118</v>
      </c>
      <c r="AT457" s="43">
        <v>-3.156019315281311</v>
      </c>
      <c r="AU457" s="43">
        <v>5.7184962827727448</v>
      </c>
      <c r="AV457" s="43">
        <v>-8.8285581721254776</v>
      </c>
      <c r="AW457" s="43">
        <v>-6.2931357222475999</v>
      </c>
      <c r="AX457" s="43">
        <v>-8.0870228343643653</v>
      </c>
      <c r="AY457" s="43">
        <v>6.2681977894915697</v>
      </c>
      <c r="AZ457" s="43">
        <v>5.9185901110890615</v>
      </c>
      <c r="BA457" s="43">
        <v>-0.58459899981478936</v>
      </c>
      <c r="BB457" s="43">
        <v>2.9439293444295078</v>
      </c>
      <c r="BC457" s="43">
        <v>10.976646959590241</v>
      </c>
      <c r="BD457" s="43">
        <v>-1.4333914613513743</v>
      </c>
      <c r="BE457" s="43">
        <v>3.1543096263630499</v>
      </c>
      <c r="BF457" s="43">
        <v>2.865183911191016</v>
      </c>
      <c r="BG457" s="43">
        <v>2.2870609169641787</v>
      </c>
      <c r="BH457" s="43">
        <v>-7.7219468444189809</v>
      </c>
      <c r="BI457" s="43">
        <v>-21.996287969100901</v>
      </c>
      <c r="BJ457" s="43">
        <v>-12.407557583200312</v>
      </c>
      <c r="BK457" s="43">
        <v>-1.1867572263934645</v>
      </c>
      <c r="BL457" s="43">
        <v>-13.72298325945016</v>
      </c>
      <c r="BM457" s="43">
        <v>-8.3572988912499095</v>
      </c>
      <c r="BN457" s="43">
        <v>-6.8899466217648193</v>
      </c>
      <c r="BO457" s="43">
        <v>-3.0941750786483979</v>
      </c>
      <c r="BP457" s="43">
        <v>4.7854708740174834</v>
      </c>
      <c r="BQ457" s="43">
        <v>-9.6485569264569193</v>
      </c>
      <c r="BR457" s="43">
        <v>-0.79099355621035095</v>
      </c>
      <c r="BS457" s="43">
        <v>12.991328130484202</v>
      </c>
      <c r="BT457" s="43">
        <v>-6.9388754864637807</v>
      </c>
      <c r="BU457" s="43">
        <v>2.424385192048617</v>
      </c>
      <c r="BV457" s="43">
        <v>8.0759213378756023E-2</v>
      </c>
      <c r="BW457" s="43">
        <v>8.9910232988112959</v>
      </c>
      <c r="BX457" s="43">
        <v>1.9959326634018382</v>
      </c>
      <c r="BY457" s="43">
        <v>-0.2084750635278565</v>
      </c>
      <c r="BZ457" s="43">
        <v>-4.5326504305625666E-3</v>
      </c>
      <c r="CA457" s="43">
        <v>2.7415111922678794</v>
      </c>
      <c r="CB457" s="43">
        <v>-0.55142038943456806</v>
      </c>
      <c r="CC457" s="43">
        <v>6.9419888302897456E-2</v>
      </c>
      <c r="CD457" s="43">
        <v>-0.21698110987316757</v>
      </c>
      <c r="CE457" s="43">
        <v>0.16641079609721607</v>
      </c>
      <c r="CF457" s="43">
        <v>-10.410449813897069</v>
      </c>
      <c r="CG457" s="43">
        <v>-4.6020539980967685</v>
      </c>
      <c r="CH457" s="43">
        <v>-0.98656800680518553</v>
      </c>
      <c r="CI457" s="43">
        <v>-2.1192191014702577</v>
      </c>
      <c r="CJ457" s="43">
        <v>-1.3787944776478858</v>
      </c>
      <c r="CK457" s="43">
        <v>-0.2320754902150422</v>
      </c>
      <c r="CL457" s="43">
        <v>-1.0236541669150125</v>
      </c>
      <c r="CM457" s="43">
        <v>-6.8084572746917205E-2</v>
      </c>
      <c r="CN457" s="43">
        <v>5.4036296175772183</v>
      </c>
      <c r="CO457" s="43">
        <v>-5.3054404839132756E-2</v>
      </c>
      <c r="CP457" s="43">
        <v>0.29831444168491211</v>
      </c>
      <c r="CQ457" s="43">
        <v>5.0574729429971077</v>
      </c>
      <c r="CR457" s="43">
        <v>-0.30577592466423598</v>
      </c>
      <c r="CS457" s="43">
        <v>9.7057233799909617E-2</v>
      </c>
      <c r="CT457" s="43">
        <v>0.12097744472619464</v>
      </c>
      <c r="CU457" s="43">
        <v>0.18863788387246291</v>
      </c>
      <c r="CV457" s="43">
        <v>-7.9905396912948001</v>
      </c>
      <c r="CW457" s="43">
        <v>-3.7016916382783736</v>
      </c>
      <c r="CX457" s="43">
        <v>-1.2420998144600834</v>
      </c>
      <c r="CY457" s="43">
        <v>-0.72405705039598633</v>
      </c>
      <c r="CZ457" s="43">
        <v>-1.5498527140593543</v>
      </c>
      <c r="DA457" s="43">
        <v>-0.12708741693505529</v>
      </c>
      <c r="DB457" s="43">
        <v>-0.55132783679818276</v>
      </c>
      <c r="DC457" s="43">
        <v>-9.442322036776489E-2</v>
      </c>
      <c r="DD457" s="44">
        <v>1293</v>
      </c>
      <c r="DE457" s="44">
        <f t="shared" si="142"/>
        <v>13009</v>
      </c>
      <c r="DF457" s="43">
        <f t="shared" si="140"/>
        <v>-26.907857546636514</v>
      </c>
      <c r="DG457" s="43">
        <f t="shared" si="140"/>
        <v>-36.649622595568545</v>
      </c>
      <c r="DH457" s="44">
        <v>6321</v>
      </c>
      <c r="DI457" s="44">
        <f t="shared" si="143"/>
        <v>61884</v>
      </c>
      <c r="DJ457" s="43">
        <f t="shared" si="141"/>
        <v>13.198424068767899</v>
      </c>
      <c r="DK457" s="43">
        <f t="shared" si="141"/>
        <v>-6.6648567938102365</v>
      </c>
    </row>
    <row r="458" spans="1:115" x14ac:dyDescent="0.25">
      <c r="A458" s="41">
        <v>2023</v>
      </c>
      <c r="B458" s="41" t="s">
        <v>171</v>
      </c>
      <c r="C458" s="41" t="s">
        <v>176</v>
      </c>
      <c r="D458" s="42">
        <v>99.90253338072236</v>
      </c>
      <c r="E458" s="42">
        <v>87.964081289712752</v>
      </c>
      <c r="F458" s="42">
        <v>105.83178154404398</v>
      </c>
      <c r="G458" s="42">
        <v>102.05610230209814</v>
      </c>
      <c r="H458" s="42">
        <v>87.448426703782886</v>
      </c>
      <c r="I458" s="42">
        <v>92.075068931647024</v>
      </c>
      <c r="J458" s="42">
        <v>103.5244823718952</v>
      </c>
      <c r="K458" s="42">
        <v>113.80495367938184</v>
      </c>
      <c r="L458" s="42">
        <v>108.08898512246097</v>
      </c>
      <c r="M458" s="42">
        <v>98.960348398160448</v>
      </c>
      <c r="N458" s="42">
        <v>108.94002867257713</v>
      </c>
      <c r="O458" s="42">
        <v>104.04185932970881</v>
      </c>
      <c r="P458" s="42">
        <v>113.43605485750467</v>
      </c>
      <c r="Q458" s="42">
        <v>101.56323354131796</v>
      </c>
      <c r="R458" s="42">
        <v>150.6261590968322</v>
      </c>
      <c r="S458" s="42">
        <v>128.91106522705923</v>
      </c>
      <c r="T458" s="42">
        <v>150.12537598704307</v>
      </c>
      <c r="U458" s="42">
        <v>138.72661905007601</v>
      </c>
      <c r="V458" s="42">
        <v>150.23029852975029</v>
      </c>
      <c r="W458" s="42">
        <v>151.64478271112159</v>
      </c>
      <c r="X458" s="42">
        <v>142.51443580495712</v>
      </c>
      <c r="Y458" s="42">
        <v>137.12534755682807</v>
      </c>
      <c r="Z458" s="42">
        <v>171.30132871802846</v>
      </c>
      <c r="AA458" s="42">
        <v>176.39914859412897</v>
      </c>
      <c r="AB458" s="43">
        <v>1.0638732668419637</v>
      </c>
      <c r="AC458" s="43">
        <v>-4.0167316066926357</v>
      </c>
      <c r="AD458" s="43">
        <v>-0.40770852616979214</v>
      </c>
      <c r="AE458" s="43">
        <v>3.4890671713083021</v>
      </c>
      <c r="AF458" s="43">
        <v>-2.381329866505999</v>
      </c>
      <c r="AG458" s="43">
        <v>3.1917519507362213</v>
      </c>
      <c r="AH458" s="43">
        <v>-2.2700889978072958</v>
      </c>
      <c r="AI458" s="43">
        <v>1.773829822341999</v>
      </c>
      <c r="AJ458" s="43">
        <v>-4.0373307646522472</v>
      </c>
      <c r="AK458" s="43">
        <v>-6.7083115852899393</v>
      </c>
      <c r="AL458" s="43">
        <v>-7.6977606655679658</v>
      </c>
      <c r="AM458" s="43">
        <v>-1.6209500962928169</v>
      </c>
      <c r="AN458" s="43">
        <v>-8.0738103259145095</v>
      </c>
      <c r="AO458" s="43">
        <v>-12.401680305446938</v>
      </c>
      <c r="AP458" s="43">
        <v>-3.1095230002813889</v>
      </c>
      <c r="AQ458" s="43">
        <v>-3.2793371542230498</v>
      </c>
      <c r="AR458" s="43">
        <v>3.2884210791271018</v>
      </c>
      <c r="AS458" s="43">
        <v>-0.94023915876081388</v>
      </c>
      <c r="AT458" s="43">
        <v>-1.4206944706530722</v>
      </c>
      <c r="AU458" s="43">
        <v>6.9176302996571071</v>
      </c>
      <c r="AV458" s="43">
        <v>-3.9989509957770619</v>
      </c>
      <c r="AW458" s="43">
        <v>-3.8032041866725375</v>
      </c>
      <c r="AX458" s="43">
        <v>2.400558158209809</v>
      </c>
      <c r="AY458" s="43">
        <v>6.5545706491618061</v>
      </c>
      <c r="AZ458" s="43">
        <v>5.4485854213752738</v>
      </c>
      <c r="BA458" s="43">
        <v>-0.89948480706550926</v>
      </c>
      <c r="BB458" s="43">
        <v>2.6270797101707322</v>
      </c>
      <c r="BC458" s="43">
        <v>10.24335083578829</v>
      </c>
      <c r="BD458" s="43">
        <v>-1.5214535257071282</v>
      </c>
      <c r="BE458" s="43">
        <v>3.1578115525317862</v>
      </c>
      <c r="BF458" s="43">
        <v>2.3099824990761464</v>
      </c>
      <c r="BG458" s="43">
        <v>2.2393968339914361</v>
      </c>
      <c r="BH458" s="43">
        <v>-7.3787197297050078</v>
      </c>
      <c r="BI458" s="43">
        <v>-20.696030966767232</v>
      </c>
      <c r="BJ458" s="43">
        <v>-12.00888056549344</v>
      </c>
      <c r="BK458" s="43">
        <v>-1.2270944563624209</v>
      </c>
      <c r="BL458" s="43">
        <v>-13.178324363760897</v>
      </c>
      <c r="BM458" s="43">
        <v>-8.7653692008825885</v>
      </c>
      <c r="BN458" s="43">
        <v>-6.4313122361797319</v>
      </c>
      <c r="BO458" s="43">
        <v>-3.1115895330530496</v>
      </c>
      <c r="BP458" s="43">
        <v>4.6391967623481856</v>
      </c>
      <c r="BQ458" s="43">
        <v>-8.8538898785824109</v>
      </c>
      <c r="BR458" s="43">
        <v>-0.84758666322777287</v>
      </c>
      <c r="BS458" s="43">
        <v>12.398500585114336</v>
      </c>
      <c r="BT458" s="43">
        <v>-6.6442611303408894</v>
      </c>
      <c r="BU458" s="43">
        <v>1.7667277011537141</v>
      </c>
      <c r="BV458" s="43">
        <v>0.37087820552075268</v>
      </c>
      <c r="BW458" s="43">
        <v>8.7510939009925792</v>
      </c>
      <c r="BX458" s="43">
        <v>0.68041905931288071</v>
      </c>
      <c r="BY458" s="43">
        <v>-0.34885483615817742</v>
      </c>
      <c r="BZ458" s="43">
        <v>-1.3798675554115134E-2</v>
      </c>
      <c r="CA458" s="43">
        <v>1.4781548466134933</v>
      </c>
      <c r="CB458" s="43">
        <v>-0.42771544167399939</v>
      </c>
      <c r="CC458" s="43">
        <v>0.10060214735306593</v>
      </c>
      <c r="CD458" s="43">
        <v>-0.23480369276251165</v>
      </c>
      <c r="CE458" s="43">
        <v>0.12683471149512521</v>
      </c>
      <c r="CF458" s="43">
        <v>-4.4229066111715127</v>
      </c>
      <c r="CG458" s="43">
        <v>-1.1518670884220841</v>
      </c>
      <c r="CH458" s="43">
        <v>-0.69198886932320003</v>
      </c>
      <c r="CI458" s="43">
        <v>-0.9722808440929076</v>
      </c>
      <c r="CJ458" s="43">
        <v>-0.86521042920448921</v>
      </c>
      <c r="CK458" s="43">
        <v>-0.20799715236674085</v>
      </c>
      <c r="CL458" s="43">
        <v>-0.42346154610088615</v>
      </c>
      <c r="CM458" s="43">
        <v>-0.11010068166120485</v>
      </c>
      <c r="CN458" s="43">
        <v>4.9535411177349422</v>
      </c>
      <c r="CO458" s="43">
        <v>-8.1584894823927223E-2</v>
      </c>
      <c r="CP458" s="43">
        <v>0.2685051085274337</v>
      </c>
      <c r="CQ458" s="43">
        <v>4.7122411979117595</v>
      </c>
      <c r="CR458" s="43">
        <v>-0.31655036114635438</v>
      </c>
      <c r="CS458" s="43">
        <v>9.7399147164181604E-2</v>
      </c>
      <c r="CT458" s="43">
        <v>9.1472609349797687E-2</v>
      </c>
      <c r="CU458" s="43">
        <v>0.18205831075205103</v>
      </c>
      <c r="CV458" s="43">
        <v>-7.665700082661842</v>
      </c>
      <c r="CW458" s="43">
        <v>-3.4673300931846542</v>
      </c>
      <c r="CX458" s="43">
        <v>-1.1907470331037502</v>
      </c>
      <c r="CY458" s="43">
        <v>-0.74718258769607604</v>
      </c>
      <c r="CZ458" s="43">
        <v>-1.4863184930958369</v>
      </c>
      <c r="DA458" s="43">
        <v>-0.1346292074487791</v>
      </c>
      <c r="DB458" s="43">
        <v>-0.54040991736660682</v>
      </c>
      <c r="DC458" s="43">
        <v>-9.9082750766138081E-2</v>
      </c>
      <c r="DD458" s="44">
        <v>1412</v>
      </c>
      <c r="DE458" s="44">
        <f t="shared" si="142"/>
        <v>14421</v>
      </c>
      <c r="DF458" s="43">
        <f t="shared" si="140"/>
        <v>-30.885952031326479</v>
      </c>
      <c r="DG458" s="43">
        <f t="shared" si="140"/>
        <v>-36.128089290459741</v>
      </c>
      <c r="DH458" s="44">
        <v>6185</v>
      </c>
      <c r="DI458" s="44">
        <f t="shared" si="143"/>
        <v>68069</v>
      </c>
      <c r="DJ458" s="43">
        <f t="shared" si="141"/>
        <v>-0.83373416706750136</v>
      </c>
      <c r="DK458" s="43">
        <f t="shared" si="141"/>
        <v>-6.1634960022056813</v>
      </c>
    </row>
    <row r="459" spans="1:115" x14ac:dyDescent="0.25">
      <c r="A459" s="41">
        <v>2023</v>
      </c>
      <c r="B459" s="41" t="s">
        <v>172</v>
      </c>
      <c r="C459" s="41" t="s">
        <v>176</v>
      </c>
      <c r="D459" s="42">
        <v>103.49873852657706</v>
      </c>
      <c r="E459" s="42">
        <v>87.591240875912419</v>
      </c>
      <c r="F459" s="42">
        <v>104.08392322577713</v>
      </c>
      <c r="G459" s="42">
        <v>103.47242779325651</v>
      </c>
      <c r="H459" s="42">
        <v>86.313636654144688</v>
      </c>
      <c r="I459" s="42">
        <v>97.677708458037486</v>
      </c>
      <c r="J459" s="42">
        <v>135.78621973505182</v>
      </c>
      <c r="K459" s="42">
        <v>113.46052817036758</v>
      </c>
      <c r="L459" s="42">
        <v>137.53316162429044</v>
      </c>
      <c r="M459" s="42">
        <v>88.107261530127317</v>
      </c>
      <c r="N459" s="42">
        <v>114.43697478333949</v>
      </c>
      <c r="O459" s="42">
        <v>135.88382346450032</v>
      </c>
      <c r="P459" s="42">
        <v>110.22827297409712</v>
      </c>
      <c r="Q459" s="42">
        <v>186.82627236927726</v>
      </c>
      <c r="R459" s="42">
        <v>352.43335212689647</v>
      </c>
      <c r="S459" s="42">
        <v>148.88722502929573</v>
      </c>
      <c r="T459" s="42">
        <v>187.70046823877738</v>
      </c>
      <c r="U459" s="42">
        <v>122.73735645607641</v>
      </c>
      <c r="V459" s="42">
        <v>157.1533073529661</v>
      </c>
      <c r="W459" s="42">
        <v>196.15340478303261</v>
      </c>
      <c r="X459" s="42">
        <v>134.87002330572176</v>
      </c>
      <c r="Y459" s="42">
        <v>252.70004587050931</v>
      </c>
      <c r="Z459" s="42">
        <v>402.20503222185744</v>
      </c>
      <c r="AA459" s="42">
        <v>204.61992048429954</v>
      </c>
      <c r="AB459" s="43">
        <v>-0.3862540515325974</v>
      </c>
      <c r="AC459" s="43">
        <v>-5.6614444884339203</v>
      </c>
      <c r="AD459" s="43">
        <v>-2.4083203028289923</v>
      </c>
      <c r="AE459" s="43">
        <v>2.5774702049798703</v>
      </c>
      <c r="AF459" s="43">
        <v>-3.5287954790780285</v>
      </c>
      <c r="AG459" s="43">
        <v>2.4586158179927819</v>
      </c>
      <c r="AH459" s="43">
        <v>-5.6935449434204033</v>
      </c>
      <c r="AI459" s="43">
        <v>1.6475190787117233</v>
      </c>
      <c r="AJ459" s="43">
        <v>-5.9363180864477556</v>
      </c>
      <c r="AK459" s="43">
        <v>-22.438131199055466</v>
      </c>
      <c r="AL459" s="43">
        <v>-3.2524165657130455</v>
      </c>
      <c r="AM459" s="43">
        <v>-2.3663004914622365</v>
      </c>
      <c r="AN459" s="43">
        <v>-6.6033719372977862</v>
      </c>
      <c r="AO459" s="43">
        <v>-2.7925958093137027</v>
      </c>
      <c r="AP459" s="43">
        <v>-6.4977000953870379</v>
      </c>
      <c r="AQ459" s="43">
        <v>-1.1206613495227669</v>
      </c>
      <c r="AR459" s="43">
        <v>-7.7543742034769103E-2</v>
      </c>
      <c r="AS459" s="43">
        <v>-19.223485938427821</v>
      </c>
      <c r="AT459" s="43">
        <v>1.3752798210821648</v>
      </c>
      <c r="AU459" s="43">
        <v>4.6868735614546964</v>
      </c>
      <c r="AV459" s="43">
        <v>-3.8628688720205195</v>
      </c>
      <c r="AW459" s="43">
        <v>4.5906046746717166</v>
      </c>
      <c r="AX459" s="43">
        <v>-1.617073083374243</v>
      </c>
      <c r="AY459" s="43">
        <v>8.3149241489338888</v>
      </c>
      <c r="AZ459" s="43">
        <v>4.9096760305630704</v>
      </c>
      <c r="BA459" s="43">
        <v>-1.304467029980616</v>
      </c>
      <c r="BB459" s="43">
        <v>2.19072076094049</v>
      </c>
      <c r="BC459" s="43">
        <v>9.5453342477176619</v>
      </c>
      <c r="BD459" s="43">
        <v>-1.6918884240489929</v>
      </c>
      <c r="BE459" s="43">
        <v>3.0942889941530938</v>
      </c>
      <c r="BF459" s="43">
        <v>1.2845180017933444</v>
      </c>
      <c r="BG459" s="43">
        <v>2.1891821770746001</v>
      </c>
      <c r="BH459" s="43">
        <v>-7.223120466942734</v>
      </c>
      <c r="BI459" s="43">
        <v>-20.841456546884729</v>
      </c>
      <c r="BJ459" s="43">
        <v>-11.324125131318763</v>
      </c>
      <c r="BK459" s="43">
        <v>-1.351200960541743</v>
      </c>
      <c r="BL459" s="43">
        <v>-12.623219331366853</v>
      </c>
      <c r="BM459" s="43">
        <v>-7.9095326893127478</v>
      </c>
      <c r="BN459" s="43">
        <v>-6.446401472225249</v>
      </c>
      <c r="BO459" s="43">
        <v>-2.920366524292517</v>
      </c>
      <c r="BP459" s="43">
        <v>4.1103534461334856</v>
      </c>
      <c r="BQ459" s="43">
        <v>-9.7880905430593792</v>
      </c>
      <c r="BR459" s="43">
        <v>-0.66139093037973495</v>
      </c>
      <c r="BS459" s="43">
        <v>11.517706608286105</v>
      </c>
      <c r="BT459" s="43">
        <v>-6.4036446016750297</v>
      </c>
      <c r="BU459" s="43">
        <v>2.1954439764118927</v>
      </c>
      <c r="BV459" s="43">
        <v>-9.4473141896322943E-2</v>
      </c>
      <c r="BW459" s="43">
        <v>8.7070317257680543</v>
      </c>
      <c r="BX459" s="43">
        <v>-1.1829021653627727</v>
      </c>
      <c r="BY459" s="43">
        <v>-0.49721955802917306</v>
      </c>
      <c r="BZ459" s="43">
        <v>-0.16858576829171246</v>
      </c>
      <c r="CA459" s="43">
        <v>0.83726390129370998</v>
      </c>
      <c r="CB459" s="43">
        <v>-0.51865649088090926</v>
      </c>
      <c r="CC459" s="43">
        <v>9.230985093378638E-2</v>
      </c>
      <c r="CD459" s="43">
        <v>-1.0235615725276401</v>
      </c>
      <c r="CE459" s="43">
        <v>9.5547472139165743E-2</v>
      </c>
      <c r="CF459" s="43">
        <v>-6.0925012059790404</v>
      </c>
      <c r="CG459" s="43">
        <v>-2.580959590413626</v>
      </c>
      <c r="CH459" s="43">
        <v>-0.23285825728634213</v>
      </c>
      <c r="CI459" s="43">
        <v>-1.5681899784904045</v>
      </c>
      <c r="CJ459" s="43">
        <v>-0.52217221843947781</v>
      </c>
      <c r="CK459" s="43">
        <v>-7.4892247721195376E-2</v>
      </c>
      <c r="CL459" s="43">
        <v>-1.0182843830933808</v>
      </c>
      <c r="CM459" s="43">
        <v>-9.5144530534614163E-2</v>
      </c>
      <c r="CN459" s="43">
        <v>4.392852645569298</v>
      </c>
      <c r="CO459" s="43">
        <v>-0.1198573934333967</v>
      </c>
      <c r="CP459" s="43">
        <v>0.23075282315373905</v>
      </c>
      <c r="CQ459" s="43">
        <v>4.3554252816143757</v>
      </c>
      <c r="CR459" s="43">
        <v>-0.33224877450864748</v>
      </c>
      <c r="CS459" s="43">
        <v>9.6930514251328009E-2</v>
      </c>
      <c r="CT459" s="43">
        <v>-1.2242019484241175E-2</v>
      </c>
      <c r="CU459" s="43">
        <v>0.17409221397614094</v>
      </c>
      <c r="CV459" s="43">
        <v>-7.4972651861833954</v>
      </c>
      <c r="CW459" s="43">
        <v>-3.371207037435592</v>
      </c>
      <c r="CX459" s="43">
        <v>-1.0894534087826693</v>
      </c>
      <c r="CY459" s="43">
        <v>-0.83552166582114662</v>
      </c>
      <c r="CZ459" s="43">
        <v>-1.3824886291950085</v>
      </c>
      <c r="DA459" s="43">
        <v>-0.12810782506341167</v>
      </c>
      <c r="DB459" s="43">
        <v>-0.59182802362121467</v>
      </c>
      <c r="DC459" s="43">
        <v>-9.8658596264352777E-2</v>
      </c>
      <c r="DD459" s="44">
        <v>1567</v>
      </c>
      <c r="DE459" s="44">
        <f t="shared" si="142"/>
        <v>15988</v>
      </c>
      <c r="DF459" s="43">
        <f t="shared" si="140"/>
        <v>-19.475847893114086</v>
      </c>
      <c r="DG459" s="43">
        <f t="shared" si="140"/>
        <v>-34.806719947806229</v>
      </c>
      <c r="DH459" s="44">
        <v>7079</v>
      </c>
      <c r="DI459" s="44">
        <f t="shared" si="143"/>
        <v>75148</v>
      </c>
      <c r="DJ459" s="43">
        <f t="shared" si="141"/>
        <v>13.046949856275948</v>
      </c>
      <c r="DK459" s="43">
        <f t="shared" si="141"/>
        <v>-4.6369381487779471</v>
      </c>
    </row>
    <row r="460" spans="1:115" x14ac:dyDescent="0.25">
      <c r="A460" s="41">
        <v>2024</v>
      </c>
      <c r="B460" s="41" t="s">
        <v>160</v>
      </c>
      <c r="C460" s="41" t="s">
        <v>176</v>
      </c>
      <c r="D460" s="42">
        <v>97.524712124365749</v>
      </c>
      <c r="E460" s="42">
        <v>86.598750196922751</v>
      </c>
      <c r="F460" s="42">
        <v>104.27233038618517</v>
      </c>
      <c r="G460" s="42">
        <v>102.18330787751837</v>
      </c>
      <c r="H460" s="42">
        <v>83.531341651339673</v>
      </c>
      <c r="I460" s="42">
        <v>92.219920966873687</v>
      </c>
      <c r="J460" s="42">
        <v>88.167280552440246</v>
      </c>
      <c r="K460" s="42">
        <v>111.20023576746149</v>
      </c>
      <c r="L460" s="42">
        <v>99.841614434240824</v>
      </c>
      <c r="M460" s="42">
        <v>90.906723644665234</v>
      </c>
      <c r="N460" s="42">
        <v>110.28230471536213</v>
      </c>
      <c r="O460" s="42">
        <v>101.19324471405993</v>
      </c>
      <c r="P460" s="42">
        <v>95.69240861883786</v>
      </c>
      <c r="Q460" s="42">
        <v>108.12781603148329</v>
      </c>
      <c r="R460" s="42">
        <v>87.840776829533183</v>
      </c>
      <c r="S460" s="42">
        <v>129.21356442622542</v>
      </c>
      <c r="T460" s="42">
        <v>140.69005411725223</v>
      </c>
      <c r="U460" s="42">
        <v>126.35250123615889</v>
      </c>
      <c r="V460" s="42">
        <v>151.29281491368627</v>
      </c>
      <c r="W460" s="42">
        <v>149.60798475640081</v>
      </c>
      <c r="X460" s="42">
        <v>120.31522574208304</v>
      </c>
      <c r="Y460" s="42">
        <v>143.15556693073231</v>
      </c>
      <c r="Z460" s="42">
        <v>100.30225259933216</v>
      </c>
      <c r="AA460" s="42">
        <v>179.11028892459748</v>
      </c>
      <c r="AB460" s="43">
        <v>-0.21898848388970382</v>
      </c>
      <c r="AC460" s="43">
        <v>-5.3546831955922913</v>
      </c>
      <c r="AD460" s="43">
        <v>1.0099847497899272</v>
      </c>
      <c r="AE460" s="43">
        <v>2.2857852742294016</v>
      </c>
      <c r="AF460" s="43">
        <v>-4.0679846023357396</v>
      </c>
      <c r="AG460" s="43">
        <v>0.82611715684965947</v>
      </c>
      <c r="AH460" s="43">
        <v>-6.3153310104529741</v>
      </c>
      <c r="AI460" s="43">
        <v>0.27731558513586219</v>
      </c>
      <c r="AJ460" s="43">
        <v>-3.1988082514692318</v>
      </c>
      <c r="AK460" s="43">
        <v>2.5733137493024971</v>
      </c>
      <c r="AL460" s="43">
        <v>-11.742454388153579</v>
      </c>
      <c r="AM460" s="43">
        <v>-1.1194501026516868</v>
      </c>
      <c r="AN460" s="43">
        <v>-8.6231259016730561</v>
      </c>
      <c r="AO460" s="43">
        <v>-15.941303648143668</v>
      </c>
      <c r="AP460" s="43">
        <v>-11.435050015937732</v>
      </c>
      <c r="AQ460" s="43">
        <v>2.464258824967458</v>
      </c>
      <c r="AR460" s="43">
        <v>1.2116526559669882</v>
      </c>
      <c r="AS460" s="43">
        <v>4.0128873236325635</v>
      </c>
      <c r="AT460" s="43">
        <v>-8.5565014255075234</v>
      </c>
      <c r="AU460" s="43">
        <v>3.8018848043995357</v>
      </c>
      <c r="AV460" s="43">
        <v>-5.8428770562857562</v>
      </c>
      <c r="AW460" s="43">
        <v>-9.7785548839650964</v>
      </c>
      <c r="AX460" s="43">
        <v>-7.0529903532248088</v>
      </c>
      <c r="AY460" s="43">
        <v>11.026794083422864</v>
      </c>
      <c r="AZ460" s="43">
        <v>-0.21898848388970382</v>
      </c>
      <c r="BA460" s="43">
        <v>-5.3546831955922913</v>
      </c>
      <c r="BB460" s="43">
        <v>1.0099847497899272</v>
      </c>
      <c r="BC460" s="43">
        <v>2.2857852742294016</v>
      </c>
      <c r="BD460" s="43">
        <v>-4.0679846023357396</v>
      </c>
      <c r="BE460" s="43">
        <v>0.82611715684965947</v>
      </c>
      <c r="BF460" s="43">
        <v>-6.3153310104529741</v>
      </c>
      <c r="BG460" s="43">
        <v>0.27731558513586219</v>
      </c>
      <c r="BH460" s="43">
        <v>-3.1988082514692318</v>
      </c>
      <c r="BI460" s="43">
        <v>2.5733137493024971</v>
      </c>
      <c r="BJ460" s="43">
        <v>-11.742454388153579</v>
      </c>
      <c r="BK460" s="43">
        <v>-1.1194501026516868</v>
      </c>
      <c r="BL460" s="43">
        <v>-8.6231259016730561</v>
      </c>
      <c r="BM460" s="43">
        <v>-15.941303648143668</v>
      </c>
      <c r="BN460" s="43">
        <v>-11.435050015937732</v>
      </c>
      <c r="BO460" s="43">
        <v>2.464258824967458</v>
      </c>
      <c r="BP460" s="43">
        <v>1.2116526559669882</v>
      </c>
      <c r="BQ460" s="43">
        <v>4.0128873236325635</v>
      </c>
      <c r="BR460" s="43">
        <v>-8.5565014255075234</v>
      </c>
      <c r="BS460" s="43">
        <v>3.8018848043995357</v>
      </c>
      <c r="BT460" s="43">
        <v>-5.8428770562857562</v>
      </c>
      <c r="BU460" s="43">
        <v>-9.7785548839650964</v>
      </c>
      <c r="BV460" s="43">
        <v>-7.0529903532248088</v>
      </c>
      <c r="BW460" s="43">
        <v>11.026794083422864</v>
      </c>
      <c r="BX460" s="43">
        <v>-0.78714093040342248</v>
      </c>
      <c r="BY460" s="43">
        <v>-0.44336635905469229</v>
      </c>
      <c r="BZ460" s="43">
        <v>0.10070624275862321</v>
      </c>
      <c r="CA460" s="43">
        <v>0.76772359136242929</v>
      </c>
      <c r="CB460" s="43">
        <v>-0.49853536549175337</v>
      </c>
      <c r="CC460" s="43">
        <v>3.8093561402591437E-2</v>
      </c>
      <c r="CD460" s="43">
        <v>-0.77330993708898221</v>
      </c>
      <c r="CE460" s="43">
        <v>2.1547335708361426E-2</v>
      </c>
      <c r="CF460" s="43">
        <v>-3.2087942313351587</v>
      </c>
      <c r="CG460" s="43">
        <v>0.35758550593647448</v>
      </c>
      <c r="CH460" s="43">
        <v>-0.91623997580966476</v>
      </c>
      <c r="CI460" s="43">
        <v>-0.66901260595059941</v>
      </c>
      <c r="CJ460" s="43">
        <v>-0.97653832878407665</v>
      </c>
      <c r="CK460" s="43">
        <v>-0.32357506125561775</v>
      </c>
      <c r="CL460" s="43">
        <v>-0.78737485973758181</v>
      </c>
      <c r="CM460" s="43">
        <v>0.10636109426590702</v>
      </c>
      <c r="CN460" s="43">
        <v>3.6126013395149439</v>
      </c>
      <c r="CO460" s="43">
        <v>-0.17454882441411074</v>
      </c>
      <c r="CP460" s="43">
        <v>0.20780891950445618</v>
      </c>
      <c r="CQ460" s="43">
        <v>3.8390589683637359</v>
      </c>
      <c r="CR460" s="43">
        <v>-0.36463489447324682</v>
      </c>
      <c r="CS460" s="43">
        <v>9.1918092877229435E-2</v>
      </c>
      <c r="CT460" s="43">
        <v>-0.13630301305297421</v>
      </c>
      <c r="CU460" s="43">
        <v>0.14930209070985406</v>
      </c>
      <c r="CV460" s="43">
        <v>-7.7506301245331626</v>
      </c>
      <c r="CW460" s="43">
        <v>-3.2789981442531153</v>
      </c>
      <c r="CX460" s="43">
        <v>-1.1549518651993862</v>
      </c>
      <c r="CY460" s="43">
        <v>-0.93564084109434165</v>
      </c>
      <c r="CZ460" s="43">
        <v>-1.4560234854734628</v>
      </c>
      <c r="DA460" s="43">
        <v>-0.16773894087397434</v>
      </c>
      <c r="DB460" s="43">
        <v>-0.6951789154247181</v>
      </c>
      <c r="DC460" s="43">
        <v>-6.20979322141645E-2</v>
      </c>
      <c r="DD460" s="44">
        <v>1131</v>
      </c>
      <c r="DE460" s="44">
        <f>+DD460</f>
        <v>1131</v>
      </c>
      <c r="DF460" s="43">
        <f t="shared" si="140"/>
        <v>-10.663507109004744</v>
      </c>
      <c r="DG460" s="43">
        <f t="shared" si="140"/>
        <v>-10.663507109004744</v>
      </c>
      <c r="DH460" s="44">
        <v>5749</v>
      </c>
      <c r="DI460" s="44">
        <f>+DH460</f>
        <v>5749</v>
      </c>
      <c r="DJ460" s="43">
        <f t="shared" si="141"/>
        <v>-3.0359251138471932</v>
      </c>
      <c r="DK460" s="43">
        <f t="shared" si="141"/>
        <v>-3.0359251138471932</v>
      </c>
    </row>
    <row r="461" spans="1:115" x14ac:dyDescent="0.25">
      <c r="A461" s="41">
        <v>2024</v>
      </c>
      <c r="B461" s="41" t="s">
        <v>162</v>
      </c>
      <c r="C461" s="41" t="s">
        <v>176</v>
      </c>
      <c r="D461" s="42">
        <v>96.701999039156888</v>
      </c>
      <c r="E461" s="42">
        <v>86.940082970120244</v>
      </c>
      <c r="F461" s="42">
        <v>105.66756178967182</v>
      </c>
      <c r="G461" s="42">
        <v>101.37198451331429</v>
      </c>
      <c r="H461" s="42">
        <v>83.593833218528772</v>
      </c>
      <c r="I461" s="42">
        <v>91.086517325103927</v>
      </c>
      <c r="J461" s="42">
        <v>84.184518692679475</v>
      </c>
      <c r="K461" s="42">
        <v>108.97992132542313</v>
      </c>
      <c r="L461" s="42">
        <v>97.139084599705598</v>
      </c>
      <c r="M461" s="42">
        <v>91.723306546393161</v>
      </c>
      <c r="N461" s="42">
        <v>110.87932645560853</v>
      </c>
      <c r="O461" s="42">
        <v>99.007665225332829</v>
      </c>
      <c r="P461" s="42">
        <v>94.293907788610454</v>
      </c>
      <c r="Q461" s="42">
        <v>93.904531320502784</v>
      </c>
      <c r="R461" s="42">
        <v>72.711253857365477</v>
      </c>
      <c r="S461" s="42">
        <v>115.35912316356369</v>
      </c>
      <c r="T461" s="42">
        <v>137.35425939856066</v>
      </c>
      <c r="U461" s="42">
        <v>126.97656818209251</v>
      </c>
      <c r="V461" s="42">
        <v>151.99492138273334</v>
      </c>
      <c r="W461" s="42">
        <v>146.94206867563605</v>
      </c>
      <c r="X461" s="42">
        <v>118.59424820856827</v>
      </c>
      <c r="Y461" s="42">
        <v>125.57250206074421</v>
      </c>
      <c r="Z461" s="42">
        <v>83.435945459699596</v>
      </c>
      <c r="AA461" s="42">
        <v>160.16146613325841</v>
      </c>
      <c r="AB461" s="43">
        <v>-0.92012248514162787</v>
      </c>
      <c r="AC461" s="43">
        <v>-5.388879364535148</v>
      </c>
      <c r="AD461" s="43">
        <v>1.9642206384160366</v>
      </c>
      <c r="AE461" s="43">
        <v>1.2315652511990072</v>
      </c>
      <c r="AF461" s="43">
        <v>-5.182440596053139</v>
      </c>
      <c r="AG461" s="43">
        <v>2.8926568809622299</v>
      </c>
      <c r="AH461" s="43">
        <v>-5.5817339003179756</v>
      </c>
      <c r="AI461" s="43">
        <v>-2.7950736484077088</v>
      </c>
      <c r="AJ461" s="43">
        <v>-0.37630625605092893</v>
      </c>
      <c r="AK461" s="43">
        <v>-4.2739645384605058</v>
      </c>
      <c r="AL461" s="43">
        <v>-2.1695435788215978</v>
      </c>
      <c r="AM461" s="43">
        <v>3.1757663404465619</v>
      </c>
      <c r="AN461" s="43">
        <v>-4.6865604463621979</v>
      </c>
      <c r="AO461" s="43">
        <v>-4.0316098913634306</v>
      </c>
      <c r="AP461" s="43">
        <v>-13.022971830001062</v>
      </c>
      <c r="AQ461" s="43">
        <v>1.4100878309462717</v>
      </c>
      <c r="AR461" s="43">
        <v>3.0010374041924637</v>
      </c>
      <c r="AS461" s="43">
        <v>-4.743968572974655</v>
      </c>
      <c r="AT461" s="43">
        <v>-5.5095117287273787E-2</v>
      </c>
      <c r="AU461" s="43">
        <v>7.1929694649561116</v>
      </c>
      <c r="AV461" s="43">
        <v>-1.7920192471127638</v>
      </c>
      <c r="AW461" s="43">
        <v>0.53158007107192429</v>
      </c>
      <c r="AX461" s="43">
        <v>-8.9648654219387058</v>
      </c>
      <c r="AY461" s="43">
        <v>8.710084943135854</v>
      </c>
      <c r="AZ461" s="43">
        <v>-0.56930654740490194</v>
      </c>
      <c r="BA461" s="43">
        <v>-5.3718179995991377</v>
      </c>
      <c r="BB461" s="43">
        <v>1.4880305240299929</v>
      </c>
      <c r="BC461" s="43">
        <v>1.7580457556041651</v>
      </c>
      <c r="BD461" s="43">
        <v>-4.628676559979894</v>
      </c>
      <c r="BE461" s="43">
        <v>1.8425176839934165</v>
      </c>
      <c r="BF461" s="43">
        <v>-5.9584381697884714</v>
      </c>
      <c r="BG461" s="43">
        <v>-1.2672890494642708</v>
      </c>
      <c r="BH461" s="43">
        <v>-1.8271902678135166</v>
      </c>
      <c r="BI461" s="43">
        <v>-0.98383098853886963</v>
      </c>
      <c r="BJ461" s="43">
        <v>-7.1893396974328061</v>
      </c>
      <c r="BK461" s="43">
        <v>0.95907603264713259</v>
      </c>
      <c r="BL461" s="43">
        <v>-6.7108264853345867</v>
      </c>
      <c r="BM461" s="43">
        <v>-10.7958573745207</v>
      </c>
      <c r="BN461" s="43">
        <v>-12.161316825933078</v>
      </c>
      <c r="BO461" s="43">
        <v>1.9643139791833963</v>
      </c>
      <c r="BP461" s="43">
        <v>2.0877734304934004</v>
      </c>
      <c r="BQ461" s="43">
        <v>-0.56871437612180387</v>
      </c>
      <c r="BR461" s="43">
        <v>-4.4847911201374657</v>
      </c>
      <c r="BS461" s="43">
        <v>5.4549401833382305</v>
      </c>
      <c r="BT461" s="43">
        <v>-3.8746814229403626</v>
      </c>
      <c r="BU461" s="43">
        <v>-5.2372461151465544</v>
      </c>
      <c r="BV461" s="43">
        <v>-7.931036745531161</v>
      </c>
      <c r="BW461" s="43">
        <v>9.9209535751250364</v>
      </c>
      <c r="BX461" s="43">
        <v>-1.2688229531353468</v>
      </c>
      <c r="BY461" s="43">
        <v>-0.44298310150146575</v>
      </c>
      <c r="BZ461" s="43">
        <v>0.20740234051584899</v>
      </c>
      <c r="CA461" s="43">
        <v>0.4426823668840103</v>
      </c>
      <c r="CB461" s="43">
        <v>-0.65477015535523819</v>
      </c>
      <c r="CC461" s="43">
        <v>9.2840329575570466E-2</v>
      </c>
      <c r="CD461" s="43">
        <v>-0.66642943172249947</v>
      </c>
      <c r="CE461" s="43">
        <v>-0.24756530153157319</v>
      </c>
      <c r="CF461" s="43">
        <v>-0.42312062373997339</v>
      </c>
      <c r="CG461" s="43">
        <v>-0.73404951760339221</v>
      </c>
      <c r="CH461" s="43">
        <v>-0.12942683207947542</v>
      </c>
      <c r="CI461" s="43">
        <v>1.6933250230137695</v>
      </c>
      <c r="CJ461" s="43">
        <v>-0.53189594400999451</v>
      </c>
      <c r="CK461" s="43">
        <v>-6.7269580659246875E-2</v>
      </c>
      <c r="CL461" s="43">
        <v>-0.72675236511212171</v>
      </c>
      <c r="CM461" s="43">
        <v>7.2948592710487883E-2</v>
      </c>
      <c r="CN461" s="43">
        <v>-1.0208039270255511</v>
      </c>
      <c r="CO461" s="43">
        <v>-0.43999759499439783</v>
      </c>
      <c r="CP461" s="43">
        <v>0.15407178756235151</v>
      </c>
      <c r="CQ461" s="43">
        <v>0.62419951206117519</v>
      </c>
      <c r="CR461" s="43">
        <v>-0.57184153198752186</v>
      </c>
      <c r="CS461" s="43">
        <v>6.546287371355082E-2</v>
      </c>
      <c r="CT461" s="43">
        <v>-0.73991064601002388</v>
      </c>
      <c r="CU461" s="43">
        <v>-0.11278832737068503</v>
      </c>
      <c r="CV461" s="43">
        <v>-2.0224165778458194</v>
      </c>
      <c r="CW461" s="43">
        <v>-0.20736170156346614</v>
      </c>
      <c r="CX461" s="43">
        <v>-0.64743549523874511</v>
      </c>
      <c r="CY461" s="43">
        <v>0.46700798221516671</v>
      </c>
      <c r="CZ461" s="43">
        <v>-0.76105098421262274</v>
      </c>
      <c r="DA461" s="43">
        <v>-0.19916056131536167</v>
      </c>
      <c r="DB461" s="43">
        <v>-0.76456859009578626</v>
      </c>
      <c r="DC461" s="43">
        <v>9.0152772364995887E-2</v>
      </c>
      <c r="DD461" s="44">
        <v>1374</v>
      </c>
      <c r="DE461" s="44">
        <f t="shared" ref="DE461:DE471" si="144">DD461+DE460</f>
        <v>2505</v>
      </c>
      <c r="DF461" s="43">
        <f t="shared" si="140"/>
        <v>0.80704328686720395</v>
      </c>
      <c r="DG461" s="43">
        <f t="shared" si="140"/>
        <v>-4.716622289844052</v>
      </c>
      <c r="DH461" s="44">
        <v>6306</v>
      </c>
      <c r="DI461" s="44">
        <f t="shared" ref="DI461:DI471" si="145">DH461+DI460</f>
        <v>12055</v>
      </c>
      <c r="DJ461" s="43">
        <f t="shared" si="141"/>
        <v>4.0765802937778428</v>
      </c>
      <c r="DK461" s="43">
        <f t="shared" si="141"/>
        <v>0.55889222555889351</v>
      </c>
    </row>
    <row r="462" spans="1:115" x14ac:dyDescent="0.25">
      <c r="A462" s="41">
        <v>2024</v>
      </c>
      <c r="B462" s="41" t="s">
        <v>163</v>
      </c>
      <c r="C462" s="41" t="s">
        <v>176</v>
      </c>
      <c r="D462" s="42">
        <v>96.284293290307644</v>
      </c>
      <c r="E462" s="42">
        <v>86.241663603423845</v>
      </c>
      <c r="F462" s="42">
        <v>105.97266257404394</v>
      </c>
      <c r="G462" s="42">
        <v>100.42880171042867</v>
      </c>
      <c r="H462" s="42">
        <v>84.05683892088426</v>
      </c>
      <c r="I462" s="42">
        <v>88.604549709159997</v>
      </c>
      <c r="J462" s="42">
        <v>84.034225792311148</v>
      </c>
      <c r="K462" s="42">
        <v>110.43142882769752</v>
      </c>
      <c r="L462" s="42">
        <v>101.11348861647815</v>
      </c>
      <c r="M462" s="42">
        <v>87.309613633502735</v>
      </c>
      <c r="N462" s="42">
        <v>97.595329983481335</v>
      </c>
      <c r="O462" s="42">
        <v>108.28558920824543</v>
      </c>
      <c r="P462" s="42">
        <v>93.072547740171899</v>
      </c>
      <c r="Q462" s="42">
        <v>74.092663349270566</v>
      </c>
      <c r="R462" s="42">
        <v>85.988649079616309</v>
      </c>
      <c r="S462" s="42">
        <v>128.07756313405824</v>
      </c>
      <c r="T462" s="42">
        <v>143.67016250864188</v>
      </c>
      <c r="U462" s="42">
        <v>120.67597760644746</v>
      </c>
      <c r="V462" s="42">
        <v>134.19978903318105</v>
      </c>
      <c r="W462" s="42">
        <v>161.44972979048987</v>
      </c>
      <c r="X462" s="42">
        <v>116.87949788979324</v>
      </c>
      <c r="Y462" s="42">
        <v>100.5336060011053</v>
      </c>
      <c r="Z462" s="42">
        <v>98.886477139785768</v>
      </c>
      <c r="AA462" s="42">
        <v>178.75825415786289</v>
      </c>
      <c r="AB462" s="43">
        <v>-1.3649107756774526</v>
      </c>
      <c r="AC462" s="43">
        <v>-6.4483053261178984</v>
      </c>
      <c r="AD462" s="43">
        <v>2.1064423940749366</v>
      </c>
      <c r="AE462" s="43">
        <v>-0.31872632553329172</v>
      </c>
      <c r="AF462" s="43">
        <v>-3.1358428805237426</v>
      </c>
      <c r="AG462" s="43">
        <v>1.9682199258597599</v>
      </c>
      <c r="AH462" s="43">
        <v>-5.0115830115829985</v>
      </c>
      <c r="AI462" s="43">
        <v>-1.2457718010065344</v>
      </c>
      <c r="AJ462" s="43">
        <v>-2.6687566803856644</v>
      </c>
      <c r="AK462" s="43">
        <v>-9.7669225536478503</v>
      </c>
      <c r="AL462" s="43">
        <v>-15.711827203547024</v>
      </c>
      <c r="AM462" s="43">
        <v>3.9844910943974243</v>
      </c>
      <c r="AN462" s="43">
        <v>-11.294625103937761</v>
      </c>
      <c r="AO462" s="43">
        <v>-12.086953657147149</v>
      </c>
      <c r="AP462" s="43">
        <v>-8.4066702105160864</v>
      </c>
      <c r="AQ462" s="43">
        <v>-2.8005851970099194</v>
      </c>
      <c r="AR462" s="43">
        <v>-0.13128396823001154</v>
      </c>
      <c r="AS462" s="43">
        <v>-11.636387570649809</v>
      </c>
      <c r="AT462" s="43">
        <v>-14.81128372610776</v>
      </c>
      <c r="AU462" s="43">
        <v>7.2382288928248606</v>
      </c>
      <c r="AV462" s="43">
        <v>-9.9657120381545283</v>
      </c>
      <c r="AW462" s="43">
        <v>-8.3573779233698247</v>
      </c>
      <c r="AX462" s="43">
        <v>-4.6602971366189294</v>
      </c>
      <c r="AY462" s="43">
        <v>3.6000842979717174</v>
      </c>
      <c r="AZ462" s="43">
        <v>-0.83441250593411231</v>
      </c>
      <c r="BA462" s="43">
        <v>-5.7319257593658524</v>
      </c>
      <c r="BB462" s="43">
        <v>1.694639742524906</v>
      </c>
      <c r="BC462" s="43">
        <v>1.0624252189164407</v>
      </c>
      <c r="BD462" s="43">
        <v>-4.1342562729357208</v>
      </c>
      <c r="BE462" s="43">
        <v>1.8834447932536413</v>
      </c>
      <c r="BF462" s="43">
        <v>-5.6501791213625978</v>
      </c>
      <c r="BG462" s="43">
        <v>-1.2601028655400803</v>
      </c>
      <c r="BH462" s="43">
        <v>-2.1142756427043663</v>
      </c>
      <c r="BI462" s="43">
        <v>-4.0060160390694151</v>
      </c>
      <c r="BJ462" s="43">
        <v>-9.9762699284970164</v>
      </c>
      <c r="BK462" s="43">
        <v>2.0008044050122908</v>
      </c>
      <c r="BL462" s="43">
        <v>-8.2694260382371159</v>
      </c>
      <c r="BM462" s="43">
        <v>-11.146005429987383</v>
      </c>
      <c r="BN462" s="43">
        <v>-10.887233941989582</v>
      </c>
      <c r="BO462" s="43">
        <v>0.27483168351305487</v>
      </c>
      <c r="BP462" s="43">
        <v>1.3207904749920507</v>
      </c>
      <c r="BQ462" s="43">
        <v>-4.4309904415638872</v>
      </c>
      <c r="BR462" s="43">
        <v>-7.9091053903793789</v>
      </c>
      <c r="BS462" s="43">
        <v>6.0767596616838393</v>
      </c>
      <c r="BT462" s="43">
        <v>-5.9645562800242358</v>
      </c>
      <c r="BU462" s="43">
        <v>-6.1075742411927925</v>
      </c>
      <c r="BV462" s="43">
        <v>-6.8124832895658187</v>
      </c>
      <c r="BW462" s="43">
        <v>7.6544322971002332</v>
      </c>
      <c r="BX462" s="43">
        <v>-1.4351889260931825</v>
      </c>
      <c r="BY462" s="43">
        <v>-0.49418117276071089</v>
      </c>
      <c r="BZ462" s="43">
        <v>0.15729312577088556</v>
      </c>
      <c r="CA462" s="43">
        <v>-0.10577790937171931</v>
      </c>
      <c r="CB462" s="43">
        <v>-0.41552965650286439</v>
      </c>
      <c r="CC462" s="43">
        <v>5.8738793897044249E-2</v>
      </c>
      <c r="CD462" s="43">
        <v>-0.51480872377591558</v>
      </c>
      <c r="CE462" s="43">
        <v>-0.12092338334990214</v>
      </c>
      <c r="CF462" s="43">
        <v>-2.7121912534944443</v>
      </c>
      <c r="CG462" s="43">
        <v>-1.4586989494095166</v>
      </c>
      <c r="CH462" s="43">
        <v>-1.3373182568905404</v>
      </c>
      <c r="CI462" s="43">
        <v>2.1224327233196529</v>
      </c>
      <c r="CJ462" s="43">
        <v>-1.2213422419025362</v>
      </c>
      <c r="CK462" s="43">
        <v>-0.15997363441933823</v>
      </c>
      <c r="CL462" s="43">
        <v>-0.5528409655936728</v>
      </c>
      <c r="CM462" s="43">
        <v>-0.10444992859849318</v>
      </c>
      <c r="CN462" s="43">
        <v>-1.0663820582357497</v>
      </c>
      <c r="CO462" s="43">
        <v>-0.45804275256125776</v>
      </c>
      <c r="CP462" s="43">
        <v>0.14748905122297393</v>
      </c>
      <c r="CQ462" s="43">
        <v>0.47709866657348238</v>
      </c>
      <c r="CR462" s="43">
        <v>-0.519754338543154</v>
      </c>
      <c r="CS462" s="43">
        <v>5.8415885906635621E-2</v>
      </c>
      <c r="CT462" s="43">
        <v>-0.65609171414488321</v>
      </c>
      <c r="CU462" s="43">
        <v>-0.11549685668954664</v>
      </c>
      <c r="CV462" s="43">
        <v>-2.2425650430619499</v>
      </c>
      <c r="CW462" s="43">
        <v>-0.63396559863587232</v>
      </c>
      <c r="CX462" s="43">
        <v>-0.86437343709961278</v>
      </c>
      <c r="CY462" s="43">
        <v>1.0313514764949461</v>
      </c>
      <c r="CZ462" s="43">
        <v>-0.91784512383829897</v>
      </c>
      <c r="DA462" s="43">
        <v>-0.18577831930335773</v>
      </c>
      <c r="DB462" s="43">
        <v>-0.69574966186231446</v>
      </c>
      <c r="DC462" s="43">
        <v>2.3795621182560137E-2</v>
      </c>
      <c r="DD462" s="44">
        <v>1182</v>
      </c>
      <c r="DE462" s="44">
        <f t="shared" si="144"/>
        <v>3687</v>
      </c>
      <c r="DF462" s="43">
        <f t="shared" si="140"/>
        <v>-20.081135902636916</v>
      </c>
      <c r="DG462" s="43">
        <f t="shared" si="140"/>
        <v>-10.248296007789682</v>
      </c>
      <c r="DH462" s="44">
        <v>5841</v>
      </c>
      <c r="DI462" s="44">
        <f t="shared" si="145"/>
        <v>17896</v>
      </c>
      <c r="DJ462" s="43">
        <f t="shared" si="141"/>
        <v>-14.816975353653206</v>
      </c>
      <c r="DK462" s="43">
        <f t="shared" si="141"/>
        <v>-5.0358185195011895</v>
      </c>
    </row>
    <row r="463" spans="1:115" x14ac:dyDescent="0.25">
      <c r="A463" s="41">
        <v>2024</v>
      </c>
      <c r="B463" s="41" t="s">
        <v>164</v>
      </c>
      <c r="C463" s="41" t="s">
        <v>176</v>
      </c>
      <c r="D463" s="42">
        <v>97.566181966415044</v>
      </c>
      <c r="E463" s="42">
        <v>86.982093157590725</v>
      </c>
      <c r="F463" s="42">
        <v>105.8682748230726</v>
      </c>
      <c r="G463" s="42">
        <v>101.50694652559062</v>
      </c>
      <c r="H463" s="42">
        <v>89.416911070239124</v>
      </c>
      <c r="I463" s="42">
        <v>88.552030257969577</v>
      </c>
      <c r="J463" s="42">
        <v>85.028208383383515</v>
      </c>
      <c r="K463" s="42">
        <v>108.83846084850657</v>
      </c>
      <c r="L463" s="42">
        <v>96.466393207228506</v>
      </c>
      <c r="M463" s="42">
        <v>91.201395949213392</v>
      </c>
      <c r="N463" s="42">
        <v>108.47776237540742</v>
      </c>
      <c r="O463" s="42">
        <v>97.672712804038625</v>
      </c>
      <c r="P463" s="42">
        <v>91.211520237219773</v>
      </c>
      <c r="Q463" s="42">
        <v>77.933338711273436</v>
      </c>
      <c r="R463" s="42">
        <v>85.698192702365318</v>
      </c>
      <c r="S463" s="42">
        <v>120.35789770988802</v>
      </c>
      <c r="T463" s="42">
        <v>137.02872452556659</v>
      </c>
      <c r="U463" s="42">
        <v>125.84584683732916</v>
      </c>
      <c r="V463" s="42">
        <v>149.31811612460049</v>
      </c>
      <c r="W463" s="42">
        <v>146.34179893099716</v>
      </c>
      <c r="X463" s="42">
        <v>114.6231791986104</v>
      </c>
      <c r="Y463" s="42">
        <v>105.18796514721933</v>
      </c>
      <c r="Z463" s="42">
        <v>98.623014882485933</v>
      </c>
      <c r="AA463" s="42">
        <v>168.61009495613862</v>
      </c>
      <c r="AB463" s="43">
        <v>-2.6468740445839689E-2</v>
      </c>
      <c r="AC463" s="43">
        <v>-4.651162790697672</v>
      </c>
      <c r="AD463" s="43">
        <v>0.75844772666087135</v>
      </c>
      <c r="AE463" s="43">
        <v>0.55630686078536051</v>
      </c>
      <c r="AF463" s="43">
        <v>2.7801812096971856</v>
      </c>
      <c r="AG463" s="43">
        <v>3.5378596543741425</v>
      </c>
      <c r="AH463" s="43">
        <v>-3.2868409806131038</v>
      </c>
      <c r="AI463" s="43">
        <v>-1.6916196772312042</v>
      </c>
      <c r="AJ463" s="43">
        <v>-0.53142642500834114</v>
      </c>
      <c r="AK463" s="43">
        <v>11.73076938156219</v>
      </c>
      <c r="AL463" s="43">
        <v>6.7930426438835179</v>
      </c>
      <c r="AM463" s="43">
        <v>-3.1871116622184559</v>
      </c>
      <c r="AN463" s="43">
        <v>-1.221338149059048</v>
      </c>
      <c r="AO463" s="43">
        <v>-3.5895995879198228E-2</v>
      </c>
      <c r="AP463" s="43">
        <v>-13.343404424661331</v>
      </c>
      <c r="AQ463" s="43">
        <v>0.26858329992422991</v>
      </c>
      <c r="AR463" s="43">
        <v>1.2048543754765051</v>
      </c>
      <c r="AS463" s="43">
        <v>8.1894206968287087</v>
      </c>
      <c r="AT463" s="43">
        <v>6.8778807875309544</v>
      </c>
      <c r="AU463" s="43">
        <v>-0.45197323567338632</v>
      </c>
      <c r="AV463" s="43">
        <v>-0.2061677431826836</v>
      </c>
      <c r="AW463" s="43">
        <v>2.9924160577532444</v>
      </c>
      <c r="AX463" s="43">
        <v>-10.17758306690334</v>
      </c>
      <c r="AY463" s="43">
        <v>6.0786468456820897</v>
      </c>
      <c r="AZ463" s="43">
        <v>-0.63251935893179345</v>
      </c>
      <c r="BA463" s="43">
        <v>-5.4631352899069618</v>
      </c>
      <c r="BB463" s="43">
        <v>1.4580211581238789</v>
      </c>
      <c r="BC463" s="43">
        <v>0.93525068847104542</v>
      </c>
      <c r="BD463" s="43">
        <v>-2.4106975722110624</v>
      </c>
      <c r="BE463" s="43">
        <v>2.2849533442887537</v>
      </c>
      <c r="BF463" s="43">
        <v>-5.0724637681159539</v>
      </c>
      <c r="BG463" s="43">
        <v>-1.3673290493577905</v>
      </c>
      <c r="BH463" s="43">
        <v>-1.7319544953386723</v>
      </c>
      <c r="BI463" s="43">
        <v>-0.46571175520991881</v>
      </c>
      <c r="BJ463" s="43">
        <v>-6.2379759692889447</v>
      </c>
      <c r="BK463" s="43">
        <v>0.7030888854969497</v>
      </c>
      <c r="BL463" s="43">
        <v>-6.64610336751148</v>
      </c>
      <c r="BM463" s="43">
        <v>-8.9177948220679486</v>
      </c>
      <c r="BN463" s="43">
        <v>-11.534010754755364</v>
      </c>
      <c r="BO463" s="43">
        <v>0.27330619607788265</v>
      </c>
      <c r="BP463" s="43">
        <v>1.292333202012852</v>
      </c>
      <c r="BQ463" s="43">
        <v>-1.5393120597854248</v>
      </c>
      <c r="BR463" s="43">
        <v>-4.5486981587184339</v>
      </c>
      <c r="BS463" s="43">
        <v>4.418473421854241</v>
      </c>
      <c r="BT463" s="43">
        <v>-4.6235452251289448</v>
      </c>
      <c r="BU463" s="43">
        <v>-4.2315692630211066</v>
      </c>
      <c r="BV463" s="43">
        <v>-7.7069277234350864</v>
      </c>
      <c r="BW463" s="43">
        <v>7.2631644792192862</v>
      </c>
      <c r="BX463" s="43">
        <v>-0.45282246608382459</v>
      </c>
      <c r="BY463" s="43">
        <v>-0.41233177424507089</v>
      </c>
      <c r="BZ463" s="43">
        <v>6.5244287264398973E-2</v>
      </c>
      <c r="CA463" s="43">
        <v>0.76403389189052962</v>
      </c>
      <c r="CB463" s="43">
        <v>-0.38926321120014556</v>
      </c>
      <c r="CC463" s="43">
        <v>0.10026775659639452</v>
      </c>
      <c r="CD463" s="43">
        <v>-0.41505903508195902</v>
      </c>
      <c r="CE463" s="43">
        <v>-0.16571438130797225</v>
      </c>
      <c r="CF463" s="43">
        <v>-0.78847164848823659</v>
      </c>
      <c r="CG463" s="43">
        <v>1.4191811496566265</v>
      </c>
      <c r="CH463" s="43">
        <v>0.59152936424272728</v>
      </c>
      <c r="CI463" s="43">
        <v>-1.81576807973302</v>
      </c>
      <c r="CJ463" s="43">
        <v>-0.11943374105728845</v>
      </c>
      <c r="CK463" s="43">
        <v>-3.3561493951363409E-3</v>
      </c>
      <c r="CL463" s="43">
        <v>-0.87056889030813123</v>
      </c>
      <c r="CM463" s="43">
        <v>9.9446981059856995E-3</v>
      </c>
      <c r="CN463" s="43">
        <v>-0.94269413670607749</v>
      </c>
      <c r="CO463" s="43">
        <v>-0.45518537930314856</v>
      </c>
      <c r="CP463" s="43">
        <v>0.12694258606351214</v>
      </c>
      <c r="CQ463" s="43">
        <v>0.52895287536507107</v>
      </c>
      <c r="CR463" s="43">
        <v>-0.48835663142462776</v>
      </c>
      <c r="CS463" s="43">
        <v>6.8871360049871044E-2</v>
      </c>
      <c r="CT463" s="43">
        <v>-0.59587670100249956</v>
      </c>
      <c r="CU463" s="43">
        <v>-0.12804224645425585</v>
      </c>
      <c r="CV463" s="43">
        <v>-1.8752724509411003</v>
      </c>
      <c r="CW463" s="43">
        <v>-0.13807823597874239</v>
      </c>
      <c r="CX463" s="43">
        <v>-0.51273573704568409</v>
      </c>
      <c r="CY463" s="43">
        <v>0.35837742215166252</v>
      </c>
      <c r="CZ463" s="43">
        <v>-0.72894868161655968</v>
      </c>
      <c r="DA463" s="43">
        <v>-0.14171870748982771</v>
      </c>
      <c r="DB463" s="43">
        <v>-0.73797296918695909</v>
      </c>
      <c r="DC463" s="43">
        <v>2.5804458225009909E-2</v>
      </c>
      <c r="DD463" s="44">
        <v>1486</v>
      </c>
      <c r="DE463" s="44">
        <f t="shared" si="144"/>
        <v>5173</v>
      </c>
      <c r="DF463" s="43">
        <f t="shared" si="140"/>
        <v>32.206405693950167</v>
      </c>
      <c r="DG463" s="43">
        <f t="shared" si="140"/>
        <v>-1.1276758409785925</v>
      </c>
      <c r="DH463" s="44">
        <v>6499</v>
      </c>
      <c r="DI463" s="44">
        <f t="shared" si="145"/>
        <v>24395</v>
      </c>
      <c r="DJ463" s="43">
        <f t="shared" si="141"/>
        <v>18.271155595996369</v>
      </c>
      <c r="DK463" s="43">
        <f t="shared" si="141"/>
        <v>0.22596548890714274</v>
      </c>
    </row>
    <row r="464" spans="1:115" x14ac:dyDescent="0.25">
      <c r="A464" s="41">
        <v>2024</v>
      </c>
      <c r="B464" s="41" t="s">
        <v>165</v>
      </c>
      <c r="C464" s="41" t="s">
        <v>176</v>
      </c>
      <c r="D464" s="42">
        <v>97.159694602789955</v>
      </c>
      <c r="E464" s="42">
        <v>85.968597384865845</v>
      </c>
      <c r="F464" s="42">
        <v>106.07620164411806</v>
      </c>
      <c r="G464" s="42">
        <v>101.06793216187859</v>
      </c>
      <c r="H464" s="42">
        <v>89.223755317109223</v>
      </c>
      <c r="I464" s="42">
        <v>88.582525423216268</v>
      </c>
      <c r="J464" s="42">
        <v>84.044473035518081</v>
      </c>
      <c r="K464" s="42">
        <v>108.83231039298846</v>
      </c>
      <c r="L464" s="42">
        <v>102.55563835274113</v>
      </c>
      <c r="M464" s="42">
        <v>97.345508709898638</v>
      </c>
      <c r="N464" s="42">
        <v>109.28511911888216</v>
      </c>
      <c r="O464" s="42">
        <v>103.23085340314209</v>
      </c>
      <c r="P464" s="42">
        <v>95.570689043544448</v>
      </c>
      <c r="Q464" s="42">
        <v>83.891112355934922</v>
      </c>
      <c r="R464" s="42">
        <v>105.09255616419257</v>
      </c>
      <c r="S464" s="42">
        <v>129.97854983010384</v>
      </c>
      <c r="T464" s="42">
        <v>144.87510633015569</v>
      </c>
      <c r="U464" s="42">
        <v>133.75584313486266</v>
      </c>
      <c r="V464" s="42">
        <v>149.19115659863346</v>
      </c>
      <c r="W464" s="42">
        <v>153.98114887136131</v>
      </c>
      <c r="X464" s="42">
        <v>119.42443603615291</v>
      </c>
      <c r="Y464" s="42">
        <v>113.94768667774551</v>
      </c>
      <c r="Z464" s="42">
        <v>121.20989988053768</v>
      </c>
      <c r="AA464" s="42">
        <v>182.52191587711545</v>
      </c>
      <c r="AB464" s="43">
        <v>-0.20215106104058966</v>
      </c>
      <c r="AC464" s="43">
        <v>-4.8584878247224905</v>
      </c>
      <c r="AD464" s="43">
        <v>0.66281968189130236</v>
      </c>
      <c r="AE464" s="43">
        <v>0.55408075107450383</v>
      </c>
      <c r="AF464" s="43">
        <v>3.8174246430460412</v>
      </c>
      <c r="AG464" s="43">
        <v>2.7138787939233522</v>
      </c>
      <c r="AH464" s="43">
        <v>-6.0662747194013882</v>
      </c>
      <c r="AI464" s="43">
        <v>-1.6862516320804377</v>
      </c>
      <c r="AJ464" s="43">
        <v>1.4274829652225041</v>
      </c>
      <c r="AK464" s="43">
        <v>11.060046491131924</v>
      </c>
      <c r="AL464" s="43">
        <v>0.34352540731283909</v>
      </c>
      <c r="AM464" s="43">
        <v>1.331884045654963</v>
      </c>
      <c r="AN464" s="43">
        <v>-4.075578954427872</v>
      </c>
      <c r="AO464" s="43">
        <v>-6.1225144395097519</v>
      </c>
      <c r="AP464" s="43">
        <v>-7.6548385070347003</v>
      </c>
      <c r="AQ464" s="43">
        <v>3.3809944086406807</v>
      </c>
      <c r="AR464" s="43">
        <v>2.8445431478733463</v>
      </c>
      <c r="AS464" s="43">
        <v>6.3708034054951179</v>
      </c>
      <c r="AT464" s="43">
        <v>-0.95208674999540666</v>
      </c>
      <c r="AU464" s="43">
        <v>4.0967594298495724</v>
      </c>
      <c r="AV464" s="43">
        <v>-3.9806669440510922</v>
      </c>
      <c r="AW464" s="43">
        <v>-3.2934927608847753</v>
      </c>
      <c r="AX464" s="43">
        <v>-4.6791798532292761</v>
      </c>
      <c r="AY464" s="43">
        <v>9.0980018040116128</v>
      </c>
      <c r="AZ464" s="43">
        <v>-0.54664354324084341</v>
      </c>
      <c r="BA464" s="43">
        <v>-5.3436254408031569</v>
      </c>
      <c r="BB464" s="43">
        <v>1.2972133124692586</v>
      </c>
      <c r="BC464" s="43">
        <v>0.85896960809088707</v>
      </c>
      <c r="BD464" s="43">
        <v>-1.1800816326530628</v>
      </c>
      <c r="BE464" s="43">
        <v>2.3692829390393522</v>
      </c>
      <c r="BF464" s="43">
        <v>-5.2704429301533295</v>
      </c>
      <c r="BG464" s="43">
        <v>-1.4307986598702138</v>
      </c>
      <c r="BH464" s="43">
        <v>-1.0963778632922749</v>
      </c>
      <c r="BI464" s="43">
        <v>1.7768794073796279</v>
      </c>
      <c r="BJ464" s="43">
        <v>-4.9683401167977204</v>
      </c>
      <c r="BK464" s="43">
        <v>0.82988659209553006</v>
      </c>
      <c r="BL464" s="43">
        <v>-6.134453937904194</v>
      </c>
      <c r="BM464" s="43">
        <v>-8.3953101037393179</v>
      </c>
      <c r="BN464" s="43">
        <v>-10.631881429284684</v>
      </c>
      <c r="BO464" s="43">
        <v>0.90616576743414168</v>
      </c>
      <c r="BP464" s="43">
        <v>1.6080910386669478</v>
      </c>
      <c r="BQ464" s="43">
        <v>3.1007364997792664E-2</v>
      </c>
      <c r="BR464" s="43">
        <v>-3.8409060672745299</v>
      </c>
      <c r="BS464" s="43">
        <v>4.3529870234509493</v>
      </c>
      <c r="BT464" s="43">
        <v>-4.4940773965308489</v>
      </c>
      <c r="BU464" s="43">
        <v>-4.0513271154817403</v>
      </c>
      <c r="BV464" s="43">
        <v>-6.9942711109028171</v>
      </c>
      <c r="BW464" s="43">
        <v>7.6433382985491738</v>
      </c>
      <c r="BX464" s="43">
        <v>-0.93627505687045121</v>
      </c>
      <c r="BY464" s="43">
        <v>-0.45662479916108772</v>
      </c>
      <c r="BZ464" s="43">
        <v>4.6004547867157408E-2</v>
      </c>
      <c r="CA464" s="43">
        <v>0.50796369312728173</v>
      </c>
      <c r="CB464" s="43">
        <v>-0.3505543012599972</v>
      </c>
      <c r="CC464" s="43">
        <v>7.6435675951980392E-2</v>
      </c>
      <c r="CD464" s="43">
        <v>-0.59384905516546138</v>
      </c>
      <c r="CE464" s="43">
        <v>-0.1656508182303244</v>
      </c>
      <c r="CF464" s="43">
        <v>1.3510605975534542</v>
      </c>
      <c r="CG464" s="43">
        <v>1.5591046364665373</v>
      </c>
      <c r="CH464" s="43">
        <v>6.8441805234210826E-2</v>
      </c>
      <c r="CI464" s="43">
        <v>1.1495375852216581</v>
      </c>
      <c r="CJ464" s="43">
        <v>-0.84334707725090841</v>
      </c>
      <c r="CK464" s="43">
        <v>-8.8262670161636553E-2</v>
      </c>
      <c r="CL464" s="43">
        <v>-0.62336512521324405</v>
      </c>
      <c r="CM464" s="43">
        <v>0.12895144325683724</v>
      </c>
      <c r="CN464" s="43">
        <v>-0.94285663093556105</v>
      </c>
      <c r="CO464" s="43">
        <v>-0.45547251785366427</v>
      </c>
      <c r="CP464" s="43">
        <v>0.11079689317123215</v>
      </c>
      <c r="CQ464" s="43">
        <v>0.52284192708990784</v>
      </c>
      <c r="CR464" s="43">
        <v>-0.46086752800355169</v>
      </c>
      <c r="CS464" s="43">
        <v>7.038030595734851E-2</v>
      </c>
      <c r="CT464" s="43">
        <v>-0.59499122654344205</v>
      </c>
      <c r="CU464" s="43">
        <v>-0.13554448475339151</v>
      </c>
      <c r="CV464" s="43">
        <v>-1.2211532774450584</v>
      </c>
      <c r="CW464" s="43">
        <v>0.20319420932917354</v>
      </c>
      <c r="CX464" s="43">
        <v>-0.3887106441764353</v>
      </c>
      <c r="CY464" s="43">
        <v>0.51566693668425612</v>
      </c>
      <c r="CZ464" s="43">
        <v>-0.75195210738245066</v>
      </c>
      <c r="DA464" s="43">
        <v>-0.13096967574336746</v>
      </c>
      <c r="DB464" s="43">
        <v>-0.71492742718945679</v>
      </c>
      <c r="DC464" s="43">
        <v>4.6545431033222201E-2</v>
      </c>
      <c r="DD464" s="44">
        <v>1346</v>
      </c>
      <c r="DE464" s="44">
        <f t="shared" si="144"/>
        <v>6519</v>
      </c>
      <c r="DF464" s="43">
        <f t="shared" ref="DF464:DG475" si="146">+((DD464/DD452)-1)*100</f>
        <v>9.8775510204081698</v>
      </c>
      <c r="DG464" s="43">
        <f t="shared" si="146"/>
        <v>0.96019823447421881</v>
      </c>
      <c r="DH464" s="44">
        <v>6592</v>
      </c>
      <c r="DI464" s="44">
        <f t="shared" si="145"/>
        <v>30987</v>
      </c>
      <c r="DJ464" s="43">
        <f t="shared" ref="DJ464:DK475" si="147">+((DH464/DH452)-1)*100</f>
        <v>11.880515953835701</v>
      </c>
      <c r="DK464" s="43">
        <f t="shared" si="147"/>
        <v>2.4973537973008719</v>
      </c>
    </row>
    <row r="465" spans="1:115" x14ac:dyDescent="0.25">
      <c r="A465" s="41">
        <v>2024</v>
      </c>
      <c r="B465" s="41" t="s">
        <v>166</v>
      </c>
      <c r="C465" s="41" t="s">
        <v>176</v>
      </c>
      <c r="D465" s="42">
        <v>97.242328827023627</v>
      </c>
      <c r="E465" s="42">
        <v>84.897337604369056</v>
      </c>
      <c r="F465" s="42">
        <v>106.76490619641321</v>
      </c>
      <c r="G465" s="42">
        <v>101.06948344944153</v>
      </c>
      <c r="H465" s="42">
        <v>88.414205469432417</v>
      </c>
      <c r="I465" s="42">
        <v>91.371985955295855</v>
      </c>
      <c r="J465" s="42">
        <v>85.151175301866701</v>
      </c>
      <c r="K465" s="42">
        <v>109.30589546788305</v>
      </c>
      <c r="L465" s="42">
        <v>103.11852182859047</v>
      </c>
      <c r="M465" s="42">
        <v>91.515094248509214</v>
      </c>
      <c r="N465" s="42">
        <v>103.68841725765414</v>
      </c>
      <c r="O465" s="42">
        <v>105.51786835820953</v>
      </c>
      <c r="P465" s="42">
        <v>93.746386163917776</v>
      </c>
      <c r="Q465" s="42">
        <v>82.47439452617273</v>
      </c>
      <c r="R465" s="42">
        <v>120.88523564212363</v>
      </c>
      <c r="S465" s="42">
        <v>130.44877431609217</v>
      </c>
      <c r="T465" s="42">
        <v>145.53704829592942</v>
      </c>
      <c r="U465" s="42">
        <v>125.61725152912724</v>
      </c>
      <c r="V465" s="42">
        <v>141.44120628616815</v>
      </c>
      <c r="W465" s="42">
        <v>157.27012140767692</v>
      </c>
      <c r="X465" s="42">
        <v>116.92251384320333</v>
      </c>
      <c r="Y465" s="42">
        <v>111.88940596923769</v>
      </c>
      <c r="Z465" s="42">
        <v>139.75263022657674</v>
      </c>
      <c r="AA465" s="42">
        <v>183.82990930589312</v>
      </c>
      <c r="AB465" s="43">
        <v>-0.26442398355248642</v>
      </c>
      <c r="AC465" s="43">
        <v>-5.4174223366290182</v>
      </c>
      <c r="AD465" s="43">
        <v>1.6064678709573288</v>
      </c>
      <c r="AE465" s="43">
        <v>0.3280001236803276</v>
      </c>
      <c r="AF465" s="43">
        <v>3.4344105674171566</v>
      </c>
      <c r="AG465" s="43">
        <v>4.544617502117676</v>
      </c>
      <c r="AH465" s="43">
        <v>-5.8288002417648865</v>
      </c>
      <c r="AI465" s="43">
        <v>-1.8067296535720478</v>
      </c>
      <c r="AJ465" s="43">
        <v>3.4884737046885661</v>
      </c>
      <c r="AK465" s="43">
        <v>16.813228379497168</v>
      </c>
      <c r="AL465" s="43">
        <v>-6.2389459622477439</v>
      </c>
      <c r="AM465" s="43">
        <v>4.3121238955532215</v>
      </c>
      <c r="AN465" s="43">
        <v>-3.4494233782530914</v>
      </c>
      <c r="AO465" s="43">
        <v>-3.8519098365069726</v>
      </c>
      <c r="AP465" s="43">
        <v>-2.2284916542271493</v>
      </c>
      <c r="AQ465" s="43">
        <v>2.1918646430058031</v>
      </c>
      <c r="AR465" s="43">
        <v>5.0519897931433189</v>
      </c>
      <c r="AS465" s="43">
        <v>11.871862055834859</v>
      </c>
      <c r="AT465" s="43">
        <v>-7.6494042530738549</v>
      </c>
      <c r="AU465" s="43">
        <v>7.2971282657667613</v>
      </c>
      <c r="AV465" s="43">
        <v>-3.772075222488902</v>
      </c>
      <c r="AW465" s="43">
        <v>-1.3028029702378929</v>
      </c>
      <c r="AX465" s="43">
        <v>0.73761009760255902</v>
      </c>
      <c r="AY465" s="43">
        <v>7.8434259031133324</v>
      </c>
      <c r="AZ465" s="43">
        <v>-0.49963935176280394</v>
      </c>
      <c r="BA465" s="43">
        <v>-5.3557369179068726</v>
      </c>
      <c r="BB465" s="43">
        <v>1.3491086249409534</v>
      </c>
      <c r="BC465" s="43">
        <v>0.77026182302271096</v>
      </c>
      <c r="BD465" s="43">
        <v>-0.42217582927396302</v>
      </c>
      <c r="BE465" s="43">
        <v>2.7306996794530081</v>
      </c>
      <c r="BF465" s="43">
        <v>-5.3640162066345916</v>
      </c>
      <c r="BG465" s="43">
        <v>-1.4934861523153486</v>
      </c>
      <c r="BH465" s="43">
        <v>-0.33783669045484022</v>
      </c>
      <c r="BI465" s="43">
        <v>4.0044476950664487</v>
      </c>
      <c r="BJ465" s="43">
        <v>-5.1764599671761609</v>
      </c>
      <c r="BK465" s="43">
        <v>1.4108165427319408</v>
      </c>
      <c r="BL465" s="43">
        <v>-5.6982320933099517</v>
      </c>
      <c r="BM465" s="43">
        <v>-7.7041407170127645</v>
      </c>
      <c r="BN465" s="43">
        <v>-8.9369391985839925</v>
      </c>
      <c r="BO465" s="43">
        <v>1.1264490998903032</v>
      </c>
      <c r="BP465" s="43">
        <v>2.182217847910306</v>
      </c>
      <c r="BQ465" s="43">
        <v>1.8139979142746121</v>
      </c>
      <c r="BR465" s="43">
        <v>-4.4759246069953518</v>
      </c>
      <c r="BS465" s="43">
        <v>4.8471509104247579</v>
      </c>
      <c r="BT465" s="43">
        <v>-4.3753820116541391</v>
      </c>
      <c r="BU465" s="43">
        <v>-3.6224987850016155</v>
      </c>
      <c r="BV465" s="43">
        <v>-5.4144752013721824</v>
      </c>
      <c r="BW465" s="43">
        <v>7.6782158100275444</v>
      </c>
      <c r="BX465" s="43">
        <v>-0.86973857748744288</v>
      </c>
      <c r="BY465" s="43">
        <v>-0.50469788184673581</v>
      </c>
      <c r="BZ465" s="43">
        <v>0.10068337487556381</v>
      </c>
      <c r="CA465" s="43">
        <v>0.37099510192530899</v>
      </c>
      <c r="CB465" s="43">
        <v>-0.21755656812486254</v>
      </c>
      <c r="CC465" s="43">
        <v>0.12792103831055518</v>
      </c>
      <c r="CD465" s="43">
        <v>-0.55580434993690697</v>
      </c>
      <c r="CE465" s="43">
        <v>-0.19127929269036545</v>
      </c>
      <c r="CF465" s="43">
        <v>3.3926436980280914</v>
      </c>
      <c r="CG465" s="43">
        <v>2.2183781645699487</v>
      </c>
      <c r="CH465" s="43">
        <v>-0.5580828368902595</v>
      </c>
      <c r="CI465" s="43">
        <v>2.8186040452362984</v>
      </c>
      <c r="CJ465" s="43">
        <v>-0.77696533109766164</v>
      </c>
      <c r="CK465" s="43">
        <v>-5.4480216737744704E-2</v>
      </c>
      <c r="CL465" s="43">
        <v>-0.3615604924334932</v>
      </c>
      <c r="CM465" s="43">
        <v>0.10675036538100333</v>
      </c>
      <c r="CN465" s="43">
        <v>-0.93507925363358013</v>
      </c>
      <c r="CO465" s="43">
        <v>-0.46298421584595334</v>
      </c>
      <c r="CP465" s="43">
        <v>0.10866476154756344</v>
      </c>
      <c r="CQ465" s="43">
        <v>0.46882446975487335</v>
      </c>
      <c r="CR465" s="43">
        <v>-0.41011729258462259</v>
      </c>
      <c r="CS465" s="43">
        <v>7.9977773744168812E-2</v>
      </c>
      <c r="CT465" s="43">
        <v>-0.57458641121994192</v>
      </c>
      <c r="CU465" s="43">
        <v>-0.14485833902966785</v>
      </c>
      <c r="CV465" s="43">
        <v>-0.46823236072419133</v>
      </c>
      <c r="CW465" s="43">
        <v>0.52904455950898788</v>
      </c>
      <c r="CX465" s="43">
        <v>-0.42102920004037586</v>
      </c>
      <c r="CY465" s="43">
        <v>0.89607279849918131</v>
      </c>
      <c r="CZ465" s="43">
        <v>-0.75608566289772494</v>
      </c>
      <c r="DA465" s="43">
        <v>-0.11833524166429923</v>
      </c>
      <c r="DB465" s="43">
        <v>-0.65655897764271431</v>
      </c>
      <c r="DC465" s="43">
        <v>5.8659363512753727E-2</v>
      </c>
      <c r="DD465" s="44">
        <v>1323</v>
      </c>
      <c r="DE465" s="44">
        <f t="shared" si="144"/>
        <v>7842</v>
      </c>
      <c r="DF465" s="43">
        <f t="shared" si="146"/>
        <v>11.551433389544696</v>
      </c>
      <c r="DG465" s="43">
        <f t="shared" si="146"/>
        <v>2.6036896506607343</v>
      </c>
      <c r="DH465" s="44">
        <v>5909</v>
      </c>
      <c r="DI465" s="44">
        <f t="shared" si="145"/>
        <v>36896</v>
      </c>
      <c r="DJ465" s="43">
        <f t="shared" si="147"/>
        <v>-1.8438538205980071</v>
      </c>
      <c r="DK465" s="43">
        <f t="shared" si="147"/>
        <v>1.7764537128986069</v>
      </c>
    </row>
    <row r="466" spans="1:115" x14ac:dyDescent="0.25">
      <c r="A466" s="41">
        <v>2024</v>
      </c>
      <c r="B466" s="41" t="s">
        <v>167</v>
      </c>
      <c r="C466" s="41" t="s">
        <v>176</v>
      </c>
      <c r="D466" s="42">
        <v>97.116071994396719</v>
      </c>
      <c r="E466" s="42">
        <v>84.503492096833483</v>
      </c>
      <c r="F466" s="42">
        <v>107.24695694884841</v>
      </c>
      <c r="G466" s="42">
        <v>101.06948344944153</v>
      </c>
      <c r="H466" s="42">
        <v>88.32898969599276</v>
      </c>
      <c r="I466" s="42">
        <v>89.900594232143732</v>
      </c>
      <c r="J466" s="42">
        <v>84.215260422300275</v>
      </c>
      <c r="K466" s="42">
        <v>109.46888253911304</v>
      </c>
      <c r="L466" s="42">
        <v>104.69933394880752</v>
      </c>
      <c r="M466" s="42">
        <v>94.979976801741145</v>
      </c>
      <c r="N466" s="42">
        <v>112.81553401252715</v>
      </c>
      <c r="O466" s="42">
        <v>105.42360909349706</v>
      </c>
      <c r="P466" s="42">
        <v>102.5343400570729</v>
      </c>
      <c r="Q466" s="42">
        <v>84.487545028883218</v>
      </c>
      <c r="R466" s="42">
        <v>109.52957358750626</v>
      </c>
      <c r="S466" s="42">
        <v>131.09048491073176</v>
      </c>
      <c r="T466" s="42">
        <v>147.35758225560554</v>
      </c>
      <c r="U466" s="42">
        <v>130.48159486440716</v>
      </c>
      <c r="V466" s="42">
        <v>153.57991050334675</v>
      </c>
      <c r="W466" s="42">
        <v>156.57140909742751</v>
      </c>
      <c r="X466" s="42">
        <v>127.37801597499177</v>
      </c>
      <c r="Y466" s="42">
        <v>114.7176782771157</v>
      </c>
      <c r="Z466" s="42">
        <v>126.42132733496034</v>
      </c>
      <c r="AA466" s="42">
        <v>185.16918066563892</v>
      </c>
      <c r="AB466" s="43">
        <v>-0.47537641460622115</v>
      </c>
      <c r="AC466" s="43">
        <v>-5.1402970997406205</v>
      </c>
      <c r="AD466" s="43">
        <v>2.1419507109955882</v>
      </c>
      <c r="AE466" s="43">
        <v>-0.27551582657872054</v>
      </c>
      <c r="AF466" s="43">
        <v>3.6654276332239055</v>
      </c>
      <c r="AG466" s="43">
        <v>1.1320646840032644</v>
      </c>
      <c r="AH466" s="43">
        <v>-4.6265134811032338</v>
      </c>
      <c r="AI466" s="43">
        <v>-2.1388316151202735</v>
      </c>
      <c r="AJ466" s="43">
        <v>0.37795788727559287</v>
      </c>
      <c r="AK466" s="43">
        <v>15.276418319790697</v>
      </c>
      <c r="AL466" s="43">
        <v>3.6356811936363975</v>
      </c>
      <c r="AM466" s="43">
        <v>-2.5838760742265765</v>
      </c>
      <c r="AN466" s="43">
        <v>3.4314249481884884</v>
      </c>
      <c r="AO466" s="43">
        <v>-8.1986555609863458</v>
      </c>
      <c r="AP466" s="43">
        <v>-8.5500613311960123</v>
      </c>
      <c r="AQ466" s="43">
        <v>-2.563075998409281</v>
      </c>
      <c r="AR466" s="43">
        <v>1.1872271091966091</v>
      </c>
      <c r="AS466" s="43">
        <v>10.380492724534118</v>
      </c>
      <c r="AT466" s="43">
        <v>1.5059027239197276</v>
      </c>
      <c r="AU466" s="43">
        <v>-0.38073356912881051</v>
      </c>
      <c r="AV466" s="43">
        <v>2.4722474436567721</v>
      </c>
      <c r="AW466" s="43">
        <v>-5.9482464039970262</v>
      </c>
      <c r="AX466" s="43">
        <v>-6.3594037090563216</v>
      </c>
      <c r="AY466" s="43">
        <v>2.7839814723783718</v>
      </c>
      <c r="AZ466" s="43">
        <v>-0.49617283449352456</v>
      </c>
      <c r="BA466" s="43">
        <v>-5.3255610416632297</v>
      </c>
      <c r="BB466" s="43">
        <v>1.4629625225796028</v>
      </c>
      <c r="BC466" s="43">
        <v>0.61978146946972679</v>
      </c>
      <c r="BD466" s="43">
        <v>0.15289802733402524</v>
      </c>
      <c r="BE466" s="43">
        <v>2.4996074131972357</v>
      </c>
      <c r="BF466" s="43">
        <v>-5.2602945416759699</v>
      </c>
      <c r="BG466" s="43">
        <v>-1.5861054010440245</v>
      </c>
      <c r="BH466" s="43">
        <v>-0.23217051536670308</v>
      </c>
      <c r="BI466" s="43">
        <v>5.523927887792901</v>
      </c>
      <c r="BJ466" s="43">
        <v>-3.9529247106882437</v>
      </c>
      <c r="BK466" s="43">
        <v>0.80583290227336235</v>
      </c>
      <c r="BL466" s="43">
        <v>-4.3993234247437059</v>
      </c>
      <c r="BM466" s="43">
        <v>-7.7735291056245099</v>
      </c>
      <c r="BN466" s="43">
        <v>-8.8737046928457417</v>
      </c>
      <c r="BO466" s="43">
        <v>0.5621077678147568</v>
      </c>
      <c r="BP466" s="43">
        <v>2.0338543097488504</v>
      </c>
      <c r="BQ466" s="43">
        <v>2.9861735507507703</v>
      </c>
      <c r="BR466" s="43">
        <v>-3.6299587835567193</v>
      </c>
      <c r="BS466" s="43">
        <v>4.0497534797622858</v>
      </c>
      <c r="BT466" s="43">
        <v>-3.3895219925320408</v>
      </c>
      <c r="BU466" s="43">
        <v>-3.9567959680888221</v>
      </c>
      <c r="BV466" s="43">
        <v>-5.5712013227039225</v>
      </c>
      <c r="BW466" s="43">
        <v>6.9168436400934619</v>
      </c>
      <c r="BX466" s="43">
        <v>-0.75144335737289891</v>
      </c>
      <c r="BY466" s="43">
        <v>-0.47050388416997757</v>
      </c>
      <c r="BZ466" s="43">
        <v>0.19544007497739421</v>
      </c>
      <c r="CA466" s="43">
        <v>0.22680700073589688</v>
      </c>
      <c r="CB466" s="43">
        <v>-0.14885369432123205</v>
      </c>
      <c r="CC466" s="43">
        <v>3.1849493697659763E-2</v>
      </c>
      <c r="CD466" s="43">
        <v>-0.36468359666800687</v>
      </c>
      <c r="CE466" s="43">
        <v>-0.22149875162463331</v>
      </c>
      <c r="CF466" s="43">
        <v>1.2822978562923748E-2</v>
      </c>
      <c r="CG466" s="43">
        <v>1.8170290244835285</v>
      </c>
      <c r="CH466" s="43">
        <v>0.28808510813609689</v>
      </c>
      <c r="CI466" s="43">
        <v>-1.0836462605350197</v>
      </c>
      <c r="CJ466" s="43">
        <v>6.0048716740814089E-3</v>
      </c>
      <c r="CK466" s="43">
        <v>-0.12030264482330244</v>
      </c>
      <c r="CL466" s="43">
        <v>-0.79618785366281841</v>
      </c>
      <c r="CM466" s="43">
        <v>-9.8159266709642645E-2</v>
      </c>
      <c r="CN466" s="43">
        <v>-0.91266119879680607</v>
      </c>
      <c r="CO466" s="43">
        <v>-0.46438546716740681</v>
      </c>
      <c r="CP466" s="43">
        <v>0.12102860805062861</v>
      </c>
      <c r="CQ466" s="43">
        <v>0.43431765301520009</v>
      </c>
      <c r="CR466" s="43">
        <v>-0.37321321402337193</v>
      </c>
      <c r="CS466" s="43">
        <v>7.3116060532831886E-2</v>
      </c>
      <c r="CT466" s="43">
        <v>-0.54499717660336788</v>
      </c>
      <c r="CU466" s="43">
        <v>-0.15852766260132004</v>
      </c>
      <c r="CV466" s="43">
        <v>-0.39794756806291476</v>
      </c>
      <c r="CW466" s="43">
        <v>0.71907269654297079</v>
      </c>
      <c r="CX466" s="43">
        <v>-0.31744773204990068</v>
      </c>
      <c r="CY466" s="43">
        <v>0.60364990198657975</v>
      </c>
      <c r="CZ466" s="43">
        <v>-0.64307481578946668</v>
      </c>
      <c r="DA466" s="43">
        <v>-0.11862519914700316</v>
      </c>
      <c r="DB466" s="43">
        <v>-0.67714583803626138</v>
      </c>
      <c r="DC466" s="43">
        <v>3.5623418430166649E-2</v>
      </c>
      <c r="DD466" s="44">
        <v>1561</v>
      </c>
      <c r="DE466" s="44">
        <f t="shared" si="144"/>
        <v>9403</v>
      </c>
      <c r="DF466" s="43">
        <f t="shared" si="146"/>
        <v>31.9526627218935</v>
      </c>
      <c r="DG466" s="43">
        <f t="shared" si="146"/>
        <v>6.5375028325402207</v>
      </c>
      <c r="DH466" s="44">
        <v>7589</v>
      </c>
      <c r="DI466" s="44">
        <f t="shared" si="145"/>
        <v>44485</v>
      </c>
      <c r="DJ466" s="43">
        <f t="shared" si="147"/>
        <v>20.613477431659245</v>
      </c>
      <c r="DK466" s="43">
        <f t="shared" si="147"/>
        <v>4.5623354644603209</v>
      </c>
    </row>
    <row r="467" spans="1:115" x14ac:dyDescent="0.25">
      <c r="A467" s="41">
        <v>2024</v>
      </c>
      <c r="B467" s="41" t="s">
        <v>168</v>
      </c>
      <c r="C467" s="41" t="s">
        <v>176</v>
      </c>
      <c r="D467" s="42">
        <v>96.953652688633113</v>
      </c>
      <c r="E467" s="42">
        <v>83.658037073990442</v>
      </c>
      <c r="F467" s="42">
        <v>106.65415333862312</v>
      </c>
      <c r="G467" s="42">
        <v>101.24322765013562</v>
      </c>
      <c r="H467" s="42">
        <v>87.418601183078991</v>
      </c>
      <c r="I467" s="42">
        <v>92.525719707026781</v>
      </c>
      <c r="J467" s="42">
        <v>84.201597431357712</v>
      </c>
      <c r="K467" s="42">
        <v>108.41407941775685</v>
      </c>
      <c r="L467" s="42">
        <v>109.39440093577907</v>
      </c>
      <c r="M467" s="42">
        <v>108.22814761374396</v>
      </c>
      <c r="N467" s="42">
        <v>115.85215101095621</v>
      </c>
      <c r="O467" s="42">
        <v>109.66540324005692</v>
      </c>
      <c r="P467" s="42">
        <v>104.12994739263665</v>
      </c>
      <c r="Q467" s="42">
        <v>104.74945143720302</v>
      </c>
      <c r="R467" s="42">
        <v>102.55121528690141</v>
      </c>
      <c r="S467" s="42">
        <v>127.82834222817279</v>
      </c>
      <c r="T467" s="42">
        <v>152.65920220805447</v>
      </c>
      <c r="U467" s="42">
        <v>148.28976552362721</v>
      </c>
      <c r="V467" s="42">
        <v>157.4388611292411</v>
      </c>
      <c r="W467" s="42">
        <v>160.48041375627517</v>
      </c>
      <c r="X467" s="42">
        <v>128.97183962154486</v>
      </c>
      <c r="Y467" s="42">
        <v>140.62877014189721</v>
      </c>
      <c r="Z467" s="42">
        <v>118.20051673201843</v>
      </c>
      <c r="AA467" s="42">
        <v>180.58688859286531</v>
      </c>
      <c r="AB467" s="43">
        <v>-0.99200643397566735</v>
      </c>
      <c r="AC467" s="43">
        <v>-5.756034074775207</v>
      </c>
      <c r="AD467" s="43">
        <v>1.6994347357010664</v>
      </c>
      <c r="AE467" s="43">
        <v>-0.14840654173496892</v>
      </c>
      <c r="AF467" s="43">
        <v>2.3019645647043285</v>
      </c>
      <c r="AG467" s="43">
        <v>-1.5760022346425817</v>
      </c>
      <c r="AH467" s="43">
        <v>-5.6818181818181763</v>
      </c>
      <c r="AI467" s="43">
        <v>-4.0185134767220294</v>
      </c>
      <c r="AJ467" s="43">
        <v>6.8633818433097016</v>
      </c>
      <c r="AK467" s="43">
        <v>21.00737564808761</v>
      </c>
      <c r="AL467" s="43">
        <v>4.1613469239512257</v>
      </c>
      <c r="AM467" s="43">
        <v>5.5181252233259981</v>
      </c>
      <c r="AN467" s="43">
        <v>4.3291187727856562</v>
      </c>
      <c r="AO467" s="43">
        <v>1.4092974365810473</v>
      </c>
      <c r="AP467" s="43">
        <v>-1.7752757316726209</v>
      </c>
      <c r="AQ467" s="43">
        <v>2.3790983450467929</v>
      </c>
      <c r="AR467" s="43">
        <v>6.3682976079612041</v>
      </c>
      <c r="AS467" s="43">
        <v>15.925324252835281</v>
      </c>
      <c r="AT467" s="43">
        <v>2.3209336980043238</v>
      </c>
      <c r="AU467" s="43">
        <v>5.6545076559089136</v>
      </c>
      <c r="AV467" s="43">
        <v>2.8845207762317804</v>
      </c>
      <c r="AW467" s="43">
        <v>2.9590257690931043</v>
      </c>
      <c r="AX467" s="43">
        <v>0.29290899979084184</v>
      </c>
      <c r="AY467" s="43">
        <v>7.4712198107378835</v>
      </c>
      <c r="AZ467" s="43">
        <v>-0.55834977718873802</v>
      </c>
      <c r="BA467" s="43">
        <v>-5.3782839919430669</v>
      </c>
      <c r="BB467" s="43">
        <v>1.4926251892986242</v>
      </c>
      <c r="BC467" s="43">
        <v>0.52311163897449386</v>
      </c>
      <c r="BD467" s="43">
        <v>0.418624150729352</v>
      </c>
      <c r="BE467" s="43">
        <v>1.959181820301259</v>
      </c>
      <c r="BF467" s="43">
        <v>-5.3127694132328651</v>
      </c>
      <c r="BG467" s="43">
        <v>-1.8939903026042648</v>
      </c>
      <c r="BH467" s="43">
        <v>0.66574292185512807</v>
      </c>
      <c r="BI467" s="43">
        <v>7.5003976936663275</v>
      </c>
      <c r="BJ467" s="43">
        <v>-2.9448144689044664</v>
      </c>
      <c r="BK467" s="43">
        <v>1.4041813461476815</v>
      </c>
      <c r="BL467" s="43">
        <v>-3.3056815906985726</v>
      </c>
      <c r="BM467" s="43">
        <v>-6.5241362963456613</v>
      </c>
      <c r="BN467" s="43">
        <v>-7.9884543622039894</v>
      </c>
      <c r="BO467" s="43">
        <v>0.78797056385124797</v>
      </c>
      <c r="BP467" s="43">
        <v>2.5891964704338521</v>
      </c>
      <c r="BQ467" s="43">
        <v>4.6549688803610101</v>
      </c>
      <c r="BR467" s="43">
        <v>-2.8817079770383613</v>
      </c>
      <c r="BS467" s="43">
        <v>4.2559139115003752</v>
      </c>
      <c r="BT467" s="43">
        <v>-2.5940915468995795</v>
      </c>
      <c r="BU467" s="43">
        <v>-2.9979625096453799</v>
      </c>
      <c r="BV467" s="43">
        <v>-4.8295289344193248</v>
      </c>
      <c r="BW467" s="43">
        <v>6.9870901424614607</v>
      </c>
      <c r="BX467" s="43">
        <v>-0.88441086395049628</v>
      </c>
      <c r="BY467" s="43">
        <v>-0.52376949411989893</v>
      </c>
      <c r="BZ467" s="43">
        <v>0.13073327749891531</v>
      </c>
      <c r="CA467" s="43">
        <v>0.57085720752512259</v>
      </c>
      <c r="CB467" s="43">
        <v>-0.16074412677533922</v>
      </c>
      <c r="CC467" s="43">
        <v>-5.62850794833799E-2</v>
      </c>
      <c r="CD467" s="43">
        <v>-0.47866908687532544</v>
      </c>
      <c r="CE467" s="43">
        <v>-0.36653356172059071</v>
      </c>
      <c r="CF467" s="43">
        <v>6.9531887846891971</v>
      </c>
      <c r="CG467" s="43">
        <v>2.9553047575213198</v>
      </c>
      <c r="CH467" s="43">
        <v>0.36781994918713862</v>
      </c>
      <c r="CI467" s="43">
        <v>3.3927687792720063</v>
      </c>
      <c r="CJ467" s="43">
        <v>0.12964971669212116</v>
      </c>
      <c r="CK467" s="43">
        <v>2.0878099426672573E-2</v>
      </c>
      <c r="CL467" s="43">
        <v>-3.9990555768482178E-2</v>
      </c>
      <c r="CM467" s="43">
        <v>0.12675803835842106</v>
      </c>
      <c r="CN467" s="43">
        <v>-0.83231422669856947</v>
      </c>
      <c r="CO467" s="43">
        <v>-0.47131927195973189</v>
      </c>
      <c r="CP467" s="43">
        <v>0.12211359557013048</v>
      </c>
      <c r="CQ467" s="43">
        <v>0.50652673679382954</v>
      </c>
      <c r="CR467" s="43">
        <v>-0.32418296703049476</v>
      </c>
      <c r="CS467" s="43">
        <v>5.684945449382308E-2</v>
      </c>
      <c r="CT467" s="43">
        <v>-0.53792083400221846</v>
      </c>
      <c r="CU467" s="43">
        <v>-0.18438094056390739</v>
      </c>
      <c r="CV467" s="43">
        <v>0.52048402942034933</v>
      </c>
      <c r="CW467" s="43">
        <v>0.99761828024619081</v>
      </c>
      <c r="CX467" s="43">
        <v>-0.23071559622840571</v>
      </c>
      <c r="CY467" s="43">
        <v>0.95650338659948009</v>
      </c>
      <c r="CZ467" s="43">
        <v>-0.5521693980159188</v>
      </c>
      <c r="DA467" s="43">
        <v>-0.10096425936142066</v>
      </c>
      <c r="DB467" s="43">
        <v>-0.59647162782468044</v>
      </c>
      <c r="DC467" s="43">
        <v>4.6683244005104027E-2</v>
      </c>
      <c r="DD467" s="44">
        <v>1642</v>
      </c>
      <c r="DE467" s="44">
        <f t="shared" si="144"/>
        <v>11045</v>
      </c>
      <c r="DF467" s="43">
        <f t="shared" si="146"/>
        <v>26.404926866820631</v>
      </c>
      <c r="DG467" s="43">
        <f t="shared" si="146"/>
        <v>9.0864197530864175</v>
      </c>
      <c r="DH467" s="44">
        <v>7754</v>
      </c>
      <c r="DI467" s="44">
        <f t="shared" si="145"/>
        <v>52239</v>
      </c>
      <c r="DJ467" s="43">
        <f t="shared" si="147"/>
        <v>25.550518134715027</v>
      </c>
      <c r="DK467" s="43">
        <f t="shared" si="147"/>
        <v>7.2229064039408764</v>
      </c>
    </row>
    <row r="468" spans="1:115" x14ac:dyDescent="0.25">
      <c r="A468" s="41">
        <v>2024</v>
      </c>
      <c r="B468" s="41" t="s">
        <v>169</v>
      </c>
      <c r="C468" s="41" t="s">
        <v>176</v>
      </c>
      <c r="D468" s="42">
        <v>96.902291758399997</v>
      </c>
      <c r="E468" s="42">
        <v>84.298692432914976</v>
      </c>
      <c r="F468" s="42">
        <v>107.05176034138688</v>
      </c>
      <c r="G468" s="42">
        <v>100.82748259942123</v>
      </c>
      <c r="H468" s="42">
        <v>88.279280494819602</v>
      </c>
      <c r="I468" s="42">
        <v>92.05728008535479</v>
      </c>
      <c r="J468" s="42">
        <v>84.399710800025048</v>
      </c>
      <c r="K468" s="42">
        <v>107.64527247799288</v>
      </c>
      <c r="L468" s="42">
        <v>104.57890568403595</v>
      </c>
      <c r="M468" s="42">
        <v>104.37668026353968</v>
      </c>
      <c r="N468" s="42">
        <v>112.03867837337785</v>
      </c>
      <c r="O468" s="42">
        <v>103.63543695370237</v>
      </c>
      <c r="P468" s="42">
        <v>102.7267571374836</v>
      </c>
      <c r="Q468" s="42">
        <v>89.917616736232432</v>
      </c>
      <c r="R468" s="42">
        <v>101.55442646588962</v>
      </c>
      <c r="S468" s="42">
        <v>122.63744225693219</v>
      </c>
      <c r="T468" s="42">
        <v>147.00036314375907</v>
      </c>
      <c r="U468" s="42">
        <v>143.12851179808996</v>
      </c>
      <c r="V468" s="42">
        <v>152.13332515488071</v>
      </c>
      <c r="W468" s="42">
        <v>153.98766722767135</v>
      </c>
      <c r="X468" s="42">
        <v>126.45354559673552</v>
      </c>
      <c r="Y468" s="42">
        <v>121.33045182762325</v>
      </c>
      <c r="Z468" s="42">
        <v>117.11869060179431</v>
      </c>
      <c r="AA468" s="42">
        <v>173.41290975428504</v>
      </c>
      <c r="AB468" s="43">
        <v>-1.2091601908594152</v>
      </c>
      <c r="AC468" s="43">
        <v>-5.1745525429736201</v>
      </c>
      <c r="AD468" s="43">
        <v>1.0757513232418914</v>
      </c>
      <c r="AE468" s="43">
        <v>-0.72096291260586032</v>
      </c>
      <c r="AF468" s="43">
        <v>3.5846415358464112</v>
      </c>
      <c r="AG468" s="43">
        <v>-1.2548157301788931</v>
      </c>
      <c r="AH468" s="43">
        <v>-5.9922386242580945</v>
      </c>
      <c r="AI468" s="43">
        <v>-4.5458264023342965</v>
      </c>
      <c r="AJ468" s="43">
        <v>1.9415599515031134</v>
      </c>
      <c r="AK468" s="43">
        <v>2.6212284443518863</v>
      </c>
      <c r="AL468" s="43">
        <v>-3.13266055653042</v>
      </c>
      <c r="AM468" s="43">
        <v>3.1121400683141065</v>
      </c>
      <c r="AN468" s="43">
        <v>4.3453328240567801</v>
      </c>
      <c r="AO468" s="43">
        <v>-8.2591264547300263</v>
      </c>
      <c r="AP468" s="43">
        <v>-3.4578684430920825</v>
      </c>
      <c r="AQ468" s="43">
        <v>0.80251284139101209</v>
      </c>
      <c r="AR468" s="43">
        <v>1.5719579512458948</v>
      </c>
      <c r="AS468" s="43">
        <v>-1.1608173156407608</v>
      </c>
      <c r="AT468" s="43">
        <v>-4.67364798183032</v>
      </c>
      <c r="AU468" s="43">
        <v>3.4608877172257024</v>
      </c>
      <c r="AV468" s="43">
        <v>2.7461709656643185</v>
      </c>
      <c r="AW468" s="43">
        <v>-7.342316942479199</v>
      </c>
      <c r="AX468" s="43">
        <v>-1.7264244110973048</v>
      </c>
      <c r="AY468" s="43">
        <v>5.1220678601204384</v>
      </c>
      <c r="AZ468" s="43">
        <v>-0.63097445798121488</v>
      </c>
      <c r="BA468" s="43">
        <v>-5.356024963374562</v>
      </c>
      <c r="BB468" s="43">
        <v>1.4457524126949783</v>
      </c>
      <c r="BC468" s="43">
        <v>0.38385254663910739</v>
      </c>
      <c r="BD468" s="43">
        <v>0.76619099890229414</v>
      </c>
      <c r="BE468" s="43">
        <v>1.5856606268575213</v>
      </c>
      <c r="BF468" s="43">
        <v>-5.388369858316655</v>
      </c>
      <c r="BG468" s="43">
        <v>-2.1915117545556084</v>
      </c>
      <c r="BH468" s="43">
        <v>0.80932829249509286</v>
      </c>
      <c r="BI468" s="43">
        <v>6.8818995387446513</v>
      </c>
      <c r="BJ468" s="43">
        <v>-2.9663068291831074</v>
      </c>
      <c r="BK468" s="43">
        <v>1.5909719651620247</v>
      </c>
      <c r="BL468" s="43">
        <v>-2.4641111630631429</v>
      </c>
      <c r="BM468" s="43">
        <v>-6.7225148270827706</v>
      </c>
      <c r="BN468" s="43">
        <v>-7.4827269898098852</v>
      </c>
      <c r="BO468" s="43">
        <v>0.78954167504652339</v>
      </c>
      <c r="BP468" s="43">
        <v>2.4728071292837495</v>
      </c>
      <c r="BQ468" s="43">
        <v>3.9140269463739275</v>
      </c>
      <c r="BR468" s="43">
        <v>-3.0884431688139369</v>
      </c>
      <c r="BS468" s="43">
        <v>4.1670224386967991</v>
      </c>
      <c r="BT468" s="43">
        <v>-2.0029536406556581</v>
      </c>
      <c r="BU468" s="43">
        <v>-3.5076517500868376</v>
      </c>
      <c r="BV468" s="43">
        <v>-4.4776620563381826</v>
      </c>
      <c r="BW468" s="43">
        <v>6.7807529214099604</v>
      </c>
      <c r="BX468" s="43">
        <v>-1.073425078462904</v>
      </c>
      <c r="BY468" s="43">
        <v>-0.47889217398310729</v>
      </c>
      <c r="BZ468" s="43">
        <v>0.10220326566094068</v>
      </c>
      <c r="CA468" s="43">
        <v>0.33265563695745298</v>
      </c>
      <c r="CB468" s="43">
        <v>-6.9016202714582295E-2</v>
      </c>
      <c r="CC468" s="43">
        <v>-4.1608609674721429E-2</v>
      </c>
      <c r="CD468" s="43">
        <v>-0.48287615932888217</v>
      </c>
      <c r="CE468" s="43">
        <v>-0.43589083537999168</v>
      </c>
      <c r="CF468" s="43">
        <v>1.7070736167924139</v>
      </c>
      <c r="CG468" s="43">
        <v>0.15192256095491102</v>
      </c>
      <c r="CH468" s="43">
        <v>-0.34232507238176646</v>
      </c>
      <c r="CI468" s="43">
        <v>1.9423844876321501</v>
      </c>
      <c r="CJ468" s="43">
        <v>0.14765527975546686</v>
      </c>
      <c r="CK468" s="43">
        <v>-0.12998816379558908</v>
      </c>
      <c r="CL468" s="43">
        <v>-0.11521194170596828</v>
      </c>
      <c r="CM468" s="43">
        <v>5.2636466333217953E-2</v>
      </c>
      <c r="CN468" s="43">
        <v>-0.88237999429513536</v>
      </c>
      <c r="CO468" s="43">
        <v>-0.47202219816950847</v>
      </c>
      <c r="CP468" s="43">
        <v>0.11742938305150931</v>
      </c>
      <c r="CQ468" s="43">
        <v>0.48676072598104897</v>
      </c>
      <c r="CR468" s="43">
        <v>-0.33249091162682953</v>
      </c>
      <c r="CS468" s="43">
        <v>4.6142899742860254E-2</v>
      </c>
      <c r="CT468" s="43">
        <v>-0.51561804730610317</v>
      </c>
      <c r="CU468" s="43">
        <v>-0.21258184596811647</v>
      </c>
      <c r="CV468" s="43">
        <v>0.75263943988308313</v>
      </c>
      <c r="CW468" s="43">
        <v>0.9122570546778066</v>
      </c>
      <c r="CX468" s="43">
        <v>-0.25036003650220129</v>
      </c>
      <c r="CY468" s="43">
        <v>1.0665381527197837</v>
      </c>
      <c r="CZ468" s="43">
        <v>-0.48014071419902465</v>
      </c>
      <c r="DA468" s="43">
        <v>-0.10418835721427606</v>
      </c>
      <c r="DB468" s="43">
        <v>-0.44024284587483176</v>
      </c>
      <c r="DC468" s="43">
        <v>4.8776186275822322E-2</v>
      </c>
      <c r="DD468" s="44">
        <v>1631</v>
      </c>
      <c r="DE468" s="44">
        <f t="shared" si="144"/>
        <v>12676</v>
      </c>
      <c r="DF468" s="43">
        <f t="shared" si="146"/>
        <v>2.5141420490257804</v>
      </c>
      <c r="DG468" s="43">
        <f t="shared" si="146"/>
        <v>8.1939228405599085</v>
      </c>
      <c r="DH468" s="44">
        <v>7540</v>
      </c>
      <c r="DI468" s="44">
        <f t="shared" si="145"/>
        <v>59779</v>
      </c>
      <c r="DJ468" s="43">
        <f t="shared" si="147"/>
        <v>10.18559111500803</v>
      </c>
      <c r="DK468" s="43">
        <f t="shared" si="147"/>
        <v>7.5877832370462306</v>
      </c>
    </row>
    <row r="469" spans="1:115" x14ac:dyDescent="0.25">
      <c r="A469" s="41">
        <v>2024</v>
      </c>
      <c r="B469" s="41" t="s">
        <v>170</v>
      </c>
      <c r="C469" s="41" t="s">
        <v>176</v>
      </c>
      <c r="D469" s="42">
        <v>97.169007499034237</v>
      </c>
      <c r="E469" s="42">
        <v>83.353463214829588</v>
      </c>
      <c r="F469" s="42">
        <v>107.04072748965095</v>
      </c>
      <c r="G469" s="42">
        <v>100.84609804936224</v>
      </c>
      <c r="H469" s="42">
        <v>88.976629574134208</v>
      </c>
      <c r="I469" s="42">
        <v>93.421091642152277</v>
      </c>
      <c r="J469" s="42">
        <v>87.183545204574813</v>
      </c>
      <c r="K469" s="42">
        <v>106.83341234960211</v>
      </c>
      <c r="L469" s="42">
        <v>108.54369952079193</v>
      </c>
      <c r="M469" s="42">
        <v>105.78347291249221</v>
      </c>
      <c r="N469" s="42">
        <v>118.08090893954927</v>
      </c>
      <c r="O469" s="42">
        <v>106.22452979983971</v>
      </c>
      <c r="P469" s="42">
        <v>113.72401399956993</v>
      </c>
      <c r="Q469" s="42">
        <v>93.040939476134255</v>
      </c>
      <c r="R469" s="42">
        <v>110.43166261108051</v>
      </c>
      <c r="S469" s="42">
        <v>125.39573562079723</v>
      </c>
      <c r="T469" s="42">
        <v>151.97789824691071</v>
      </c>
      <c r="U469" s="42">
        <v>144.45323029605939</v>
      </c>
      <c r="V469" s="42">
        <v>160.65102353390051</v>
      </c>
      <c r="W469" s="42">
        <v>157.2643535580624</v>
      </c>
      <c r="X469" s="42">
        <v>140.29796999608016</v>
      </c>
      <c r="Y469" s="42">
        <v>126.05958646467047</v>
      </c>
      <c r="Z469" s="42">
        <v>127.40764170492191</v>
      </c>
      <c r="AA469" s="42">
        <v>177.41022326104627</v>
      </c>
      <c r="AB469" s="43">
        <v>-0.61575401923696926</v>
      </c>
      <c r="AC469" s="43">
        <v>-5.5796799714472929</v>
      </c>
      <c r="AD469" s="43">
        <v>1.1589576600676166</v>
      </c>
      <c r="AE469" s="43">
        <v>9.5463924354355356E-2</v>
      </c>
      <c r="AF469" s="43">
        <v>3.6292056770437453</v>
      </c>
      <c r="AG469" s="43">
        <v>3.940473497876229</v>
      </c>
      <c r="AH469" s="43">
        <v>-5.2174235953804544</v>
      </c>
      <c r="AI469" s="43">
        <v>-4.67305106604835</v>
      </c>
      <c r="AJ469" s="43">
        <v>8.1803728098231332</v>
      </c>
      <c r="AK469" s="43">
        <v>20.541033940604049</v>
      </c>
      <c r="AL469" s="43">
        <v>10.3362929571714</v>
      </c>
      <c r="AM469" s="43">
        <v>4.8151739288586626</v>
      </c>
      <c r="AN469" s="43">
        <v>10.678757182072252</v>
      </c>
      <c r="AO469" s="43">
        <v>3.8289431329484591</v>
      </c>
      <c r="AP469" s="43">
        <v>4.1614370031908932</v>
      </c>
      <c r="AQ469" s="43">
        <v>6.2371999574149628</v>
      </c>
      <c r="AR469" s="43">
        <v>7.3747373601681598</v>
      </c>
      <c r="AS469" s="43">
        <v>17.043170673105234</v>
      </c>
      <c r="AT469" s="43">
        <v>8.7248592445132509</v>
      </c>
      <c r="AU469" s="43">
        <v>4.50614489884964</v>
      </c>
      <c r="AV469" s="43">
        <v>9.0941931088823313</v>
      </c>
      <c r="AW469" s="43">
        <v>4.6711216041201098</v>
      </c>
      <c r="AX469" s="43">
        <v>5.9367767329379983</v>
      </c>
      <c r="AY469" s="43">
        <v>10.342096248084554</v>
      </c>
      <c r="AZ469" s="43">
        <v>-0.62945094646913446</v>
      </c>
      <c r="BA469" s="43">
        <v>-5.3779154391643935</v>
      </c>
      <c r="BB469" s="43">
        <v>1.4167890086816071</v>
      </c>
      <c r="BC469" s="43">
        <v>0.35502904014179659</v>
      </c>
      <c r="BD469" s="43">
        <v>1.0513068030191697</v>
      </c>
      <c r="BE469" s="43">
        <v>1.8229193868945615</v>
      </c>
      <c r="BF469" s="43">
        <v>-5.3708770329837456</v>
      </c>
      <c r="BG469" s="43">
        <v>-2.4404409639549263</v>
      </c>
      <c r="BH469" s="43">
        <v>1.5402354124709916</v>
      </c>
      <c r="BI469" s="43">
        <v>8.2285498769589349</v>
      </c>
      <c r="BJ469" s="43">
        <v>-1.6928417519964767</v>
      </c>
      <c r="BK469" s="43">
        <v>1.9112087860899241</v>
      </c>
      <c r="BL469" s="43">
        <v>-1.1106640569590653</v>
      </c>
      <c r="BM469" s="43">
        <v>-5.7238874523713124</v>
      </c>
      <c r="BN469" s="43">
        <v>-6.3051925536256164</v>
      </c>
      <c r="BO469" s="43">
        <v>1.3063728426615517</v>
      </c>
      <c r="BP469" s="43">
        <v>2.9661241976852937</v>
      </c>
      <c r="BQ469" s="43">
        <v>5.1999894001538483</v>
      </c>
      <c r="BR469" s="43">
        <v>-1.9483763622650918</v>
      </c>
      <c r="BS469" s="43">
        <v>4.2014654099790771</v>
      </c>
      <c r="BT469" s="43">
        <v>-0.85245206874053903</v>
      </c>
      <c r="BU469" s="43">
        <v>-2.7110769562208481</v>
      </c>
      <c r="BV469" s="43">
        <v>-3.4083014214607021</v>
      </c>
      <c r="BW469" s="43">
        <v>7.1273969977994067</v>
      </c>
      <c r="BX469" s="43">
        <v>-0.57780758897190765</v>
      </c>
      <c r="BY469" s="43">
        <v>-0.47775692183755636</v>
      </c>
      <c r="BZ469" s="43">
        <v>0.12378090099631966</v>
      </c>
      <c r="CA469" s="43">
        <v>0.15809866876175402</v>
      </c>
      <c r="CB469" s="43">
        <v>0.44521967877794738</v>
      </c>
      <c r="CC469" s="43">
        <v>0.10943851995137323</v>
      </c>
      <c r="CD469" s="43">
        <v>-0.47120052763460896</v>
      </c>
      <c r="CE469" s="43">
        <v>-0.46538790798714946</v>
      </c>
      <c r="CF469" s="43">
        <v>8.2500134554733648</v>
      </c>
      <c r="CG469" s="43">
        <v>2.9041412386289243</v>
      </c>
      <c r="CH469" s="43">
        <v>0.91782633859970619</v>
      </c>
      <c r="CI469" s="43">
        <v>2.6238870489921449</v>
      </c>
      <c r="CJ469" s="43">
        <v>1.1458907659805806</v>
      </c>
      <c r="CK469" s="43">
        <v>5.9128111392267521E-2</v>
      </c>
      <c r="CL469" s="43">
        <v>0.34425757599017032</v>
      </c>
      <c r="CM469" s="43">
        <v>0.25488237588966145</v>
      </c>
      <c r="CN469" s="43">
        <v>-0.73428855304946694</v>
      </c>
      <c r="CO469" s="43">
        <v>-0.47156158358441447</v>
      </c>
      <c r="CP469" s="43">
        <v>0.10249584016950958</v>
      </c>
      <c r="CQ469" s="43">
        <v>0.21254834445649198</v>
      </c>
      <c r="CR469" s="43">
        <v>0.12586072760864569</v>
      </c>
      <c r="CS469" s="43">
        <v>4.5755599416756249E-2</v>
      </c>
      <c r="CT469" s="43">
        <v>-0.51144874657721151</v>
      </c>
      <c r="CU469" s="43">
        <v>-0.23793873453926331</v>
      </c>
      <c r="CV469" s="43">
        <v>1.4750754258501075</v>
      </c>
      <c r="CW469" s="43">
        <v>1.0956675820668784</v>
      </c>
      <c r="CX469" s="43">
        <v>-0.13591196086337273</v>
      </c>
      <c r="CY469" s="43">
        <v>1.0166595265742511</v>
      </c>
      <c r="CZ469" s="43">
        <v>-0.11923547582019271</v>
      </c>
      <c r="DA469" s="43">
        <v>-8.8656389329426905E-2</v>
      </c>
      <c r="DB469" s="43">
        <v>-0.3626718132690479</v>
      </c>
      <c r="DC469" s="43">
        <v>6.9223956491014871E-2</v>
      </c>
      <c r="DD469" s="44">
        <v>1657</v>
      </c>
      <c r="DE469" s="44">
        <f t="shared" si="144"/>
        <v>14333</v>
      </c>
      <c r="DF469" s="43">
        <f t="shared" si="146"/>
        <v>28.151585460170136</v>
      </c>
      <c r="DG469" s="43">
        <f t="shared" si="146"/>
        <v>10.177569375048034</v>
      </c>
      <c r="DH469" s="44">
        <v>8412</v>
      </c>
      <c r="DI469" s="44">
        <f t="shared" si="145"/>
        <v>68191</v>
      </c>
      <c r="DJ469" s="43">
        <f t="shared" si="147"/>
        <v>33.080208827717136</v>
      </c>
      <c r="DK469" s="43">
        <f t="shared" si="147"/>
        <v>10.191648891474369</v>
      </c>
    </row>
    <row r="470" spans="1:115" x14ac:dyDescent="0.25">
      <c r="A470" s="41">
        <v>2024</v>
      </c>
      <c r="B470" s="41" t="s">
        <v>171</v>
      </c>
      <c r="C470" s="41" t="s">
        <v>176</v>
      </c>
      <c r="D470" s="42">
        <v>99.151028858175323</v>
      </c>
      <c r="E470" s="42">
        <v>84.33020007351783</v>
      </c>
      <c r="F470" s="42">
        <v>106.1767703309982</v>
      </c>
      <c r="G470" s="42">
        <v>101.73653707658725</v>
      </c>
      <c r="H470" s="42">
        <v>89.601545246025054</v>
      </c>
      <c r="I470" s="42">
        <v>95.559988649071101</v>
      </c>
      <c r="J470" s="42">
        <v>101.21202115486432</v>
      </c>
      <c r="K470" s="42">
        <v>107.37157720743691</v>
      </c>
      <c r="L470" s="42">
        <v>121.01358564626692</v>
      </c>
      <c r="M470" s="42">
        <v>123.16423798081573</v>
      </c>
      <c r="N470" s="42">
        <v>119.52155627253663</v>
      </c>
      <c r="O470" s="42">
        <v>114.88636283305489</v>
      </c>
      <c r="P470" s="42">
        <v>128.93996151370865</v>
      </c>
      <c r="Q470" s="42">
        <v>115.04484284724339</v>
      </c>
      <c r="R470" s="42">
        <v>151.7595153378596</v>
      </c>
      <c r="S470" s="42">
        <v>137.9311121044052</v>
      </c>
      <c r="T470" s="42">
        <v>166.41716000709303</v>
      </c>
      <c r="U470" s="42">
        <v>168.87870261851964</v>
      </c>
      <c r="V470" s="42">
        <v>162.40678732029551</v>
      </c>
      <c r="W470" s="42">
        <v>165.50614323541947</v>
      </c>
      <c r="X470" s="42">
        <v>158.26008257885201</v>
      </c>
      <c r="Y470" s="42">
        <v>156.40886522838153</v>
      </c>
      <c r="Z470" s="42">
        <v>175.74495775800759</v>
      </c>
      <c r="AA470" s="42">
        <v>195.65236219803165</v>
      </c>
      <c r="AB470" s="43">
        <v>-0.75223770320528294</v>
      </c>
      <c r="AC470" s="43">
        <v>-4.1310966509462084</v>
      </c>
      <c r="AD470" s="43">
        <v>0.32597843664821102</v>
      </c>
      <c r="AE470" s="43">
        <v>-0.31312701377221863</v>
      </c>
      <c r="AF470" s="43">
        <v>2.462158123822511</v>
      </c>
      <c r="AG470" s="43">
        <v>3.7848678886259091</v>
      </c>
      <c r="AH470" s="43">
        <v>-2.2337336676784725</v>
      </c>
      <c r="AI470" s="43">
        <v>-5.652984570486641</v>
      </c>
      <c r="AJ470" s="43">
        <v>11.95737059531352</v>
      </c>
      <c r="AK470" s="43">
        <v>24.45816933189495</v>
      </c>
      <c r="AL470" s="43">
        <v>9.7131676289186952</v>
      </c>
      <c r="AM470" s="43">
        <v>10.423211939129073</v>
      </c>
      <c r="AN470" s="43">
        <v>13.667529848141813</v>
      </c>
      <c r="AO470" s="43">
        <v>13.27410405896623</v>
      </c>
      <c r="AP470" s="43">
        <v>0.75242988855528381</v>
      </c>
      <c r="AQ470" s="43">
        <v>6.9971083253857147</v>
      </c>
      <c r="AR470" s="43">
        <v>10.852118712732528</v>
      </c>
      <c r="AS470" s="43">
        <v>21.734893977023727</v>
      </c>
      <c r="AT470" s="43">
        <v>8.1052150662763278</v>
      </c>
      <c r="AU470" s="43">
        <v>9.1406774941300348</v>
      </c>
      <c r="AV470" s="43">
        <v>11.048457431669668</v>
      </c>
      <c r="AW470" s="43">
        <v>14.062693743446598</v>
      </c>
      <c r="AX470" s="43">
        <v>2.5940423657154321</v>
      </c>
      <c r="AY470" s="43">
        <v>10.914572863501615</v>
      </c>
      <c r="AZ470" s="43">
        <v>-0.64084412743299346</v>
      </c>
      <c r="BA470" s="43">
        <v>-5.2671225246539883</v>
      </c>
      <c r="BB470" s="43">
        <v>1.3167177842779321</v>
      </c>
      <c r="BC470" s="43">
        <v>0.29360223880587899</v>
      </c>
      <c r="BD470" s="43">
        <v>1.1812283698210857</v>
      </c>
      <c r="BE470" s="43">
        <v>2.0064779517124265</v>
      </c>
      <c r="BF470" s="43">
        <v>-5.0468875652541438</v>
      </c>
      <c r="BG470" s="43">
        <v>-2.7374332379053956</v>
      </c>
      <c r="BH470" s="43">
        <v>2.5456129693516294</v>
      </c>
      <c r="BI470" s="43">
        <v>9.852361196116167</v>
      </c>
      <c r="BJ470" s="43">
        <v>-0.68003604743297474</v>
      </c>
      <c r="BK470" s="43">
        <v>2.698834623243318</v>
      </c>
      <c r="BL470" s="43">
        <v>0.39792928923001458</v>
      </c>
      <c r="BM470" s="43">
        <v>-3.8834263736633901</v>
      </c>
      <c r="BN470" s="43">
        <v>-5.4185774592371727</v>
      </c>
      <c r="BO470" s="43">
        <v>1.8406586828258797</v>
      </c>
      <c r="BP470" s="43">
        <v>3.7267042574468556</v>
      </c>
      <c r="BQ470" s="43">
        <v>6.8398682543959533</v>
      </c>
      <c r="BR470" s="43">
        <v>-1.0500525524745008</v>
      </c>
      <c r="BS470" s="43">
        <v>4.6600523415770034</v>
      </c>
      <c r="BT470" s="43">
        <v>0.37394990322752175</v>
      </c>
      <c r="BU470" s="43">
        <v>-1.0366534959950213</v>
      </c>
      <c r="BV470" s="43">
        <v>-2.642455719196124</v>
      </c>
      <c r="BW470" s="43">
        <v>7.4928061415998393</v>
      </c>
      <c r="BX470" s="43">
        <v>-1.0138074236188999</v>
      </c>
      <c r="BY470" s="43">
        <v>-0.31583613152799567</v>
      </c>
      <c r="BZ470" s="43">
        <v>8.6613224865864161E-2</v>
      </c>
      <c r="CA470" s="43">
        <v>-0.35092903487287397</v>
      </c>
      <c r="CB470" s="43">
        <v>0.31176284808567206</v>
      </c>
      <c r="CC470" s="43">
        <v>0.10036988174759241</v>
      </c>
      <c r="CD470" s="43">
        <v>-0.31657469391039411</v>
      </c>
      <c r="CE470" s="43">
        <v>-0.52921351800673255</v>
      </c>
      <c r="CF470" s="43">
        <v>11.806920180170692</v>
      </c>
      <c r="CG470" s="43">
        <v>3.6166342947851988</v>
      </c>
      <c r="CH470" s="43">
        <v>0.79288479873184681</v>
      </c>
      <c r="CI470" s="43">
        <v>5.2978965836173293</v>
      </c>
      <c r="CJ470" s="43">
        <v>1.5186724384218864</v>
      </c>
      <c r="CK470" s="43">
        <v>0.20294370271101131</v>
      </c>
      <c r="CL470" s="43">
        <v>8.8230362213857272E-2</v>
      </c>
      <c r="CM470" s="43">
        <v>0.28965799968958433</v>
      </c>
      <c r="CN470" s="43">
        <v>-0.72043797920876784</v>
      </c>
      <c r="CO470" s="43">
        <v>-0.42312566491947051</v>
      </c>
      <c r="CP470" s="43">
        <v>0.10092060429751776</v>
      </c>
      <c r="CQ470" s="43">
        <v>0.16008668372807303</v>
      </c>
      <c r="CR470" s="43">
        <v>0.13954924704338104</v>
      </c>
      <c r="CS470" s="43">
        <v>5.0338206814837125E-2</v>
      </c>
      <c r="CT470" s="43">
        <v>-0.48502280543165166</v>
      </c>
      <c r="CU470" s="43">
        <v>-0.26318425074144391</v>
      </c>
      <c r="CV470" s="43">
        <v>2.4890190405833863</v>
      </c>
      <c r="CW470" s="43">
        <v>1.3723654419589828</v>
      </c>
      <c r="CX470" s="43">
        <v>-5.0063275550460778E-2</v>
      </c>
      <c r="CY470" s="43">
        <v>1.4283306073636626</v>
      </c>
      <c r="CZ470" s="43">
        <v>2.9248952157922052E-2</v>
      </c>
      <c r="DA470" s="43">
        <v>-6.0882781580099216E-2</v>
      </c>
      <c r="DB470" s="43">
        <v>-0.31891865729938557</v>
      </c>
      <c r="DC470" s="43">
        <v>8.8938753532761788E-2</v>
      </c>
      <c r="DD470" s="44">
        <v>1854</v>
      </c>
      <c r="DE470" s="44">
        <f t="shared" si="144"/>
        <v>16187</v>
      </c>
      <c r="DF470" s="43">
        <f t="shared" si="146"/>
        <v>31.303116147308785</v>
      </c>
      <c r="DG470" s="43">
        <f t="shared" si="146"/>
        <v>12.246030095000338</v>
      </c>
      <c r="DH470" s="44">
        <v>8295</v>
      </c>
      <c r="DI470" s="44">
        <f t="shared" si="145"/>
        <v>76486</v>
      </c>
      <c r="DJ470" s="43">
        <f t="shared" si="147"/>
        <v>34.114793856103475</v>
      </c>
      <c r="DK470" s="43">
        <f t="shared" si="147"/>
        <v>12.365393938503576</v>
      </c>
    </row>
    <row r="471" spans="1:115" x14ac:dyDescent="0.25">
      <c r="A471" s="41">
        <v>2024</v>
      </c>
      <c r="B471" s="41" t="s">
        <v>172</v>
      </c>
      <c r="C471" s="41" t="s">
        <v>176</v>
      </c>
      <c r="D471" s="42">
        <v>102.64873949245018</v>
      </c>
      <c r="E471" s="42">
        <v>84.934096518405724</v>
      </c>
      <c r="F471" s="42">
        <v>105.04547868822303</v>
      </c>
      <c r="G471" s="42">
        <v>102.54630915358672</v>
      </c>
      <c r="H471" s="42">
        <v>89.470881060084224</v>
      </c>
      <c r="I471" s="42">
        <v>102.13000258374727</v>
      </c>
      <c r="J471" s="42">
        <v>131.28767996720882</v>
      </c>
      <c r="K471" s="42">
        <v>108.46943351741984</v>
      </c>
      <c r="L471" s="42">
        <v>151.60277935028199</v>
      </c>
      <c r="M471" s="42">
        <v>120.83121039619007</v>
      </c>
      <c r="N471" s="42">
        <v>124.99624784052162</v>
      </c>
      <c r="O471" s="42">
        <v>145.63923867355828</v>
      </c>
      <c r="P471" s="42">
        <v>125.27504885275103</v>
      </c>
      <c r="Q471" s="42">
        <v>194.04113693139601</v>
      </c>
      <c r="R471" s="42">
        <v>360.19345882744477</v>
      </c>
      <c r="S471" s="42">
        <v>161.32712927823491</v>
      </c>
      <c r="T471" s="42">
        <v>206.15588247030763</v>
      </c>
      <c r="U471" s="42">
        <v>165.35582654267077</v>
      </c>
      <c r="V471" s="42">
        <v>169.56448166057135</v>
      </c>
      <c r="W471" s="42">
        <v>209.01437332424231</v>
      </c>
      <c r="X471" s="42">
        <v>149.41482647667371</v>
      </c>
      <c r="Y471" s="42">
        <v>266.65826780229469</v>
      </c>
      <c r="Z471" s="42">
        <v>418.87696295489656</v>
      </c>
      <c r="AA471" s="42">
        <v>228.60933829968607</v>
      </c>
      <c r="AB471" s="43">
        <v>-0.82126511513820333</v>
      </c>
      <c r="AC471" s="43">
        <v>-3.0335731414868117</v>
      </c>
      <c r="AD471" s="43">
        <v>0.92382707400460173</v>
      </c>
      <c r="AE471" s="43">
        <v>-0.89503905477140711</v>
      </c>
      <c r="AF471" s="43">
        <v>3.6578743850064876</v>
      </c>
      <c r="AG471" s="43">
        <v>4.5581476019397993</v>
      </c>
      <c r="AH471" s="43">
        <v>-3.3129575126405464</v>
      </c>
      <c r="AI471" s="43">
        <v>-4.398970050142303</v>
      </c>
      <c r="AJ471" s="43">
        <v>10.229982034752139</v>
      </c>
      <c r="AK471" s="43">
        <v>37.141035026804417</v>
      </c>
      <c r="AL471" s="43">
        <v>9.2271515191429287</v>
      </c>
      <c r="AM471" s="43">
        <v>7.1792322002232734</v>
      </c>
      <c r="AN471" s="43">
        <v>13.650559400662843</v>
      </c>
      <c r="AO471" s="43">
        <v>3.8618040549768029</v>
      </c>
      <c r="AP471" s="43">
        <v>2.2018650203554646</v>
      </c>
      <c r="AQ471" s="43">
        <v>8.3552529416082812</v>
      </c>
      <c r="AR471" s="43">
        <v>9.8323751691726144</v>
      </c>
      <c r="AS471" s="43">
        <v>34.723307815291008</v>
      </c>
      <c r="AT471" s="43">
        <v>7.8974948199656891</v>
      </c>
      <c r="AU471" s="43">
        <v>6.5565869506243546</v>
      </c>
      <c r="AV471" s="43">
        <v>10.784311305398052</v>
      </c>
      <c r="AW471" s="43">
        <v>5.5236325279252041</v>
      </c>
      <c r="AX471" s="43">
        <v>4.1451323075049951</v>
      </c>
      <c r="AY471" s="43">
        <v>11.723891671254583</v>
      </c>
      <c r="AZ471" s="43">
        <v>-0.6566667191303166</v>
      </c>
      <c r="BA471" s="43">
        <v>-5.0855552685572736</v>
      </c>
      <c r="BB471" s="43">
        <v>1.2842028409442818</v>
      </c>
      <c r="BC471" s="43">
        <v>0.19225484054374853</v>
      </c>
      <c r="BD471" s="43">
        <v>1.3875807342757396</v>
      </c>
      <c r="BE471" s="43">
        <v>2.236870026369786</v>
      </c>
      <c r="BF471" s="43">
        <v>-4.8400310904775035</v>
      </c>
      <c r="BG471" s="43">
        <v>-2.8776501211124517</v>
      </c>
      <c r="BH471" s="43">
        <v>3.386062723319494</v>
      </c>
      <c r="BI471" s="43">
        <v>12.084393967862294</v>
      </c>
      <c r="BJ471" s="43">
        <v>0.16522674142376292</v>
      </c>
      <c r="BK471" s="43">
        <v>3.1819120704035253</v>
      </c>
      <c r="BL471" s="43">
        <v>1.5938979073084392</v>
      </c>
      <c r="BM471" s="43">
        <v>-2.7119493242281356</v>
      </c>
      <c r="BN471" s="43">
        <v>-3.6874837680090367</v>
      </c>
      <c r="BO471" s="43">
        <v>2.4779666532243283</v>
      </c>
      <c r="BP471" s="43">
        <v>4.3837379021339329</v>
      </c>
      <c r="BQ471" s="43">
        <v>9.0891606222968093</v>
      </c>
      <c r="BR471" s="43">
        <v>-0.28520594672389876</v>
      </c>
      <c r="BS471" s="43">
        <v>4.8633992117909752</v>
      </c>
      <c r="BT471" s="43">
        <v>1.298991457301879</v>
      </c>
      <c r="BU471" s="43">
        <v>-1.7339206416600028E-2</v>
      </c>
      <c r="BV471" s="43">
        <v>-1.0777922739255819</v>
      </c>
      <c r="BW471" s="43">
        <v>7.9186916434194288</v>
      </c>
      <c r="BX471" s="43">
        <v>-1.2207895959830353</v>
      </c>
      <c r="BY471" s="43">
        <v>-0.21399755537196408</v>
      </c>
      <c r="BZ471" s="43">
        <v>6.1913827832537675E-2</v>
      </c>
      <c r="CA471" s="43">
        <v>-0.9314118650980121</v>
      </c>
      <c r="CB471" s="43">
        <v>0.42197500966392965</v>
      </c>
      <c r="CC471" s="43">
        <v>0.13266939737650241</v>
      </c>
      <c r="CD471" s="43">
        <v>-0.29824651711682892</v>
      </c>
      <c r="CE471" s="43">
        <v>-0.39369189326922621</v>
      </c>
      <c r="CF471" s="43">
        <v>9.7322904640590338</v>
      </c>
      <c r="CG471" s="43">
        <v>3.744794797763912</v>
      </c>
      <c r="CH471" s="43">
        <v>0.64314105987549297</v>
      </c>
      <c r="CI471" s="43">
        <v>3.5355232401597867</v>
      </c>
      <c r="CJ471" s="43">
        <v>1.2034063561486021</v>
      </c>
      <c r="CK471" s="43">
        <v>8.5551406167500677E-2</v>
      </c>
      <c r="CL471" s="43">
        <v>0.226770432738541</v>
      </c>
      <c r="CM471" s="43">
        <v>0.29310317120527385</v>
      </c>
      <c r="CN471" s="43">
        <v>-0.77160890850521469</v>
      </c>
      <c r="CO471" s="43">
        <v>-0.40446080335943535</v>
      </c>
      <c r="CP471" s="43">
        <v>9.1185623182355707E-2</v>
      </c>
      <c r="CQ471" s="43">
        <v>6.3437041830366234E-2</v>
      </c>
      <c r="CR471" s="43">
        <v>0.1625325870736305</v>
      </c>
      <c r="CS471" s="43">
        <v>6.3055183199387507E-2</v>
      </c>
      <c r="CT471" s="43">
        <v>-0.47299664675776393</v>
      </c>
      <c r="CU471" s="43">
        <v>-0.27436189367373026</v>
      </c>
      <c r="CV471" s="43">
        <v>3.2975156736508922</v>
      </c>
      <c r="CW471" s="43">
        <v>1.6312448541147138</v>
      </c>
      <c r="CX471" s="43">
        <v>2.976258955353836E-2</v>
      </c>
      <c r="CY471" s="43">
        <v>1.6569195855193819</v>
      </c>
      <c r="CZ471" s="43">
        <v>0.16732869970760691</v>
      </c>
      <c r="DA471" s="43">
        <v>-4.340702868617706E-2</v>
      </c>
      <c r="DB471" s="43">
        <v>-0.25556058565009571</v>
      </c>
      <c r="DC471" s="43">
        <v>0.11122755909189719</v>
      </c>
      <c r="DD471" s="44">
        <v>2093</v>
      </c>
      <c r="DE471" s="44">
        <f t="shared" si="144"/>
        <v>18280</v>
      </c>
      <c r="DF471" s="43">
        <f t="shared" si="146"/>
        <v>33.567326100829618</v>
      </c>
      <c r="DG471" s="43">
        <f t="shared" si="146"/>
        <v>14.335751813860398</v>
      </c>
      <c r="DH471" s="44">
        <v>9948</v>
      </c>
      <c r="DI471" s="44">
        <f t="shared" si="145"/>
        <v>86434</v>
      </c>
      <c r="DJ471" s="43">
        <f t="shared" si="147"/>
        <v>40.528323209492868</v>
      </c>
      <c r="DK471" s="43">
        <f t="shared" si="147"/>
        <v>15.01836376217598</v>
      </c>
    </row>
    <row r="472" spans="1:115" x14ac:dyDescent="0.25">
      <c r="A472" s="41" t="s">
        <v>497</v>
      </c>
      <c r="B472" s="41" t="s">
        <v>160</v>
      </c>
      <c r="C472" s="41" t="s">
        <v>176</v>
      </c>
      <c r="D472" s="42">
        <v>96.619110264780474</v>
      </c>
      <c r="E472" s="42">
        <v>84.21992333140787</v>
      </c>
      <c r="F472" s="42">
        <v>104.80827237602534</v>
      </c>
      <c r="G472" s="42">
        <v>101.06638087480894</v>
      </c>
      <c r="H472" s="42">
        <v>85.306670264665982</v>
      </c>
      <c r="I472" s="42">
        <v>99.548925681056616</v>
      </c>
      <c r="J472" s="42">
        <v>85.96412326294994</v>
      </c>
      <c r="K472" s="42">
        <v>105.26812142024266</v>
      </c>
      <c r="L472" s="42">
        <v>109.31585379989312</v>
      </c>
      <c r="M472" s="42">
        <v>100.5081347009808</v>
      </c>
      <c r="N472" s="42">
        <v>122.7628732506104</v>
      </c>
      <c r="O472" s="42">
        <v>108.63892817240827</v>
      </c>
      <c r="P472" s="42">
        <v>110.97095892901227</v>
      </c>
      <c r="Q472" s="42">
        <v>118.72822281466773</v>
      </c>
      <c r="R472" s="42">
        <v>96.80280520103021</v>
      </c>
      <c r="S472" s="42">
        <v>145.90257938556198</v>
      </c>
      <c r="T472" s="42">
        <v>153.18736249832227</v>
      </c>
      <c r="U472" s="42">
        <v>137.93130658852647</v>
      </c>
      <c r="V472" s="42">
        <v>166.49345816598088</v>
      </c>
      <c r="W472" s="42">
        <v>160.23838165788371</v>
      </c>
      <c r="X472" s="42">
        <v>136.37309179237667</v>
      </c>
      <c r="Y472" s="42">
        <v>159.68780931820251</v>
      </c>
      <c r="Z472" s="42">
        <v>111.89661262343115</v>
      </c>
      <c r="AA472" s="42">
        <v>209.34873994782649</v>
      </c>
      <c r="AB472" s="43">
        <v>-0.92858706255951606</v>
      </c>
      <c r="AC472" s="43">
        <v>-2.7469528833909296</v>
      </c>
      <c r="AD472" s="43">
        <v>0.51398294049365134</v>
      </c>
      <c r="AE472" s="43">
        <v>-1.0930620919497258</v>
      </c>
      <c r="AF472" s="43">
        <v>2.1253443057775101</v>
      </c>
      <c r="AG472" s="43">
        <v>7.9473118577227719</v>
      </c>
      <c r="AH472" s="43">
        <v>-2.4988377498837644</v>
      </c>
      <c r="AI472" s="43">
        <v>-5.3346238938053014</v>
      </c>
      <c r="AJ472" s="43">
        <v>9.4892689980412559</v>
      </c>
      <c r="AK472" s="43">
        <v>10.561827190962703</v>
      </c>
      <c r="AL472" s="43">
        <v>11.316927559195044</v>
      </c>
      <c r="AM472" s="43">
        <v>7.3578858740892095</v>
      </c>
      <c r="AN472" s="43">
        <v>15.966313870342574</v>
      </c>
      <c r="AO472" s="43">
        <v>9.8035890969054194</v>
      </c>
      <c r="AP472" s="43">
        <v>10.202583236358498</v>
      </c>
      <c r="AQ472" s="43">
        <v>12.915838235284639</v>
      </c>
      <c r="AR472" s="43">
        <v>8.882865572469445</v>
      </c>
      <c r="AS472" s="43">
        <v>9.163890891820369</v>
      </c>
      <c r="AT472" s="43">
        <v>10.047167977518768</v>
      </c>
      <c r="AU472" s="43">
        <v>7.1055010324427847</v>
      </c>
      <c r="AV472" s="43">
        <v>13.346495384313627</v>
      </c>
      <c r="AW472" s="43">
        <v>11.548445332530832</v>
      </c>
      <c r="AX472" s="43">
        <v>11.559421372532741</v>
      </c>
      <c r="AY472" s="43">
        <v>16.882587373838078</v>
      </c>
      <c r="AZ472" s="43">
        <v>-0.92858706255951606</v>
      </c>
      <c r="BA472" s="43">
        <v>-2.7469528833909296</v>
      </c>
      <c r="BB472" s="43">
        <v>0.51398294049365134</v>
      </c>
      <c r="BC472" s="43">
        <v>-1.0930620919497258</v>
      </c>
      <c r="BD472" s="43">
        <v>2.1253443057775101</v>
      </c>
      <c r="BE472" s="43">
        <v>7.9473118577227719</v>
      </c>
      <c r="BF472" s="43">
        <v>-2.4988377498837644</v>
      </c>
      <c r="BG472" s="43">
        <v>-5.3346238938053014</v>
      </c>
      <c r="BH472" s="43">
        <v>9.4892689980412559</v>
      </c>
      <c r="BI472" s="43">
        <v>10.561827190962703</v>
      </c>
      <c r="BJ472" s="43">
        <v>11.316927559195044</v>
      </c>
      <c r="BK472" s="43">
        <v>7.3578858740892095</v>
      </c>
      <c r="BL472" s="43">
        <v>15.966313870342574</v>
      </c>
      <c r="BM472" s="43">
        <v>9.8035890969054194</v>
      </c>
      <c r="BN472" s="43">
        <v>10.202583236358498</v>
      </c>
      <c r="BO472" s="43">
        <v>12.915838235284639</v>
      </c>
      <c r="BP472" s="43">
        <v>8.882865572469445</v>
      </c>
      <c r="BQ472" s="43">
        <v>9.163890891820369</v>
      </c>
      <c r="BR472" s="43">
        <v>10.047167977518768</v>
      </c>
      <c r="BS472" s="43">
        <v>7.1055010324427847</v>
      </c>
      <c r="BT472" s="43">
        <v>13.346495384313627</v>
      </c>
      <c r="BU472" s="43">
        <v>11.548445332530832</v>
      </c>
      <c r="BV472" s="43">
        <v>11.559421372532741</v>
      </c>
      <c r="BW472" s="43">
        <v>16.882587373838078</v>
      </c>
      <c r="BX472" s="43">
        <v>-1.5665106504946635</v>
      </c>
      <c r="BY472" s="43">
        <v>-0.25178336041290728</v>
      </c>
      <c r="BZ472" s="43">
        <v>4.8256758056280644E-2</v>
      </c>
      <c r="CA472" s="43">
        <v>-1.3287228961601991</v>
      </c>
      <c r="CB472" s="43">
        <v>0.22105263159258992</v>
      </c>
      <c r="CC472" s="43">
        <v>0.21864552489327557</v>
      </c>
      <c r="CD472" s="43">
        <v>-8.4248734363783218E-2</v>
      </c>
      <c r="CE472" s="43">
        <v>-0.38971057409990012</v>
      </c>
      <c r="CF472" s="43">
        <v>9.057075884749537</v>
      </c>
      <c r="CG472" s="43">
        <v>1.6131844894114815</v>
      </c>
      <c r="CH472" s="43">
        <v>1.0263585551657322</v>
      </c>
      <c r="CI472" s="43">
        <v>3.5829521767520034</v>
      </c>
      <c r="CJ472" s="43">
        <v>1.6792125875628583</v>
      </c>
      <c r="CK472" s="43">
        <v>0.18784999223882895</v>
      </c>
      <c r="CL472" s="43">
        <v>0.57029041517301782</v>
      </c>
      <c r="CM472" s="43">
        <v>0.39722766844554697</v>
      </c>
      <c r="CN472" s="43">
        <v>-0.85732444586749068</v>
      </c>
      <c r="CO472" s="43">
        <v>-0.391524783451485</v>
      </c>
      <c r="CP472" s="43">
        <v>9.0649139110200463E-2</v>
      </c>
      <c r="CQ472" s="43">
        <v>-0.1256721679560556</v>
      </c>
      <c r="CR472" s="43">
        <v>0.2224271506663873</v>
      </c>
      <c r="CS472" s="43">
        <v>7.9166178717134092E-2</v>
      </c>
      <c r="CT472" s="43">
        <v>-0.42391998127005975</v>
      </c>
      <c r="CU472" s="43">
        <v>-0.30844998168360638</v>
      </c>
      <c r="CV472" s="43">
        <v>4.3000495101082237</v>
      </c>
      <c r="CW472" s="43">
        <v>1.737180830103626</v>
      </c>
      <c r="CX472" s="43">
        <v>0.20287635946620974</v>
      </c>
      <c r="CY472" s="43">
        <v>2.0036396194056421</v>
      </c>
      <c r="CZ472" s="43">
        <v>0.38101037399458099</v>
      </c>
      <c r="DA472" s="43">
        <v>-1.9333802247730656E-3</v>
      </c>
      <c r="DB472" s="43">
        <v>-0.15606604579002606</v>
      </c>
      <c r="DC472" s="43">
        <v>0.13334175315296976</v>
      </c>
      <c r="DD472" s="44">
        <v>1281</v>
      </c>
      <c r="DE472" s="44">
        <f>DD472</f>
        <v>1281</v>
      </c>
      <c r="DF472" s="43">
        <f t="shared" si="146"/>
        <v>13.262599469496017</v>
      </c>
      <c r="DG472" s="43">
        <f t="shared" si="146"/>
        <v>13.262599469496017</v>
      </c>
      <c r="DH472" s="44">
        <v>8240</v>
      </c>
      <c r="DI472" s="44">
        <f>DH472</f>
        <v>8240</v>
      </c>
      <c r="DJ472" s="43">
        <f t="shared" si="147"/>
        <v>43.32927465646199</v>
      </c>
      <c r="DK472" s="43">
        <f t="shared" si="147"/>
        <v>43.32927465646199</v>
      </c>
    </row>
    <row r="473" spans="1:115" x14ac:dyDescent="0.25">
      <c r="A473" s="41" t="s">
        <v>497</v>
      </c>
      <c r="B473" s="41" t="s">
        <v>162</v>
      </c>
      <c r="C473" s="41" t="s">
        <v>176</v>
      </c>
      <c r="D473" s="42">
        <v>96.51959028004589</v>
      </c>
      <c r="E473" s="42">
        <v>84.503492096833483</v>
      </c>
      <c r="F473" s="42">
        <v>105.5164965889758</v>
      </c>
      <c r="G473" s="42">
        <v>101.78928085149394</v>
      </c>
      <c r="H473" s="42">
        <v>84.987111114267279</v>
      </c>
      <c r="I473" s="42">
        <v>90.183521598666772</v>
      </c>
      <c r="J473" s="42">
        <v>83.057321939916989</v>
      </c>
      <c r="K473" s="42">
        <v>106.10150814294681</v>
      </c>
      <c r="L473" s="42">
        <v>104.04758743720228</v>
      </c>
      <c r="M473" s="42">
        <v>104.48667281755424</v>
      </c>
      <c r="N473" s="42">
        <v>117.01199211705351</v>
      </c>
      <c r="O473" s="42">
        <v>103.33702288867812</v>
      </c>
      <c r="P473" s="42">
        <v>101.80786192399498</v>
      </c>
      <c r="Q473" s="42">
        <v>94.237924528087049</v>
      </c>
      <c r="R473" s="42">
        <v>80.223563795132563</v>
      </c>
      <c r="S473" s="42">
        <v>138.69370849484858</v>
      </c>
      <c r="T473" s="42">
        <v>146.38954756305449</v>
      </c>
      <c r="U473" s="42">
        <v>143.17310270225553</v>
      </c>
      <c r="V473" s="42">
        <v>159.59231095851305</v>
      </c>
      <c r="W473" s="42">
        <v>152.8334233977684</v>
      </c>
      <c r="X473" s="42">
        <v>125.6669951392652</v>
      </c>
      <c r="Y473" s="42">
        <v>127.98457481685735</v>
      </c>
      <c r="Z473" s="42">
        <v>93.152896208962446</v>
      </c>
      <c r="AA473" s="42">
        <v>199.1608132578794</v>
      </c>
      <c r="AB473" s="43">
        <v>-0.18862977076320453</v>
      </c>
      <c r="AC473" s="43">
        <v>-2.8026093259241214</v>
      </c>
      <c r="AD473" s="43">
        <v>-0.14296270126561428</v>
      </c>
      <c r="AE473" s="43">
        <v>0.41164858336659726</v>
      </c>
      <c r="AF473" s="43">
        <v>1.6667233001461224</v>
      </c>
      <c r="AG473" s="43">
        <v>-0.99136047019363627</v>
      </c>
      <c r="AH473" s="43">
        <v>-1.3389596689117877</v>
      </c>
      <c r="AI473" s="43">
        <v>-2.6412325752017574</v>
      </c>
      <c r="AJ473" s="43">
        <v>7.111970290810854</v>
      </c>
      <c r="AK473" s="43">
        <v>13.915074316150422</v>
      </c>
      <c r="AL473" s="43">
        <v>5.5309369721868284</v>
      </c>
      <c r="AM473" s="43">
        <v>4.3727499820261917</v>
      </c>
      <c r="AN473" s="43">
        <v>7.9686528128937173</v>
      </c>
      <c r="AO473" s="43">
        <v>0.3550342064392753</v>
      </c>
      <c r="AP473" s="43">
        <v>10.331701819506044</v>
      </c>
      <c r="AQ473" s="43">
        <v>20.227776261960308</v>
      </c>
      <c r="AR473" s="43">
        <v>6.5780909919044728</v>
      </c>
      <c r="AS473" s="43">
        <v>12.755530214784327</v>
      </c>
      <c r="AT473" s="43">
        <v>4.9984496236219478</v>
      </c>
      <c r="AU473" s="43">
        <v>4.0093043300874376</v>
      </c>
      <c r="AV473" s="43">
        <v>5.9638195254278159</v>
      </c>
      <c r="AW473" s="43">
        <v>1.9208606315308741</v>
      </c>
      <c r="AX473" s="43">
        <v>11.646000648433041</v>
      </c>
      <c r="AY473" s="43">
        <v>24.350018806753759</v>
      </c>
      <c r="AZ473" s="43">
        <v>-0.56017558665257816</v>
      </c>
      <c r="BA473" s="43">
        <v>-2.7748358398644091</v>
      </c>
      <c r="BB473" s="43">
        <v>0.18332713480759821</v>
      </c>
      <c r="BC473" s="43">
        <v>-0.34370546514038702</v>
      </c>
      <c r="BD473" s="43">
        <v>1.8959480590114985</v>
      </c>
      <c r="BE473" s="43">
        <v>3.5056100852879801</v>
      </c>
      <c r="BF473" s="43">
        <v>-1.9323001308018561</v>
      </c>
      <c r="BG473" s="43">
        <v>-4.0015084220229591</v>
      </c>
      <c r="BH473" s="43">
        <v>8.3169276398626693</v>
      </c>
      <c r="BI473" s="43">
        <v>12.245947341781482</v>
      </c>
      <c r="BJ473" s="43">
        <v>8.4161226783067598</v>
      </c>
      <c r="BK473" s="43">
        <v>5.8816121891045903</v>
      </c>
      <c r="BL473" s="43">
        <v>11.996918976352845</v>
      </c>
      <c r="BM473" s="43">
        <v>5.4119056349523742</v>
      </c>
      <c r="BN473" s="43">
        <v>10.26105882235251</v>
      </c>
      <c r="BO473" s="43">
        <v>16.36470559531622</v>
      </c>
      <c r="BP473" s="43">
        <v>7.7443038749070991</v>
      </c>
      <c r="BQ473" s="43">
        <v>10.96413448970317</v>
      </c>
      <c r="BR473" s="43">
        <v>7.516964947699889</v>
      </c>
      <c r="BS473" s="43">
        <v>5.571319725761481</v>
      </c>
      <c r="BT473" s="43">
        <v>9.6817479016208416</v>
      </c>
      <c r="BU473" s="43">
        <v>7.0496227709596848</v>
      </c>
      <c r="BV473" s="43">
        <v>11.598737224207945</v>
      </c>
      <c r="BW473" s="43">
        <v>20.407769617026574</v>
      </c>
      <c r="BX473" s="43">
        <v>-0.1511126082677805</v>
      </c>
      <c r="BY473" s="43">
        <v>-0.21891578659182309</v>
      </c>
      <c r="BZ473" s="43">
        <v>8.2518313516125978E-3</v>
      </c>
      <c r="CA473" s="43">
        <v>0.21382841879789244</v>
      </c>
      <c r="CB473" s="43">
        <v>0.19018010872220059</v>
      </c>
      <c r="CC473" s="43">
        <v>-4.4938413707453002E-2</v>
      </c>
      <c r="CD473" s="43">
        <v>-0.13831280634341783</v>
      </c>
      <c r="CE473" s="43">
        <v>-0.1612059604968108</v>
      </c>
      <c r="CF473" s="43">
        <v>7.0755819616834543</v>
      </c>
      <c r="CG473" s="43">
        <v>2.082868372467678</v>
      </c>
      <c r="CH473" s="43">
        <v>0.50198196553475716</v>
      </c>
      <c r="CI473" s="43">
        <v>2.4112765734843609</v>
      </c>
      <c r="CJ473" s="43">
        <v>0.86373383678831817</v>
      </c>
      <c r="CK473" s="43">
        <v>1.4524207467113916E-2</v>
      </c>
      <c r="CL473" s="43">
        <v>0.44553060350001739</v>
      </c>
      <c r="CM473" s="43">
        <v>0.75566640244120009</v>
      </c>
      <c r="CN473" s="43">
        <v>-0.50651419502077033</v>
      </c>
      <c r="CO473" s="43">
        <v>-0.21534967858096593</v>
      </c>
      <c r="CP473" s="43">
        <v>2.7907533464330263E-2</v>
      </c>
      <c r="CQ473" s="43">
        <v>-0.17846877080267262</v>
      </c>
      <c r="CR473" s="43">
        <v>0.21833734868990809</v>
      </c>
      <c r="CS473" s="43">
        <v>8.7005174562221677E-2</v>
      </c>
      <c r="CT473" s="43">
        <v>-0.16993257043481488</v>
      </c>
      <c r="CU473" s="43">
        <v>-0.27601323191882332</v>
      </c>
      <c r="CV473" s="43">
        <v>8.3144353570919947</v>
      </c>
      <c r="CW473" s="43">
        <v>1.8339438426198202</v>
      </c>
      <c r="CX473" s="43">
        <v>0.7546621017654469</v>
      </c>
      <c r="CY473" s="43">
        <v>3.2378975088868027</v>
      </c>
      <c r="CZ473" s="43">
        <v>1.2680276700927768</v>
      </c>
      <c r="DA473" s="43">
        <v>9.6411586014088488E-2</v>
      </c>
      <c r="DB473" s="43">
        <v>0.48359793166467502</v>
      </c>
      <c r="DC473" s="43">
        <v>0.6398947160483468</v>
      </c>
      <c r="DD473" s="44">
        <v>1581</v>
      </c>
      <c r="DE473" s="44">
        <f>DD473+DE472</f>
        <v>2862</v>
      </c>
      <c r="DF473" s="43">
        <f t="shared" si="146"/>
        <v>15.065502183406121</v>
      </c>
      <c r="DG473" s="43">
        <f t="shared" si="146"/>
        <v>14.251497005988023</v>
      </c>
      <c r="DH473" s="44">
        <v>9268</v>
      </c>
      <c r="DI473" s="44">
        <f>DH473+DH472</f>
        <v>17508</v>
      </c>
      <c r="DJ473" s="43">
        <f t="shared" si="147"/>
        <v>46.971138598160486</v>
      </c>
      <c r="DK473" s="43">
        <f t="shared" si="147"/>
        <v>45.234342596433017</v>
      </c>
    </row>
    <row r="474" spans="1:115" x14ac:dyDescent="0.25">
      <c r="A474" s="41" t="s">
        <v>497</v>
      </c>
      <c r="B474" s="41" t="s">
        <v>163</v>
      </c>
      <c r="C474" s="41" t="s">
        <v>176</v>
      </c>
      <c r="D474" s="42">
        <v>96.368103899443668</v>
      </c>
      <c r="E474" s="42">
        <v>84.48773827653207</v>
      </c>
      <c r="F474" s="42">
        <v>106.21708267392196</v>
      </c>
      <c r="G474" s="42">
        <v>100.87712379904374</v>
      </c>
      <c r="H474" s="42">
        <v>84.967227433798016</v>
      </c>
      <c r="I474" s="42">
        <v>89.026399495275641</v>
      </c>
      <c r="J474" s="42">
        <v>84.485104493416131</v>
      </c>
      <c r="K474" s="42">
        <v>107.97432184821187</v>
      </c>
      <c r="L474" s="42">
        <v>112.76288481061604</v>
      </c>
      <c r="M474" s="42">
        <v>102.55943939700072</v>
      </c>
      <c r="N474" s="42">
        <v>117.36312227645429</v>
      </c>
      <c r="O474" s="42">
        <v>116.38749515369543</v>
      </c>
      <c r="P474" s="42">
        <v>111.74688468833011</v>
      </c>
      <c r="Q474" s="42">
        <v>87.515691635867014</v>
      </c>
      <c r="R474" s="42">
        <v>92.887619533884077</v>
      </c>
      <c r="S474" s="42">
        <v>145.45701220873909</v>
      </c>
      <c r="T474" s="42">
        <v>159.95986247304447</v>
      </c>
      <c r="U474" s="42">
        <v>141.30041453311378</v>
      </c>
      <c r="V474" s="42">
        <v>160.93023539894909</v>
      </c>
      <c r="W474" s="42">
        <v>173.92169084780178</v>
      </c>
      <c r="X474" s="42">
        <v>137.00281565725945</v>
      </c>
      <c r="Y474" s="42">
        <v>119.86449789437688</v>
      </c>
      <c r="Z474" s="42">
        <v>108.12750489290441</v>
      </c>
      <c r="AA474" s="42">
        <v>210.47896280955888</v>
      </c>
      <c r="AB474" s="43">
        <v>8.7044943959169174E-2</v>
      </c>
      <c r="AC474" s="43">
        <v>-2.0337331790781232</v>
      </c>
      <c r="AD474" s="43">
        <v>0.23064448315361918</v>
      </c>
      <c r="AE474" s="43">
        <v>0.44640788397309894</v>
      </c>
      <c r="AF474" s="43">
        <v>1.0830629899973188</v>
      </c>
      <c r="AG474" s="43">
        <v>0.47610397829496165</v>
      </c>
      <c r="AH474" s="43">
        <v>0.53654174457360426</v>
      </c>
      <c r="AI474" s="43">
        <v>-2.2250069618490409</v>
      </c>
      <c r="AJ474" s="43">
        <v>11.521109946392883</v>
      </c>
      <c r="AK474" s="43">
        <v>17.466376414757455</v>
      </c>
      <c r="AL474" s="43">
        <v>20.254854711100201</v>
      </c>
      <c r="AM474" s="43">
        <v>7.4819798319323061</v>
      </c>
      <c r="AN474" s="43">
        <v>20.064280393710554</v>
      </c>
      <c r="AO474" s="43">
        <v>18.116541746273441</v>
      </c>
      <c r="AP474" s="43">
        <v>8.0231176185592279</v>
      </c>
      <c r="AQ474" s="43">
        <v>13.569472005404926</v>
      </c>
      <c r="AR474" s="43">
        <v>11.338262364269781</v>
      </c>
      <c r="AS474" s="43">
        <v>17.090756035909173</v>
      </c>
      <c r="AT474" s="43">
        <v>19.918396711606533</v>
      </c>
      <c r="AU474" s="43">
        <v>7.7249810659308915</v>
      </c>
      <c r="AV474" s="43">
        <v>17.217149398126843</v>
      </c>
      <c r="AW474" s="43">
        <v>19.228288591437838</v>
      </c>
      <c r="AX474" s="43">
        <v>9.3450874380483171</v>
      </c>
      <c r="AY474" s="43">
        <v>17.745031579735148</v>
      </c>
      <c r="AZ474" s="43">
        <v>-0.34566677136660395</v>
      </c>
      <c r="BA474" s="43">
        <v>-2.5288053365675967</v>
      </c>
      <c r="BB474" s="43">
        <v>0.19919970876765003</v>
      </c>
      <c r="BC474" s="43">
        <v>-8.2671620256224987E-2</v>
      </c>
      <c r="BD474" s="43">
        <v>1.6239200253313602</v>
      </c>
      <c r="BE474" s="43">
        <v>2.5184192901512414</v>
      </c>
      <c r="BF474" s="43">
        <v>-1.1231015187849636</v>
      </c>
      <c r="BG474" s="43">
        <v>-3.4081184656025387</v>
      </c>
      <c r="BH474" s="43">
        <v>9.4037856350826168</v>
      </c>
      <c r="BI474" s="43">
        <v>13.934449404334636</v>
      </c>
      <c r="BJ474" s="43">
        <v>12.040843390732681</v>
      </c>
      <c r="BK474" s="43">
        <v>6.4433766541046378</v>
      </c>
      <c r="BL474" s="43">
        <v>14.649547018634056</v>
      </c>
      <c r="BM474" s="43">
        <v>8.8209424475920173</v>
      </c>
      <c r="BN474" s="43">
        <v>9.4805079574159521</v>
      </c>
      <c r="BO474" s="43">
        <v>15.404001272990108</v>
      </c>
      <c r="BP474" s="43">
        <v>8.9686976995718037</v>
      </c>
      <c r="BQ474" s="43">
        <v>12.940942156858281</v>
      </c>
      <c r="BR474" s="43">
        <v>11.321118049372458</v>
      </c>
      <c r="BS474" s="43">
        <v>6.330507948480868</v>
      </c>
      <c r="BT474" s="43">
        <v>12.157187032726323</v>
      </c>
      <c r="BU474" s="43">
        <v>10.365334295150962</v>
      </c>
      <c r="BV474" s="43">
        <v>10.810216236423065</v>
      </c>
      <c r="BW474" s="43">
        <v>19.488930178464759</v>
      </c>
      <c r="BX474" s="43">
        <v>0.18617052821608127</v>
      </c>
      <c r="BY474" s="43">
        <v>-0.14992928154599922</v>
      </c>
      <c r="BZ474" s="43">
        <v>4.9036621752738388E-2</v>
      </c>
      <c r="CA474" s="43">
        <v>0.26341078655799138</v>
      </c>
      <c r="CB474" s="43">
        <v>0.11559038293289209</v>
      </c>
      <c r="CC474" s="43">
        <v>1.3210329484410501E-2</v>
      </c>
      <c r="CD474" s="43">
        <v>5.2181938299675983E-2</v>
      </c>
      <c r="CE474" s="43">
        <v>-0.15733024926562403</v>
      </c>
      <c r="CF474" s="43">
        <v>11.284634241954734</v>
      </c>
      <c r="CG474" s="43">
        <v>2.351723708262524</v>
      </c>
      <c r="CH474" s="43">
        <v>1.5741456427286968</v>
      </c>
      <c r="CI474" s="43">
        <v>4.3221045436520562</v>
      </c>
      <c r="CJ474" s="43">
        <v>1.8896485187064023</v>
      </c>
      <c r="CK474" s="43">
        <v>0.21296385122333958</v>
      </c>
      <c r="CL474" s="43">
        <v>0.40205084591457596</v>
      </c>
      <c r="CM474" s="43">
        <v>0.53199713146702887</v>
      </c>
      <c r="CN474" s="43">
        <v>-0.27185878958785281</v>
      </c>
      <c r="CO474" s="43">
        <v>-0.18921130680103279</v>
      </c>
      <c r="CP474" s="43">
        <v>3.4842422911943005E-2</v>
      </c>
      <c r="CQ474" s="43">
        <v>-3.1640686801117514E-2</v>
      </c>
      <c r="CR474" s="43">
        <v>0.18536168991238589</v>
      </c>
      <c r="CS474" s="43">
        <v>7.1050919927993783E-2</v>
      </c>
      <c r="CT474" s="43">
        <v>-0.10543128836918664</v>
      </c>
      <c r="CU474" s="43">
        <v>-0.23683054036885229</v>
      </c>
      <c r="CV474" s="43">
        <v>9.3117051877263464</v>
      </c>
      <c r="CW474" s="43">
        <v>2.0076612363827433</v>
      </c>
      <c r="CX474" s="43">
        <v>1.0316585564297103</v>
      </c>
      <c r="CY474" s="43">
        <v>3.6026364405315165</v>
      </c>
      <c r="CZ474" s="43">
        <v>1.4701247205980821</v>
      </c>
      <c r="DA474" s="43">
        <v>0.13118366586836583</v>
      </c>
      <c r="DB474" s="43">
        <v>0.46573994057630486</v>
      </c>
      <c r="DC474" s="43">
        <v>0.60270062733955465</v>
      </c>
      <c r="DD474" s="44">
        <v>1618</v>
      </c>
      <c r="DE474" s="44">
        <f t="shared" ref="DE474" si="148">DD474+DE473</f>
        <v>4480</v>
      </c>
      <c r="DF474" s="43">
        <f t="shared" si="146"/>
        <v>36.886632825719111</v>
      </c>
      <c r="DG474" s="43">
        <f t="shared" si="146"/>
        <v>21.508001084892857</v>
      </c>
      <c r="DH474" s="44">
        <v>8870</v>
      </c>
      <c r="DI474" s="44">
        <f>DH474+DH473</f>
        <v>18138</v>
      </c>
      <c r="DJ474" s="43">
        <f t="shared" si="147"/>
        <v>51.857558637219661</v>
      </c>
      <c r="DK474" s="43">
        <f t="shared" si="147"/>
        <v>1.3522574877067539</v>
      </c>
    </row>
    <row r="475" spans="1:115" x14ac:dyDescent="0.25">
      <c r="A475" s="41" t="s">
        <v>497</v>
      </c>
      <c r="B475" s="41" t="s">
        <v>164</v>
      </c>
      <c r="C475" s="41" t="s">
        <v>176</v>
      </c>
      <c r="D475" s="42">
        <v>96.395078933624589</v>
      </c>
      <c r="E475" s="42">
        <v>84.734548127921016</v>
      </c>
      <c r="F475" s="42">
        <v>106.34565783064404</v>
      </c>
      <c r="G475" s="42">
        <v>101.59226733852829</v>
      </c>
      <c r="H475" s="42">
        <v>83.288476697036629</v>
      </c>
      <c r="I475" s="42">
        <v>89.876875770522375</v>
      </c>
      <c r="J475" s="42">
        <v>83.460380172722964</v>
      </c>
      <c r="K475" s="42">
        <v>107.17783785861637</v>
      </c>
      <c r="L475" s="42">
        <v>107.9287508691757</v>
      </c>
      <c r="M475" s="42">
        <v>110.09445026307141</v>
      </c>
      <c r="N475" s="42">
        <v>115.9399697852203</v>
      </c>
      <c r="O475" s="42">
        <v>108.28296800591433</v>
      </c>
      <c r="P475" s="42">
        <v>102.20353693581663</v>
      </c>
      <c r="Q475" s="42">
        <v>82.173609755876981</v>
      </c>
      <c r="R475" s="42">
        <v>91.981496080226037</v>
      </c>
      <c r="S475" s="42">
        <v>133.10102908588127</v>
      </c>
      <c r="T475" s="42">
        <v>153.22898627883242</v>
      </c>
      <c r="U475" s="42">
        <v>152.08971494619726</v>
      </c>
      <c r="V475" s="42">
        <v>158.95013382183524</v>
      </c>
      <c r="W475" s="42">
        <v>162.17573857926646</v>
      </c>
      <c r="X475" s="42">
        <v>125.23352911645887</v>
      </c>
      <c r="Y475" s="42">
        <v>113.14796318984408</v>
      </c>
      <c r="Z475" s="42">
        <v>107.39491359880135</v>
      </c>
      <c r="AA475" s="42">
        <v>193.09765556146147</v>
      </c>
      <c r="AB475" s="43">
        <v>-1.2003165535303784</v>
      </c>
      <c r="AC475" s="43">
        <v>-2.5839169282782071</v>
      </c>
      <c r="AD475" s="43">
        <v>0.45092168392206755</v>
      </c>
      <c r="AE475" s="43">
        <v>8.405416166878954E-2</v>
      </c>
      <c r="AF475" s="43">
        <v>-6.8537755328949572</v>
      </c>
      <c r="AG475" s="43">
        <v>1.4961209908945783</v>
      </c>
      <c r="AH475" s="43">
        <v>-1.843891857148594</v>
      </c>
      <c r="AI475" s="43">
        <v>-1.5257685352622175</v>
      </c>
      <c r="AJ475" s="43">
        <v>11.882228909837877</v>
      </c>
      <c r="AK475" s="43">
        <v>20.715751241767009</v>
      </c>
      <c r="AL475" s="43">
        <v>6.8790204060335647</v>
      </c>
      <c r="AM475" s="43">
        <v>10.863070040005063</v>
      </c>
      <c r="AN475" s="43">
        <v>12.051127609768141</v>
      </c>
      <c r="AO475" s="43">
        <v>5.4408948913543309</v>
      </c>
      <c r="AP475" s="43">
        <v>7.3318971844400282</v>
      </c>
      <c r="AQ475" s="43">
        <v>10.587698537830414</v>
      </c>
      <c r="AR475" s="43">
        <v>11.822529772028357</v>
      </c>
      <c r="AS475" s="43">
        <v>20.853980300829033</v>
      </c>
      <c r="AT475" s="43">
        <v>6.4506691801530458</v>
      </c>
      <c r="AU475" s="43">
        <v>10.819833953069891</v>
      </c>
      <c r="AV475" s="43">
        <v>9.2567227606413347</v>
      </c>
      <c r="AW475" s="43">
        <v>7.5674037723650889</v>
      </c>
      <c r="AX475" s="43">
        <v>8.8943729075485756</v>
      </c>
      <c r="AY475" s="43">
        <v>14.523187719983731</v>
      </c>
      <c r="AZ475" s="43">
        <v>-0.56053360477498204</v>
      </c>
      <c r="BA475" s="43">
        <v>-2.5426295544719313</v>
      </c>
      <c r="BB475" s="43">
        <v>0.26238269238412215</v>
      </c>
      <c r="BC475" s="43">
        <v>-4.0935001355490996E-2</v>
      </c>
      <c r="BD475" s="43">
        <v>-0.6017163301558659</v>
      </c>
      <c r="BE475" s="43">
        <v>2.2672795467022278</v>
      </c>
      <c r="BF475" s="43">
        <v>-1.3026122277470353</v>
      </c>
      <c r="BG475" s="43">
        <v>-2.9419174247725444</v>
      </c>
      <c r="BH475" s="43">
        <v>10.009741970012609</v>
      </c>
      <c r="BI475" s="43">
        <v>15.646977546564633</v>
      </c>
      <c r="BJ475" s="43">
        <v>10.730221907226367</v>
      </c>
      <c r="BK475" s="43">
        <v>7.5062195739749704</v>
      </c>
      <c r="BL475" s="43">
        <v>14.016299520609055</v>
      </c>
      <c r="BM475" s="43">
        <v>8.0769453310219461</v>
      </c>
      <c r="BN475" s="43">
        <v>8.9262920744382246</v>
      </c>
      <c r="BO475" s="43">
        <v>14.228199060025037</v>
      </c>
      <c r="BP475" s="43">
        <v>9.6685844606346993</v>
      </c>
      <c r="BQ475" s="43">
        <v>14.93318223987583</v>
      </c>
      <c r="BR475" s="43">
        <v>10.081787343500604</v>
      </c>
      <c r="BS475" s="43">
        <v>7.4176018419015222</v>
      </c>
      <c r="BT475" s="43">
        <v>11.450444157815397</v>
      </c>
      <c r="BU475" s="43">
        <v>9.745018473584711</v>
      </c>
      <c r="BV475" s="43">
        <v>10.314616525128283</v>
      </c>
      <c r="BW475" s="43">
        <v>18.269551493233372</v>
      </c>
      <c r="BX475" s="43">
        <v>-1.200316553530385</v>
      </c>
      <c r="BY475" s="43">
        <v>-0.20099727867758271</v>
      </c>
      <c r="BZ475" s="43">
        <v>4.1930340176947051E-2</v>
      </c>
      <c r="CA475" s="43">
        <v>4.3048482692399012E-2</v>
      </c>
      <c r="CB475" s="43">
        <v>-0.84433728338567382</v>
      </c>
      <c r="CC475" s="43">
        <v>4.0804743495838111E-2</v>
      </c>
      <c r="CD475" s="43">
        <v>-0.15396820913386103</v>
      </c>
      <c r="CE475" s="43">
        <v>-0.12679734869847489</v>
      </c>
      <c r="CF475" s="43">
        <v>11.882228909837877</v>
      </c>
      <c r="CG475" s="43">
        <v>3.199783434340278</v>
      </c>
      <c r="CH475" s="43">
        <v>0.6197570419208781</v>
      </c>
      <c r="CI475" s="43">
        <v>5.9681362324993472</v>
      </c>
      <c r="CJ475" s="43">
        <v>1.2316379186940258</v>
      </c>
      <c r="CK475" s="43">
        <v>7.0399261065209121E-2</v>
      </c>
      <c r="CL475" s="43">
        <v>0.3828129723168498</v>
      </c>
      <c r="CM475" s="43">
        <v>0.40970204900135188</v>
      </c>
      <c r="CN475" s="43">
        <v>-0.5605336047749887</v>
      </c>
      <c r="CO475" s="43">
        <v>-0.1982340718965071</v>
      </c>
      <c r="CP475" s="43">
        <v>2.4437943005554744E-2</v>
      </c>
      <c r="CQ475" s="43">
        <v>-2.1055236945671286E-2</v>
      </c>
      <c r="CR475" s="43">
        <v>-7.0987632952813906E-2</v>
      </c>
      <c r="CS475" s="43">
        <v>6.3283777570275909E-2</v>
      </c>
      <c r="CT475" s="43">
        <v>-0.10980207675029854</v>
      </c>
      <c r="CU475" s="43">
        <v>-0.2481763068055125</v>
      </c>
      <c r="CV475" s="43">
        <v>10.009741970012612</v>
      </c>
      <c r="CW475" s="43">
        <v>2.3398502456428982</v>
      </c>
      <c r="CX475" s="43">
        <v>0.93087581502443539</v>
      </c>
      <c r="CY475" s="43">
        <v>4.1926906215565927</v>
      </c>
      <c r="CZ475" s="43">
        <v>1.4370995424832782</v>
      </c>
      <c r="DA475" s="43">
        <v>0.11608037778156471</v>
      </c>
      <c r="DB475" s="43">
        <v>0.44175604480704861</v>
      </c>
      <c r="DC475" s="43">
        <v>0.55138932271683572</v>
      </c>
      <c r="DD475" s="44">
        <v>1634</v>
      </c>
      <c r="DE475" s="44">
        <f>DD475+DE474</f>
        <v>6114</v>
      </c>
      <c r="DF475" s="43">
        <f t="shared" si="146"/>
        <v>9.9596231493943357</v>
      </c>
      <c r="DG475" s="43">
        <f t="shared" si="146"/>
        <v>18.190605064759335</v>
      </c>
      <c r="DH475" s="44">
        <v>9040</v>
      </c>
      <c r="DI475" s="44">
        <f>DH475+DH474</f>
        <v>17910</v>
      </c>
      <c r="DJ475" s="43">
        <f t="shared" si="147"/>
        <v>39.098322818895205</v>
      </c>
      <c r="DK475" s="43">
        <f t="shared" si="147"/>
        <v>-26.583316253330601</v>
      </c>
    </row>
    <row r="476" spans="1:115" x14ac:dyDescent="0.25">
      <c r="A476" s="41">
        <v>2019</v>
      </c>
      <c r="B476" s="41" t="s">
        <v>160</v>
      </c>
      <c r="C476" s="41" t="s">
        <v>177</v>
      </c>
      <c r="D476" s="42">
        <v>98.76704655981996</v>
      </c>
      <c r="E476" s="42">
        <v>98.130745309776842</v>
      </c>
      <c r="F476" s="42">
        <v>99.252293844274263</v>
      </c>
      <c r="G476" s="42">
        <v>98.826346143628058</v>
      </c>
      <c r="H476" s="42">
        <v>99.257744057138922</v>
      </c>
      <c r="I476" s="42">
        <v>110.77854184650302</v>
      </c>
      <c r="J476" s="42">
        <v>95.522700656698291</v>
      </c>
      <c r="K476" s="42">
        <v>99.377392077215546</v>
      </c>
      <c r="L476" s="42">
        <v>91.595983411108847</v>
      </c>
      <c r="M476" s="42">
        <v>80.269384756731853</v>
      </c>
      <c r="N476" s="42">
        <v>96.662709018367849</v>
      </c>
      <c r="O476" s="42">
        <v>93.079329206444427</v>
      </c>
      <c r="P476" s="42">
        <v>95.481937443606711</v>
      </c>
      <c r="Q476" s="42">
        <v>135.47557347052253</v>
      </c>
      <c r="R476" s="42">
        <v>73.602976180596841</v>
      </c>
      <c r="S476" s="42">
        <v>103.51532568296868</v>
      </c>
      <c r="T476" s="42">
        <v>89.756935087345582</v>
      </c>
      <c r="U476" s="42">
        <v>78.856672490719902</v>
      </c>
      <c r="V476" s="42">
        <v>94.348229801275778</v>
      </c>
      <c r="W476" s="42">
        <v>90.827967931644707</v>
      </c>
      <c r="X476" s="42">
        <v>94.380273983798887</v>
      </c>
      <c r="Y476" s="42">
        <v>132.95161562943102</v>
      </c>
      <c r="Z476" s="42">
        <v>73.355772074128978</v>
      </c>
      <c r="AA476" s="42">
        <v>102.03989984762836</v>
      </c>
      <c r="AB476" s="43"/>
      <c r="AC476" s="43"/>
      <c r="AD476" s="43"/>
      <c r="AE476" s="43"/>
      <c r="AF476" s="43"/>
      <c r="AG476" s="43"/>
      <c r="AH476" s="43"/>
      <c r="AI476" s="43"/>
      <c r="AJ476" s="43"/>
      <c r="AK476" s="43"/>
      <c r="AL476" s="43"/>
      <c r="AM476" s="43"/>
      <c r="AN476" s="43"/>
      <c r="AO476" s="43"/>
      <c r="AP476" s="43"/>
      <c r="AQ476" s="43"/>
      <c r="AR476" s="43"/>
      <c r="AS476" s="43"/>
      <c r="AT476" s="43"/>
      <c r="AU476" s="43"/>
      <c r="AV476" s="43"/>
      <c r="AW476" s="43"/>
      <c r="AX476" s="43"/>
      <c r="AY476" s="43"/>
      <c r="AZ476" s="43"/>
      <c r="BA476" s="43"/>
      <c r="BB476" s="43"/>
      <c r="BC476" s="43"/>
      <c r="BD476" s="43"/>
      <c r="BE476" s="43"/>
      <c r="BF476" s="43"/>
      <c r="BG476" s="43"/>
      <c r="BH476" s="43"/>
      <c r="BI476" s="43"/>
      <c r="BJ476" s="43"/>
      <c r="BK476" s="43"/>
      <c r="BL476" s="43"/>
      <c r="BM476" s="43"/>
      <c r="BN476" s="43"/>
      <c r="BO476" s="43"/>
      <c r="BP476" s="43"/>
      <c r="BQ476" s="43"/>
      <c r="BR476" s="43"/>
      <c r="BS476" s="43"/>
      <c r="BT476" s="43"/>
      <c r="BU476" s="43"/>
      <c r="BV476" s="43"/>
      <c r="BW476" s="43"/>
      <c r="BX476" s="43"/>
      <c r="BY476" s="43"/>
      <c r="BZ476" s="43"/>
      <c r="CA476" s="43"/>
      <c r="CB476" s="43"/>
      <c r="CC476" s="43"/>
      <c r="CD476" s="43"/>
      <c r="CE476" s="43"/>
      <c r="CF476" s="43"/>
      <c r="CG476" s="43"/>
      <c r="CH476" s="43"/>
      <c r="CI476" s="43"/>
      <c r="CJ476" s="43"/>
      <c r="CK476" s="43"/>
      <c r="CL476" s="43"/>
      <c r="CM476" s="43"/>
      <c r="CN476" s="43"/>
      <c r="CO476" s="43"/>
      <c r="CP476" s="43"/>
      <c r="CQ476" s="43"/>
      <c r="CR476" s="43"/>
      <c r="CS476" s="43"/>
      <c r="CT476" s="43"/>
      <c r="CU476" s="43"/>
      <c r="CV476" s="43"/>
      <c r="CW476" s="43"/>
      <c r="CX476" s="43"/>
      <c r="CY476" s="43"/>
      <c r="CZ476" s="43"/>
      <c r="DA476" s="43"/>
      <c r="DB476" s="43"/>
      <c r="DC476" s="43"/>
      <c r="DD476" s="44"/>
      <c r="DE476" s="44"/>
      <c r="DF476" s="43"/>
      <c r="DG476" s="43"/>
      <c r="DH476" s="44"/>
      <c r="DI476" s="44"/>
      <c r="DJ476" s="43"/>
      <c r="DK476" s="43"/>
    </row>
    <row r="477" spans="1:115" x14ac:dyDescent="0.25">
      <c r="A477" s="41">
        <v>2019</v>
      </c>
      <c r="B477" s="41" t="s">
        <v>162</v>
      </c>
      <c r="C477" s="41" t="s">
        <v>177</v>
      </c>
      <c r="D477" s="42">
        <v>97.969059975051536</v>
      </c>
      <c r="E477" s="42">
        <v>98.630720337312255</v>
      </c>
      <c r="F477" s="42">
        <v>99.967087884254042</v>
      </c>
      <c r="G477" s="42">
        <v>98.400198240061158</v>
      </c>
      <c r="H477" s="42">
        <v>98.268128079307132</v>
      </c>
      <c r="I477" s="42">
        <v>101.49074226744131</v>
      </c>
      <c r="J477" s="42">
        <v>93.509998361251988</v>
      </c>
      <c r="K477" s="42">
        <v>98.586461810401417</v>
      </c>
      <c r="L477" s="42">
        <v>85.561375187895933</v>
      </c>
      <c r="M477" s="42">
        <v>87.74286735157483</v>
      </c>
      <c r="N477" s="42">
        <v>92.276942427647</v>
      </c>
      <c r="O477" s="42">
        <v>85.508998751584741</v>
      </c>
      <c r="P477" s="42">
        <v>89.919349771793023</v>
      </c>
      <c r="Q477" s="42">
        <v>111.90982289076487</v>
      </c>
      <c r="R477" s="42">
        <v>58.072071945373182</v>
      </c>
      <c r="S477" s="42">
        <v>86.614176614211743</v>
      </c>
      <c r="T477" s="42">
        <v>84.300525191489911</v>
      </c>
      <c r="U477" s="42">
        <v>86.495511603712487</v>
      </c>
      <c r="V477" s="42">
        <v>90.402228573547035</v>
      </c>
      <c r="W477" s="42">
        <v>84.066968525480817</v>
      </c>
      <c r="X477" s="42">
        <v>89.164758965101214</v>
      </c>
      <c r="Y477" s="42">
        <v>111.01397755254187</v>
      </c>
      <c r="Z477" s="42">
        <v>57.833585698909729</v>
      </c>
      <c r="AA477" s="42">
        <v>85.517964522763037</v>
      </c>
      <c r="AB477" s="43"/>
      <c r="AC477" s="43"/>
      <c r="AD477" s="43"/>
      <c r="AE477" s="43"/>
      <c r="AF477" s="43"/>
      <c r="AG477" s="43"/>
      <c r="AH477" s="43"/>
      <c r="AI477" s="43"/>
      <c r="AJ477" s="43"/>
      <c r="AK477" s="43"/>
      <c r="AL477" s="43"/>
      <c r="AM477" s="43"/>
      <c r="AN477" s="43"/>
      <c r="AO477" s="43"/>
      <c r="AP477" s="43"/>
      <c r="AQ477" s="43"/>
      <c r="AR477" s="43"/>
      <c r="AS477" s="43"/>
      <c r="AT477" s="43"/>
      <c r="AU477" s="43"/>
      <c r="AV477" s="43"/>
      <c r="AW477" s="43"/>
      <c r="AX477" s="43"/>
      <c r="AY477" s="43"/>
      <c r="AZ477" s="43"/>
      <c r="BA477" s="43"/>
      <c r="BB477" s="43"/>
      <c r="BC477" s="43"/>
      <c r="BD477" s="43"/>
      <c r="BE477" s="43"/>
      <c r="BF477" s="43"/>
      <c r="BG477" s="43"/>
      <c r="BH477" s="43"/>
      <c r="BI477" s="43"/>
      <c r="BJ477" s="43"/>
      <c r="BK477" s="43"/>
      <c r="BL477" s="43"/>
      <c r="BM477" s="43"/>
      <c r="BN477" s="43"/>
      <c r="BO477" s="43"/>
      <c r="BP477" s="43"/>
      <c r="BQ477" s="43"/>
      <c r="BR477" s="43"/>
      <c r="BS477" s="43"/>
      <c r="BT477" s="43"/>
      <c r="BU477" s="43"/>
      <c r="BV477" s="43"/>
      <c r="BW477" s="43"/>
      <c r="BX477" s="43"/>
      <c r="BY477" s="43"/>
      <c r="BZ477" s="43"/>
      <c r="CA477" s="43"/>
      <c r="CB477" s="43"/>
      <c r="CC477" s="43"/>
      <c r="CD477" s="43"/>
      <c r="CE477" s="43"/>
      <c r="CF477" s="43"/>
      <c r="CG477" s="43"/>
      <c r="CH477" s="43"/>
      <c r="CI477" s="43"/>
      <c r="CJ477" s="43"/>
      <c r="CK477" s="43"/>
      <c r="CL477" s="43"/>
      <c r="CM477" s="43"/>
      <c r="CN477" s="43"/>
      <c r="CO477" s="43"/>
      <c r="CP477" s="43"/>
      <c r="CQ477" s="43"/>
      <c r="CR477" s="43"/>
      <c r="CS477" s="43"/>
      <c r="CT477" s="43"/>
      <c r="CU477" s="43"/>
      <c r="CV477" s="43"/>
      <c r="CW477" s="43"/>
      <c r="CX477" s="43"/>
      <c r="CY477" s="43"/>
      <c r="CZ477" s="43"/>
      <c r="DA477" s="43"/>
      <c r="DB477" s="43"/>
      <c r="DC477" s="43"/>
      <c r="DD477" s="44"/>
      <c r="DE477" s="44"/>
      <c r="DF477" s="43"/>
      <c r="DG477" s="43"/>
      <c r="DH477" s="44"/>
      <c r="DI477" s="44"/>
      <c r="DJ477" s="43"/>
      <c r="DK477" s="43"/>
    </row>
    <row r="478" spans="1:115" x14ac:dyDescent="0.25">
      <c r="A478" s="41">
        <v>2019</v>
      </c>
      <c r="B478" s="41" t="s">
        <v>163</v>
      </c>
      <c r="C478" s="41" t="s">
        <v>177</v>
      </c>
      <c r="D478" s="42">
        <v>97.504382501824566</v>
      </c>
      <c r="E478" s="42">
        <v>99.995005507085594</v>
      </c>
      <c r="F478" s="42">
        <v>100.53528462643196</v>
      </c>
      <c r="G478" s="42">
        <v>97.644143871111638</v>
      </c>
      <c r="H478" s="42">
        <v>98.783720113812876</v>
      </c>
      <c r="I478" s="42">
        <v>97.242563261980735</v>
      </c>
      <c r="J478" s="42">
        <v>91.015157752810183</v>
      </c>
      <c r="K478" s="42">
        <v>99.843561582959026</v>
      </c>
      <c r="L478" s="42">
        <v>94.951971555024429</v>
      </c>
      <c r="M478" s="42">
        <v>95.752804770748881</v>
      </c>
      <c r="N478" s="42">
        <v>95.674601392202035</v>
      </c>
      <c r="O478" s="42">
        <v>97.321778190938375</v>
      </c>
      <c r="P478" s="42">
        <v>94.116989962541268</v>
      </c>
      <c r="Q478" s="42">
        <v>94.493909508914498</v>
      </c>
      <c r="R478" s="42">
        <v>70.340446054666828</v>
      </c>
      <c r="S478" s="42">
        <v>97.228244372332824</v>
      </c>
      <c r="T478" s="42">
        <v>93.919348603893795</v>
      </c>
      <c r="U478" s="42">
        <v>94.836200304748886</v>
      </c>
      <c r="V478" s="42">
        <v>94.259710300731683</v>
      </c>
      <c r="W478" s="42">
        <v>96.089609986463884</v>
      </c>
      <c r="X478" s="42">
        <v>93.663090014480048</v>
      </c>
      <c r="Y478" s="42">
        <v>93.96581904297436</v>
      </c>
      <c r="Z478" s="42">
        <v>70.040043132929242</v>
      </c>
      <c r="AA478" s="42">
        <v>96.091159522729441</v>
      </c>
      <c r="AB478" s="43"/>
      <c r="AC478" s="43"/>
      <c r="AD478" s="43"/>
      <c r="AE478" s="43"/>
      <c r="AF478" s="43"/>
      <c r="AG478" s="43"/>
      <c r="AH478" s="43"/>
      <c r="AI478" s="43"/>
      <c r="AJ478" s="43"/>
      <c r="AK478" s="43"/>
      <c r="AL478" s="43"/>
      <c r="AM478" s="43"/>
      <c r="AN478" s="43"/>
      <c r="AO478" s="43"/>
      <c r="AP478" s="43"/>
      <c r="AQ478" s="43"/>
      <c r="AR478" s="43"/>
      <c r="AS478" s="43"/>
      <c r="AT478" s="43"/>
      <c r="AU478" s="43"/>
      <c r="AV478" s="43"/>
      <c r="AW478" s="43"/>
      <c r="AX478" s="43"/>
      <c r="AY478" s="43"/>
      <c r="AZ478" s="43"/>
      <c r="BA478" s="43"/>
      <c r="BB478" s="43"/>
      <c r="BC478" s="43"/>
      <c r="BD478" s="43"/>
      <c r="BE478" s="43"/>
      <c r="BF478" s="43"/>
      <c r="BG478" s="43"/>
      <c r="BH478" s="43"/>
      <c r="BI478" s="43"/>
      <c r="BJ478" s="43"/>
      <c r="BK478" s="43"/>
      <c r="BL478" s="43"/>
      <c r="BM478" s="43"/>
      <c r="BN478" s="43"/>
      <c r="BO478" s="43"/>
      <c r="BP478" s="43"/>
      <c r="BQ478" s="43"/>
      <c r="BR478" s="43"/>
      <c r="BS478" s="43"/>
      <c r="BT478" s="43"/>
      <c r="BU478" s="43"/>
      <c r="BV478" s="43"/>
      <c r="BW478" s="43"/>
      <c r="BX478" s="43"/>
      <c r="BY478" s="43"/>
      <c r="BZ478" s="43"/>
      <c r="CA478" s="43"/>
      <c r="CB478" s="43"/>
      <c r="CC478" s="43"/>
      <c r="CD478" s="43"/>
      <c r="CE478" s="43"/>
      <c r="CF478" s="43"/>
      <c r="CG478" s="43"/>
      <c r="CH478" s="43"/>
      <c r="CI478" s="43"/>
      <c r="CJ478" s="43"/>
      <c r="CK478" s="43"/>
      <c r="CL478" s="43"/>
      <c r="CM478" s="43"/>
      <c r="CN478" s="43"/>
      <c r="CO478" s="43"/>
      <c r="CP478" s="43"/>
      <c r="CQ478" s="43"/>
      <c r="CR478" s="43"/>
      <c r="CS478" s="43"/>
      <c r="CT478" s="43"/>
      <c r="CU478" s="43"/>
      <c r="CV478" s="43"/>
      <c r="CW478" s="43"/>
      <c r="CX478" s="43"/>
      <c r="CY478" s="43"/>
      <c r="CZ478" s="43"/>
      <c r="DA478" s="43"/>
      <c r="DB478" s="43"/>
      <c r="DC478" s="43"/>
      <c r="DD478" s="44"/>
      <c r="DE478" s="44"/>
      <c r="DF478" s="43"/>
      <c r="DG478" s="43"/>
      <c r="DH478" s="44"/>
      <c r="DI478" s="44"/>
      <c r="DJ478" s="43"/>
      <c r="DK478" s="43"/>
    </row>
    <row r="479" spans="1:115" x14ac:dyDescent="0.25">
      <c r="A479" s="41">
        <v>2019</v>
      </c>
      <c r="B479" s="41" t="s">
        <v>164</v>
      </c>
      <c r="C479" s="41" t="s">
        <v>177</v>
      </c>
      <c r="D479" s="42">
        <v>97.653462636795297</v>
      </c>
      <c r="E479" s="42">
        <v>99.871983260562686</v>
      </c>
      <c r="F479" s="42">
        <v>100.20380127005359</v>
      </c>
      <c r="G479" s="42">
        <v>97.940588799077759</v>
      </c>
      <c r="H479" s="42">
        <v>99.869027103573572</v>
      </c>
      <c r="I479" s="42">
        <v>94.786766631426829</v>
      </c>
      <c r="J479" s="42">
        <v>90.875904142568402</v>
      </c>
      <c r="K479" s="42">
        <v>99.198833577586299</v>
      </c>
      <c r="L479" s="42">
        <v>89.981208008753143</v>
      </c>
      <c r="M479" s="42">
        <v>86.004441042410775</v>
      </c>
      <c r="N479" s="42">
        <v>93.915234255762655</v>
      </c>
      <c r="O479" s="42">
        <v>92.104030129425169</v>
      </c>
      <c r="P479" s="42">
        <v>92.069306920039153</v>
      </c>
      <c r="Q479" s="42">
        <v>72.334441106958536</v>
      </c>
      <c r="R479" s="42">
        <v>70.17046085067858</v>
      </c>
      <c r="S479" s="42">
        <v>96.915079418472061</v>
      </c>
      <c r="T479" s="42">
        <v>89.407476613905772</v>
      </c>
      <c r="U479" s="42">
        <v>85.289458508354585</v>
      </c>
      <c r="V479" s="42">
        <v>92.808061760210762</v>
      </c>
      <c r="W479" s="42">
        <v>91.504423346697124</v>
      </c>
      <c r="X479" s="42">
        <v>91.946327518773145</v>
      </c>
      <c r="Y479" s="42">
        <v>72.156323201697234</v>
      </c>
      <c r="Z479" s="42">
        <v>69.923624747715323</v>
      </c>
      <c r="AA479" s="42">
        <v>96.10395586203866</v>
      </c>
      <c r="AB479" s="43"/>
      <c r="AC479" s="43"/>
      <c r="AD479" s="43"/>
      <c r="AE479" s="43"/>
      <c r="AF479" s="43"/>
      <c r="AG479" s="43"/>
      <c r="AH479" s="43"/>
      <c r="AI479" s="43"/>
      <c r="AJ479" s="43"/>
      <c r="AK479" s="43"/>
      <c r="AL479" s="43"/>
      <c r="AM479" s="43"/>
      <c r="AN479" s="43"/>
      <c r="AO479" s="43"/>
      <c r="AP479" s="43"/>
      <c r="AQ479" s="43"/>
      <c r="AR479" s="43"/>
      <c r="AS479" s="43"/>
      <c r="AT479" s="43"/>
      <c r="AU479" s="43"/>
      <c r="AV479" s="43"/>
      <c r="AW479" s="43"/>
      <c r="AX479" s="43"/>
      <c r="AY479" s="43"/>
      <c r="AZ479" s="43"/>
      <c r="BA479" s="43"/>
      <c r="BB479" s="43"/>
      <c r="BC479" s="43"/>
      <c r="BD479" s="43"/>
      <c r="BE479" s="43"/>
      <c r="BF479" s="43"/>
      <c r="BG479" s="43"/>
      <c r="BH479" s="43"/>
      <c r="BI479" s="43"/>
      <c r="BJ479" s="43"/>
      <c r="BK479" s="43"/>
      <c r="BL479" s="43"/>
      <c r="BM479" s="43"/>
      <c r="BN479" s="43"/>
      <c r="BO479" s="43"/>
      <c r="BP479" s="43"/>
      <c r="BQ479" s="43"/>
      <c r="BR479" s="43"/>
      <c r="BS479" s="43"/>
      <c r="BT479" s="43"/>
      <c r="BU479" s="43"/>
      <c r="BV479" s="43"/>
      <c r="BW479" s="43"/>
      <c r="BX479" s="43"/>
      <c r="BY479" s="43"/>
      <c r="BZ479" s="43"/>
      <c r="CA479" s="43"/>
      <c r="CB479" s="43"/>
      <c r="CC479" s="43"/>
      <c r="CD479" s="43"/>
      <c r="CE479" s="43"/>
      <c r="CF479" s="43"/>
      <c r="CG479" s="43"/>
      <c r="CH479" s="43"/>
      <c r="CI479" s="43"/>
      <c r="CJ479" s="43"/>
      <c r="CK479" s="43"/>
      <c r="CL479" s="43"/>
      <c r="CM479" s="43"/>
      <c r="CN479" s="43"/>
      <c r="CO479" s="43"/>
      <c r="CP479" s="43"/>
      <c r="CQ479" s="43"/>
      <c r="CR479" s="43"/>
      <c r="CS479" s="43"/>
      <c r="CT479" s="43"/>
      <c r="CU479" s="43"/>
      <c r="CV479" s="43"/>
      <c r="CW479" s="43"/>
      <c r="CX479" s="43"/>
      <c r="CY479" s="43"/>
      <c r="CZ479" s="43"/>
      <c r="DA479" s="43"/>
      <c r="DB479" s="43"/>
      <c r="DC479" s="43"/>
      <c r="DD479" s="44"/>
      <c r="DE479" s="44"/>
      <c r="DF479" s="43"/>
      <c r="DG479" s="43"/>
      <c r="DH479" s="44"/>
      <c r="DI479" s="44"/>
      <c r="DJ479" s="43"/>
      <c r="DK479" s="43"/>
    </row>
    <row r="480" spans="1:115" x14ac:dyDescent="0.25">
      <c r="A480" s="41">
        <v>2019</v>
      </c>
      <c r="B480" s="41" t="s">
        <v>165</v>
      </c>
      <c r="C480" s="41" t="s">
        <v>177</v>
      </c>
      <c r="D480" s="42">
        <v>98.102676726426026</v>
      </c>
      <c r="E480" s="42">
        <v>100.28048020735029</v>
      </c>
      <c r="F480" s="42">
        <v>99.089619497520601</v>
      </c>
      <c r="G480" s="42">
        <v>98.868160585927029</v>
      </c>
      <c r="H480" s="42">
        <v>98.655006735033055</v>
      </c>
      <c r="I480" s="42">
        <v>96.346372074527423</v>
      </c>
      <c r="J480" s="42">
        <v>92.030275536157021</v>
      </c>
      <c r="K480" s="42">
        <v>99.760873418701195</v>
      </c>
      <c r="L480" s="42">
        <v>95.235718757303076</v>
      </c>
      <c r="M480" s="42">
        <v>99.342396411316983</v>
      </c>
      <c r="N480" s="42">
        <v>101.31946924806418</v>
      </c>
      <c r="O480" s="42">
        <v>95.307081679943835</v>
      </c>
      <c r="P480" s="42">
        <v>95.822307690020352</v>
      </c>
      <c r="Q480" s="42">
        <v>76.66613669200737</v>
      </c>
      <c r="R480" s="42">
        <v>79.20621450018271</v>
      </c>
      <c r="S480" s="42">
        <v>97.42000395336747</v>
      </c>
      <c r="T480" s="42">
        <v>94.984577717698343</v>
      </c>
      <c r="U480" s="42">
        <v>98.866123530606487</v>
      </c>
      <c r="V480" s="42">
        <v>100.64968625269934</v>
      </c>
      <c r="W480" s="42">
        <v>95.099394041064883</v>
      </c>
      <c r="X480" s="42">
        <v>95.852304951634608</v>
      </c>
      <c r="Y480" s="42">
        <v>76.549483813737794</v>
      </c>
      <c r="Z480" s="42">
        <v>79.115119293985444</v>
      </c>
      <c r="AA480" s="42">
        <v>96.945756035265902</v>
      </c>
      <c r="AB480" s="43"/>
      <c r="AC480" s="43"/>
      <c r="AD480" s="43"/>
      <c r="AE480" s="43"/>
      <c r="AF480" s="43"/>
      <c r="AG480" s="43"/>
      <c r="AH480" s="43"/>
      <c r="AI480" s="43"/>
      <c r="AJ480" s="43"/>
      <c r="AK480" s="43"/>
      <c r="AL480" s="43"/>
      <c r="AM480" s="43"/>
      <c r="AN480" s="43"/>
      <c r="AO480" s="43"/>
      <c r="AP480" s="43"/>
      <c r="AQ480" s="43"/>
      <c r="AR480" s="43"/>
      <c r="AS480" s="43"/>
      <c r="AT480" s="43"/>
      <c r="AU480" s="43"/>
      <c r="AV480" s="43"/>
      <c r="AW480" s="43"/>
      <c r="AX480" s="43"/>
      <c r="AY480" s="43"/>
      <c r="AZ480" s="43"/>
      <c r="BA480" s="43"/>
      <c r="BB480" s="43"/>
      <c r="BC480" s="43"/>
      <c r="BD480" s="43"/>
      <c r="BE480" s="43"/>
      <c r="BF480" s="43"/>
      <c r="BG480" s="43"/>
      <c r="BH480" s="43"/>
      <c r="BI480" s="43"/>
      <c r="BJ480" s="43"/>
      <c r="BK480" s="43"/>
      <c r="BL480" s="43"/>
      <c r="BM480" s="43"/>
      <c r="BN480" s="43"/>
      <c r="BO480" s="43"/>
      <c r="BP480" s="43"/>
      <c r="BQ480" s="43"/>
      <c r="BR480" s="43"/>
      <c r="BS480" s="43"/>
      <c r="BT480" s="43"/>
      <c r="BU480" s="43"/>
      <c r="BV480" s="43"/>
      <c r="BW480" s="43"/>
      <c r="BX480" s="43"/>
      <c r="BY480" s="43"/>
      <c r="BZ480" s="43"/>
      <c r="CA480" s="43"/>
      <c r="CB480" s="43"/>
      <c r="CC480" s="43"/>
      <c r="CD480" s="43"/>
      <c r="CE480" s="43"/>
      <c r="CF480" s="43"/>
      <c r="CG480" s="43"/>
      <c r="CH480" s="43"/>
      <c r="CI480" s="43"/>
      <c r="CJ480" s="43"/>
      <c r="CK480" s="43"/>
      <c r="CL480" s="43"/>
      <c r="CM480" s="43"/>
      <c r="CN480" s="43"/>
      <c r="CO480" s="43"/>
      <c r="CP480" s="43"/>
      <c r="CQ480" s="43"/>
      <c r="CR480" s="43"/>
      <c r="CS480" s="43"/>
      <c r="CT480" s="43"/>
      <c r="CU480" s="43"/>
      <c r="CV480" s="43"/>
      <c r="CW480" s="43"/>
      <c r="CX480" s="43"/>
      <c r="CY480" s="43"/>
      <c r="CZ480" s="43"/>
      <c r="DA480" s="43"/>
      <c r="DB480" s="43"/>
      <c r="DC480" s="43"/>
      <c r="DD480" s="44"/>
      <c r="DE480" s="44"/>
      <c r="DF480" s="43"/>
      <c r="DG480" s="43"/>
      <c r="DH480" s="44"/>
      <c r="DI480" s="44"/>
      <c r="DJ480" s="43"/>
      <c r="DK480" s="43"/>
    </row>
    <row r="481" spans="1:115" x14ac:dyDescent="0.25">
      <c r="A481" s="41">
        <v>2019</v>
      </c>
      <c r="B481" s="41" t="s">
        <v>166</v>
      </c>
      <c r="C481" s="41" t="s">
        <v>177</v>
      </c>
      <c r="D481" s="42">
        <v>97.774235446066101</v>
      </c>
      <c r="E481" s="42">
        <v>99.928762758957845</v>
      </c>
      <c r="F481" s="42">
        <v>98.7174146696252</v>
      </c>
      <c r="G481" s="42">
        <v>98.257782875287319</v>
      </c>
      <c r="H481" s="42">
        <v>98.484092248456562</v>
      </c>
      <c r="I481" s="42">
        <v>94.274657381453508</v>
      </c>
      <c r="J481" s="42">
        <v>93.000041301778751</v>
      </c>
      <c r="K481" s="42">
        <v>99.349230166200186</v>
      </c>
      <c r="L481" s="42">
        <v>96.041735838695516</v>
      </c>
      <c r="M481" s="42">
        <v>87.620247134586975</v>
      </c>
      <c r="N481" s="42">
        <v>90.098135314441265</v>
      </c>
      <c r="O481" s="42">
        <v>100.20361168717349</v>
      </c>
      <c r="P481" s="42">
        <v>93.665404163379307</v>
      </c>
      <c r="Q481" s="42">
        <v>73.822087598206934</v>
      </c>
      <c r="R481" s="42">
        <v>90.384376363589112</v>
      </c>
      <c r="S481" s="42">
        <v>101.08100681331705</v>
      </c>
      <c r="T481" s="42">
        <v>96.189102996001949</v>
      </c>
      <c r="U481" s="42">
        <v>87.451834481649428</v>
      </c>
      <c r="V481" s="42">
        <v>89.971662866101227</v>
      </c>
      <c r="W481" s="42">
        <v>100.53868942944635</v>
      </c>
      <c r="X481" s="42">
        <v>93.718587751538834</v>
      </c>
      <c r="Y481" s="42">
        <v>73.695116284540802</v>
      </c>
      <c r="Z481" s="42">
        <v>90.358993110263881</v>
      </c>
      <c r="AA481" s="42">
        <v>100.94775509146665</v>
      </c>
      <c r="AB481" s="43"/>
      <c r="AC481" s="43"/>
      <c r="AD481" s="43"/>
      <c r="AE481" s="43"/>
      <c r="AF481" s="43"/>
      <c r="AG481" s="43"/>
      <c r="AH481" s="43"/>
      <c r="AI481" s="43"/>
      <c r="AJ481" s="43"/>
      <c r="AK481" s="43"/>
      <c r="AL481" s="43"/>
      <c r="AM481" s="43"/>
      <c r="AN481" s="43"/>
      <c r="AO481" s="43"/>
      <c r="AP481" s="43"/>
      <c r="AQ481" s="43"/>
      <c r="AR481" s="43"/>
      <c r="AS481" s="43"/>
      <c r="AT481" s="43"/>
      <c r="AU481" s="43"/>
      <c r="AV481" s="43"/>
      <c r="AW481" s="43"/>
      <c r="AX481" s="43"/>
      <c r="AY481" s="43"/>
      <c r="AZ481" s="43"/>
      <c r="BA481" s="43"/>
      <c r="BB481" s="43"/>
      <c r="BC481" s="43"/>
      <c r="BD481" s="43"/>
      <c r="BE481" s="43"/>
      <c r="BF481" s="43"/>
      <c r="BG481" s="43"/>
      <c r="BH481" s="43"/>
      <c r="BI481" s="43"/>
      <c r="BJ481" s="43"/>
      <c r="BK481" s="43"/>
      <c r="BL481" s="43"/>
      <c r="BM481" s="43"/>
      <c r="BN481" s="43"/>
      <c r="BO481" s="43"/>
      <c r="BP481" s="43"/>
      <c r="BQ481" s="43"/>
      <c r="BR481" s="43"/>
      <c r="BS481" s="43"/>
      <c r="BT481" s="43"/>
      <c r="BU481" s="43"/>
      <c r="BV481" s="43"/>
      <c r="BW481" s="43"/>
      <c r="BX481" s="43"/>
      <c r="BY481" s="43"/>
      <c r="BZ481" s="43"/>
      <c r="CA481" s="43"/>
      <c r="CB481" s="43"/>
      <c r="CC481" s="43"/>
      <c r="CD481" s="43"/>
      <c r="CE481" s="43"/>
      <c r="CF481" s="43"/>
      <c r="CG481" s="43"/>
      <c r="CH481" s="43"/>
      <c r="CI481" s="43"/>
      <c r="CJ481" s="43"/>
      <c r="CK481" s="43"/>
      <c r="CL481" s="43"/>
      <c r="CM481" s="43"/>
      <c r="CN481" s="43"/>
      <c r="CO481" s="43"/>
      <c r="CP481" s="43"/>
      <c r="CQ481" s="43"/>
      <c r="CR481" s="43"/>
      <c r="CS481" s="43"/>
      <c r="CT481" s="43"/>
      <c r="CU481" s="43"/>
      <c r="CV481" s="43"/>
      <c r="CW481" s="43"/>
      <c r="CX481" s="43"/>
      <c r="CY481" s="43"/>
      <c r="CZ481" s="43"/>
      <c r="DA481" s="43"/>
      <c r="DB481" s="43"/>
      <c r="DC481" s="43"/>
      <c r="DD481" s="44"/>
      <c r="DE481" s="44"/>
      <c r="DF481" s="43"/>
      <c r="DG481" s="43"/>
      <c r="DH481" s="44"/>
      <c r="DI481" s="44"/>
      <c r="DJ481" s="43"/>
      <c r="DK481" s="43"/>
    </row>
    <row r="482" spans="1:115" x14ac:dyDescent="0.25">
      <c r="A482" s="41">
        <v>2019</v>
      </c>
      <c r="B482" s="41" t="s">
        <v>167</v>
      </c>
      <c r="C482" s="41" t="s">
        <v>177</v>
      </c>
      <c r="D482" s="42">
        <v>98.35527486791419</v>
      </c>
      <c r="E482" s="42">
        <v>99.870406052273935</v>
      </c>
      <c r="F482" s="42">
        <v>98.504711086485528</v>
      </c>
      <c r="G482" s="42">
        <v>98.828509246478518</v>
      </c>
      <c r="H482" s="42">
        <v>100.0040706485229</v>
      </c>
      <c r="I482" s="42">
        <v>93.704353898528652</v>
      </c>
      <c r="J482" s="42">
        <v>93.797245571050354</v>
      </c>
      <c r="K482" s="42">
        <v>99.439707795206971</v>
      </c>
      <c r="L482" s="42">
        <v>100.0094199029065</v>
      </c>
      <c r="M482" s="42">
        <v>102.43509388400236</v>
      </c>
      <c r="N482" s="42">
        <v>104.81154535907429</v>
      </c>
      <c r="O482" s="42">
        <v>100.53660326100741</v>
      </c>
      <c r="P482" s="42">
        <v>99.696606314837297</v>
      </c>
      <c r="Q482" s="42">
        <v>83.09348745101812</v>
      </c>
      <c r="R482" s="42">
        <v>84.763115091653177</v>
      </c>
      <c r="S482" s="42">
        <v>104.69506076003769</v>
      </c>
      <c r="T482" s="42">
        <v>100.41044054765</v>
      </c>
      <c r="U482" s="42">
        <v>102.55962692923364</v>
      </c>
      <c r="V482" s="42">
        <v>105.14472489535103</v>
      </c>
      <c r="W482" s="42">
        <v>101.18801850332237</v>
      </c>
      <c r="X482" s="42">
        <v>99.831716121022112</v>
      </c>
      <c r="Y482" s="42">
        <v>82.99595808749153</v>
      </c>
      <c r="Z482" s="42">
        <v>84.57792220912944</v>
      </c>
      <c r="AA482" s="42">
        <v>104.71765988322663</v>
      </c>
      <c r="AB482" s="43"/>
      <c r="AC482" s="43"/>
      <c r="AD482" s="43"/>
      <c r="AE482" s="43"/>
      <c r="AF482" s="43"/>
      <c r="AG482" s="43"/>
      <c r="AH482" s="43"/>
      <c r="AI482" s="43"/>
      <c r="AJ482" s="43"/>
      <c r="AK482" s="43"/>
      <c r="AL482" s="43"/>
      <c r="AM482" s="43"/>
      <c r="AN482" s="43"/>
      <c r="AO482" s="43"/>
      <c r="AP482" s="43"/>
      <c r="AQ482" s="43"/>
      <c r="AR482" s="43"/>
      <c r="AS482" s="43"/>
      <c r="AT482" s="43"/>
      <c r="AU482" s="43"/>
      <c r="AV482" s="43"/>
      <c r="AW482" s="43"/>
      <c r="AX482" s="43"/>
      <c r="AY482" s="43"/>
      <c r="AZ482" s="43"/>
      <c r="BA482" s="43"/>
      <c r="BB482" s="43"/>
      <c r="BC482" s="43"/>
      <c r="BD482" s="43"/>
      <c r="BE482" s="43"/>
      <c r="BF482" s="43"/>
      <c r="BG482" s="43"/>
      <c r="BH482" s="43"/>
      <c r="BI482" s="43"/>
      <c r="BJ482" s="43"/>
      <c r="BK482" s="43"/>
      <c r="BL482" s="43"/>
      <c r="BM482" s="43"/>
      <c r="BN482" s="43"/>
      <c r="BO482" s="43"/>
      <c r="BP482" s="43"/>
      <c r="BQ482" s="43"/>
      <c r="BR482" s="43"/>
      <c r="BS482" s="43"/>
      <c r="BT482" s="43"/>
      <c r="BU482" s="43"/>
      <c r="BV482" s="43"/>
      <c r="BW482" s="43"/>
      <c r="BX482" s="43"/>
      <c r="BY482" s="43"/>
      <c r="BZ482" s="43"/>
      <c r="CA482" s="43"/>
      <c r="CB482" s="43"/>
      <c r="CC482" s="43"/>
      <c r="CD482" s="43"/>
      <c r="CE482" s="43"/>
      <c r="CF482" s="43"/>
      <c r="CG482" s="43"/>
      <c r="CH482" s="43"/>
      <c r="CI482" s="43"/>
      <c r="CJ482" s="43"/>
      <c r="CK482" s="43"/>
      <c r="CL482" s="43"/>
      <c r="CM482" s="43"/>
      <c r="CN482" s="43"/>
      <c r="CO482" s="43"/>
      <c r="CP482" s="43"/>
      <c r="CQ482" s="43"/>
      <c r="CR482" s="43"/>
      <c r="CS482" s="43"/>
      <c r="CT482" s="43"/>
      <c r="CU482" s="43"/>
      <c r="CV482" s="43"/>
      <c r="CW482" s="43"/>
      <c r="CX482" s="43"/>
      <c r="CY482" s="43"/>
      <c r="CZ482" s="43"/>
      <c r="DA482" s="43"/>
      <c r="DB482" s="43"/>
      <c r="DC482" s="43"/>
      <c r="DD482" s="44"/>
      <c r="DE482" s="44"/>
      <c r="DF482" s="43"/>
      <c r="DG482" s="43"/>
      <c r="DH482" s="44"/>
      <c r="DI482" s="44"/>
      <c r="DJ482" s="43"/>
      <c r="DK482" s="43"/>
    </row>
    <row r="483" spans="1:115" x14ac:dyDescent="0.25">
      <c r="A483" s="41">
        <v>2019</v>
      </c>
      <c r="B483" s="41" t="s">
        <v>168</v>
      </c>
      <c r="C483" s="41" t="s">
        <v>177</v>
      </c>
      <c r="D483" s="42">
        <v>99.622970245705673</v>
      </c>
      <c r="E483" s="42">
        <v>100.4492414942471</v>
      </c>
      <c r="F483" s="42">
        <v>99.73418222024722</v>
      </c>
      <c r="G483" s="42">
        <v>100.50461445998724</v>
      </c>
      <c r="H483" s="42">
        <v>100.23237864170285</v>
      </c>
      <c r="I483" s="42">
        <v>105.22681202292854</v>
      </c>
      <c r="J483" s="42">
        <v>93.903990684450406</v>
      </c>
      <c r="K483" s="42">
        <v>99.820792378308326</v>
      </c>
      <c r="L483" s="42">
        <v>103.25876987157676</v>
      </c>
      <c r="M483" s="42">
        <v>113.71285229403551</v>
      </c>
      <c r="N483" s="42">
        <v>103.27227569503705</v>
      </c>
      <c r="O483" s="42">
        <v>102.69276220928532</v>
      </c>
      <c r="P483" s="42">
        <v>100.47105650494234</v>
      </c>
      <c r="Q483" s="42">
        <v>113.11703789140999</v>
      </c>
      <c r="R483" s="42">
        <v>87.150689914144507</v>
      </c>
      <c r="S483" s="42">
        <v>101.99490477189934</v>
      </c>
      <c r="T483" s="42">
        <v>103.74638244368658</v>
      </c>
      <c r="U483" s="42">
        <v>114.10842560293217</v>
      </c>
      <c r="V483" s="42">
        <v>104.07441679115455</v>
      </c>
      <c r="W483" s="42">
        <v>103.30794171603299</v>
      </c>
      <c r="X483" s="42">
        <v>100.65390987409177</v>
      </c>
      <c r="Y483" s="42">
        <v>113.3973147326587</v>
      </c>
      <c r="Z483" s="42">
        <v>87.134006957729397</v>
      </c>
      <c r="AA483" s="42">
        <v>102.35733666156716</v>
      </c>
      <c r="AB483" s="43"/>
      <c r="AC483" s="43"/>
      <c r="AD483" s="43"/>
      <c r="AE483" s="43"/>
      <c r="AF483" s="43"/>
      <c r="AG483" s="43"/>
      <c r="AH483" s="43"/>
      <c r="AI483" s="43"/>
      <c r="AJ483" s="43"/>
      <c r="AK483" s="43"/>
      <c r="AL483" s="43"/>
      <c r="AM483" s="43"/>
      <c r="AN483" s="43"/>
      <c r="AO483" s="43"/>
      <c r="AP483" s="43"/>
      <c r="AQ483" s="43"/>
      <c r="AR483" s="43"/>
      <c r="AS483" s="43"/>
      <c r="AT483" s="43"/>
      <c r="AU483" s="43"/>
      <c r="AV483" s="43"/>
      <c r="AW483" s="43"/>
      <c r="AX483" s="43"/>
      <c r="AY483" s="43"/>
      <c r="AZ483" s="43"/>
      <c r="BA483" s="43"/>
      <c r="BB483" s="43"/>
      <c r="BC483" s="43"/>
      <c r="BD483" s="43"/>
      <c r="BE483" s="43"/>
      <c r="BF483" s="43"/>
      <c r="BG483" s="43"/>
      <c r="BH483" s="43"/>
      <c r="BI483" s="43"/>
      <c r="BJ483" s="43"/>
      <c r="BK483" s="43"/>
      <c r="BL483" s="43"/>
      <c r="BM483" s="43"/>
      <c r="BN483" s="43"/>
      <c r="BO483" s="43"/>
      <c r="BP483" s="43"/>
      <c r="BQ483" s="43"/>
      <c r="BR483" s="43"/>
      <c r="BS483" s="43"/>
      <c r="BT483" s="43"/>
      <c r="BU483" s="43"/>
      <c r="BV483" s="43"/>
      <c r="BW483" s="43"/>
      <c r="BX483" s="43"/>
      <c r="BY483" s="43"/>
      <c r="BZ483" s="43"/>
      <c r="CA483" s="43"/>
      <c r="CB483" s="43"/>
      <c r="CC483" s="43"/>
      <c r="CD483" s="43"/>
      <c r="CE483" s="43"/>
      <c r="CF483" s="43"/>
      <c r="CG483" s="43"/>
      <c r="CH483" s="43"/>
      <c r="CI483" s="43"/>
      <c r="CJ483" s="43"/>
      <c r="CK483" s="43"/>
      <c r="CL483" s="43"/>
      <c r="CM483" s="43"/>
      <c r="CN483" s="43"/>
      <c r="CO483" s="43"/>
      <c r="CP483" s="43"/>
      <c r="CQ483" s="43"/>
      <c r="CR483" s="43"/>
      <c r="CS483" s="43"/>
      <c r="CT483" s="43"/>
      <c r="CU483" s="43"/>
      <c r="CV483" s="43"/>
      <c r="CW483" s="43"/>
      <c r="CX483" s="43"/>
      <c r="CY483" s="43"/>
      <c r="CZ483" s="43"/>
      <c r="DA483" s="43"/>
      <c r="DB483" s="43"/>
      <c r="DC483" s="43"/>
      <c r="DD483" s="44"/>
      <c r="DE483" s="44"/>
      <c r="DF483" s="43"/>
      <c r="DG483" s="43"/>
      <c r="DH483" s="44"/>
      <c r="DI483" s="44"/>
      <c r="DJ483" s="43"/>
      <c r="DK483" s="43"/>
    </row>
    <row r="484" spans="1:115" x14ac:dyDescent="0.25">
      <c r="A484" s="41">
        <v>2019</v>
      </c>
      <c r="B484" s="41" t="s">
        <v>169</v>
      </c>
      <c r="C484" s="41" t="s">
        <v>177</v>
      </c>
      <c r="D484" s="42">
        <v>100.28222651482879</v>
      </c>
      <c r="E484" s="42">
        <v>100.90978631456365</v>
      </c>
      <c r="F484" s="42">
        <v>100.23828230826055</v>
      </c>
      <c r="G484" s="42">
        <v>101.08479192676106</v>
      </c>
      <c r="H484" s="42">
        <v>100.31351027144193</v>
      </c>
      <c r="I484" s="42">
        <v>101.61876957993464</v>
      </c>
      <c r="J484" s="42">
        <v>95.526004799000219</v>
      </c>
      <c r="K484" s="42">
        <v>101.89039324313865</v>
      </c>
      <c r="L484" s="42">
        <v>96.429292660078374</v>
      </c>
      <c r="M484" s="42">
        <v>99.587939631911055</v>
      </c>
      <c r="N484" s="42">
        <v>101.44270376965356</v>
      </c>
      <c r="O484" s="42">
        <v>96.783075783650332</v>
      </c>
      <c r="P484" s="42">
        <v>95.837740164619518</v>
      </c>
      <c r="Q484" s="42">
        <v>78.336485309191971</v>
      </c>
      <c r="R484" s="42">
        <v>86.624007792160484</v>
      </c>
      <c r="S484" s="42">
        <v>94.824441245844383</v>
      </c>
      <c r="T484" s="42">
        <v>97.136256942531219</v>
      </c>
      <c r="U484" s="42">
        <v>100.10562422182898</v>
      </c>
      <c r="V484" s="42">
        <v>102.40393016338115</v>
      </c>
      <c r="W484" s="42">
        <v>97.68993491692359</v>
      </c>
      <c r="X484" s="42">
        <v>96.105612595877091</v>
      </c>
      <c r="Y484" s="42">
        <v>78.621182813206914</v>
      </c>
      <c r="Z484" s="42">
        <v>86.697913437851057</v>
      </c>
      <c r="AA484" s="42">
        <v>95.53050444444267</v>
      </c>
      <c r="AB484" s="43"/>
      <c r="AC484" s="43"/>
      <c r="AD484" s="43"/>
      <c r="AE484" s="43"/>
      <c r="AF484" s="43"/>
      <c r="AG484" s="43"/>
      <c r="AH484" s="43"/>
      <c r="AI484" s="43"/>
      <c r="AJ484" s="43"/>
      <c r="AK484" s="43"/>
      <c r="AL484" s="43"/>
      <c r="AM484" s="43"/>
      <c r="AN484" s="43"/>
      <c r="AO484" s="43"/>
      <c r="AP484" s="43"/>
      <c r="AQ484" s="43"/>
      <c r="AR484" s="43"/>
      <c r="AS484" s="43"/>
      <c r="AT484" s="43"/>
      <c r="AU484" s="43"/>
      <c r="AV484" s="43"/>
      <c r="AW484" s="43"/>
      <c r="AX484" s="43"/>
      <c r="AY484" s="43"/>
      <c r="AZ484" s="43"/>
      <c r="BA484" s="43"/>
      <c r="BB484" s="43"/>
      <c r="BC484" s="43"/>
      <c r="BD484" s="43"/>
      <c r="BE484" s="43"/>
      <c r="BF484" s="43"/>
      <c r="BG484" s="43"/>
      <c r="BH484" s="43"/>
      <c r="BI484" s="43"/>
      <c r="BJ484" s="43"/>
      <c r="BK484" s="43"/>
      <c r="BL484" s="43"/>
      <c r="BM484" s="43"/>
      <c r="BN484" s="43"/>
      <c r="BO484" s="43"/>
      <c r="BP484" s="43"/>
      <c r="BQ484" s="43"/>
      <c r="BR484" s="43"/>
      <c r="BS484" s="43"/>
      <c r="BT484" s="43"/>
      <c r="BU484" s="43"/>
      <c r="BV484" s="43"/>
      <c r="BW484" s="43"/>
      <c r="BX484" s="43"/>
      <c r="BY484" s="43"/>
      <c r="BZ484" s="43"/>
      <c r="CA484" s="43"/>
      <c r="CB484" s="43"/>
      <c r="CC484" s="43"/>
      <c r="CD484" s="43"/>
      <c r="CE484" s="43"/>
      <c r="CF484" s="43"/>
      <c r="CG484" s="43"/>
      <c r="CH484" s="43"/>
      <c r="CI484" s="43"/>
      <c r="CJ484" s="43"/>
      <c r="CK484" s="43"/>
      <c r="CL484" s="43"/>
      <c r="CM484" s="43"/>
      <c r="CN484" s="43"/>
      <c r="CO484" s="43"/>
      <c r="CP484" s="43"/>
      <c r="CQ484" s="43"/>
      <c r="CR484" s="43"/>
      <c r="CS484" s="43"/>
      <c r="CT484" s="43"/>
      <c r="CU484" s="43"/>
      <c r="CV484" s="43"/>
      <c r="CW484" s="43"/>
      <c r="CX484" s="43"/>
      <c r="CY484" s="43"/>
      <c r="CZ484" s="43"/>
      <c r="DA484" s="43"/>
      <c r="DB484" s="43"/>
      <c r="DC484" s="43"/>
      <c r="DD484" s="44"/>
      <c r="DE484" s="44"/>
      <c r="DF484" s="43"/>
      <c r="DG484" s="43"/>
      <c r="DH484" s="44"/>
      <c r="DI484" s="44"/>
      <c r="DJ484" s="43"/>
      <c r="DK484" s="43"/>
    </row>
    <row r="485" spans="1:115" x14ac:dyDescent="0.25">
      <c r="A485" s="41">
        <v>2019</v>
      </c>
      <c r="B485" s="41" t="s">
        <v>170</v>
      </c>
      <c r="C485" s="41" t="s">
        <v>177</v>
      </c>
      <c r="D485" s="42">
        <v>101.05131068317033</v>
      </c>
      <c r="E485" s="42">
        <v>100.32464203943545</v>
      </c>
      <c r="F485" s="42">
        <v>101.06392336732877</v>
      </c>
      <c r="G485" s="42">
        <v>102.0220144802408</v>
      </c>
      <c r="H485" s="42">
        <v>101.03768128123269</v>
      </c>
      <c r="I485" s="42">
        <v>97.219285568800146</v>
      </c>
      <c r="J485" s="42">
        <v>99.215079679125125</v>
      </c>
      <c r="K485" s="42">
        <v>99.771658831430472</v>
      </c>
      <c r="L485" s="42">
        <v>98.424874312643055</v>
      </c>
      <c r="M485" s="42">
        <v>103.84261189700419</v>
      </c>
      <c r="N485" s="42">
        <v>101.25997054645732</v>
      </c>
      <c r="O485" s="42">
        <v>96.435845782517788</v>
      </c>
      <c r="P485" s="42">
        <v>104.09547819829169</v>
      </c>
      <c r="Q485" s="42">
        <v>87.100189050169362</v>
      </c>
      <c r="R485" s="42">
        <v>90.955235232558792</v>
      </c>
      <c r="S485" s="42">
        <v>98.651654761817412</v>
      </c>
      <c r="T485" s="42">
        <v>99.316148053058285</v>
      </c>
      <c r="U485" s="42">
        <v>104.75567035716141</v>
      </c>
      <c r="V485" s="42">
        <v>102.7369096563193</v>
      </c>
      <c r="W485" s="42">
        <v>97.431130382140452</v>
      </c>
      <c r="X485" s="42">
        <v>104.55120596877698</v>
      </c>
      <c r="Y485" s="42">
        <v>87.736875825706008</v>
      </c>
      <c r="Z485" s="42">
        <v>91.066574579659161</v>
      </c>
      <c r="AA485" s="42">
        <v>99.696883351903125</v>
      </c>
      <c r="AB485" s="43"/>
      <c r="AC485" s="43"/>
      <c r="AD485" s="43"/>
      <c r="AE485" s="43"/>
      <c r="AF485" s="43"/>
      <c r="AG485" s="43"/>
      <c r="AH485" s="43"/>
      <c r="AI485" s="43"/>
      <c r="AJ485" s="43"/>
      <c r="AK485" s="43"/>
      <c r="AL485" s="43"/>
      <c r="AM485" s="43"/>
      <c r="AN485" s="43"/>
      <c r="AO485" s="43"/>
      <c r="AP485" s="43"/>
      <c r="AQ485" s="43"/>
      <c r="AR485" s="43"/>
      <c r="AS485" s="43"/>
      <c r="AT485" s="43"/>
      <c r="AU485" s="43"/>
      <c r="AV485" s="43"/>
      <c r="AW485" s="43"/>
      <c r="AX485" s="43"/>
      <c r="AY485" s="43"/>
      <c r="AZ485" s="43"/>
      <c r="BA485" s="43"/>
      <c r="BB485" s="43"/>
      <c r="BC485" s="43"/>
      <c r="BD485" s="43"/>
      <c r="BE485" s="43"/>
      <c r="BF485" s="43"/>
      <c r="BG485" s="43"/>
      <c r="BH485" s="43"/>
      <c r="BI485" s="43"/>
      <c r="BJ485" s="43"/>
      <c r="BK485" s="43"/>
      <c r="BL485" s="43"/>
      <c r="BM485" s="43"/>
      <c r="BN485" s="43"/>
      <c r="BO485" s="43"/>
      <c r="BP485" s="43"/>
      <c r="BQ485" s="43"/>
      <c r="BR485" s="43"/>
      <c r="BS485" s="43"/>
      <c r="BT485" s="43"/>
      <c r="BU485" s="43"/>
      <c r="BV485" s="43"/>
      <c r="BW485" s="43"/>
      <c r="BX485" s="43"/>
      <c r="BY485" s="43"/>
      <c r="BZ485" s="43"/>
      <c r="CA485" s="43"/>
      <c r="CB485" s="43"/>
      <c r="CC485" s="43"/>
      <c r="CD485" s="43"/>
      <c r="CE485" s="43"/>
      <c r="CF485" s="43"/>
      <c r="CG485" s="43"/>
      <c r="CH485" s="43"/>
      <c r="CI485" s="43"/>
      <c r="CJ485" s="43"/>
      <c r="CK485" s="43"/>
      <c r="CL485" s="43"/>
      <c r="CM485" s="43"/>
      <c r="CN485" s="43"/>
      <c r="CO485" s="43"/>
      <c r="CP485" s="43"/>
      <c r="CQ485" s="43"/>
      <c r="CR485" s="43"/>
      <c r="CS485" s="43"/>
      <c r="CT485" s="43"/>
      <c r="CU485" s="43"/>
      <c r="CV485" s="43"/>
      <c r="CW485" s="43"/>
      <c r="CX485" s="43"/>
      <c r="CY485" s="43"/>
      <c r="CZ485" s="43"/>
      <c r="DA485" s="43"/>
      <c r="DB485" s="43"/>
      <c r="DC485" s="43"/>
      <c r="DD485" s="44"/>
      <c r="DE485" s="44"/>
      <c r="DF485" s="43"/>
      <c r="DG485" s="43"/>
      <c r="DH485" s="44"/>
      <c r="DI485" s="44"/>
      <c r="DJ485" s="43"/>
      <c r="DK485" s="43"/>
    </row>
    <row r="486" spans="1:115" x14ac:dyDescent="0.25">
      <c r="A486" s="41">
        <v>2019</v>
      </c>
      <c r="B486" s="41" t="s">
        <v>171</v>
      </c>
      <c r="C486" s="41" t="s">
        <v>177</v>
      </c>
      <c r="D486" s="42">
        <v>103.51740834991425</v>
      </c>
      <c r="E486" s="42">
        <v>100.62588882258771</v>
      </c>
      <c r="F486" s="42">
        <v>101.37880082482835</v>
      </c>
      <c r="G486" s="42">
        <v>102.89008429905047</v>
      </c>
      <c r="H486" s="42">
        <v>102.35952548019367</v>
      </c>
      <c r="I486" s="42">
        <v>102.93395924463886</v>
      </c>
      <c r="J486" s="42">
        <v>112.01228927765851</v>
      </c>
      <c r="K486" s="42">
        <v>100.60093723239318</v>
      </c>
      <c r="L486" s="42">
        <v>107.3010252437991</v>
      </c>
      <c r="M486" s="42">
        <v>115.64004424065092</v>
      </c>
      <c r="N486" s="42">
        <v>103.77956671512294</v>
      </c>
      <c r="O486" s="42">
        <v>102.85853419990269</v>
      </c>
      <c r="P486" s="42">
        <v>115.04610815450533</v>
      </c>
      <c r="Q486" s="42">
        <v>104.64084465429345</v>
      </c>
      <c r="R486" s="42">
        <v>122.79698871394386</v>
      </c>
      <c r="S486" s="42">
        <v>98.529632574275908</v>
      </c>
      <c r="T486" s="42">
        <v>108.24872227661938</v>
      </c>
      <c r="U486" s="42">
        <v>116.8297589787179</v>
      </c>
      <c r="V486" s="42">
        <v>105.44495855680896</v>
      </c>
      <c r="W486" s="42">
        <v>103.77742605404239</v>
      </c>
      <c r="X486" s="42">
        <v>115.67774666682469</v>
      </c>
      <c r="Y486" s="42">
        <v>105.58554031396599</v>
      </c>
      <c r="Z486" s="42">
        <v>123.07369484982462</v>
      </c>
      <c r="AA486" s="42">
        <v>99.77747598466506</v>
      </c>
      <c r="AB486" s="43"/>
      <c r="AC486" s="43"/>
      <c r="AD486" s="43"/>
      <c r="AE486" s="43"/>
      <c r="AF486" s="43"/>
      <c r="AG486" s="43"/>
      <c r="AH486" s="43"/>
      <c r="AI486" s="43"/>
      <c r="AJ486" s="43"/>
      <c r="AK486" s="43"/>
      <c r="AL486" s="43"/>
      <c r="AM486" s="43"/>
      <c r="AN486" s="43"/>
      <c r="AO486" s="43"/>
      <c r="AP486" s="43"/>
      <c r="AQ486" s="43"/>
      <c r="AR486" s="43"/>
      <c r="AS486" s="43"/>
      <c r="AT486" s="43"/>
      <c r="AU486" s="43"/>
      <c r="AV486" s="43"/>
      <c r="AW486" s="43"/>
      <c r="AX486" s="43"/>
      <c r="AY486" s="43"/>
      <c r="AZ486" s="43"/>
      <c r="BA486" s="43"/>
      <c r="BB486" s="43"/>
      <c r="BC486" s="43"/>
      <c r="BD486" s="43"/>
      <c r="BE486" s="43"/>
      <c r="BF486" s="43"/>
      <c r="BG486" s="43"/>
      <c r="BH486" s="43"/>
      <c r="BI486" s="43"/>
      <c r="BJ486" s="43"/>
      <c r="BK486" s="43"/>
      <c r="BL486" s="43"/>
      <c r="BM486" s="43"/>
      <c r="BN486" s="43"/>
      <c r="BO486" s="43"/>
      <c r="BP486" s="43"/>
      <c r="BQ486" s="43"/>
      <c r="BR486" s="43"/>
      <c r="BS486" s="43"/>
      <c r="BT486" s="43"/>
      <c r="BU486" s="43"/>
      <c r="BV486" s="43"/>
      <c r="BW486" s="43"/>
      <c r="BX486" s="43"/>
      <c r="BY486" s="43"/>
      <c r="BZ486" s="43"/>
      <c r="CA486" s="43"/>
      <c r="CB486" s="43"/>
      <c r="CC486" s="43"/>
      <c r="CD486" s="43"/>
      <c r="CE486" s="43"/>
      <c r="CF486" s="43"/>
      <c r="CG486" s="43"/>
      <c r="CH486" s="43"/>
      <c r="CI486" s="43"/>
      <c r="CJ486" s="43"/>
      <c r="CK486" s="43"/>
      <c r="CL486" s="43"/>
      <c r="CM486" s="43"/>
      <c r="CN486" s="43"/>
      <c r="CO486" s="43"/>
      <c r="CP486" s="43"/>
      <c r="CQ486" s="43"/>
      <c r="CR486" s="43"/>
      <c r="CS486" s="43"/>
      <c r="CT486" s="43"/>
      <c r="CU486" s="43"/>
      <c r="CV486" s="43"/>
      <c r="CW486" s="43"/>
      <c r="CX486" s="43"/>
      <c r="CY486" s="43"/>
      <c r="CZ486" s="43"/>
      <c r="DA486" s="43"/>
      <c r="DB486" s="43"/>
      <c r="DC486" s="43"/>
      <c r="DD486" s="44"/>
      <c r="DE486" s="44"/>
      <c r="DF486" s="43"/>
      <c r="DG486" s="43"/>
      <c r="DH486" s="44"/>
      <c r="DI486" s="44"/>
      <c r="DJ486" s="43"/>
      <c r="DK486" s="43"/>
    </row>
    <row r="487" spans="1:115" x14ac:dyDescent="0.25">
      <c r="A487" s="41">
        <v>2019</v>
      </c>
      <c r="B487" s="41" t="s">
        <v>172</v>
      </c>
      <c r="C487" s="41" t="s">
        <v>177</v>
      </c>
      <c r="D487" s="42">
        <v>109.39994549248307</v>
      </c>
      <c r="E487" s="42">
        <v>100.98233789584641</v>
      </c>
      <c r="F487" s="42">
        <v>101.31459840069002</v>
      </c>
      <c r="G487" s="42">
        <v>104.73276507238884</v>
      </c>
      <c r="H487" s="42">
        <v>102.735115339584</v>
      </c>
      <c r="I487" s="42">
        <v>104.37717622183642</v>
      </c>
      <c r="J487" s="42">
        <v>149.59131223745058</v>
      </c>
      <c r="K487" s="42">
        <v>102.36015788645854</v>
      </c>
      <c r="L487" s="42">
        <v>141.20862525021522</v>
      </c>
      <c r="M487" s="42">
        <v>128.04931658502562</v>
      </c>
      <c r="N487" s="42">
        <v>115.48684625816978</v>
      </c>
      <c r="O487" s="42">
        <v>137.1683491181264</v>
      </c>
      <c r="P487" s="42">
        <v>123.77771471142421</v>
      </c>
      <c r="Q487" s="42">
        <v>169.00998437654243</v>
      </c>
      <c r="R487" s="42">
        <v>285.93341736045181</v>
      </c>
      <c r="S487" s="42">
        <v>118.53046903145534</v>
      </c>
      <c r="T487" s="42">
        <v>142.58408352611923</v>
      </c>
      <c r="U487" s="42">
        <v>129.845092990334</v>
      </c>
      <c r="V487" s="42">
        <v>117.75548038241914</v>
      </c>
      <c r="W487" s="42">
        <v>138.47849516674032</v>
      </c>
      <c r="X487" s="42">
        <v>124.45446558808054</v>
      </c>
      <c r="Y487" s="42">
        <v>171.33079270204766</v>
      </c>
      <c r="Z487" s="42">
        <v>286.82274990787391</v>
      </c>
      <c r="AA487" s="42">
        <v>120.27364879230333</v>
      </c>
      <c r="AB487" s="43"/>
      <c r="AC487" s="43"/>
      <c r="AD487" s="43"/>
      <c r="AE487" s="43"/>
      <c r="AF487" s="43"/>
      <c r="AG487" s="43"/>
      <c r="AH487" s="43"/>
      <c r="AI487" s="43"/>
      <c r="AJ487" s="43"/>
      <c r="AK487" s="43"/>
      <c r="AL487" s="43"/>
      <c r="AM487" s="43"/>
      <c r="AN487" s="43"/>
      <c r="AO487" s="43"/>
      <c r="AP487" s="43"/>
      <c r="AQ487" s="43"/>
      <c r="AR487" s="43"/>
      <c r="AS487" s="43"/>
      <c r="AT487" s="43"/>
      <c r="AU487" s="43"/>
      <c r="AV487" s="43"/>
      <c r="AW487" s="43"/>
      <c r="AX487" s="43"/>
      <c r="AY487" s="43"/>
      <c r="AZ487" s="43"/>
      <c r="BA487" s="43"/>
      <c r="BB487" s="43"/>
      <c r="BC487" s="43"/>
      <c r="BD487" s="43"/>
      <c r="BE487" s="43"/>
      <c r="BF487" s="43"/>
      <c r="BG487" s="43"/>
      <c r="BH487" s="43"/>
      <c r="BI487" s="43"/>
      <c r="BJ487" s="43"/>
      <c r="BK487" s="43"/>
      <c r="BL487" s="43"/>
      <c r="BM487" s="43"/>
      <c r="BN487" s="43"/>
      <c r="BO487" s="43"/>
      <c r="BP487" s="43"/>
      <c r="BQ487" s="43"/>
      <c r="BR487" s="43"/>
      <c r="BS487" s="43"/>
      <c r="BT487" s="43"/>
      <c r="BU487" s="43"/>
      <c r="BV487" s="43"/>
      <c r="BW487" s="43"/>
      <c r="BX487" s="43"/>
      <c r="BY487" s="43"/>
      <c r="BZ487" s="43"/>
      <c r="CA487" s="43"/>
      <c r="CB487" s="43"/>
      <c r="CC487" s="43"/>
      <c r="CD487" s="43"/>
      <c r="CE487" s="43"/>
      <c r="CF487" s="43"/>
      <c r="CG487" s="43"/>
      <c r="CH487" s="43"/>
      <c r="CI487" s="43"/>
      <c r="CJ487" s="43"/>
      <c r="CK487" s="43"/>
      <c r="CL487" s="43"/>
      <c r="CM487" s="43"/>
      <c r="CN487" s="43"/>
      <c r="CO487" s="43"/>
      <c r="CP487" s="43"/>
      <c r="CQ487" s="43"/>
      <c r="CR487" s="43"/>
      <c r="CS487" s="43"/>
      <c r="CT487" s="43"/>
      <c r="CU487" s="43"/>
      <c r="CV487" s="43"/>
      <c r="CW487" s="43"/>
      <c r="CX487" s="43"/>
      <c r="CY487" s="43"/>
      <c r="CZ487" s="43"/>
      <c r="DA487" s="43"/>
      <c r="DB487" s="43"/>
      <c r="DC487" s="43"/>
      <c r="DD487" s="44"/>
      <c r="DE487" s="44"/>
      <c r="DF487" s="43"/>
      <c r="DG487" s="43"/>
      <c r="DH487" s="44"/>
      <c r="DI487" s="44"/>
      <c r="DJ487" s="43"/>
      <c r="DK487" s="43"/>
    </row>
    <row r="488" spans="1:115" x14ac:dyDescent="0.25">
      <c r="A488" s="41">
        <v>2020</v>
      </c>
      <c r="B488" s="41" t="s">
        <v>160</v>
      </c>
      <c r="C488" s="41" t="s">
        <v>177</v>
      </c>
      <c r="D488" s="42">
        <v>101.46270595025233</v>
      </c>
      <c r="E488" s="42">
        <v>99.0975739907838</v>
      </c>
      <c r="F488" s="42">
        <v>100.25658052808528</v>
      </c>
      <c r="G488" s="42">
        <v>102.42892740756902</v>
      </c>
      <c r="H488" s="42">
        <v>99.352485544142425</v>
      </c>
      <c r="I488" s="42">
        <v>112.58256306799996</v>
      </c>
      <c r="J488" s="42">
        <v>99.796129090708021</v>
      </c>
      <c r="K488" s="42">
        <v>101.9832676305297</v>
      </c>
      <c r="L488" s="42">
        <v>100.94648227699032</v>
      </c>
      <c r="M488" s="42">
        <v>96.712922111672611</v>
      </c>
      <c r="N488" s="42">
        <v>104.88106594430404</v>
      </c>
      <c r="O488" s="42">
        <v>102.53739737893277</v>
      </c>
      <c r="P488" s="42">
        <v>101.17027908876292</v>
      </c>
      <c r="Q488" s="42">
        <v>135.0123307087201</v>
      </c>
      <c r="R488" s="42">
        <v>81.261637998051427</v>
      </c>
      <c r="S488" s="42">
        <v>105.36734880676516</v>
      </c>
      <c r="T488" s="42">
        <v>102.43503982944866</v>
      </c>
      <c r="U488" s="42">
        <v>98.203896357629745</v>
      </c>
      <c r="V488" s="42">
        <v>107.12594649331051</v>
      </c>
      <c r="W488" s="42">
        <v>104.08229652970147</v>
      </c>
      <c r="X488" s="42">
        <v>102.18875530498401</v>
      </c>
      <c r="Y488" s="42">
        <v>137.066334965431</v>
      </c>
      <c r="Z488" s="42">
        <v>81.709089681685825</v>
      </c>
      <c r="AA488" s="42">
        <v>107.60502200461166</v>
      </c>
      <c r="AB488" s="43">
        <v>2.7293105183616939</v>
      </c>
      <c r="AC488" s="43">
        <v>0.98524542736824205</v>
      </c>
      <c r="AD488" s="43">
        <v>1.0118523662402623</v>
      </c>
      <c r="AE488" s="43">
        <v>3.6453652335837639</v>
      </c>
      <c r="AF488" s="43">
        <v>9.5449970078864688E-2</v>
      </c>
      <c r="AG488" s="43">
        <v>1.6284933809623814</v>
      </c>
      <c r="AH488" s="43">
        <v>4.4737307515708924</v>
      </c>
      <c r="AI488" s="43">
        <v>2.6222015881533611</v>
      </c>
      <c r="AJ488" s="43">
        <v>10.208415825302918</v>
      </c>
      <c r="AK488" s="43">
        <v>20.485440874843274</v>
      </c>
      <c r="AL488" s="43">
        <v>8.5020966300194836</v>
      </c>
      <c r="AM488" s="43">
        <v>10.161298166976373</v>
      </c>
      <c r="AN488" s="43">
        <v>5.9575054690483631</v>
      </c>
      <c r="AO488" s="43">
        <v>-0.34193821803841784</v>
      </c>
      <c r="AP488" s="43">
        <v>10.405369748449878</v>
      </c>
      <c r="AQ488" s="43">
        <v>1.7891293985477841</v>
      </c>
      <c r="AR488" s="43">
        <v>14.124930546888192</v>
      </c>
      <c r="AS488" s="43">
        <v>24.534669363821671</v>
      </c>
      <c r="AT488" s="43">
        <v>13.543144072706227</v>
      </c>
      <c r="AU488" s="43">
        <v>14.592783368259109</v>
      </c>
      <c r="AV488" s="43">
        <v>8.2734251465783171</v>
      </c>
      <c r="AW488" s="43">
        <v>3.0948998374481729</v>
      </c>
      <c r="AX488" s="43">
        <v>11.387403296792353</v>
      </c>
      <c r="AY488" s="43">
        <v>5.4538686977284812</v>
      </c>
      <c r="AZ488" s="43">
        <v>2.7293105183616939</v>
      </c>
      <c r="BA488" s="43">
        <v>0.98524542736824205</v>
      </c>
      <c r="BB488" s="43">
        <v>1.0118523662402623</v>
      </c>
      <c r="BC488" s="43">
        <v>3.6453652335837639</v>
      </c>
      <c r="BD488" s="43">
        <v>9.5449970078864688E-2</v>
      </c>
      <c r="BE488" s="43">
        <v>1.6284933809623814</v>
      </c>
      <c r="BF488" s="43">
        <v>4.4737307515708924</v>
      </c>
      <c r="BG488" s="43">
        <v>2.6222015881533611</v>
      </c>
      <c r="BH488" s="43">
        <v>10.208415825302918</v>
      </c>
      <c r="BI488" s="43">
        <v>20.485440874843274</v>
      </c>
      <c r="BJ488" s="43">
        <v>8.5020966300194836</v>
      </c>
      <c r="BK488" s="43">
        <v>10.161298166976373</v>
      </c>
      <c r="BL488" s="43">
        <v>5.9575054690483631</v>
      </c>
      <c r="BM488" s="43">
        <v>-0.34193821803841784</v>
      </c>
      <c r="BN488" s="43">
        <v>10.405369748449878</v>
      </c>
      <c r="BO488" s="43">
        <v>1.7891293985477841</v>
      </c>
      <c r="BP488" s="43">
        <v>14.124930546888192</v>
      </c>
      <c r="BQ488" s="43">
        <v>24.534669363821671</v>
      </c>
      <c r="BR488" s="43">
        <v>13.543144072706227</v>
      </c>
      <c r="BS488" s="43">
        <v>14.592783368259109</v>
      </c>
      <c r="BT488" s="43">
        <v>8.2734251465783171</v>
      </c>
      <c r="BU488" s="43">
        <v>3.0948998374481729</v>
      </c>
      <c r="BV488" s="43">
        <v>11.387403296792353</v>
      </c>
      <c r="BW488" s="43">
        <v>5.4538686977284812</v>
      </c>
      <c r="BX488" s="43">
        <v>2.1801123322345211</v>
      </c>
      <c r="BY488" s="43">
        <v>0.1455311734704352</v>
      </c>
      <c r="BZ488" s="43">
        <v>6.9514599985494543E-2</v>
      </c>
      <c r="CA488" s="43">
        <v>1.6447113889229934</v>
      </c>
      <c r="CB488" s="43">
        <v>-1.4266139904261701E-3</v>
      </c>
      <c r="CC488" s="43">
        <v>3.464347737982762E-2</v>
      </c>
      <c r="CD488" s="43">
        <v>3.0996795550357792E-3</v>
      </c>
      <c r="CE488" s="43">
        <v>0.28403862691116061</v>
      </c>
      <c r="CF488" s="43">
        <v>9.9674819637327658</v>
      </c>
      <c r="CG488" s="43">
        <v>2.6676619035181615</v>
      </c>
      <c r="CH488" s="43">
        <v>0.58925869688549026</v>
      </c>
      <c r="CI488" s="43">
        <v>5.6440693041004124</v>
      </c>
      <c r="CJ488" s="43">
        <v>0.59592239052221585</v>
      </c>
      <c r="CK488" s="43">
        <v>-2.2669418016930194E-2</v>
      </c>
      <c r="CL488" s="43">
        <v>0.39040897210234399</v>
      </c>
      <c r="CM488" s="43">
        <v>0.1028301146210728</v>
      </c>
      <c r="CN488" s="43">
        <v>0</v>
      </c>
      <c r="CO488" s="43">
        <v>0</v>
      </c>
      <c r="CP488" s="43">
        <v>0</v>
      </c>
      <c r="CQ488" s="43">
        <v>0</v>
      </c>
      <c r="CR488" s="43">
        <v>0</v>
      </c>
      <c r="CS488" s="43">
        <v>0</v>
      </c>
      <c r="CT488" s="43">
        <v>0</v>
      </c>
      <c r="CU488" s="43">
        <v>0</v>
      </c>
      <c r="CV488" s="43">
        <v>0</v>
      </c>
      <c r="CW488" s="43">
        <v>0</v>
      </c>
      <c r="CX488" s="43">
        <v>0</v>
      </c>
      <c r="CY488" s="43">
        <v>0</v>
      </c>
      <c r="CZ488" s="43">
        <v>0</v>
      </c>
      <c r="DA488" s="43">
        <v>0</v>
      </c>
      <c r="DB488" s="43">
        <v>0</v>
      </c>
      <c r="DC488" s="43">
        <v>0</v>
      </c>
      <c r="DD488" s="44"/>
      <c r="DE488" s="44"/>
      <c r="DF488" s="43"/>
      <c r="DG488" s="43"/>
      <c r="DH488" s="44"/>
      <c r="DI488" s="44"/>
      <c r="DJ488" s="43"/>
      <c r="DK488" s="43"/>
    </row>
    <row r="489" spans="1:115" x14ac:dyDescent="0.25">
      <c r="A489" s="41">
        <v>2020</v>
      </c>
      <c r="B489" s="41" t="s">
        <v>162</v>
      </c>
      <c r="C489" s="41" t="s">
        <v>177</v>
      </c>
      <c r="D489" s="42">
        <v>102.27468131161916</v>
      </c>
      <c r="E489" s="42">
        <v>100.67635948782787</v>
      </c>
      <c r="F489" s="42">
        <v>99.338179129585953</v>
      </c>
      <c r="G489" s="42">
        <v>105.34417441670443</v>
      </c>
      <c r="H489" s="42">
        <v>100.43810904221158</v>
      </c>
      <c r="I489" s="42">
        <v>105.08714586384491</v>
      </c>
      <c r="J489" s="42">
        <v>95.657264516575978</v>
      </c>
      <c r="K489" s="42">
        <v>100.54581178955462</v>
      </c>
      <c r="L489" s="42">
        <v>98.619152074968568</v>
      </c>
      <c r="M489" s="42">
        <v>102.04809087239639</v>
      </c>
      <c r="N489" s="42">
        <v>104.30511121732542</v>
      </c>
      <c r="O489" s="42">
        <v>100.61645083791244</v>
      </c>
      <c r="P489" s="42">
        <v>98.328038243348587</v>
      </c>
      <c r="Q489" s="42">
        <v>118.69333902719799</v>
      </c>
      <c r="R489" s="42">
        <v>66.913960448628814</v>
      </c>
      <c r="S489" s="42">
        <v>92.512631529348624</v>
      </c>
      <c r="T489" s="42">
        <v>100.47987685460764</v>
      </c>
      <c r="U489" s="42">
        <v>103.79382948887242</v>
      </c>
      <c r="V489" s="42">
        <v>106.73583041977702</v>
      </c>
      <c r="W489" s="42">
        <v>102.65230130947893</v>
      </c>
      <c r="X489" s="42">
        <v>99.564906665018185</v>
      </c>
      <c r="Y489" s="42">
        <v>121.51862153387026</v>
      </c>
      <c r="Z489" s="42">
        <v>67.442592483199874</v>
      </c>
      <c r="AA489" s="42">
        <v>95.003026213339751</v>
      </c>
      <c r="AB489" s="43">
        <v>4.394878686867143</v>
      </c>
      <c r="AC489" s="43">
        <v>2.0740385384184767</v>
      </c>
      <c r="AD489" s="43">
        <v>-0.62911580999165384</v>
      </c>
      <c r="AE489" s="43">
        <v>7.056872141357351</v>
      </c>
      <c r="AF489" s="43">
        <v>2.208224584427998</v>
      </c>
      <c r="AG489" s="43">
        <v>3.5435779816513913</v>
      </c>
      <c r="AH489" s="43">
        <v>2.2962957897064484</v>
      </c>
      <c r="AI489" s="43">
        <v>1.9874432484668914</v>
      </c>
      <c r="AJ489" s="43">
        <v>15.261298522139555</v>
      </c>
      <c r="AK489" s="43">
        <v>16.303574242111662</v>
      </c>
      <c r="AL489" s="43">
        <v>13.03485840908689</v>
      </c>
      <c r="AM489" s="43">
        <v>17.667675106589531</v>
      </c>
      <c r="AN489" s="43">
        <v>9.3513670782718439</v>
      </c>
      <c r="AO489" s="43">
        <v>6.0615913431071311</v>
      </c>
      <c r="AP489" s="43">
        <v>15.225715575591913</v>
      </c>
      <c r="AQ489" s="43">
        <v>6.810034044899127</v>
      </c>
      <c r="AR489" s="43">
        <v>19.192468405583575</v>
      </c>
      <c r="AS489" s="43">
        <v>19.999093090996254</v>
      </c>
      <c r="AT489" s="43">
        <v>18.067698223768591</v>
      </c>
      <c r="AU489" s="43">
        <v>22.107770875983078</v>
      </c>
      <c r="AV489" s="43">
        <v>11.663966594680698</v>
      </c>
      <c r="AW489" s="43">
        <v>9.4624516776336876</v>
      </c>
      <c r="AX489" s="43">
        <v>16.614924819491673</v>
      </c>
      <c r="AY489" s="43">
        <v>11.091308993974014</v>
      </c>
      <c r="AZ489" s="43">
        <v>3.5587167248117835</v>
      </c>
      <c r="BA489" s="43">
        <v>1.5310253060046408</v>
      </c>
      <c r="BB489" s="43">
        <v>0.18842440222730517</v>
      </c>
      <c r="BC489" s="43">
        <v>5.3474330615795429</v>
      </c>
      <c r="BD489" s="43">
        <v>1.1465447160985409</v>
      </c>
      <c r="BE489" s="43">
        <v>2.5441386116898945</v>
      </c>
      <c r="BF489" s="43">
        <v>3.3966052554346815</v>
      </c>
      <c r="BG489" s="43">
        <v>2.3060904517746117</v>
      </c>
      <c r="BH489" s="43">
        <v>12.648797617080731</v>
      </c>
      <c r="BI489" s="43">
        <v>18.301499140634437</v>
      </c>
      <c r="BJ489" s="43">
        <v>10.715869093999885</v>
      </c>
      <c r="BK489" s="43">
        <v>13.755389582117195</v>
      </c>
      <c r="BL489" s="43">
        <v>7.6035233241578348</v>
      </c>
      <c r="BM489" s="43">
        <v>2.5548288086498117</v>
      </c>
      <c r="BN489" s="43">
        <v>12.531265836276418</v>
      </c>
      <c r="BO489" s="43">
        <v>4.0764205161695877</v>
      </c>
      <c r="BP489" s="43">
        <v>16.579270063456008</v>
      </c>
      <c r="BQ489" s="43">
        <v>22.162115337491727</v>
      </c>
      <c r="BR489" s="43">
        <v>15.757102198471129</v>
      </c>
      <c r="BS489" s="43">
        <v>18.205021841704472</v>
      </c>
      <c r="BT489" s="43">
        <v>9.9205239872503181</v>
      </c>
      <c r="BU489" s="43">
        <v>5.9923873389899907</v>
      </c>
      <c r="BV489" s="43">
        <v>13.691906643008611</v>
      </c>
      <c r="BW489" s="43">
        <v>8.0242883432702925</v>
      </c>
      <c r="BX489" s="43">
        <v>4.0911449604946677</v>
      </c>
      <c r="BY489" s="43">
        <v>0.21953970244857568</v>
      </c>
      <c r="BZ489" s="43">
        <v>-6.7802051923288031E-2</v>
      </c>
      <c r="CA489" s="43">
        <v>2.998230832876708</v>
      </c>
      <c r="CB489" s="43">
        <v>0.33498655443565672</v>
      </c>
      <c r="CC489" s="43">
        <v>0.14690900475649826</v>
      </c>
      <c r="CD489" s="43">
        <v>0.18092449474671049</v>
      </c>
      <c r="CE489" s="43">
        <v>0.27835642315380638</v>
      </c>
      <c r="CF489" s="43">
        <v>15.226378747990124</v>
      </c>
      <c r="CG489" s="43">
        <v>2.5103786055751538</v>
      </c>
      <c r="CH489" s="43">
        <v>0.83460841826850929</v>
      </c>
      <c r="CI489" s="43">
        <v>9.8710670530227667</v>
      </c>
      <c r="CJ489" s="43">
        <v>1.0146081442231796</v>
      </c>
      <c r="CK489" s="43">
        <v>0.14342836990238603</v>
      </c>
      <c r="CL489" s="43">
        <v>0.5545503905849416</v>
      </c>
      <c r="CM489" s="43">
        <v>0.29773776641318933</v>
      </c>
      <c r="CN489" s="43">
        <v>3.2462916738070313</v>
      </c>
      <c r="CO489" s="43">
        <v>0.1779580394582724</v>
      </c>
      <c r="CP489" s="43">
        <v>-1.037027552921648E-3</v>
      </c>
      <c r="CQ489" s="43">
        <v>2.311720022542104</v>
      </c>
      <c r="CR489" s="43">
        <v>0.21974802587544823</v>
      </c>
      <c r="CS489" s="43">
        <v>0.10771625639162592</v>
      </c>
      <c r="CT489" s="43">
        <v>0.13108320555526404</v>
      </c>
      <c r="CU489" s="43">
        <v>0.2991031515372386</v>
      </c>
      <c r="CV489" s="43">
        <v>12.561520307011223</v>
      </c>
      <c r="CW489" s="43">
        <v>2.6020424904471273</v>
      </c>
      <c r="CX489" s="43">
        <v>0.70697273565448326</v>
      </c>
      <c r="CY489" s="43">
        <v>7.7318430664519129</v>
      </c>
      <c r="CZ489" s="43">
        <v>0.78938141023963038</v>
      </c>
      <c r="DA489" s="43">
        <v>6.3185237511951306E-2</v>
      </c>
      <c r="DB489" s="43">
        <v>0.47256494935890175</v>
      </c>
      <c r="DC489" s="43">
        <v>0.19553041734721643</v>
      </c>
      <c r="DD489" s="44"/>
      <c r="DE489" s="44"/>
      <c r="DF489" s="43"/>
      <c r="DG489" s="43"/>
      <c r="DH489" s="44"/>
      <c r="DI489" s="44"/>
      <c r="DJ489" s="43"/>
      <c r="DK489" s="43"/>
    </row>
    <row r="490" spans="1:115" x14ac:dyDescent="0.25">
      <c r="A490" s="41">
        <v>2020</v>
      </c>
      <c r="B490" s="41" t="s">
        <v>163</v>
      </c>
      <c r="C490" s="41" t="s">
        <v>177</v>
      </c>
      <c r="D490" s="42">
        <v>100.97913859476239</v>
      </c>
      <c r="E490" s="42">
        <v>100.31833320628041</v>
      </c>
      <c r="F490" s="42">
        <v>98.111246477011676</v>
      </c>
      <c r="G490" s="42">
        <v>105.3908142423218</v>
      </c>
      <c r="H490" s="42">
        <v>98.690033654504305</v>
      </c>
      <c r="I490" s="42">
        <v>91.958526909983235</v>
      </c>
      <c r="J490" s="42">
        <v>90.347028203785626</v>
      </c>
      <c r="K490" s="42">
        <v>100.58775506127959</v>
      </c>
      <c r="L490" s="42">
        <v>93.415832706210381</v>
      </c>
      <c r="M490" s="42">
        <v>65.048290185591739</v>
      </c>
      <c r="N490" s="42">
        <v>68.569271711078912</v>
      </c>
      <c r="O490" s="42">
        <v>115.39489572511069</v>
      </c>
      <c r="P490" s="42">
        <v>70.054027127875969</v>
      </c>
      <c r="Q490" s="42">
        <v>64.421027855519412</v>
      </c>
      <c r="R490" s="42">
        <v>36.841977412678851</v>
      </c>
      <c r="S490" s="42">
        <v>98.910666986192282</v>
      </c>
      <c r="T490" s="42">
        <v>96.109081148345325</v>
      </c>
      <c r="U490" s="42">
        <v>66.474930270281249</v>
      </c>
      <c r="V490" s="42">
        <v>70.934996575702243</v>
      </c>
      <c r="W490" s="42">
        <v>119.0414805293768</v>
      </c>
      <c r="X490" s="42">
        <v>71.23978317348265</v>
      </c>
      <c r="Y490" s="42">
        <v>66.29624360468263</v>
      </c>
      <c r="Z490" s="42">
        <v>37.151106513702317</v>
      </c>
      <c r="AA490" s="42">
        <v>102.12402895217892</v>
      </c>
      <c r="AB490" s="43">
        <v>3.5636922195500409</v>
      </c>
      <c r="AC490" s="43">
        <v>0.32334384858043741</v>
      </c>
      <c r="AD490" s="43">
        <v>-2.4111317319362113</v>
      </c>
      <c r="AE490" s="43">
        <v>7.9335739595767452</v>
      </c>
      <c r="AF490" s="43">
        <v>-9.4839978895944199E-2</v>
      </c>
      <c r="AG490" s="43">
        <v>-5.4338719329742542</v>
      </c>
      <c r="AH490" s="43">
        <v>-0.73408601986840738</v>
      </c>
      <c r="AI490" s="43">
        <v>0.74535950693448427</v>
      </c>
      <c r="AJ490" s="43">
        <v>-1.6178061641657027</v>
      </c>
      <c r="AK490" s="43">
        <v>-32.066438846015856</v>
      </c>
      <c r="AL490" s="43">
        <v>-28.330747436312119</v>
      </c>
      <c r="AM490" s="43">
        <v>18.570476074444663</v>
      </c>
      <c r="AN490" s="43">
        <v>-25.567076512160448</v>
      </c>
      <c r="AO490" s="43">
        <v>-31.825206311903131</v>
      </c>
      <c r="AP490" s="43">
        <v>-47.623338379108105</v>
      </c>
      <c r="AQ490" s="43">
        <v>1.7303846477127349</v>
      </c>
      <c r="AR490" s="43">
        <v>2.3315031215631166</v>
      </c>
      <c r="AS490" s="43">
        <v>-29.90553179411539</v>
      </c>
      <c r="AT490" s="43">
        <v>-24.745157449150767</v>
      </c>
      <c r="AU490" s="43">
        <v>23.885902488464829</v>
      </c>
      <c r="AV490" s="43">
        <v>-23.940387657006422</v>
      </c>
      <c r="AW490" s="43">
        <v>-29.446426072907762</v>
      </c>
      <c r="AX490" s="43">
        <v>-46.957333473948459</v>
      </c>
      <c r="AY490" s="43">
        <v>6.2782772727624891</v>
      </c>
      <c r="AZ490" s="43">
        <v>3.560365486828454</v>
      </c>
      <c r="BA490" s="43">
        <v>1.1240851859922296</v>
      </c>
      <c r="BB490" s="43">
        <v>-0.68344564746537495</v>
      </c>
      <c r="BC490" s="43">
        <v>6.2038135835281949</v>
      </c>
      <c r="BD490" s="43">
        <v>0.73269176813075543</v>
      </c>
      <c r="BE490" s="43">
        <v>3.7603880720493699E-2</v>
      </c>
      <c r="BF490" s="43">
        <v>2.0541364274814011</v>
      </c>
      <c r="BG490" s="43">
        <v>1.782836401974186</v>
      </c>
      <c r="BH490" s="43">
        <v>7.6704965949992543</v>
      </c>
      <c r="BI490" s="43">
        <v>1.67748871396034E-2</v>
      </c>
      <c r="BJ490" s="43">
        <v>-2.4098596247768556</v>
      </c>
      <c r="BK490" s="43">
        <v>15.453815153101779</v>
      </c>
      <c r="BL490" s="43">
        <v>-3.5653957295999072</v>
      </c>
      <c r="BM490" s="43">
        <v>-6.9476589752356377</v>
      </c>
      <c r="BN490" s="43">
        <v>-8.4141656511151908</v>
      </c>
      <c r="BO490" s="43">
        <v>3.282633150531189</v>
      </c>
      <c r="BP490" s="43">
        <v>11.585774559789996</v>
      </c>
      <c r="BQ490" s="43">
        <v>3.183951403799945</v>
      </c>
      <c r="BR490" s="43">
        <v>2.0739763144490331</v>
      </c>
      <c r="BS490" s="43">
        <v>20.219430459800659</v>
      </c>
      <c r="BT490" s="43">
        <v>-1.520401990692033</v>
      </c>
      <c r="BU490" s="43">
        <v>-3.8617931476214507</v>
      </c>
      <c r="BV490" s="43">
        <v>-7.4177094202824589</v>
      </c>
      <c r="BW490" s="43">
        <v>7.4327959912012798</v>
      </c>
      <c r="BX490" s="43">
        <v>3.4383192801649352</v>
      </c>
      <c r="BY490" s="43">
        <v>5.4571972013167318E-2</v>
      </c>
      <c r="BZ490" s="43">
        <v>-0.20136412739594825</v>
      </c>
      <c r="CA490" s="43">
        <v>3.6822070067768591</v>
      </c>
      <c r="CB490" s="43">
        <v>9.7024188576904466E-2</v>
      </c>
      <c r="CC490" s="43">
        <v>-3.4378329146044016E-2</v>
      </c>
      <c r="CD490" s="43">
        <v>-0.2201799757461248</v>
      </c>
      <c r="CE490" s="43">
        <v>6.043854508612128E-2</v>
      </c>
      <c r="CF490" s="43">
        <v>-1.2466739054252682</v>
      </c>
      <c r="CG490" s="43">
        <v>-4.6157561717673099</v>
      </c>
      <c r="CH490" s="43">
        <v>-1.961277536531729</v>
      </c>
      <c r="CI490" s="43">
        <v>11.052538883991588</v>
      </c>
      <c r="CJ490" s="43">
        <v>-3.3490202627391312</v>
      </c>
      <c r="CK490" s="43">
        <v>-0.45564029758472763</v>
      </c>
      <c r="CL490" s="43">
        <v>-2.0607092005717815</v>
      </c>
      <c r="CM490" s="43">
        <v>0.14319067977782171</v>
      </c>
      <c r="CN490" s="43">
        <v>3.2981094579756447</v>
      </c>
      <c r="CO490" s="43">
        <v>0.13563609443102748</v>
      </c>
      <c r="CP490" s="43">
        <v>-6.6845387145854931E-2</v>
      </c>
      <c r="CQ490" s="43">
        <v>2.7650292278937796</v>
      </c>
      <c r="CR490" s="43">
        <v>0.17974940289064242</v>
      </c>
      <c r="CS490" s="43">
        <v>5.1738190885767629E-2</v>
      </c>
      <c r="CT490" s="43">
        <v>1.1443786289137803E-2</v>
      </c>
      <c r="CU490" s="43">
        <v>0.22135814273114504</v>
      </c>
      <c r="CV490" s="43">
        <v>7.6590944394393059</v>
      </c>
      <c r="CW490" s="43">
        <v>8.1547162428436237E-2</v>
      </c>
      <c r="CX490" s="43">
        <v>-0.22653778746933903</v>
      </c>
      <c r="CY490" s="43">
        <v>8.8934524478511996</v>
      </c>
      <c r="CZ490" s="43">
        <v>-0.73052201209373147</v>
      </c>
      <c r="DA490" s="43">
        <v>-0.1297476187197954</v>
      </c>
      <c r="DB490" s="43">
        <v>-0.41077461368654289</v>
      </c>
      <c r="DC490" s="43">
        <v>0.18167686112907841</v>
      </c>
      <c r="DD490" s="44"/>
      <c r="DE490" s="44"/>
      <c r="DF490" s="43"/>
      <c r="DG490" s="43"/>
      <c r="DH490" s="44"/>
      <c r="DI490" s="44"/>
      <c r="DJ490" s="43"/>
      <c r="DK490" s="43"/>
    </row>
    <row r="491" spans="1:115" x14ac:dyDescent="0.25">
      <c r="A491" s="41">
        <v>2020</v>
      </c>
      <c r="B491" s="41" t="s">
        <v>164</v>
      </c>
      <c r="C491" s="41" t="s">
        <v>177</v>
      </c>
      <c r="D491" s="42">
        <v>97.683716881644955</v>
      </c>
      <c r="E491" s="42">
        <v>95.921076497230672</v>
      </c>
      <c r="F491" s="42">
        <v>93.884780799356434</v>
      </c>
      <c r="G491" s="42">
        <v>104.65099978414507</v>
      </c>
      <c r="H491" s="42">
        <v>94.046962271945887</v>
      </c>
      <c r="I491" s="42">
        <v>86.185659001192988</v>
      </c>
      <c r="J491" s="42">
        <v>79.045475923061431</v>
      </c>
      <c r="K491" s="42">
        <v>99.09637215665812</v>
      </c>
      <c r="L491" s="42">
        <v>56.855854458555335</v>
      </c>
      <c r="M491" s="42">
        <v>9.195062989420558</v>
      </c>
      <c r="N491" s="42">
        <v>20.44075187693678</v>
      </c>
      <c r="O491" s="42">
        <v>86.694937241946164</v>
      </c>
      <c r="P491" s="42">
        <v>25.076638435512432</v>
      </c>
      <c r="Q491" s="42">
        <v>13.72083469064053</v>
      </c>
      <c r="R491" s="42">
        <v>1.174372267288637</v>
      </c>
      <c r="S491" s="42">
        <v>70.943347653394525</v>
      </c>
      <c r="T491" s="42">
        <v>59.221131757529811</v>
      </c>
      <c r="U491" s="42">
        <v>9.4219456245706485</v>
      </c>
      <c r="V491" s="42">
        <v>21.349872862650582</v>
      </c>
      <c r="W491" s="42">
        <v>90.442605074641861</v>
      </c>
      <c r="X491" s="42">
        <v>25.760138523372035</v>
      </c>
      <c r="Y491" s="42">
        <v>14.091504173028868</v>
      </c>
      <c r="Z491" s="42">
        <v>1.1794829473454296</v>
      </c>
      <c r="AA491" s="42">
        <v>73.803862074829667</v>
      </c>
      <c r="AB491" s="43">
        <v>3.0981231010906995E-2</v>
      </c>
      <c r="AC491" s="43">
        <v>-3.9559710685070026</v>
      </c>
      <c r="AD491" s="43">
        <v>-6.3061684193667649</v>
      </c>
      <c r="AE491" s="43">
        <v>6.8515117862253394</v>
      </c>
      <c r="AF491" s="43">
        <v>-5.8297001587786168</v>
      </c>
      <c r="AG491" s="43">
        <v>-9.0741650294695493</v>
      </c>
      <c r="AH491" s="43">
        <v>-13.018223401603901</v>
      </c>
      <c r="AI491" s="43">
        <v>-0.10328893721118781</v>
      </c>
      <c r="AJ491" s="43">
        <v>-36.81363507253144</v>
      </c>
      <c r="AK491" s="43">
        <v>-89.308618394617241</v>
      </c>
      <c r="AL491" s="43">
        <v>-78.234892305896025</v>
      </c>
      <c r="AM491" s="43">
        <v>-5.8728080409490406</v>
      </c>
      <c r="AN491" s="43">
        <v>-72.76330269620567</v>
      </c>
      <c r="AO491" s="43">
        <v>-81.031394615530388</v>
      </c>
      <c r="AP491" s="43">
        <v>-98.326400805906516</v>
      </c>
      <c r="AQ491" s="43">
        <v>-26.798442431165469</v>
      </c>
      <c r="AR491" s="43">
        <v>-33.762662810328102</v>
      </c>
      <c r="AS491" s="43">
        <v>-88.952977555077666</v>
      </c>
      <c r="AT491" s="43">
        <v>-76.995669925946203</v>
      </c>
      <c r="AU491" s="43">
        <v>-1.1604010311416113</v>
      </c>
      <c r="AV491" s="43">
        <v>-71.98350470483723</v>
      </c>
      <c r="AW491" s="43">
        <v>-80.470867211957085</v>
      </c>
      <c r="AX491" s="43">
        <v>-98.313183918023412</v>
      </c>
      <c r="AY491" s="43">
        <v>-23.204137214936015</v>
      </c>
      <c r="AZ491" s="43">
        <v>2.6809015602110575</v>
      </c>
      <c r="BA491" s="43">
        <v>-0.1550849985088032</v>
      </c>
      <c r="BB491" s="43">
        <v>-2.0921374013313176</v>
      </c>
      <c r="BC491" s="43">
        <v>6.3653057479386321</v>
      </c>
      <c r="BD491" s="43">
        <v>-0.9215613015621904</v>
      </c>
      <c r="BE491" s="43">
        <v>-2.0986268244235218</v>
      </c>
      <c r="BF491" s="43">
        <v>-1.6385747745661372</v>
      </c>
      <c r="BG491" s="43">
        <v>1.3115555743375973</v>
      </c>
      <c r="BH491" s="43">
        <v>-3.3840201150324378</v>
      </c>
      <c r="BI491" s="43">
        <v>-21.947348816454305</v>
      </c>
      <c r="BJ491" s="43">
        <v>-21.222464585536937</v>
      </c>
      <c r="BK491" s="43">
        <v>10.116335552215361</v>
      </c>
      <c r="BL491" s="43">
        <v>-20.710756897137816</v>
      </c>
      <c r="BM491" s="43">
        <v>-19.884954397620234</v>
      </c>
      <c r="BN491" s="43">
        <v>-31.593844324103326</v>
      </c>
      <c r="BO491" s="43">
        <v>-4.3039293932529805</v>
      </c>
      <c r="BP491" s="43">
        <v>0.24087351577311011</v>
      </c>
      <c r="BQ491" s="43">
        <v>-19.562250533175263</v>
      </c>
      <c r="BR491" s="43">
        <v>-17.662281918602762</v>
      </c>
      <c r="BS491" s="43">
        <v>14.822440992893426</v>
      </c>
      <c r="BT491" s="43">
        <v>-19.070843307820251</v>
      </c>
      <c r="BU491" s="43">
        <v>-17.341418678528765</v>
      </c>
      <c r="BV491" s="43">
        <v>-30.857392730927568</v>
      </c>
      <c r="BW491" s="43">
        <v>-0.32048214894434546</v>
      </c>
      <c r="BX491" s="43">
        <v>-0.33284320792578082</v>
      </c>
      <c r="BY491" s="43">
        <v>-0.25004759857154701</v>
      </c>
      <c r="BZ491" s="43">
        <v>-0.48965767031875207</v>
      </c>
      <c r="CA491" s="43">
        <v>2.820271066310978</v>
      </c>
      <c r="CB491" s="43">
        <v>-0.98439508735279457</v>
      </c>
      <c r="CC491" s="43">
        <v>-0.18003671629193829</v>
      </c>
      <c r="CD491" s="43">
        <v>-1.2654159608846844</v>
      </c>
      <c r="CE491" s="43">
        <v>1.6438759182957539E-2</v>
      </c>
      <c r="CF491" s="43">
        <v>-36.258063522071119</v>
      </c>
      <c r="CG491" s="43">
        <v>-12.21078042878101</v>
      </c>
      <c r="CH491" s="43">
        <v>-5.220377218186699</v>
      </c>
      <c r="CI491" s="43">
        <v>-2.9641744096639293</v>
      </c>
      <c r="CJ491" s="43">
        <v>-9.1947878911801375</v>
      </c>
      <c r="CK491" s="43">
        <v>-0.85285013137076404</v>
      </c>
      <c r="CL491" s="43">
        <v>-4.4914289487169912</v>
      </c>
      <c r="CM491" s="43">
        <v>-1.3236644941715867</v>
      </c>
      <c r="CN491" s="43">
        <v>2.3303869811857636</v>
      </c>
      <c r="CO491" s="43">
        <v>3.7593349681509201E-2</v>
      </c>
      <c r="CP491" s="43">
        <v>-0.18376128564332039</v>
      </c>
      <c r="CQ491" s="43">
        <v>2.7792416252398686</v>
      </c>
      <c r="CR491" s="43">
        <v>-0.11288940130814468</v>
      </c>
      <c r="CS491" s="43">
        <v>-1.8482654310623094E-2</v>
      </c>
      <c r="CT491" s="43">
        <v>-0.34040313471093475</v>
      </c>
      <c r="CU491" s="43">
        <v>0.16908848223740869</v>
      </c>
      <c r="CV491" s="43">
        <v>-3.2255830822879368</v>
      </c>
      <c r="CW491" s="43">
        <v>-2.9748368206981728</v>
      </c>
      <c r="CX491" s="43">
        <v>-1.4605188441088359</v>
      </c>
      <c r="CY491" s="43">
        <v>5.8720869751089761</v>
      </c>
      <c r="CZ491" s="43">
        <v>-2.7180473416298643</v>
      </c>
      <c r="DA491" s="43">
        <v>-0.30449695552417749</v>
      </c>
      <c r="DB491" s="43">
        <v>-1.4355601340967752</v>
      </c>
      <c r="DC491" s="43">
        <v>-0.20420996133908711</v>
      </c>
      <c r="DD491" s="44"/>
      <c r="DE491" s="44"/>
      <c r="DF491" s="43"/>
      <c r="DG491" s="43"/>
      <c r="DH491" s="44"/>
      <c r="DI491" s="44"/>
      <c r="DJ491" s="43"/>
      <c r="DK491" s="43"/>
    </row>
    <row r="492" spans="1:115" x14ac:dyDescent="0.25">
      <c r="A492" s="41">
        <v>2020</v>
      </c>
      <c r="B492" s="41" t="s">
        <v>165</v>
      </c>
      <c r="C492" s="41" t="s">
        <v>177</v>
      </c>
      <c r="D492" s="42">
        <v>95.294736079334513</v>
      </c>
      <c r="E492" s="42">
        <v>93.432241817574806</v>
      </c>
      <c r="F492" s="42">
        <v>90.324983786116292</v>
      </c>
      <c r="G492" s="42">
        <v>103.99982262568585</v>
      </c>
      <c r="H492" s="42">
        <v>91.421631355915451</v>
      </c>
      <c r="I492" s="42">
        <v>84.626053558092394</v>
      </c>
      <c r="J492" s="42">
        <v>69.726941949683777</v>
      </c>
      <c r="K492" s="42">
        <v>98.228745621546835</v>
      </c>
      <c r="L492" s="42">
        <v>71.041584107325136</v>
      </c>
      <c r="M492" s="42">
        <v>38.714618373437595</v>
      </c>
      <c r="N492" s="42">
        <v>54.813041043398833</v>
      </c>
      <c r="O492" s="42">
        <v>91.486825840082815</v>
      </c>
      <c r="P492" s="42">
        <v>59.164164958191769</v>
      </c>
      <c r="Q492" s="42">
        <v>33.124622014284824</v>
      </c>
      <c r="R492" s="42">
        <v>6.1779165047243794</v>
      </c>
      <c r="S492" s="42">
        <v>78.467833106918306</v>
      </c>
      <c r="T492" s="42">
        <v>73.352144991905959</v>
      </c>
      <c r="U492" s="42">
        <v>39.819111141467111</v>
      </c>
      <c r="V492" s="42">
        <v>57.174327981436591</v>
      </c>
      <c r="W492" s="42">
        <v>94.549998241450837</v>
      </c>
      <c r="X492" s="42">
        <v>60.399481800948138</v>
      </c>
      <c r="Y492" s="42">
        <v>34.081418586218696</v>
      </c>
      <c r="Z492" s="42">
        <v>6.2013738945172721</v>
      </c>
      <c r="AA492" s="42">
        <v>81.868928208532438</v>
      </c>
      <c r="AB492" s="43">
        <v>-2.8622467202621515</v>
      </c>
      <c r="AC492" s="43">
        <v>-6.8290841603623758</v>
      </c>
      <c r="AD492" s="43">
        <v>-8.8451603264291698</v>
      </c>
      <c r="AE492" s="43">
        <v>5.1904091361129945</v>
      </c>
      <c r="AF492" s="43">
        <v>-7.3319901528616338</v>
      </c>
      <c r="AG492" s="43">
        <v>-12.164774100024168</v>
      </c>
      <c r="AH492" s="43">
        <v>-24.234778670971892</v>
      </c>
      <c r="AI492" s="43">
        <v>-1.5358003039166901</v>
      </c>
      <c r="AJ492" s="43">
        <v>-25.404475301576525</v>
      </c>
      <c r="AK492" s="43">
        <v>-61.029107639860335</v>
      </c>
      <c r="AL492" s="43">
        <v>-45.900781508045554</v>
      </c>
      <c r="AM492" s="43">
        <v>-4.0083651419419608</v>
      </c>
      <c r="AN492" s="43">
        <v>-38.256376427935301</v>
      </c>
      <c r="AO492" s="43">
        <v>-56.793672612776703</v>
      </c>
      <c r="AP492" s="43">
        <v>-92.200212390266259</v>
      </c>
      <c r="AQ492" s="43">
        <v>-19.454085482814286</v>
      </c>
      <c r="AR492" s="43">
        <v>-22.774679053778268</v>
      </c>
      <c r="AS492" s="43">
        <v>-59.724211166082483</v>
      </c>
      <c r="AT492" s="43">
        <v>-43.194728061158536</v>
      </c>
      <c r="AU492" s="43">
        <v>-0.57770694035843562</v>
      </c>
      <c r="AV492" s="43">
        <v>-36.986928137591832</v>
      </c>
      <c r="AW492" s="43">
        <v>-55.477925012340393</v>
      </c>
      <c r="AX492" s="43">
        <v>-92.161581819179901</v>
      </c>
      <c r="AY492" s="43">
        <v>-15.551818298522502</v>
      </c>
      <c r="AZ492" s="43">
        <v>1.5711027324483595</v>
      </c>
      <c r="BA492" s="43">
        <v>-1.501955207963046</v>
      </c>
      <c r="BB492" s="43">
        <v>-3.4329991126029968</v>
      </c>
      <c r="BC492" s="43">
        <v>6.129054528145006</v>
      </c>
      <c r="BD492" s="43">
        <v>-2.1996088475586317</v>
      </c>
      <c r="BE492" s="43">
        <v>-4.0358014646053704</v>
      </c>
      <c r="BF492" s="43">
        <v>-6.1304567043704461</v>
      </c>
      <c r="BG492" s="43">
        <v>0.73974899434907648</v>
      </c>
      <c r="BH492" s="43">
        <v>-7.9696607716107088</v>
      </c>
      <c r="BI492" s="43">
        <v>-30.592133393478772</v>
      </c>
      <c r="BJ492" s="43">
        <v>-26.433258397791835</v>
      </c>
      <c r="BK492" s="43">
        <v>7.2108264786294729</v>
      </c>
      <c r="BL492" s="43">
        <v>-24.307732020750883</v>
      </c>
      <c r="BM492" s="43">
        <v>-25.649396840564243</v>
      </c>
      <c r="BN492" s="43">
        <v>-45.254936987396796</v>
      </c>
      <c r="BO492" s="43">
        <v>-7.3679738923427607</v>
      </c>
      <c r="BP492" s="43">
        <v>-4.5917370362102972</v>
      </c>
      <c r="BQ492" s="43">
        <v>-28.498249806425491</v>
      </c>
      <c r="BR492" s="43">
        <v>-23.101450595968586</v>
      </c>
      <c r="BS492" s="43">
        <v>11.62186848634521</v>
      </c>
      <c r="BT492" s="43">
        <v>-22.763903691514287</v>
      </c>
      <c r="BU492" s="43">
        <v>-23.340404697044892</v>
      </c>
      <c r="BV492" s="43">
        <v>-44.704179265463118</v>
      </c>
      <c r="BW492" s="43">
        <v>-3.4180640965862263</v>
      </c>
      <c r="BX492" s="43">
        <v>-2.6542725466102315</v>
      </c>
      <c r="BY492" s="43">
        <v>-0.41760283677130255</v>
      </c>
      <c r="BZ492" s="43">
        <v>-0.58819496643009828</v>
      </c>
      <c r="CA492" s="43">
        <v>2.0266063368007017</v>
      </c>
      <c r="CB492" s="43">
        <v>-0.87092472555093747</v>
      </c>
      <c r="CC492" s="43">
        <v>-0.29630678059333243</v>
      </c>
      <c r="CD492" s="43">
        <v>-2.3124548873385971</v>
      </c>
      <c r="CE492" s="43">
        <v>-0.19539468672666585</v>
      </c>
      <c r="CF492" s="43">
        <v>-25.764869991995038</v>
      </c>
      <c r="CG492" s="43">
        <v>-9.6843230787290544</v>
      </c>
      <c r="CH492" s="43">
        <v>-3.23426408797136</v>
      </c>
      <c r="CI492" s="43">
        <v>-2.0465376656868997</v>
      </c>
      <c r="CJ492" s="43">
        <v>-4.7609548538306301</v>
      </c>
      <c r="CK492" s="43">
        <v>-0.59605252867535907</v>
      </c>
      <c r="CL492" s="43">
        <v>-4.5273168353000885</v>
      </c>
      <c r="CM492" s="43">
        <v>-0.91542094180164924</v>
      </c>
      <c r="CN492" s="43">
        <v>1.4356298607142792</v>
      </c>
      <c r="CO492" s="43">
        <v>-4.8281006191481367E-2</v>
      </c>
      <c r="CP492" s="43">
        <v>-0.26118791659316598</v>
      </c>
      <c r="CQ492" s="43">
        <v>2.6408012861075321</v>
      </c>
      <c r="CR492" s="43">
        <v>-0.20172058907435592</v>
      </c>
      <c r="CS492" s="43">
        <v>-6.6207017887137024E-2</v>
      </c>
      <c r="CT492" s="43">
        <v>-0.73170624549370178</v>
      </c>
      <c r="CU492" s="43">
        <v>0.103931349846589</v>
      </c>
      <c r="CV492" s="43">
        <v>-7.9350749714896143</v>
      </c>
      <c r="CW492" s="43">
        <v>-4.4876694193887303</v>
      </c>
      <c r="CX492" s="43">
        <v>-1.8275889022893288</v>
      </c>
      <c r="CY492" s="43">
        <v>4.2129892319678461</v>
      </c>
      <c r="CZ492" s="43">
        <v>-3.0339817602197616</v>
      </c>
      <c r="DA492" s="43">
        <v>-0.35636838357921474</v>
      </c>
      <c r="DB492" s="43">
        <v>-2.087025590964402</v>
      </c>
      <c r="DC492" s="43">
        <v>-0.35543014701602293</v>
      </c>
      <c r="DD492" s="44"/>
      <c r="DE492" s="44"/>
      <c r="DF492" s="43"/>
      <c r="DG492" s="43"/>
      <c r="DH492" s="44"/>
      <c r="DI492" s="44"/>
      <c r="DJ492" s="43"/>
      <c r="DK492" s="43"/>
    </row>
    <row r="493" spans="1:115" x14ac:dyDescent="0.25">
      <c r="A493" s="41">
        <v>2020</v>
      </c>
      <c r="B493" s="41" t="s">
        <v>166</v>
      </c>
      <c r="C493" s="41" t="s">
        <v>177</v>
      </c>
      <c r="D493" s="42">
        <v>94.264281510070987</v>
      </c>
      <c r="E493" s="42">
        <v>90.73048401893702</v>
      </c>
      <c r="F493" s="42">
        <v>89.61188206676718</v>
      </c>
      <c r="G493" s="42">
        <v>103.19295197869454</v>
      </c>
      <c r="H493" s="42">
        <v>89.682312698075975</v>
      </c>
      <c r="I493" s="42">
        <v>83.636751597916643</v>
      </c>
      <c r="J493" s="42">
        <v>67.201031745080087</v>
      </c>
      <c r="K493" s="42">
        <v>100.3792370818468</v>
      </c>
      <c r="L493" s="42">
        <v>81.844507401619936</v>
      </c>
      <c r="M493" s="42">
        <v>51.561245613274799</v>
      </c>
      <c r="N493" s="42">
        <v>80.116243150684454</v>
      </c>
      <c r="O493" s="42">
        <v>95.489253745619735</v>
      </c>
      <c r="P493" s="42">
        <v>85.228848372240392</v>
      </c>
      <c r="Q493" s="42">
        <v>37.877554544959033</v>
      </c>
      <c r="R493" s="42">
        <v>35.079324909167944</v>
      </c>
      <c r="S493" s="42">
        <v>82.251242660341106</v>
      </c>
      <c r="T493" s="42">
        <v>84.106276391940071</v>
      </c>
      <c r="U493" s="42">
        <v>53.358859072988494</v>
      </c>
      <c r="V493" s="42">
        <v>83.61421309516021</v>
      </c>
      <c r="W493" s="42">
        <v>98.088207775615658</v>
      </c>
      <c r="X493" s="42">
        <v>86.691442585813533</v>
      </c>
      <c r="Y493" s="42">
        <v>39.208960829742324</v>
      </c>
      <c r="Z493" s="42">
        <v>34.830120371195711</v>
      </c>
      <c r="AA493" s="42">
        <v>86.017556537523973</v>
      </c>
      <c r="AB493" s="43">
        <v>-3.589855671058928</v>
      </c>
      <c r="AC493" s="43">
        <v>-9.204836011237683</v>
      </c>
      <c r="AD493" s="43">
        <v>-9.2238361725043632</v>
      </c>
      <c r="AE493" s="43">
        <v>5.0226750075066606</v>
      </c>
      <c r="AF493" s="43">
        <v>-8.9372601700743459</v>
      </c>
      <c r="AG493" s="43">
        <v>-11.283950617283967</v>
      </c>
      <c r="AH493" s="43">
        <v>-27.740858171215908</v>
      </c>
      <c r="AI493" s="43">
        <v>1.0367537966056828</v>
      </c>
      <c r="AJ493" s="43">
        <v>-14.782353018816918</v>
      </c>
      <c r="AK493" s="43">
        <v>-41.15373181489047</v>
      </c>
      <c r="AL493" s="43">
        <v>-11.078910932973407</v>
      </c>
      <c r="AM493" s="43">
        <v>-4.7047784627479832</v>
      </c>
      <c r="AN493" s="43">
        <v>-9.0071204693924596</v>
      </c>
      <c r="AO493" s="43">
        <v>-48.69075668637818</v>
      </c>
      <c r="AP493" s="43">
        <v>-61.188729379451168</v>
      </c>
      <c r="AQ493" s="43">
        <v>-18.628389987994453</v>
      </c>
      <c r="AR493" s="43">
        <v>-12.561533716105133</v>
      </c>
      <c r="AS493" s="43">
        <v>-38.984860192744023</v>
      </c>
      <c r="AT493" s="43">
        <v>-7.0660578769143996</v>
      </c>
      <c r="AU493" s="43">
        <v>-2.4373518968041963</v>
      </c>
      <c r="AV493" s="43">
        <v>-7.4981338647091551</v>
      </c>
      <c r="AW493" s="43">
        <v>-46.795713465795451</v>
      </c>
      <c r="AX493" s="43">
        <v>-61.45362052818254</v>
      </c>
      <c r="AY493" s="43">
        <v>-14.790025335793489</v>
      </c>
      <c r="AZ493" s="43">
        <v>0.71259001412466993</v>
      </c>
      <c r="BA493" s="43">
        <v>-2.7916514716685992</v>
      </c>
      <c r="BB493" s="43">
        <v>-4.3893213854886532</v>
      </c>
      <c r="BC493" s="43">
        <v>5.9447800071686263</v>
      </c>
      <c r="BD493" s="43">
        <v>-3.3179834618278115</v>
      </c>
      <c r="BE493" s="43">
        <v>-5.1843881443803248</v>
      </c>
      <c r="BF493" s="43">
        <v>-9.7454463400141087</v>
      </c>
      <c r="BG493" s="43">
        <v>0.78924805326521241</v>
      </c>
      <c r="BH493" s="43">
        <v>-9.1520616291206007</v>
      </c>
      <c r="BI493" s="43">
        <v>-32.31628924762677</v>
      </c>
      <c r="BJ493" s="43">
        <v>-24.006018929774775</v>
      </c>
      <c r="BK493" s="43">
        <v>5.0920437955050302</v>
      </c>
      <c r="BL493" s="43">
        <v>-21.753461720051259</v>
      </c>
      <c r="BM493" s="43">
        <v>-28.661536644330077</v>
      </c>
      <c r="BN493" s="43">
        <v>-48.514878923754701</v>
      </c>
      <c r="BO493" s="43">
        <v>-9.3210715163344222</v>
      </c>
      <c r="BP493" s="43">
        <v>-5.9892330911771712</v>
      </c>
      <c r="BQ493" s="43">
        <v>-30.222733742161179</v>
      </c>
      <c r="BR493" s="43">
        <v>-20.536320046680302</v>
      </c>
      <c r="BS493" s="43">
        <v>9.0892989155576753</v>
      </c>
      <c r="BT493" s="43">
        <v>-20.203278141665749</v>
      </c>
      <c r="BU493" s="43">
        <v>-26.425255592868314</v>
      </c>
      <c r="BV493" s="43">
        <v>-48.138971444468325</v>
      </c>
      <c r="BW493" s="43">
        <v>-5.4053936765383837</v>
      </c>
      <c r="BX493" s="43">
        <v>-4.4367484151257468</v>
      </c>
      <c r="BY493" s="43">
        <v>-0.54440012566187712</v>
      </c>
      <c r="BZ493" s="43">
        <v>-0.70174316465959452</v>
      </c>
      <c r="CA493" s="43">
        <v>1.8158628886393595</v>
      </c>
      <c r="CB493" s="43">
        <v>-1.5363894852138309</v>
      </c>
      <c r="CC493" s="43">
        <v>-0.21866086845582428</v>
      </c>
      <c r="CD493" s="43">
        <v>-3.3281764859953289</v>
      </c>
      <c r="CE493" s="43">
        <v>7.6758826221348775E-2</v>
      </c>
      <c r="CF493" s="43">
        <v>-14.838722488651742</v>
      </c>
      <c r="CG493" s="43">
        <v>-5.5532108891646752</v>
      </c>
      <c r="CH493" s="43">
        <v>-0.75882989125116818</v>
      </c>
      <c r="CI493" s="43">
        <v>-2.4930637864333405</v>
      </c>
      <c r="CJ493" s="43">
        <v>-1.1866918863123179</v>
      </c>
      <c r="CK493" s="43">
        <v>-0.40276791925659217</v>
      </c>
      <c r="CL493" s="43">
        <v>-3.5223292066952552</v>
      </c>
      <c r="CM493" s="43">
        <v>-0.92182890953839236</v>
      </c>
      <c r="CN493" s="43">
        <v>0.42346502650060919</v>
      </c>
      <c r="CO493" s="43">
        <v>-0.12807820738573805</v>
      </c>
      <c r="CP493" s="43">
        <v>-0.33608716313774212</v>
      </c>
      <c r="CQ493" s="43">
        <v>2.5017597735858708</v>
      </c>
      <c r="CR493" s="43">
        <v>-0.45022739481863078</v>
      </c>
      <c r="CS493" s="43">
        <v>-8.2321974453460692E-2</v>
      </c>
      <c r="CT493" s="43">
        <v>-1.1895898899973518</v>
      </c>
      <c r="CU493" s="43">
        <v>0.10800988270766204</v>
      </c>
      <c r="CV493" s="43">
        <v>-9.1355791442329846</v>
      </c>
      <c r="CW493" s="43">
        <v>-4.66471224956359</v>
      </c>
      <c r="CX493" s="43">
        <v>-1.6439635227606986</v>
      </c>
      <c r="CY493" s="43">
        <v>3.0484646090426679</v>
      </c>
      <c r="CZ493" s="43">
        <v>-2.7145184550257433</v>
      </c>
      <c r="DA493" s="43">
        <v>-0.36467931634139594</v>
      </c>
      <c r="DB493" s="43">
        <v>-2.3396469865380576</v>
      </c>
      <c r="DC493" s="43">
        <v>-0.45652322304616494</v>
      </c>
      <c r="DD493" s="44"/>
      <c r="DE493" s="44"/>
      <c r="DF493" s="43"/>
      <c r="DG493" s="43"/>
      <c r="DH493" s="44"/>
      <c r="DI493" s="44"/>
      <c r="DJ493" s="43"/>
      <c r="DK493" s="43"/>
    </row>
    <row r="494" spans="1:115" x14ac:dyDescent="0.25">
      <c r="A494" s="41">
        <v>2020</v>
      </c>
      <c r="B494" s="41" t="s">
        <v>167</v>
      </c>
      <c r="C494" s="41" t="s">
        <v>177</v>
      </c>
      <c r="D494" s="42">
        <v>93.620224844165151</v>
      </c>
      <c r="E494" s="42">
        <v>89.544423385793024</v>
      </c>
      <c r="F494" s="42">
        <v>90.004394745497649</v>
      </c>
      <c r="G494" s="42">
        <v>102.96933706025581</v>
      </c>
      <c r="H494" s="42">
        <v>87.715741074751435</v>
      </c>
      <c r="I494" s="42">
        <v>80.180014160596684</v>
      </c>
      <c r="J494" s="42">
        <v>66.530770491344612</v>
      </c>
      <c r="K494" s="42">
        <v>99.996354929957207</v>
      </c>
      <c r="L494" s="42">
        <v>86.818583577893875</v>
      </c>
      <c r="M494" s="42">
        <v>63.244348952489183</v>
      </c>
      <c r="N494" s="42">
        <v>94.857696276738707</v>
      </c>
      <c r="O494" s="42">
        <v>95.168556244991208</v>
      </c>
      <c r="P494" s="42">
        <v>97.479508695428606</v>
      </c>
      <c r="Q494" s="42">
        <v>43.813453685510432</v>
      </c>
      <c r="R494" s="42">
        <v>41.208747561749355</v>
      </c>
      <c r="S494" s="42">
        <v>94.368605595491999</v>
      </c>
      <c r="T494" s="42">
        <v>89.264044595197561</v>
      </c>
      <c r="U494" s="42">
        <v>65.796609004300691</v>
      </c>
      <c r="V494" s="42">
        <v>99.15499379826575</v>
      </c>
      <c r="W494" s="42">
        <v>97.634857786661712</v>
      </c>
      <c r="X494" s="42">
        <v>99.289633625300539</v>
      </c>
      <c r="Y494" s="42">
        <v>45.473927231727529</v>
      </c>
      <c r="Z494" s="42">
        <v>40.885854526050394</v>
      </c>
      <c r="AA494" s="42">
        <v>99.257790801650273</v>
      </c>
      <c r="AB494" s="43">
        <v>-4.8142308890986811</v>
      </c>
      <c r="AC494" s="43">
        <v>-10.339381879629194</v>
      </c>
      <c r="AD494" s="43">
        <v>-8.6293500556787972</v>
      </c>
      <c r="AE494" s="43">
        <v>4.1899122483473494</v>
      </c>
      <c r="AF494" s="43">
        <v>-12.287829379426329</v>
      </c>
      <c r="AG494" s="43">
        <v>-14.432989690721643</v>
      </c>
      <c r="AH494" s="43">
        <v>-29.069590384774891</v>
      </c>
      <c r="AI494" s="43">
        <v>0.55978355839161331</v>
      </c>
      <c r="AJ494" s="43">
        <v>-13.189593878075545</v>
      </c>
      <c r="AK494" s="43">
        <v>-38.259099929066132</v>
      </c>
      <c r="AL494" s="43">
        <v>-9.4969013654313095</v>
      </c>
      <c r="AM494" s="43">
        <v>-5.3393956448677615</v>
      </c>
      <c r="AN494" s="43">
        <v>-2.2238446235644194</v>
      </c>
      <c r="AO494" s="43">
        <v>-47.272096731603007</v>
      </c>
      <c r="AP494" s="43">
        <v>-51.383632471280805</v>
      </c>
      <c r="AQ494" s="43">
        <v>-9.8633642213686201</v>
      </c>
      <c r="AR494" s="43">
        <v>-11.10083363010731</v>
      </c>
      <c r="AS494" s="43">
        <v>-35.845506682955772</v>
      </c>
      <c r="AT494" s="43">
        <v>-5.6966539244329928</v>
      </c>
      <c r="AU494" s="43">
        <v>-3.5114441108894612</v>
      </c>
      <c r="AV494" s="43">
        <v>-0.54299627090896863</v>
      </c>
      <c r="AW494" s="43">
        <v>-45.20946769023324</v>
      </c>
      <c r="AX494" s="43">
        <v>-51.658951345535506</v>
      </c>
      <c r="AY494" s="43">
        <v>-5.213895237598698</v>
      </c>
      <c r="AZ494" s="43">
        <v>-7.9672455428225764E-2</v>
      </c>
      <c r="BA494" s="43">
        <v>-3.8735893691919321</v>
      </c>
      <c r="BB494" s="43">
        <v>-4.9891787274087163</v>
      </c>
      <c r="BC494" s="43">
        <v>5.6929803646558641</v>
      </c>
      <c r="BD494" s="43">
        <v>-4.6117854439665766</v>
      </c>
      <c r="BE494" s="43">
        <v>-6.4428894973464601</v>
      </c>
      <c r="BF494" s="43">
        <v>-12.535054332113027</v>
      </c>
      <c r="BG494" s="43">
        <v>0.75644281495623744</v>
      </c>
      <c r="BH494" s="43">
        <v>-9.7700677772246891</v>
      </c>
      <c r="BI494" s="43">
        <v>-33.268704103112036</v>
      </c>
      <c r="BJ494" s="43">
        <v>-21.752290040224807</v>
      </c>
      <c r="BK494" s="43">
        <v>3.5127599574604762</v>
      </c>
      <c r="BL494" s="43">
        <v>-18.806852549064544</v>
      </c>
      <c r="BM494" s="43">
        <v>-31.048735134618475</v>
      </c>
      <c r="BN494" s="43">
        <v>-48.976695013093249</v>
      </c>
      <c r="BO494" s="43">
        <v>-9.4036576055382746</v>
      </c>
      <c r="BP494" s="43">
        <v>-6.7801160627868784</v>
      </c>
      <c r="BQ494" s="43">
        <v>-31.131797446512323</v>
      </c>
      <c r="BR494" s="43">
        <v>-18.199068254566587</v>
      </c>
      <c r="BS494" s="43">
        <v>7.1554068006631555</v>
      </c>
      <c r="BT494" s="43">
        <v>-17.222944621821647</v>
      </c>
      <c r="BU494" s="43">
        <v>-28.848611903198275</v>
      </c>
      <c r="BV494" s="43">
        <v>-48.705821630753221</v>
      </c>
      <c r="BW494" s="43">
        <v>-5.3760057487368229</v>
      </c>
      <c r="BX494" s="43">
        <v>-5.1864382270808314</v>
      </c>
      <c r="BY494" s="43">
        <v>-0.58810698022373953</v>
      </c>
      <c r="BZ494" s="43">
        <v>-0.64892568164083941</v>
      </c>
      <c r="CA494" s="43">
        <v>1.619889651680622</v>
      </c>
      <c r="CB494" s="43">
        <v>-1.797950258007448</v>
      </c>
      <c r="CC494" s="43">
        <v>-0.27685711225425452</v>
      </c>
      <c r="CD494" s="43">
        <v>-3.5031478321369631</v>
      </c>
      <c r="CE494" s="43">
        <v>8.6599855017911575E-3</v>
      </c>
      <c r="CF494" s="43">
        <v>-13.339895014749452</v>
      </c>
      <c r="CG494" s="43">
        <v>-5.5335485254697012</v>
      </c>
      <c r="CH494" s="43">
        <v>-0.78855010700190564</v>
      </c>
      <c r="CI494" s="43">
        <v>-2.8285454852943817</v>
      </c>
      <c r="CJ494" s="43">
        <v>-0.42819894396759622</v>
      </c>
      <c r="CK494" s="43">
        <v>-0.50784791850120536</v>
      </c>
      <c r="CL494" s="43">
        <v>-2.7476836438079526</v>
      </c>
      <c r="CM494" s="43">
        <v>-0.5055203907067094</v>
      </c>
      <c r="CN494" s="43">
        <v>-0.38744603725993026</v>
      </c>
      <c r="CO494" s="43">
        <v>-0.19349380455659643</v>
      </c>
      <c r="CP494" s="43">
        <v>-0.38758082530656562</v>
      </c>
      <c r="CQ494" s="43">
        <v>2.3804346417130375</v>
      </c>
      <c r="CR494" s="43">
        <v>-0.64063395426509051</v>
      </c>
      <c r="CS494" s="43">
        <v>-0.1099415939277978</v>
      </c>
      <c r="CT494" s="43">
        <v>-1.5293967601049847</v>
      </c>
      <c r="CU494" s="43">
        <v>9.3166259188067341E-2</v>
      </c>
      <c r="CV494" s="43">
        <v>-9.7782741597543072</v>
      </c>
      <c r="CW494" s="43">
        <v>-4.8045210341789861</v>
      </c>
      <c r="CX494" s="43">
        <v>-1.5230010336367621</v>
      </c>
      <c r="CY494" s="43">
        <v>2.156225090535596</v>
      </c>
      <c r="CZ494" s="43">
        <v>-2.3452286814197079</v>
      </c>
      <c r="DA494" s="43">
        <v>-0.39781564862700391</v>
      </c>
      <c r="DB494" s="43">
        <v>-2.3996607444736693</v>
      </c>
      <c r="DC494" s="43">
        <v>-0.46427210795377472</v>
      </c>
      <c r="DD494" s="44"/>
      <c r="DE494" s="44"/>
      <c r="DF494" s="43"/>
      <c r="DG494" s="43"/>
      <c r="DH494" s="44"/>
      <c r="DI494" s="44"/>
      <c r="DJ494" s="43"/>
      <c r="DK494" s="43"/>
    </row>
    <row r="495" spans="1:115" x14ac:dyDescent="0.25">
      <c r="A495" s="41">
        <v>2020</v>
      </c>
      <c r="B495" s="41" t="s">
        <v>168</v>
      </c>
      <c r="C495" s="41" t="s">
        <v>177</v>
      </c>
      <c r="D495" s="42">
        <v>93.046728082981886</v>
      </c>
      <c r="E495" s="42">
        <v>89.989196123221987</v>
      </c>
      <c r="F495" s="42">
        <v>89.66794019656696</v>
      </c>
      <c r="G495" s="42">
        <v>101.62278888781593</v>
      </c>
      <c r="H495" s="42">
        <v>88.007983746243355</v>
      </c>
      <c r="I495" s="42">
        <v>80.575734944666991</v>
      </c>
      <c r="J495" s="42">
        <v>67.12231854862884</v>
      </c>
      <c r="K495" s="42">
        <v>99.394169385905542</v>
      </c>
      <c r="L495" s="42">
        <v>84.026699327585902</v>
      </c>
      <c r="M495" s="42">
        <v>68.312195163092809</v>
      </c>
      <c r="N495" s="42">
        <v>87.411628931671402</v>
      </c>
      <c r="O495" s="42">
        <v>91.538537487674105</v>
      </c>
      <c r="P495" s="42">
        <v>90.655977941810505</v>
      </c>
      <c r="Q495" s="42">
        <v>48.312686241587116</v>
      </c>
      <c r="R495" s="42">
        <v>39.442465426519121</v>
      </c>
      <c r="S495" s="42">
        <v>90.024699499593495</v>
      </c>
      <c r="T495" s="42">
        <v>86.58992256942382</v>
      </c>
      <c r="U495" s="42">
        <v>71.384638333426992</v>
      </c>
      <c r="V495" s="42">
        <v>91.697157664046344</v>
      </c>
      <c r="W495" s="42">
        <v>93.934798086462862</v>
      </c>
      <c r="X495" s="42">
        <v>93.011381986944741</v>
      </c>
      <c r="Y495" s="42">
        <v>50.563759457216072</v>
      </c>
      <c r="Z495" s="42">
        <v>38.746653338707574</v>
      </c>
      <c r="AA495" s="42">
        <v>95.474601234066199</v>
      </c>
      <c r="AB495" s="43">
        <v>-6.6011303884078494</v>
      </c>
      <c r="AC495" s="43">
        <v>-10.413264665243071</v>
      </c>
      <c r="AD495" s="43">
        <v>-10.093071201456837</v>
      </c>
      <c r="AE495" s="43">
        <v>1.1125602877406715</v>
      </c>
      <c r="AF495" s="43">
        <v>-12.196053871132406</v>
      </c>
      <c r="AG495" s="43">
        <v>-23.426612100431377</v>
      </c>
      <c r="AH495" s="43">
        <v>-28.520270481173871</v>
      </c>
      <c r="AI495" s="43">
        <v>-0.42738890589641976</v>
      </c>
      <c r="AJ495" s="43">
        <v>-18.625120721377797</v>
      </c>
      <c r="AK495" s="43">
        <v>-39.925704276194708</v>
      </c>
      <c r="AL495" s="43">
        <v>-15.358087789410323</v>
      </c>
      <c r="AM495" s="43">
        <v>-10.861743789576117</v>
      </c>
      <c r="AN495" s="43">
        <v>-9.7690607669175034</v>
      </c>
      <c r="AO495" s="43">
        <v>-57.289646951358208</v>
      </c>
      <c r="AP495" s="43">
        <v>-54.742222390464825</v>
      </c>
      <c r="AQ495" s="43">
        <v>-11.73608162003379</v>
      </c>
      <c r="AR495" s="43">
        <v>-16.536923476416419</v>
      </c>
      <c r="AS495" s="43">
        <v>-37.441395798565239</v>
      </c>
      <c r="AT495" s="43">
        <v>-11.892700923749178</v>
      </c>
      <c r="AU495" s="43">
        <v>-9.0730136269043911</v>
      </c>
      <c r="AV495" s="43">
        <v>-7.5928773126717868</v>
      </c>
      <c r="AW495" s="43">
        <v>-55.410090991640047</v>
      </c>
      <c r="AX495" s="43">
        <v>-55.532111179617374</v>
      </c>
      <c r="AY495" s="43">
        <v>-6.724222856890016</v>
      </c>
      <c r="AZ495" s="43">
        <v>-0.90651018544626316</v>
      </c>
      <c r="BA495" s="43">
        <v>-4.6976492957384259</v>
      </c>
      <c r="BB495" s="43">
        <v>-5.6286633146464871</v>
      </c>
      <c r="BC495" s="43">
        <v>5.1097158884652716</v>
      </c>
      <c r="BD495" s="43">
        <v>-5.5697405473777328</v>
      </c>
      <c r="BE495" s="43">
        <v>-8.6941223041623328</v>
      </c>
      <c r="BF495" s="43">
        <v>-14.553564198280233</v>
      </c>
      <c r="BG495" s="43">
        <v>0.60787044954091485</v>
      </c>
      <c r="BH495" s="43">
        <v>-10.978524226002474</v>
      </c>
      <c r="BI495" s="43">
        <v>-34.274158344531202</v>
      </c>
      <c r="BJ495" s="43">
        <v>-20.903552789676038</v>
      </c>
      <c r="BK495" s="43">
        <v>1.5875569333701156</v>
      </c>
      <c r="BL495" s="43">
        <v>-17.614018542048171</v>
      </c>
      <c r="BM495" s="43">
        <v>-34.949701710281687</v>
      </c>
      <c r="BN495" s="43">
        <v>-49.795462471175668</v>
      </c>
      <c r="BO495" s="43">
        <v>-9.7049955066896398</v>
      </c>
      <c r="BP495" s="43">
        <v>-8.1248929794692</v>
      </c>
      <c r="BQ495" s="43">
        <v>-32.093738802556473</v>
      </c>
      <c r="BR495" s="43">
        <v>-17.34852191334204</v>
      </c>
      <c r="BS495" s="43">
        <v>4.9570405278912766</v>
      </c>
      <c r="BT495" s="43">
        <v>-15.946219223526937</v>
      </c>
      <c r="BU495" s="43">
        <v>-32.828919125183376</v>
      </c>
      <c r="BV495" s="43">
        <v>-49.677182095702697</v>
      </c>
      <c r="BW495" s="43">
        <v>-5.5518642088952959</v>
      </c>
      <c r="BX495" s="43">
        <v>-7.0054641262547959</v>
      </c>
      <c r="BY495" s="43">
        <v>-0.63211677627768648</v>
      </c>
      <c r="BZ495" s="43">
        <v>-0.69950563518941455</v>
      </c>
      <c r="CA495" s="43">
        <v>4.9097351446978778E-2</v>
      </c>
      <c r="CB495" s="43">
        <v>-1.7597614017725782</v>
      </c>
      <c r="CC495" s="43">
        <v>-0.55935005136044369</v>
      </c>
      <c r="CD495" s="43">
        <v>-3.3663740846162211</v>
      </c>
      <c r="CE495" s="43">
        <v>-3.7453528485429891E-2</v>
      </c>
      <c r="CF495" s="43">
        <v>-18.590200286056287</v>
      </c>
      <c r="CG495" s="43">
        <v>-6.2605883722737738</v>
      </c>
      <c r="CH495" s="43">
        <v>-1.0619396113439541</v>
      </c>
      <c r="CI495" s="43">
        <v>-5.940137066332194</v>
      </c>
      <c r="CJ495" s="43">
        <v>-1.2314831849804857</v>
      </c>
      <c r="CK495" s="43">
        <v>-0.80930901418514367</v>
      </c>
      <c r="CL495" s="43">
        <v>-2.7517739155864431</v>
      </c>
      <c r="CM495" s="43">
        <v>-0.53496912135429342</v>
      </c>
      <c r="CN495" s="43">
        <v>-1.2882565960706327</v>
      </c>
      <c r="CO495" s="43">
        <v>-0.26437896094052254</v>
      </c>
      <c r="CP495" s="43">
        <v>-0.42515350883012049</v>
      </c>
      <c r="CQ495" s="43">
        <v>2.0637182760318105</v>
      </c>
      <c r="CR495" s="43">
        <v>-0.78402811880788914</v>
      </c>
      <c r="CS495" s="43">
        <v>-0.16644622817105861</v>
      </c>
      <c r="CT495" s="43">
        <v>-1.7595100201101517</v>
      </c>
      <c r="CU495" s="43">
        <v>4.7541964757299285E-2</v>
      </c>
      <c r="CV495" s="43">
        <v>-11.022847305785884</v>
      </c>
      <c r="CW495" s="43">
        <v>-5.0079440911176798</v>
      </c>
      <c r="CX495" s="43">
        <v>-1.4583643485231028</v>
      </c>
      <c r="CY495" s="43">
        <v>0.99776965932682404</v>
      </c>
      <c r="CZ495" s="43">
        <v>-2.1786053708845032</v>
      </c>
      <c r="DA495" s="43">
        <v>-0.45296514170731667</v>
      </c>
      <c r="DB495" s="43">
        <v>-2.4530045261549378</v>
      </c>
      <c r="DC495" s="43">
        <v>-0.46973348672516901</v>
      </c>
      <c r="DD495" s="44"/>
      <c r="DE495" s="44"/>
      <c r="DF495" s="43"/>
      <c r="DG495" s="43"/>
      <c r="DH495" s="44"/>
      <c r="DI495" s="44"/>
      <c r="DJ495" s="43"/>
      <c r="DK495" s="43"/>
    </row>
    <row r="496" spans="1:115" x14ac:dyDescent="0.25">
      <c r="A496" s="41">
        <v>2020</v>
      </c>
      <c r="B496" s="41" t="s">
        <v>169</v>
      </c>
      <c r="C496" s="41" t="s">
        <v>177</v>
      </c>
      <c r="D496" s="42">
        <v>93.016031387470136</v>
      </c>
      <c r="E496" s="42">
        <v>90.530178566265064</v>
      </c>
      <c r="F496" s="42">
        <v>90.155222845670238</v>
      </c>
      <c r="G496" s="42">
        <v>101.32363175050089</v>
      </c>
      <c r="H496" s="42">
        <v>88.290520162942016</v>
      </c>
      <c r="I496" s="42">
        <v>78.28288216637732</v>
      </c>
      <c r="J496" s="42">
        <v>67.628758295329021</v>
      </c>
      <c r="K496" s="42">
        <v>99.293505533765554</v>
      </c>
      <c r="L496" s="42">
        <v>94.797721113332216</v>
      </c>
      <c r="M496" s="42">
        <v>87.751543859815087</v>
      </c>
      <c r="N496" s="42">
        <v>102.51520950951331</v>
      </c>
      <c r="O496" s="42">
        <v>99.214348433163636</v>
      </c>
      <c r="P496" s="42">
        <v>99.592802281817583</v>
      </c>
      <c r="Q496" s="42">
        <v>63.526181618233267</v>
      </c>
      <c r="R496" s="42">
        <v>65.967844309390628</v>
      </c>
      <c r="S496" s="42">
        <v>87.915932027800821</v>
      </c>
      <c r="T496" s="42">
        <v>97.928708053718026</v>
      </c>
      <c r="U496" s="42">
        <v>92.096309431915429</v>
      </c>
      <c r="V496" s="42">
        <v>107.87409445291402</v>
      </c>
      <c r="W496" s="42">
        <v>102.01670136137624</v>
      </c>
      <c r="X496" s="42">
        <v>102.59298946161654</v>
      </c>
      <c r="Y496" s="42">
        <v>66.823857954878008</v>
      </c>
      <c r="Z496" s="42">
        <v>65.122129969075019</v>
      </c>
      <c r="AA496" s="42">
        <v>93.500502513885834</v>
      </c>
      <c r="AB496" s="43">
        <v>-7.2457457117629964</v>
      </c>
      <c r="AC496" s="43">
        <v>-10.286026883401068</v>
      </c>
      <c r="AD496" s="43">
        <v>-10.05909042972435</v>
      </c>
      <c r="AE496" s="43">
        <v>0.23627671303205755</v>
      </c>
      <c r="AF496" s="43">
        <v>-11.985414602645717</v>
      </c>
      <c r="AG496" s="43">
        <v>-22.964150727293553</v>
      </c>
      <c r="AH496" s="43">
        <v>-29.203824196741845</v>
      </c>
      <c r="AI496" s="43">
        <v>-2.5487071221485968</v>
      </c>
      <c r="AJ496" s="43">
        <v>-1.6919874674364621</v>
      </c>
      <c r="AK496" s="43">
        <v>-11.885370674244999</v>
      </c>
      <c r="AL496" s="43">
        <v>1.0572527150844557</v>
      </c>
      <c r="AM496" s="43">
        <v>2.5120845042662099</v>
      </c>
      <c r="AN496" s="43">
        <v>3.9181455142285548</v>
      </c>
      <c r="AO496" s="43">
        <v>-18.906009929476465</v>
      </c>
      <c r="AP496" s="43">
        <v>-23.845772100883156</v>
      </c>
      <c r="AQ496" s="43">
        <v>-7.2855786201074242</v>
      </c>
      <c r="AR496" s="43">
        <v>0.81581392585019508</v>
      </c>
      <c r="AS496" s="43">
        <v>-8.0008639396377035</v>
      </c>
      <c r="AT496" s="43">
        <v>5.3417522948635554</v>
      </c>
      <c r="AU496" s="43">
        <v>4.429081100455412</v>
      </c>
      <c r="AV496" s="43">
        <v>6.7502580655916411</v>
      </c>
      <c r="AW496" s="43">
        <v>-15.005275214896885</v>
      </c>
      <c r="AX496" s="43">
        <v>-24.886162322975082</v>
      </c>
      <c r="AY496" s="43">
        <v>-2.1249777150893379</v>
      </c>
      <c r="AZ496" s="43">
        <v>-1.6239934476387385</v>
      </c>
      <c r="BA496" s="43">
        <v>-5.3255778420556403</v>
      </c>
      <c r="BB496" s="43">
        <v>-6.1241746477958214</v>
      </c>
      <c r="BC496" s="43">
        <v>4.5564191588619352</v>
      </c>
      <c r="BD496" s="43">
        <v>-6.2897338989150287</v>
      </c>
      <c r="BE496" s="43">
        <v>-10.313499181158859</v>
      </c>
      <c r="BF496" s="43">
        <v>-16.221238127093663</v>
      </c>
      <c r="BG496" s="43">
        <v>0.24942102268632471</v>
      </c>
      <c r="BH496" s="43">
        <v>-9.9287874860560006</v>
      </c>
      <c r="BI496" s="43">
        <v>-31.658631235483625</v>
      </c>
      <c r="BJ496" s="43">
        <v>-18.370488186466961</v>
      </c>
      <c r="BK496" s="43">
        <v>1.6911756478986906</v>
      </c>
      <c r="BL496" s="43">
        <v>-15.20631767260876</v>
      </c>
      <c r="BM496" s="43">
        <v>-33.452164683047549</v>
      </c>
      <c r="BN496" s="43">
        <v>-46.585666537481799</v>
      </c>
      <c r="BO496" s="43">
        <v>-9.4455553794879918</v>
      </c>
      <c r="BP496" s="43">
        <v>-7.1029882502307906</v>
      </c>
      <c r="BQ496" s="43">
        <v>-29.251505678566978</v>
      </c>
      <c r="BR496" s="43">
        <v>-14.690161838498984</v>
      </c>
      <c r="BS496" s="43">
        <v>4.8970898759789883</v>
      </c>
      <c r="BT496" s="43">
        <v>-13.395983556273627</v>
      </c>
      <c r="BU496" s="43">
        <v>-31.151393119097815</v>
      </c>
      <c r="BV496" s="43">
        <v>-46.602481120291408</v>
      </c>
      <c r="BW496" s="43">
        <v>-5.1799568477642444</v>
      </c>
      <c r="BX496" s="43">
        <v>-7.7105897936198176</v>
      </c>
      <c r="BY496" s="43">
        <v>-0.66297736077148117</v>
      </c>
      <c r="BZ496" s="43">
        <v>-0.75309074893976091</v>
      </c>
      <c r="CA496" s="43">
        <v>-0.31529231196734636</v>
      </c>
      <c r="CB496" s="43">
        <v>-1.7091192468024636</v>
      </c>
      <c r="CC496" s="43">
        <v>-0.53349975839119734</v>
      </c>
      <c r="CD496" s="43">
        <v>-3.485179354466537</v>
      </c>
      <c r="CE496" s="43">
        <v>-0.25143101228103193</v>
      </c>
      <c r="CF496" s="43">
        <v>-1.6045523902859915</v>
      </c>
      <c r="CG496" s="43">
        <v>-1.5966855430819542</v>
      </c>
      <c r="CH496" s="43">
        <v>-0.12263222276394284</v>
      </c>
      <c r="CI496" s="43">
        <v>1.4000279504703597</v>
      </c>
      <c r="CJ496" s="43">
        <v>0.50120484343867799</v>
      </c>
      <c r="CK496" s="43">
        <v>-0.19121521443656939</v>
      </c>
      <c r="CL496" s="43">
        <v>-1.2666890330671128</v>
      </c>
      <c r="CM496" s="43">
        <v>-0.32856317084544989</v>
      </c>
      <c r="CN496" s="43">
        <v>-2.040682896190773</v>
      </c>
      <c r="CO496" s="43">
        <v>-0.30809028591652554</v>
      </c>
      <c r="CP496" s="43">
        <v>-0.46151494726373377</v>
      </c>
      <c r="CQ496" s="43">
        <v>1.786724933259084</v>
      </c>
      <c r="CR496" s="43">
        <v>-0.88547741616329745</v>
      </c>
      <c r="CS496" s="43">
        <v>-0.23369158395641881</v>
      </c>
      <c r="CT496" s="43">
        <v>-1.9523397618725551</v>
      </c>
      <c r="CU496" s="43">
        <v>1.3706165722673767E-2</v>
      </c>
      <c r="CV496" s="43">
        <v>-9.9328265017761002</v>
      </c>
      <c r="CW496" s="43">
        <v>-4.6227274660078423</v>
      </c>
      <c r="CX496" s="43">
        <v>-1.2987690007462609</v>
      </c>
      <c r="CY496" s="43">
        <v>1.0422657054003317</v>
      </c>
      <c r="CZ496" s="43">
        <v>-1.8521924737989304</v>
      </c>
      <c r="DA496" s="43">
        <v>-0.42710351668437402</v>
      </c>
      <c r="DB496" s="43">
        <v>-2.3203228349184131</v>
      </c>
      <c r="DC496" s="43">
        <v>-0.45397691502061055</v>
      </c>
      <c r="DD496" s="44"/>
      <c r="DE496" s="44"/>
      <c r="DF496" s="43"/>
      <c r="DG496" s="43"/>
      <c r="DH496" s="44"/>
      <c r="DI496" s="44"/>
      <c r="DJ496" s="43"/>
      <c r="DK496" s="43"/>
    </row>
    <row r="497" spans="1:115" x14ac:dyDescent="0.25">
      <c r="A497" s="41">
        <v>2020</v>
      </c>
      <c r="B497" s="41" t="s">
        <v>170</v>
      </c>
      <c r="C497" s="41" t="s">
        <v>177</v>
      </c>
      <c r="D497" s="42">
        <v>94.000001935525788</v>
      </c>
      <c r="E497" s="42">
        <v>90.411887944608424</v>
      </c>
      <c r="F497" s="42">
        <v>91.140153609469905</v>
      </c>
      <c r="G497" s="42">
        <v>102.28158681256023</v>
      </c>
      <c r="H497" s="42">
        <v>88.562189794383031</v>
      </c>
      <c r="I497" s="42">
        <v>78.957935268614889</v>
      </c>
      <c r="J497" s="42">
        <v>71.515495494775323</v>
      </c>
      <c r="K497" s="42">
        <v>98.29285890832648</v>
      </c>
      <c r="L497" s="42">
        <v>102.92935647490862</v>
      </c>
      <c r="M497" s="42">
        <v>100.05445319967015</v>
      </c>
      <c r="N497" s="42">
        <v>104.39023373210784</v>
      </c>
      <c r="O497" s="42">
        <v>106.85412839119961</v>
      </c>
      <c r="P497" s="42">
        <v>109.43899312125991</v>
      </c>
      <c r="Q497" s="42">
        <v>64.224222340589179</v>
      </c>
      <c r="R497" s="42">
        <v>72.700398250941447</v>
      </c>
      <c r="S497" s="42">
        <v>96.165524520849587</v>
      </c>
      <c r="T497" s="42">
        <v>106.51399426433341</v>
      </c>
      <c r="U497" s="42">
        <v>105.37300317006846</v>
      </c>
      <c r="V497" s="42">
        <v>110.37452109314616</v>
      </c>
      <c r="W497" s="42">
        <v>109.88103910154308</v>
      </c>
      <c r="X497" s="42">
        <v>113.34515308706337</v>
      </c>
      <c r="Y497" s="42">
        <v>68.556468651646881</v>
      </c>
      <c r="Z497" s="42">
        <v>71.881383851208682</v>
      </c>
      <c r="AA497" s="42">
        <v>102.21241823881657</v>
      </c>
      <c r="AB497" s="43">
        <v>-6.9779488261688671</v>
      </c>
      <c r="AC497" s="43">
        <v>-9.8806772626515169</v>
      </c>
      <c r="AD497" s="43">
        <v>-9.8192999313808098</v>
      </c>
      <c r="AE497" s="43">
        <v>0.25442776604818196</v>
      </c>
      <c r="AF497" s="43">
        <v>-12.347365189552239</v>
      </c>
      <c r="AG497" s="43">
        <v>-18.783670537531428</v>
      </c>
      <c r="AH497" s="43">
        <v>-27.918723921740497</v>
      </c>
      <c r="AI497" s="43">
        <v>-1.4821843601924067</v>
      </c>
      <c r="AJ497" s="43">
        <v>4.5765688742027022</v>
      </c>
      <c r="AK497" s="43">
        <v>-3.6479809474469937</v>
      </c>
      <c r="AL497" s="43">
        <v>3.0913135454788465</v>
      </c>
      <c r="AM497" s="43">
        <v>10.803329948676076</v>
      </c>
      <c r="AN497" s="43">
        <v>5.133282459003019</v>
      </c>
      <c r="AO497" s="43">
        <v>-26.263969067166681</v>
      </c>
      <c r="AP497" s="43">
        <v>-20.070133329810524</v>
      </c>
      <c r="AQ497" s="43">
        <v>-2.5201100244798602</v>
      </c>
      <c r="AR497" s="43">
        <v>7.2474077502782119</v>
      </c>
      <c r="AS497" s="43">
        <v>0.58930730031345746</v>
      </c>
      <c r="AT497" s="43">
        <v>7.4341455883543572</v>
      </c>
      <c r="AU497" s="43">
        <v>12.778163068181691</v>
      </c>
      <c r="AV497" s="43">
        <v>8.4111388642543297</v>
      </c>
      <c r="AW497" s="43">
        <v>-21.861283517961173</v>
      </c>
      <c r="AX497" s="43">
        <v>-21.067214636110542</v>
      </c>
      <c r="AY497" s="43">
        <v>2.523183074875357</v>
      </c>
      <c r="AZ497" s="43">
        <v>-2.172097712712906</v>
      </c>
      <c r="BA497" s="43">
        <v>-5.7833026862050048</v>
      </c>
      <c r="BB497" s="43">
        <v>-6.498627056115291</v>
      </c>
      <c r="BC497" s="43">
        <v>4.1141499793533987</v>
      </c>
      <c r="BD497" s="43">
        <v>-6.9049170558003636</v>
      </c>
      <c r="BE497" s="43">
        <v>-11.143027986540211</v>
      </c>
      <c r="BF497" s="43">
        <v>-17.457993710379295</v>
      </c>
      <c r="BG497" s="43">
        <v>7.6142787859723171E-2</v>
      </c>
      <c r="BH497" s="43">
        <v>-8.4283120715025852</v>
      </c>
      <c r="BI497" s="43">
        <v>-28.617047290172025</v>
      </c>
      <c r="BJ497" s="43">
        <v>-16.154574058513727</v>
      </c>
      <c r="BK497" s="43">
        <v>2.6065536846644921</v>
      </c>
      <c r="BL497" s="43">
        <v>-13.003536900019085</v>
      </c>
      <c r="BM497" s="43">
        <v>-32.77629297430753</v>
      </c>
      <c r="BN497" s="43">
        <v>-43.537746361179387</v>
      </c>
      <c r="BO497" s="43">
        <v>-8.7504908639970953</v>
      </c>
      <c r="BP497" s="43">
        <v>-5.6014339797927803</v>
      </c>
      <c r="BQ497" s="43">
        <v>-25.972462453847779</v>
      </c>
      <c r="BR497" s="43">
        <v>-12.363192146935154</v>
      </c>
      <c r="BS497" s="43">
        <v>5.6988300138240078</v>
      </c>
      <c r="BT497" s="43">
        <v>-11.020697108615041</v>
      </c>
      <c r="BU497" s="43">
        <v>-30.268390611702923</v>
      </c>
      <c r="BV497" s="43">
        <v>-43.659310906381918</v>
      </c>
      <c r="BW497" s="43">
        <v>-4.396263879969375</v>
      </c>
      <c r="BX497" s="43">
        <v>-7.0159293731837318</v>
      </c>
      <c r="BY497" s="43">
        <v>-0.57817954983294984</v>
      </c>
      <c r="BZ497" s="43">
        <v>-0.67571429829528074</v>
      </c>
      <c r="CA497" s="43">
        <v>-9.9694376033176144E-2</v>
      </c>
      <c r="CB497" s="43">
        <v>-1.6827782040697294</v>
      </c>
      <c r="CC497" s="43">
        <v>-0.35181728502066889</v>
      </c>
      <c r="CD497" s="43">
        <v>-3.5012097735363557</v>
      </c>
      <c r="CE497" s="43">
        <v>-0.12653588639557176</v>
      </c>
      <c r="CF497" s="43">
        <v>4.6036324046286685</v>
      </c>
      <c r="CG497" s="43">
        <v>-0.48480616805360233</v>
      </c>
      <c r="CH497" s="43">
        <v>0.11974255273497252</v>
      </c>
      <c r="CI497" s="43">
        <v>5.8292104549531674</v>
      </c>
      <c r="CJ497" s="43">
        <v>0.58284363981261311</v>
      </c>
      <c r="CK497" s="43">
        <v>-0.29567794484510901</v>
      </c>
      <c r="CL497" s="43">
        <v>-1.0226482086295603</v>
      </c>
      <c r="CM497" s="43">
        <v>-0.12503192134381291</v>
      </c>
      <c r="CN497" s="43">
        <v>-2.5309907348218088</v>
      </c>
      <c r="CO497" s="43">
        <v>-0.32977427790002006</v>
      </c>
      <c r="CP497" s="43">
        <v>-0.48309116371937955</v>
      </c>
      <c r="CQ497" s="43">
        <v>1.5955453034819684</v>
      </c>
      <c r="CR497" s="43">
        <v>-0.96943093458130347</v>
      </c>
      <c r="CS497" s="43">
        <v>-0.23539364165320409</v>
      </c>
      <c r="CT497" s="43">
        <v>-2.1110480969123055</v>
      </c>
      <c r="CU497" s="43">
        <v>2.2020764624353416E-3</v>
      </c>
      <c r="CV497" s="43">
        <v>-8.436458615882664</v>
      </c>
      <c r="CW497" s="43">
        <v>-4.1993339292412468</v>
      </c>
      <c r="CX497" s="43">
        <v>-1.1584629903687309</v>
      </c>
      <c r="CY497" s="43">
        <v>1.5388199650424152</v>
      </c>
      <c r="CZ497" s="43">
        <v>-1.5958128560976339</v>
      </c>
      <c r="DA497" s="43">
        <v>-0.41354191810326246</v>
      </c>
      <c r="DB497" s="43">
        <v>-2.1869812719401067</v>
      </c>
      <c r="DC497" s="43">
        <v>-0.42114561517409682</v>
      </c>
      <c r="DD497" s="44"/>
      <c r="DE497" s="44"/>
      <c r="DF497" s="43"/>
      <c r="DG497" s="43"/>
      <c r="DH497" s="44"/>
      <c r="DI497" s="44"/>
      <c r="DJ497" s="43"/>
      <c r="DK497" s="43"/>
    </row>
    <row r="498" spans="1:115" x14ac:dyDescent="0.25">
      <c r="A498" s="41">
        <v>2020</v>
      </c>
      <c r="B498" s="41" t="s">
        <v>171</v>
      </c>
      <c r="C498" s="41" t="s">
        <v>177</v>
      </c>
      <c r="D498" s="42">
        <v>96.162553310047585</v>
      </c>
      <c r="E498" s="42">
        <v>91.473349122940732</v>
      </c>
      <c r="F498" s="42">
        <v>91.632618991370876</v>
      </c>
      <c r="G498" s="42">
        <v>102.79866823261376</v>
      </c>
      <c r="H498" s="42">
        <v>89.932143256232209</v>
      </c>
      <c r="I498" s="42">
        <v>80.657206870799115</v>
      </c>
      <c r="J498" s="42">
        <v>82.997763042368973</v>
      </c>
      <c r="K498" s="42">
        <v>99.737505024454421</v>
      </c>
      <c r="L498" s="42">
        <v>108.64385780103984</v>
      </c>
      <c r="M498" s="42">
        <v>99.396357731426406</v>
      </c>
      <c r="N498" s="42">
        <v>100.76105630676166</v>
      </c>
      <c r="O498" s="42">
        <v>110.13208298077461</v>
      </c>
      <c r="P498" s="42">
        <v>126.16887495376284</v>
      </c>
      <c r="Q498" s="42">
        <v>68.346184899488804</v>
      </c>
      <c r="R498" s="42">
        <v>108.79821989333279</v>
      </c>
      <c r="S498" s="42">
        <v>95.72882414743502</v>
      </c>
      <c r="T498" s="42">
        <v>111.36184557218681</v>
      </c>
      <c r="U498" s="42">
        <v>105.03380783579202</v>
      </c>
      <c r="V498" s="42">
        <v>106.6946461359545</v>
      </c>
      <c r="W498" s="42">
        <v>112.20572228618558</v>
      </c>
      <c r="X498" s="42">
        <v>129.06610040573105</v>
      </c>
      <c r="Y498" s="42">
        <v>72.748839399548672</v>
      </c>
      <c r="Z498" s="42">
        <v>103.51541433455962</v>
      </c>
      <c r="AA498" s="42">
        <v>101.78958713993195</v>
      </c>
      <c r="AB498" s="43">
        <v>-7.1049451074020826</v>
      </c>
      <c r="AC498" s="43">
        <v>-9.0956112852664699</v>
      </c>
      <c r="AD498" s="43">
        <v>-9.6136290369993826</v>
      </c>
      <c r="AE498" s="43">
        <v>-8.8848276351882749E-2</v>
      </c>
      <c r="AF498" s="43">
        <v>-12.140914258503599</v>
      </c>
      <c r="AG498" s="43">
        <v>-21.641791044776106</v>
      </c>
      <c r="AH498" s="43">
        <v>-25.902984772829431</v>
      </c>
      <c r="AI498" s="43">
        <v>-0.85827451681109723</v>
      </c>
      <c r="AJ498" s="43">
        <v>1.2514629326138227</v>
      </c>
      <c r="AK498" s="43">
        <v>-14.046766079940998</v>
      </c>
      <c r="AL498" s="43">
        <v>-2.9085787346242786</v>
      </c>
      <c r="AM498" s="43">
        <v>7.0714101046160938</v>
      </c>
      <c r="AN498" s="43">
        <v>9.6680947992780375</v>
      </c>
      <c r="AO498" s="43">
        <v>-34.684983549887136</v>
      </c>
      <c r="AP498" s="43">
        <v>-11.399928424320949</v>
      </c>
      <c r="AQ498" s="43">
        <v>-2.8426051672622576</v>
      </c>
      <c r="AR498" s="43">
        <v>2.8758984217958083</v>
      </c>
      <c r="AS498" s="43">
        <v>-10.096700743065535</v>
      </c>
      <c r="AT498" s="43">
        <v>1.1851563092722728</v>
      </c>
      <c r="AU498" s="43">
        <v>8.121512117436902</v>
      </c>
      <c r="AV498" s="43">
        <v>11.573836908724999</v>
      </c>
      <c r="AW498" s="43">
        <v>-31.099619149340995</v>
      </c>
      <c r="AX498" s="43">
        <v>-15.891519742809502</v>
      </c>
      <c r="AY498" s="43">
        <v>2.016598571381123</v>
      </c>
      <c r="AZ498" s="43">
        <v>-2.6403129635496736</v>
      </c>
      <c r="BA498" s="43">
        <v>-6.0865771542396025</v>
      </c>
      <c r="BB498" s="43">
        <v>-6.7860570746895892</v>
      </c>
      <c r="BC498" s="43">
        <v>3.7193177128090227</v>
      </c>
      <c r="BD498" s="43">
        <v>-7.393362641343904</v>
      </c>
      <c r="BE498" s="43">
        <v>-12.129388643968786</v>
      </c>
      <c r="BF498" s="43">
        <v>-18.358541080993042</v>
      </c>
      <c r="BG498" s="43">
        <v>-9.4984698729150274E-3</v>
      </c>
      <c r="BH498" s="43">
        <v>-7.4473352645122119</v>
      </c>
      <c r="BI498" s="43">
        <v>-27.045232476469838</v>
      </c>
      <c r="BJ498" s="43">
        <v>-14.8870341944919</v>
      </c>
      <c r="BK498" s="43">
        <v>3.0386527724063805</v>
      </c>
      <c r="BL498" s="43">
        <v>-10.579982743809557</v>
      </c>
      <c r="BM498" s="43">
        <v>-32.970016474036647</v>
      </c>
      <c r="BN498" s="43">
        <v>-39.220306755098292</v>
      </c>
      <c r="BO498" s="43">
        <v>-8.2122400947231995</v>
      </c>
      <c r="BP498" s="43">
        <v>-4.7336010046223009</v>
      </c>
      <c r="BQ498" s="43">
        <v>-24.239291487546268</v>
      </c>
      <c r="BR498" s="43">
        <v>-11.043153084059787</v>
      </c>
      <c r="BS498" s="43">
        <v>5.9356784542139662</v>
      </c>
      <c r="BT498" s="43">
        <v>-8.590595640580112</v>
      </c>
      <c r="BU498" s="43">
        <v>-30.353710278752587</v>
      </c>
      <c r="BV498" s="43">
        <v>-39.916899829042464</v>
      </c>
      <c r="BW498" s="43">
        <v>-3.8036514754310469</v>
      </c>
      <c r="BX498" s="43">
        <v>-7.2010289534202485</v>
      </c>
      <c r="BY498" s="43">
        <v>-0.55315193244180183</v>
      </c>
      <c r="BZ498" s="43">
        <v>-0.65020518631938917</v>
      </c>
      <c r="CA498" s="43">
        <v>-0.25834251376806938</v>
      </c>
      <c r="CB498" s="43">
        <v>-1.6243083566686749</v>
      </c>
      <c r="CC498" s="43">
        <v>-0.43355964258985014</v>
      </c>
      <c r="CD498" s="43">
        <v>-3.5114321249615172</v>
      </c>
      <c r="CE498" s="43">
        <v>-0.17002919667094576</v>
      </c>
      <c r="CF498" s="43">
        <v>1.3763858394884156</v>
      </c>
      <c r="CG498" s="43">
        <v>-2.1039801206479432</v>
      </c>
      <c r="CH498" s="43">
        <v>-0.31118456681265128</v>
      </c>
      <c r="CI498" s="43">
        <v>3.770002453152224</v>
      </c>
      <c r="CJ498" s="43">
        <v>1.2921931738369898</v>
      </c>
      <c r="CK498" s="43">
        <v>-0.4382993965796303</v>
      </c>
      <c r="CL498" s="43">
        <v>-0.7302281048301954</v>
      </c>
      <c r="CM498" s="43">
        <v>-0.10211759863037778</v>
      </c>
      <c r="CN498" s="43">
        <v>-2.9740380608751487</v>
      </c>
      <c r="CO498" s="43">
        <v>-0.3532802814769388</v>
      </c>
      <c r="CP498" s="43">
        <v>-0.49878264813114392</v>
      </c>
      <c r="CQ498" s="43">
        <v>1.4200892246580603</v>
      </c>
      <c r="CR498" s="43">
        <v>-1.0289475061187208</v>
      </c>
      <c r="CS498" s="43">
        <v>-0.25474568133546194</v>
      </c>
      <c r="CT498" s="43">
        <v>-2.2442798171906748</v>
      </c>
      <c r="CU498" s="43">
        <v>-1.4091351280268444E-2</v>
      </c>
      <c r="CV498" s="43">
        <v>-7.4398782840634317</v>
      </c>
      <c r="CW498" s="43">
        <v>-3.9892747959961543</v>
      </c>
      <c r="CX498" s="43">
        <v>-1.0727350947695209</v>
      </c>
      <c r="CY498" s="43">
        <v>1.7646609112222953</v>
      </c>
      <c r="CZ498" s="43">
        <v>-1.2976348303391156</v>
      </c>
      <c r="DA498" s="43">
        <v>-0.41603562097071617</v>
      </c>
      <c r="DB498" s="43">
        <v>-2.0400250380640763</v>
      </c>
      <c r="DC498" s="43">
        <v>-0.3888338151461429</v>
      </c>
      <c r="DD498" s="44"/>
      <c r="DE498" s="44"/>
      <c r="DF498" s="43"/>
      <c r="DG498" s="43"/>
      <c r="DH498" s="44"/>
      <c r="DI498" s="44"/>
      <c r="DJ498" s="43"/>
      <c r="DK498" s="43"/>
    </row>
    <row r="499" spans="1:115" x14ac:dyDescent="0.25">
      <c r="A499" s="41">
        <v>2020</v>
      </c>
      <c r="B499" s="41" t="s">
        <v>172</v>
      </c>
      <c r="C499" s="41" t="s">
        <v>177</v>
      </c>
      <c r="D499" s="42">
        <v>101.14695593209611</v>
      </c>
      <c r="E499" s="42">
        <v>92.763505503142568</v>
      </c>
      <c r="F499" s="42">
        <v>91.562281903918318</v>
      </c>
      <c r="G499" s="42">
        <v>106.01996101803137</v>
      </c>
      <c r="H499" s="42">
        <v>90.757596924734969</v>
      </c>
      <c r="I499" s="42">
        <v>79.423489132227004</v>
      </c>
      <c r="J499" s="42">
        <v>107.58969480650116</v>
      </c>
      <c r="K499" s="42">
        <v>101.47275809467693</v>
      </c>
      <c r="L499" s="42">
        <v>132.68928311616057</v>
      </c>
      <c r="M499" s="42">
        <v>109.82103744754899</v>
      </c>
      <c r="N499" s="42">
        <v>117.928010576693</v>
      </c>
      <c r="O499" s="42">
        <v>134.41197641648378</v>
      </c>
      <c r="P499" s="42">
        <v>127.03017431771215</v>
      </c>
      <c r="Q499" s="42">
        <v>96.532444588092702</v>
      </c>
      <c r="R499" s="42">
        <v>219.42669516704603</v>
      </c>
      <c r="S499" s="42">
        <v>118.94103881812941</v>
      </c>
      <c r="T499" s="42">
        <v>137.03265590498862</v>
      </c>
      <c r="U499" s="42">
        <v>116.52919340475695</v>
      </c>
      <c r="V499" s="42">
        <v>125.23379669409995</v>
      </c>
      <c r="W499" s="42">
        <v>138.50505971577326</v>
      </c>
      <c r="X499" s="42">
        <v>131.15625414804094</v>
      </c>
      <c r="Y499" s="42">
        <v>103.83841764231234</v>
      </c>
      <c r="Z499" s="42">
        <v>214.51469415472681</v>
      </c>
      <c r="AA499" s="42">
        <v>126.31830425339474</v>
      </c>
      <c r="AB499" s="43">
        <v>-7.5438699016116324</v>
      </c>
      <c r="AC499" s="43">
        <v>-8.1388810795614432</v>
      </c>
      <c r="AD499" s="43">
        <v>-9.6257761968341136</v>
      </c>
      <c r="AE499" s="43">
        <v>1.2290288953536566</v>
      </c>
      <c r="AF499" s="43">
        <v>-11.658641132837733</v>
      </c>
      <c r="AG499" s="43">
        <v>-23.907225691347012</v>
      </c>
      <c r="AH499" s="43">
        <v>-28.077578037606255</v>
      </c>
      <c r="AI499" s="43">
        <v>-0.86693867038183381</v>
      </c>
      <c r="AJ499" s="43">
        <v>-6.0331598859196927</v>
      </c>
      <c r="AK499" s="43">
        <v>-14.235358394414332</v>
      </c>
      <c r="AL499" s="43">
        <v>2.1138029114294188</v>
      </c>
      <c r="AM499" s="43">
        <v>-2.0094815745495986</v>
      </c>
      <c r="AN499" s="43">
        <v>2.6276617029735494</v>
      </c>
      <c r="AO499" s="43">
        <v>-42.883584692236184</v>
      </c>
      <c r="AP499" s="43">
        <v>-23.259513633401742</v>
      </c>
      <c r="AQ499" s="43">
        <v>0.34638333082535055</v>
      </c>
      <c r="AR499" s="43">
        <v>-3.8934413181634486</v>
      </c>
      <c r="AS499" s="43">
        <v>-10.255219722911136</v>
      </c>
      <c r="AT499" s="43">
        <v>6.3507161512945887</v>
      </c>
      <c r="AU499" s="43">
        <v>1.9183158367619413E-2</v>
      </c>
      <c r="AV499" s="43">
        <v>5.3849321744243284</v>
      </c>
      <c r="AW499" s="43">
        <v>-39.393020948141967</v>
      </c>
      <c r="AX499" s="43">
        <v>-25.21001412069722</v>
      </c>
      <c r="AY499" s="43">
        <v>5.0257521259122528</v>
      </c>
      <c r="AZ499" s="43">
        <v>-3.0873536816690694</v>
      </c>
      <c r="BA499" s="43">
        <v>-6.2592825279494608</v>
      </c>
      <c r="BB499" s="43">
        <v>-7.025811243381952</v>
      </c>
      <c r="BC499" s="43">
        <v>3.5019720180748948</v>
      </c>
      <c r="BD499" s="43">
        <v>-7.7585242061597892</v>
      </c>
      <c r="BE499" s="43">
        <v>-13.153836454807355</v>
      </c>
      <c r="BF499" s="43">
        <v>-19.570110657679752</v>
      </c>
      <c r="BG499" s="43">
        <v>-8.2638231791498651E-2</v>
      </c>
      <c r="BH499" s="43">
        <v>-7.2809237969507556</v>
      </c>
      <c r="BI499" s="43">
        <v>-25.678319458346976</v>
      </c>
      <c r="BJ499" s="43">
        <v>-13.250889976898804</v>
      </c>
      <c r="BK499" s="43">
        <v>2.461615893657676</v>
      </c>
      <c r="BL499" s="43">
        <v>-9.217639371856345</v>
      </c>
      <c r="BM499" s="43">
        <v>-34.366259815431377</v>
      </c>
      <c r="BN499" s="43">
        <v>-35.417203320873384</v>
      </c>
      <c r="BO499" s="43">
        <v>-7.3668587206449647</v>
      </c>
      <c r="BP499" s="43">
        <v>-4.6337731721978521</v>
      </c>
      <c r="BQ499" s="43">
        <v>-22.726155571994145</v>
      </c>
      <c r="BR499" s="43">
        <v>-9.3363002277946698</v>
      </c>
      <c r="BS499" s="43">
        <v>5.2529223165223904</v>
      </c>
      <c r="BT499" s="43">
        <v>-7.141164935973654</v>
      </c>
      <c r="BU499" s="43">
        <v>-31.644303830808052</v>
      </c>
      <c r="BV499" s="43">
        <v>-36.401675327835456</v>
      </c>
      <c r="BW499" s="43">
        <v>-2.9186976522698416</v>
      </c>
      <c r="BX499" s="43">
        <v>-7.8221459410608052</v>
      </c>
      <c r="BY499" s="43">
        <v>-0.4921628440309529</v>
      </c>
      <c r="BZ499" s="43">
        <v>-0.61567210254164084</v>
      </c>
      <c r="CA499" s="43">
        <v>2.7373965568710883E-3</v>
      </c>
      <c r="CB499" s="43">
        <v>-1.4751036362016563</v>
      </c>
      <c r="CC499" s="43">
        <v>-0.51168258717118609</v>
      </c>
      <c r="CD499" s="43">
        <v>-4.6477598111296121</v>
      </c>
      <c r="CE499" s="43">
        <v>-8.2502356542627456E-2</v>
      </c>
      <c r="CF499" s="43">
        <v>-6.0460262258770854</v>
      </c>
      <c r="CG499" s="43">
        <v>-1.8987754401454484</v>
      </c>
      <c r="CH499" s="43">
        <v>5.3424102468004407E-2</v>
      </c>
      <c r="CI499" s="43">
        <v>-1.1813326362302612</v>
      </c>
      <c r="CJ499" s="43">
        <v>0.26686215325032325</v>
      </c>
      <c r="CK499" s="43">
        <v>-0.66670990093728877</v>
      </c>
      <c r="CL499" s="43">
        <v>-2.6559990097847064</v>
      </c>
      <c r="CM499" s="43">
        <v>3.6504505502291618E-2</v>
      </c>
      <c r="CN499" s="43">
        <v>-3.4074680890714157</v>
      </c>
      <c r="CO499" s="43">
        <v>-0.36573906952956214</v>
      </c>
      <c r="CP499" s="43">
        <v>-0.5100331050608683</v>
      </c>
      <c r="CQ499" s="43">
        <v>1.2875060433363226</v>
      </c>
      <c r="CR499" s="43">
        <v>-1.0744503667604746</v>
      </c>
      <c r="CS499" s="43">
        <v>-0.29332412295029042</v>
      </c>
      <c r="CT499" s="43">
        <v>-2.4373259305274129</v>
      </c>
      <c r="CU499" s="43">
        <v>-1.4101537579130003E-2</v>
      </c>
      <c r="CV499" s="43">
        <v>-7.2814178012626192</v>
      </c>
      <c r="CW499" s="43">
        <v>-3.7449637318235074</v>
      </c>
      <c r="CX499" s="43">
        <v>-0.94396440579624896</v>
      </c>
      <c r="CY499" s="43">
        <v>1.4164470995764065</v>
      </c>
      <c r="CZ499" s="43">
        <v>-1.1139781481060751</v>
      </c>
      <c r="DA499" s="43">
        <v>-0.44546353345635431</v>
      </c>
      <c r="DB499" s="43">
        <v>-2.1124190886984731</v>
      </c>
      <c r="DC499" s="43">
        <v>-0.33707599295836776</v>
      </c>
      <c r="DD499" s="44"/>
      <c r="DE499" s="44"/>
      <c r="DF499" s="43"/>
      <c r="DG499" s="43"/>
      <c r="DH499" s="44"/>
      <c r="DI499" s="44"/>
      <c r="DJ499" s="43"/>
      <c r="DK499" s="43"/>
    </row>
    <row r="500" spans="1:115" x14ac:dyDescent="0.25">
      <c r="A500" s="41">
        <v>2021</v>
      </c>
      <c r="B500" s="41" t="s">
        <v>160</v>
      </c>
      <c r="C500" s="41" t="s">
        <v>177</v>
      </c>
      <c r="D500" s="42">
        <v>95.319256054539466</v>
      </c>
      <c r="E500" s="42">
        <v>91.640533201548777</v>
      </c>
      <c r="F500" s="42">
        <v>91.159932609987109</v>
      </c>
      <c r="G500" s="42">
        <v>103.86556048286342</v>
      </c>
      <c r="H500" s="42">
        <v>89.105318051726087</v>
      </c>
      <c r="I500" s="42">
        <v>79.225628740191851</v>
      </c>
      <c r="J500" s="42">
        <v>72.436978148694422</v>
      </c>
      <c r="K500" s="42">
        <v>101.4128391350698</v>
      </c>
      <c r="L500" s="42">
        <v>97.382656938120348</v>
      </c>
      <c r="M500" s="42">
        <v>86.918847745367771</v>
      </c>
      <c r="N500" s="42">
        <v>95.048937343343908</v>
      </c>
      <c r="O500" s="42">
        <v>103.3242187667538</v>
      </c>
      <c r="P500" s="42">
        <v>104.41647990173624</v>
      </c>
      <c r="Q500" s="42">
        <v>69.779805350321467</v>
      </c>
      <c r="R500" s="42">
        <v>55.164780386422287</v>
      </c>
      <c r="S500" s="42">
        <v>106.34114020707443</v>
      </c>
      <c r="T500" s="42">
        <v>101.54923475962296</v>
      </c>
      <c r="U500" s="42">
        <v>92.422352993432426</v>
      </c>
      <c r="V500" s="42">
        <v>101.27530556358511</v>
      </c>
      <c r="W500" s="42">
        <v>107.24230891286875</v>
      </c>
      <c r="X500" s="42">
        <v>108.48881965559643</v>
      </c>
      <c r="Y500" s="42">
        <v>74.008700566723292</v>
      </c>
      <c r="Z500" s="42">
        <v>53.996001619672839</v>
      </c>
      <c r="AA500" s="42">
        <v>113.52131492791062</v>
      </c>
      <c r="AB500" s="43">
        <v>-6.0548847363927294</v>
      </c>
      <c r="AC500" s="43">
        <v>-7.5249478760484489</v>
      </c>
      <c r="AD500" s="43">
        <v>-9.073367424046431</v>
      </c>
      <c r="AE500" s="43">
        <v>1.4025657708764072</v>
      </c>
      <c r="AF500" s="43">
        <v>-10.31395182143029</v>
      </c>
      <c r="AG500" s="43">
        <v>-29.628863847823826</v>
      </c>
      <c r="AH500" s="43">
        <v>-27.415042237906796</v>
      </c>
      <c r="AI500" s="43">
        <v>-0.55933537796265531</v>
      </c>
      <c r="AJ500" s="43">
        <v>-3.5304106279712477</v>
      </c>
      <c r="AK500" s="43">
        <v>-10.126955273873129</v>
      </c>
      <c r="AL500" s="43">
        <v>-9.3745506039968891</v>
      </c>
      <c r="AM500" s="43">
        <v>0.7673506524778384</v>
      </c>
      <c r="AN500" s="43">
        <v>3.2086506454382935</v>
      </c>
      <c r="AO500" s="43">
        <v>-48.315976041576057</v>
      </c>
      <c r="AP500" s="43">
        <v>-32.114609371096989</v>
      </c>
      <c r="AQ500" s="43">
        <v>0.92418705731613926</v>
      </c>
      <c r="AR500" s="43">
        <v>-0.86474810894839882</v>
      </c>
      <c r="AS500" s="43">
        <v>-5.8872851064306397</v>
      </c>
      <c r="AT500" s="43">
        <v>-5.4614601982450157</v>
      </c>
      <c r="AU500" s="43">
        <v>3.0360709635817162</v>
      </c>
      <c r="AV500" s="43">
        <v>6.1651248533263425</v>
      </c>
      <c r="AW500" s="43">
        <v>-46.005194794630825</v>
      </c>
      <c r="AX500" s="43">
        <v>-33.916774951201745</v>
      </c>
      <c r="AY500" s="43">
        <v>5.4981568825341665</v>
      </c>
      <c r="AZ500" s="43">
        <v>-6.0548847363927294</v>
      </c>
      <c r="BA500" s="43">
        <v>-7.5249478760484489</v>
      </c>
      <c r="BB500" s="43">
        <v>-9.073367424046431</v>
      </c>
      <c r="BC500" s="43">
        <v>1.4025657708764072</v>
      </c>
      <c r="BD500" s="43">
        <v>-10.31395182143029</v>
      </c>
      <c r="BE500" s="43">
        <v>-29.628863847823826</v>
      </c>
      <c r="BF500" s="43">
        <v>-27.415042237906796</v>
      </c>
      <c r="BG500" s="43">
        <v>-0.55933537796265531</v>
      </c>
      <c r="BH500" s="43">
        <v>-3.5304106279712477</v>
      </c>
      <c r="BI500" s="43">
        <v>-10.126955273873129</v>
      </c>
      <c r="BJ500" s="43">
        <v>-9.3745506039968891</v>
      </c>
      <c r="BK500" s="43">
        <v>0.7673506524778384</v>
      </c>
      <c r="BL500" s="43">
        <v>3.2086506454382935</v>
      </c>
      <c r="BM500" s="43">
        <v>-48.315976041576057</v>
      </c>
      <c r="BN500" s="43">
        <v>-32.114609371096989</v>
      </c>
      <c r="BO500" s="43">
        <v>0.92418705731613926</v>
      </c>
      <c r="BP500" s="43">
        <v>-0.86474810894839882</v>
      </c>
      <c r="BQ500" s="43">
        <v>-5.8872851064306397</v>
      </c>
      <c r="BR500" s="43">
        <v>-5.4614601982450157</v>
      </c>
      <c r="BS500" s="43">
        <v>3.0360709635817162</v>
      </c>
      <c r="BT500" s="43">
        <v>6.1651248533263425</v>
      </c>
      <c r="BU500" s="43">
        <v>-46.005194794630825</v>
      </c>
      <c r="BV500" s="43">
        <v>-33.916774951201745</v>
      </c>
      <c r="BW500" s="43">
        <v>5.4981568825341665</v>
      </c>
      <c r="BX500" s="43">
        <v>-5.6324048226467314</v>
      </c>
      <c r="BY500" s="43">
        <v>-0.49263882791987001</v>
      </c>
      <c r="BZ500" s="43">
        <v>-0.67186726461809076</v>
      </c>
      <c r="CA500" s="43">
        <v>0.74764864818050369</v>
      </c>
      <c r="CB500" s="43">
        <v>-1.3959085134129507</v>
      </c>
      <c r="CC500" s="43">
        <v>-0.70274534404872269</v>
      </c>
      <c r="CD500" s="43">
        <v>-3.029539275834531</v>
      </c>
      <c r="CE500" s="43">
        <v>-8.7354244993070165E-2</v>
      </c>
      <c r="CF500" s="43">
        <v>-4.2615920344699729</v>
      </c>
      <c r="CG500" s="43">
        <v>-1.6645110987873384</v>
      </c>
      <c r="CH500" s="43">
        <v>-0.68566270129292717</v>
      </c>
      <c r="CI500" s="43">
        <v>8.8493306595356092E-2</v>
      </c>
      <c r="CJ500" s="43">
        <v>0.34057484952786793</v>
      </c>
      <c r="CK500" s="43">
        <v>-0.84400236600359979</v>
      </c>
      <c r="CL500" s="43">
        <v>-1.6025583872110205</v>
      </c>
      <c r="CM500" s="43">
        <v>0.10607436270168888</v>
      </c>
      <c r="CN500" s="43">
        <v>0</v>
      </c>
      <c r="CO500" s="43">
        <v>0</v>
      </c>
      <c r="CP500" s="43">
        <v>0</v>
      </c>
      <c r="CQ500" s="43">
        <v>0</v>
      </c>
      <c r="CR500" s="43">
        <v>0</v>
      </c>
      <c r="CS500" s="43">
        <v>0</v>
      </c>
      <c r="CT500" s="43">
        <v>0</v>
      </c>
      <c r="CU500" s="43">
        <v>0</v>
      </c>
      <c r="CV500" s="43">
        <v>0</v>
      </c>
      <c r="CW500" s="43">
        <v>0</v>
      </c>
      <c r="CX500" s="43">
        <v>0</v>
      </c>
      <c r="CY500" s="43">
        <v>0</v>
      </c>
      <c r="CZ500" s="43">
        <v>0</v>
      </c>
      <c r="DA500" s="43">
        <v>0</v>
      </c>
      <c r="DB500" s="43">
        <v>0</v>
      </c>
      <c r="DC500" s="43">
        <v>0</v>
      </c>
      <c r="DD500" s="44"/>
      <c r="DE500" s="44"/>
      <c r="DF500" s="43"/>
      <c r="DG500" s="43"/>
      <c r="DH500" s="44"/>
      <c r="DI500" s="44"/>
      <c r="DJ500" s="43"/>
      <c r="DK500" s="43"/>
    </row>
    <row r="501" spans="1:115" x14ac:dyDescent="0.25">
      <c r="A501" s="41">
        <v>2021</v>
      </c>
      <c r="B501" s="41" t="s">
        <v>162</v>
      </c>
      <c r="C501" s="41" t="s">
        <v>177</v>
      </c>
      <c r="D501" s="42">
        <v>95.098323177466725</v>
      </c>
      <c r="E501" s="42">
        <v>92.474876386300352</v>
      </c>
      <c r="F501" s="42">
        <v>92.725012132219305</v>
      </c>
      <c r="G501" s="42">
        <v>103.14543026075471</v>
      </c>
      <c r="H501" s="42">
        <v>90.688492610717901</v>
      </c>
      <c r="I501" s="42">
        <v>78.66696410385731</v>
      </c>
      <c r="J501" s="42">
        <v>70.389422481224358</v>
      </c>
      <c r="K501" s="42">
        <v>101.46496862992799</v>
      </c>
      <c r="L501" s="42">
        <v>99.550521989793822</v>
      </c>
      <c r="M501" s="42">
        <v>106.10069331834222</v>
      </c>
      <c r="N501" s="42">
        <v>107.66462421353273</v>
      </c>
      <c r="O501" s="42">
        <v>100.91483194509136</v>
      </c>
      <c r="P501" s="42">
        <v>109.53924664303216</v>
      </c>
      <c r="Q501" s="42">
        <v>79.60469429481391</v>
      </c>
      <c r="R501" s="42">
        <v>55.726537055720591</v>
      </c>
      <c r="S501" s="42">
        <v>87.384938853490794</v>
      </c>
      <c r="T501" s="42">
        <v>104.43249297619157</v>
      </c>
      <c r="U501" s="42">
        <v>113.23018468852493</v>
      </c>
      <c r="V501" s="42">
        <v>114.49573277664999</v>
      </c>
      <c r="W501" s="42">
        <v>105.19026055689315</v>
      </c>
      <c r="X501" s="42">
        <v>115.06439126154721</v>
      </c>
      <c r="Y501" s="42">
        <v>84.867816898473478</v>
      </c>
      <c r="Z501" s="42">
        <v>55.875266342233196</v>
      </c>
      <c r="AA501" s="42">
        <v>93.95165382851215</v>
      </c>
      <c r="AB501" s="43">
        <v>-7.0167494458251101</v>
      </c>
      <c r="AC501" s="43">
        <v>-8.1463842586790172</v>
      </c>
      <c r="AD501" s="43">
        <v>-6.6572259078151781</v>
      </c>
      <c r="AE501" s="43">
        <v>-2.0872005197480337</v>
      </c>
      <c r="AF501" s="43">
        <v>-9.7070887977352971</v>
      </c>
      <c r="AG501" s="43">
        <v>-25.141211651345674</v>
      </c>
      <c r="AH501" s="43">
        <v>-26.414974506168409</v>
      </c>
      <c r="AI501" s="43">
        <v>0.91416720797599105</v>
      </c>
      <c r="AJ501" s="43">
        <v>0.94441079164546693</v>
      </c>
      <c r="AK501" s="43">
        <v>3.9712672832001417</v>
      </c>
      <c r="AL501" s="43">
        <v>3.2208517463804709</v>
      </c>
      <c r="AM501" s="43">
        <v>0.29655300370274862</v>
      </c>
      <c r="AN501" s="43">
        <v>11.401842851717792</v>
      </c>
      <c r="AO501" s="43">
        <v>-32.932467021950671</v>
      </c>
      <c r="AP501" s="43">
        <v>-16.719117083940993</v>
      </c>
      <c r="AQ501" s="43">
        <v>-5.5426946473045913</v>
      </c>
      <c r="AR501" s="43">
        <v>3.9337390185134158</v>
      </c>
      <c r="AS501" s="43">
        <v>9.0914414143127509</v>
      </c>
      <c r="AT501" s="43">
        <v>7.2701943914750711</v>
      </c>
      <c r="AU501" s="43">
        <v>2.4723841697057658</v>
      </c>
      <c r="AV501" s="43">
        <v>15.567216518041205</v>
      </c>
      <c r="AW501" s="43">
        <v>-30.160648773637789</v>
      </c>
      <c r="AX501" s="43">
        <v>-17.151366391865984</v>
      </c>
      <c r="AY501" s="43">
        <v>-1.1066725205854278</v>
      </c>
      <c r="AZ501" s="43">
        <v>-6.5377337998081213</v>
      </c>
      <c r="BA501" s="43">
        <v>-7.8381216298366585</v>
      </c>
      <c r="BB501" s="43">
        <v>-7.8708553984127789</v>
      </c>
      <c r="BC501" s="43">
        <v>-0.36679968386855721</v>
      </c>
      <c r="BD501" s="43">
        <v>-10.008871521360307</v>
      </c>
      <c r="BE501" s="43">
        <v>-27.462303496952202</v>
      </c>
      <c r="BF501" s="43">
        <v>-26.925596944664122</v>
      </c>
      <c r="BG501" s="43">
        <v>0.17218680197037539</v>
      </c>
      <c r="BH501" s="43">
        <v>-1.3190925544836252</v>
      </c>
      <c r="BI501" s="43">
        <v>-2.888630840706774</v>
      </c>
      <c r="BJ501" s="43">
        <v>-3.0941889624722774</v>
      </c>
      <c r="BK501" s="43">
        <v>0.53417767102379443</v>
      </c>
      <c r="BL501" s="43">
        <v>7.2468827837726346</v>
      </c>
      <c r="BM501" s="43">
        <v>-41.118974676194853</v>
      </c>
      <c r="BN501" s="43">
        <v>-25.162227381152636</v>
      </c>
      <c r="BO501" s="43">
        <v>-2.0992023894953249</v>
      </c>
      <c r="BP501" s="43">
        <v>1.5113778237079156</v>
      </c>
      <c r="BQ501" s="43">
        <v>1.8093331596378937</v>
      </c>
      <c r="BR501" s="43">
        <v>0.89275486938626969</v>
      </c>
      <c r="BS501" s="43">
        <v>2.7561770937895913</v>
      </c>
      <c r="BT501" s="43">
        <v>10.805032599796238</v>
      </c>
      <c r="BU501" s="43">
        <v>-38.559257423149404</v>
      </c>
      <c r="BV501" s="43">
        <v>-26.335884136764587</v>
      </c>
      <c r="BW501" s="43">
        <v>2.4011487111499141</v>
      </c>
      <c r="BX501" s="43">
        <v>-6.8984411565273049</v>
      </c>
      <c r="BY501" s="43">
        <v>-0.52300826571001924</v>
      </c>
      <c r="BZ501" s="43">
        <v>-0.49890150733218674</v>
      </c>
      <c r="CA501" s="43">
        <v>-1.0415489787717691</v>
      </c>
      <c r="CB501" s="43">
        <v>-1.3612133053249418</v>
      </c>
      <c r="CC501" s="43">
        <v>-0.55971327212706012</v>
      </c>
      <c r="CD501" s="43">
        <v>-2.9705925214155786</v>
      </c>
      <c r="CE501" s="43">
        <v>5.6536694154249709E-2</v>
      </c>
      <c r="CF501" s="43">
        <v>3.9637448386227625E-2</v>
      </c>
      <c r="CG501" s="43">
        <v>0.36807230036947336</v>
      </c>
      <c r="CH501" s="43">
        <v>8.74155810367407E-2</v>
      </c>
      <c r="CI501" s="43">
        <v>-0.34301923858119793</v>
      </c>
      <c r="CJ501" s="43">
        <v>1.3973979045888942</v>
      </c>
      <c r="CK501" s="43">
        <v>-0.52731382749214673</v>
      </c>
      <c r="CL501" s="43">
        <v>-0.7390196288575922</v>
      </c>
      <c r="CM501" s="43">
        <v>-0.2038956426779438</v>
      </c>
      <c r="CN501" s="43">
        <v>-6.2529701198102856</v>
      </c>
      <c r="CO501" s="43">
        <v>-0.50789097217942092</v>
      </c>
      <c r="CP501" s="43">
        <v>-0.58358825653563529</v>
      </c>
      <c r="CQ501" s="43">
        <v>-0.14327353069920359</v>
      </c>
      <c r="CR501" s="43">
        <v>-1.3903142721749928</v>
      </c>
      <c r="CS501" s="43">
        <v>-0.63142168303329971</v>
      </c>
      <c r="CT501" s="43">
        <v>-3.0019747494925202</v>
      </c>
      <c r="CU501" s="43">
        <v>5.4933443047870427E-3</v>
      </c>
      <c r="CV501" s="43">
        <v>0</v>
      </c>
      <c r="CW501" s="43">
        <v>0</v>
      </c>
      <c r="CX501" s="43">
        <v>0</v>
      </c>
      <c r="CY501" s="43">
        <v>0</v>
      </c>
      <c r="CZ501" s="43">
        <v>0</v>
      </c>
      <c r="DA501" s="43">
        <v>0</v>
      </c>
      <c r="DB501" s="43">
        <v>0</v>
      </c>
      <c r="DC501" s="43">
        <v>0</v>
      </c>
      <c r="DD501" s="44"/>
      <c r="DE501" s="44"/>
      <c r="DF501" s="43"/>
      <c r="DG501" s="43"/>
      <c r="DH501" s="44"/>
      <c r="DI501" s="44"/>
      <c r="DJ501" s="43"/>
      <c r="DK501" s="43"/>
    </row>
    <row r="502" spans="1:115" x14ac:dyDescent="0.25">
      <c r="A502" s="41">
        <v>2021</v>
      </c>
      <c r="B502" s="41" t="s">
        <v>163</v>
      </c>
      <c r="C502" s="41" t="s">
        <v>177</v>
      </c>
      <c r="D502" s="42">
        <v>95.362733244598076</v>
      </c>
      <c r="E502" s="42">
        <v>93.667245852599351</v>
      </c>
      <c r="F502" s="42">
        <v>94.088811237248606</v>
      </c>
      <c r="G502" s="42">
        <v>103.31762988818005</v>
      </c>
      <c r="H502" s="42">
        <v>91.330265957535673</v>
      </c>
      <c r="I502" s="42">
        <v>78.073382927751865</v>
      </c>
      <c r="J502" s="42">
        <v>69.712766113356068</v>
      </c>
      <c r="K502" s="42">
        <v>101.63394009602014</v>
      </c>
      <c r="L502" s="42">
        <v>110.00119945418992</v>
      </c>
      <c r="M502" s="42">
        <v>117.06160406914523</v>
      </c>
      <c r="N502" s="42">
        <v>112.50455110425281</v>
      </c>
      <c r="O502" s="42">
        <v>110.8829880078512</v>
      </c>
      <c r="P502" s="42">
        <v>123.58173765373903</v>
      </c>
      <c r="Q502" s="42">
        <v>65.165784486371649</v>
      </c>
      <c r="R502" s="42">
        <v>70.130493643946863</v>
      </c>
      <c r="S502" s="42">
        <v>101.58485101070842</v>
      </c>
      <c r="T502" s="42">
        <v>116.25701287164271</v>
      </c>
      <c r="U502" s="42">
        <v>124.88955114878604</v>
      </c>
      <c r="V502" s="42">
        <v>119.8537973239809</v>
      </c>
      <c r="W502" s="42">
        <v>116.87316623473933</v>
      </c>
      <c r="X502" s="42">
        <v>131.00339712843873</v>
      </c>
      <c r="Y502" s="42">
        <v>70.312507820812925</v>
      </c>
      <c r="Z502" s="42">
        <v>70.46146414100167</v>
      </c>
      <c r="AA502" s="42">
        <v>109.33648721536129</v>
      </c>
      <c r="AB502" s="43">
        <v>-5.5619461884136356</v>
      </c>
      <c r="AC502" s="43">
        <v>-6.6299819196603993</v>
      </c>
      <c r="AD502" s="43">
        <v>-4.0998717111453313</v>
      </c>
      <c r="AE502" s="43">
        <v>-1.9671395168984418</v>
      </c>
      <c r="AF502" s="43">
        <v>-7.4574578854981759</v>
      </c>
      <c r="AG502" s="43">
        <v>-15.099354512087082</v>
      </c>
      <c r="AH502" s="43">
        <v>-22.838894096092655</v>
      </c>
      <c r="AI502" s="43">
        <v>1.0400719591596275</v>
      </c>
      <c r="AJ502" s="43">
        <v>17.754342350230878</v>
      </c>
      <c r="AK502" s="43">
        <v>79.961077739556785</v>
      </c>
      <c r="AL502" s="43">
        <v>64.074297855018884</v>
      </c>
      <c r="AM502" s="43">
        <v>-3.9099716576785015</v>
      </c>
      <c r="AN502" s="43">
        <v>76.409184054692631</v>
      </c>
      <c r="AO502" s="43">
        <v>1.1560769140823712</v>
      </c>
      <c r="AP502" s="43">
        <v>90.354857608191395</v>
      </c>
      <c r="AQ502" s="43">
        <v>2.7036356198967271</v>
      </c>
      <c r="AR502" s="43">
        <v>20.963608727253202</v>
      </c>
      <c r="AS502" s="43">
        <v>87.874662885686462</v>
      </c>
      <c r="AT502" s="43">
        <v>68.962857700390828</v>
      </c>
      <c r="AU502" s="43">
        <v>-1.8214779293696526</v>
      </c>
      <c r="AV502" s="43">
        <v>83.890785868087406</v>
      </c>
      <c r="AW502" s="43">
        <v>6.0580569844633336</v>
      </c>
      <c r="AX502" s="43">
        <v>89.661818322998286</v>
      </c>
      <c r="AY502" s="43">
        <v>7.0624497850155343</v>
      </c>
      <c r="AZ502" s="43">
        <v>-6.214370332162078</v>
      </c>
      <c r="BA502" s="43">
        <v>-7.4342506359450837</v>
      </c>
      <c r="BB502" s="43">
        <v>-6.6280994499993362</v>
      </c>
      <c r="BC502" s="43">
        <v>-0.90537104989902861</v>
      </c>
      <c r="BD502" s="43">
        <v>-9.1652687084279769</v>
      </c>
      <c r="BE502" s="43">
        <v>-23.790549937976923</v>
      </c>
      <c r="BF502" s="43">
        <v>-25.633711316292118</v>
      </c>
      <c r="BG502" s="43">
        <v>0.46019000628609863</v>
      </c>
      <c r="BH502" s="43">
        <v>4.762387008310176</v>
      </c>
      <c r="BI502" s="43">
        <v>17.53988256185044</v>
      </c>
      <c r="BJ502" s="43">
        <v>13.487643155324648</v>
      </c>
      <c r="BK502" s="43">
        <v>-1.0757239786460926</v>
      </c>
      <c r="BL502" s="43">
        <v>25.221490792342838</v>
      </c>
      <c r="BM502" s="43">
        <v>-32.558227349076873</v>
      </c>
      <c r="BN502" s="43">
        <v>-2.1596676719549679</v>
      </c>
      <c r="BO502" s="43">
        <v>-0.49857273616359388</v>
      </c>
      <c r="BP502" s="43">
        <v>7.7635049171094206</v>
      </c>
      <c r="BQ502" s="43">
        <v>23.119461628509509</v>
      </c>
      <c r="BR502" s="43">
        <v>17.84713413455399</v>
      </c>
      <c r="BS502" s="43">
        <v>1.0834611778802294</v>
      </c>
      <c r="BT502" s="43">
        <v>29.877333816285613</v>
      </c>
      <c r="BU502" s="43">
        <v>-29.454512845725223</v>
      </c>
      <c r="BV502" s="43">
        <v>-3.2044912574979878</v>
      </c>
      <c r="BW502" s="43">
        <v>3.9632778123686041</v>
      </c>
      <c r="BX502" s="43">
        <v>-5.5476072011709956</v>
      </c>
      <c r="BY502" s="43">
        <v>-0.42965439643756737</v>
      </c>
      <c r="BZ502" s="43">
        <v>-0.4192139058220572</v>
      </c>
      <c r="CA502" s="43">
        <v>-1.0362533061575865</v>
      </c>
      <c r="CB502" s="43">
        <v>-1.0343768686076626</v>
      </c>
      <c r="CC502" s="43">
        <v>-0.31107594294046187</v>
      </c>
      <c r="CD502" s="43">
        <v>-2.3920251364869869</v>
      </c>
      <c r="CE502" s="43">
        <v>7.4992355281326625E-2</v>
      </c>
      <c r="CF502" s="43">
        <v>16.635918930290696</v>
      </c>
      <c r="CG502" s="43">
        <v>8.125182747931273</v>
      </c>
      <c r="CH502" s="43">
        <v>2.8247650702623073</v>
      </c>
      <c r="CI502" s="43">
        <v>-3.4684657315364742</v>
      </c>
      <c r="CJ502" s="43">
        <v>7.0498788194210258</v>
      </c>
      <c r="CK502" s="43">
        <v>1.5368903624855454E-3</v>
      </c>
      <c r="CL502" s="43">
        <v>1.9863399101610559</v>
      </c>
      <c r="CM502" s="43">
        <v>0.11668122368902496</v>
      </c>
      <c r="CN502" s="43">
        <v>-5.9480733005157456</v>
      </c>
      <c r="CO502" s="43">
        <v>-0.4819421633241977</v>
      </c>
      <c r="CP502" s="43">
        <v>-0.52625086263298682</v>
      </c>
      <c r="CQ502" s="43">
        <v>-0.3590617498184786</v>
      </c>
      <c r="CR502" s="43">
        <v>-1.2770019286950096</v>
      </c>
      <c r="CS502" s="43">
        <v>-0.52512786088612229</v>
      </c>
      <c r="CT502" s="43">
        <v>-2.8134417225460613</v>
      </c>
      <c r="CU502" s="43">
        <v>3.4752987387111238E-2</v>
      </c>
      <c r="CV502" s="43">
        <v>0</v>
      </c>
      <c r="CW502" s="43">
        <v>0</v>
      </c>
      <c r="CX502" s="43">
        <v>0</v>
      </c>
      <c r="CY502" s="43">
        <v>0</v>
      </c>
      <c r="CZ502" s="43">
        <v>0</v>
      </c>
      <c r="DA502" s="43">
        <v>0</v>
      </c>
      <c r="DB502" s="43">
        <v>0</v>
      </c>
      <c r="DC502" s="43">
        <v>0</v>
      </c>
      <c r="DD502" s="44"/>
      <c r="DE502" s="44"/>
      <c r="DF502" s="43"/>
      <c r="DG502" s="43"/>
      <c r="DH502" s="44"/>
      <c r="DI502" s="44"/>
      <c r="DJ502" s="43"/>
      <c r="DK502" s="43"/>
    </row>
    <row r="503" spans="1:115" x14ac:dyDescent="0.25">
      <c r="A503" s="41">
        <v>2021</v>
      </c>
      <c r="B503" s="41" t="s">
        <v>164</v>
      </c>
      <c r="C503" s="41" t="s">
        <v>177</v>
      </c>
      <c r="D503" s="42">
        <v>95.686254959886767</v>
      </c>
      <c r="E503" s="42">
        <v>94.372257957672986</v>
      </c>
      <c r="F503" s="42">
        <v>94.508401050364171</v>
      </c>
      <c r="G503" s="42">
        <v>102.78500740591419</v>
      </c>
      <c r="H503" s="42">
        <v>91.670195880837795</v>
      </c>
      <c r="I503" s="42">
        <v>77.60782906413975</v>
      </c>
      <c r="J503" s="42">
        <v>71.315541592889701</v>
      </c>
      <c r="K503" s="42">
        <v>104.76710249387705</v>
      </c>
      <c r="L503" s="42">
        <v>96.875446973135482</v>
      </c>
      <c r="M503" s="42">
        <v>106.44134378126866</v>
      </c>
      <c r="N503" s="42">
        <v>101.12006873735939</v>
      </c>
      <c r="O503" s="42">
        <v>97.059556959910438</v>
      </c>
      <c r="P503" s="42">
        <v>104.06930734989919</v>
      </c>
      <c r="Q503" s="42">
        <v>57.510820484466819</v>
      </c>
      <c r="R503" s="42">
        <v>57.6273080518542</v>
      </c>
      <c r="S503" s="42">
        <v>100.75371730341718</v>
      </c>
      <c r="T503" s="42">
        <v>103.48393833550784</v>
      </c>
      <c r="U503" s="42">
        <v>113.81030338354957</v>
      </c>
      <c r="V503" s="42">
        <v>108.17081759772566</v>
      </c>
      <c r="W503" s="42">
        <v>103.93545377318287</v>
      </c>
      <c r="X503" s="42">
        <v>110.91510062932284</v>
      </c>
      <c r="Y503" s="42">
        <v>62.359576798386797</v>
      </c>
      <c r="Z503" s="42">
        <v>57.985466769271333</v>
      </c>
      <c r="AA503" s="42">
        <v>109.04450453823642</v>
      </c>
      <c r="AB503" s="43">
        <v>-2.0448258783788309</v>
      </c>
      <c r="AC503" s="43">
        <v>-1.6146801058914306</v>
      </c>
      <c r="AD503" s="43">
        <v>0.66423998192048916</v>
      </c>
      <c r="AE503" s="43">
        <v>-1.7830621609728703</v>
      </c>
      <c r="AF503" s="43">
        <v>-2.5272122923390539</v>
      </c>
      <c r="AG503" s="43">
        <v>-9.9527346387575992</v>
      </c>
      <c r="AH503" s="43">
        <v>-9.7790977154665111</v>
      </c>
      <c r="AI503" s="43">
        <v>5.7224398974508039</v>
      </c>
      <c r="AJ503" s="43">
        <v>70.387812997783954</v>
      </c>
      <c r="AK503" s="43">
        <v>1057.5923286630605</v>
      </c>
      <c r="AL503" s="43">
        <v>394.69838167476007</v>
      </c>
      <c r="AM503" s="43">
        <v>11.955276798965709</v>
      </c>
      <c r="AN503" s="43">
        <v>315.00501599337503</v>
      </c>
      <c r="AO503" s="43">
        <v>319.1495764007492</v>
      </c>
      <c r="AP503" s="43">
        <v>4807.0733069082753</v>
      </c>
      <c r="AQ503" s="43">
        <v>42.01996471278202</v>
      </c>
      <c r="AR503" s="43">
        <v>74.741574948624873</v>
      </c>
      <c r="AS503" s="43">
        <v>1107.9278306038391</v>
      </c>
      <c r="AT503" s="43">
        <v>406.65790046440719</v>
      </c>
      <c r="AU503" s="43">
        <v>14.918686483439325</v>
      </c>
      <c r="AV503" s="43">
        <v>330.56872744954438</v>
      </c>
      <c r="AW503" s="43">
        <v>342.53314644538085</v>
      </c>
      <c r="AX503" s="43">
        <v>4816.1767789669793</v>
      </c>
      <c r="AY503" s="43">
        <v>47.749049267470987</v>
      </c>
      <c r="AZ503" s="43">
        <v>-5.2022024537900506</v>
      </c>
      <c r="BA503" s="43">
        <v>-6.0246530059541392</v>
      </c>
      <c r="BB503" s="43">
        <v>-4.8797445041624199</v>
      </c>
      <c r="BC503" s="43">
        <v>-1.1252082284940235</v>
      </c>
      <c r="BD503" s="43">
        <v>-7.5748351786284918</v>
      </c>
      <c r="BE503" s="43">
        <v>-20.777464126087985</v>
      </c>
      <c r="BF503" s="43">
        <v>-22.198739221397535</v>
      </c>
      <c r="BG503" s="43">
        <v>1.7566911280543218</v>
      </c>
      <c r="BH503" s="43">
        <v>15.427886197080532</v>
      </c>
      <c r="BI503" s="43">
        <v>52.569900172004495</v>
      </c>
      <c r="BJ503" s="43">
        <v>39.618875207612533</v>
      </c>
      <c r="BK503" s="43">
        <v>1.7120352069243561</v>
      </c>
      <c r="BL503" s="43">
        <v>49.88571973078335</v>
      </c>
      <c r="BM503" s="43">
        <v>-18.016233917715073</v>
      </c>
      <c r="BN503" s="43">
        <v>28.173705436292472</v>
      </c>
      <c r="BO503" s="43">
        <v>7.7041156885324868</v>
      </c>
      <c r="BP503" s="43">
        <v>18.835580383262297</v>
      </c>
      <c r="BQ503" s="43">
        <v>59.899612813589975</v>
      </c>
      <c r="BR503" s="43">
        <v>44.961788264205737</v>
      </c>
      <c r="BS503" s="43">
        <v>4.0897986350985294</v>
      </c>
      <c r="BT503" s="43">
        <v>55.804560722510807</v>
      </c>
      <c r="BU503" s="43">
        <v>-13.990537171353079</v>
      </c>
      <c r="BV503" s="43">
        <v>27.115058296111314</v>
      </c>
      <c r="BW503" s="43">
        <v>12.500271799671792</v>
      </c>
      <c r="BX503" s="43">
        <v>-2.0445869774997565</v>
      </c>
      <c r="BY503" s="43">
        <v>-0.11555498542451496</v>
      </c>
      <c r="BZ503" s="43">
        <v>-7.1143982140353015E-2</v>
      </c>
      <c r="CA503" s="43">
        <v>-0.94950512545020482</v>
      </c>
      <c r="CB503" s="43">
        <v>-0.37676284699073626</v>
      </c>
      <c r="CC503" s="43">
        <v>-0.204717127211172</v>
      </c>
      <c r="CD503" s="43">
        <v>-0.84751828579162181</v>
      </c>
      <c r="CE503" s="43">
        <v>0.5206153755088464</v>
      </c>
      <c r="CF503" s="43">
        <v>69.471360664754428</v>
      </c>
      <c r="CG503" s="43">
        <v>25.291129415069516</v>
      </c>
      <c r="CH503" s="43">
        <v>8.7887767533078787</v>
      </c>
      <c r="CI503" s="43">
        <v>9.3314485243869267</v>
      </c>
      <c r="CJ503" s="43">
        <v>16.942957928747671</v>
      </c>
      <c r="CK503" s="43">
        <v>0.98428092093701247</v>
      </c>
      <c r="CL503" s="43">
        <v>5.623245734938223</v>
      </c>
      <c r="CM503" s="43">
        <v>2.5095213873672062</v>
      </c>
      <c r="CN503" s="43">
        <v>-5.0692130463252578</v>
      </c>
      <c r="CO503" s="43">
        <v>-0.38947090229858622</v>
      </c>
      <c r="CP503" s="43">
        <v>-0.41463627609344095</v>
      </c>
      <c r="CQ503" s="43">
        <v>-0.52758821285635937</v>
      </c>
      <c r="CR503" s="43">
        <v>-1.1124401397883781</v>
      </c>
      <c r="CS503" s="43">
        <v>-0.4472171012421346</v>
      </c>
      <c r="CT503" s="43">
        <v>-2.3347169940667984</v>
      </c>
      <c r="CU503" s="43">
        <v>0.15685658002044045</v>
      </c>
      <c r="CV503" s="43">
        <v>0</v>
      </c>
      <c r="CW503" s="43">
        <v>0</v>
      </c>
      <c r="CX503" s="43">
        <v>0</v>
      </c>
      <c r="CY503" s="43">
        <v>0</v>
      </c>
      <c r="CZ503" s="43">
        <v>0</v>
      </c>
      <c r="DA503" s="43">
        <v>0</v>
      </c>
      <c r="DB503" s="43">
        <v>0</v>
      </c>
      <c r="DC503" s="43">
        <v>0</v>
      </c>
      <c r="DD503" s="44"/>
      <c r="DE503" s="44"/>
      <c r="DF503" s="43"/>
      <c r="DG503" s="43"/>
      <c r="DH503" s="44"/>
      <c r="DI503" s="44"/>
      <c r="DJ503" s="43"/>
      <c r="DK503" s="43"/>
    </row>
    <row r="504" spans="1:115" x14ac:dyDescent="0.25">
      <c r="A504" s="41">
        <v>2021</v>
      </c>
      <c r="B504" s="41" t="s">
        <v>165</v>
      </c>
      <c r="C504" s="41" t="s">
        <v>177</v>
      </c>
      <c r="D504" s="42">
        <v>95.396206110001856</v>
      </c>
      <c r="E504" s="42">
        <v>94.47004487157578</v>
      </c>
      <c r="F504" s="42">
        <v>93.098168890336922</v>
      </c>
      <c r="G504" s="42">
        <v>102.70324211763477</v>
      </c>
      <c r="H504" s="42">
        <v>90.759812482894262</v>
      </c>
      <c r="I504" s="42">
        <v>75.710697069920371</v>
      </c>
      <c r="J504" s="42">
        <v>71.797466735414147</v>
      </c>
      <c r="K504" s="42">
        <v>104.23502213256567</v>
      </c>
      <c r="L504" s="42">
        <v>90.373673757186765</v>
      </c>
      <c r="M504" s="42">
        <v>80.183793960274329</v>
      </c>
      <c r="N504" s="42">
        <v>74.456726832572357</v>
      </c>
      <c r="O504" s="42">
        <v>97.232225555157214</v>
      </c>
      <c r="P504" s="42">
        <v>91.091956643066112</v>
      </c>
      <c r="Q504" s="42">
        <v>55.066645153610708</v>
      </c>
      <c r="R504" s="42">
        <v>67.080589420185078</v>
      </c>
      <c r="S504" s="42">
        <v>100.19749911096545</v>
      </c>
      <c r="T504" s="42">
        <v>98.247580737717854</v>
      </c>
      <c r="U504" s="42">
        <v>85.862969299477072</v>
      </c>
      <c r="V504" s="42">
        <v>80.049244323162554</v>
      </c>
      <c r="W504" s="42">
        <v>107.19678932706114</v>
      </c>
      <c r="X504" s="42">
        <v>97.008267485025002</v>
      </c>
      <c r="Y504" s="42">
        <v>59.691534239633512</v>
      </c>
      <c r="Z504" s="42">
        <v>67.585695668057213</v>
      </c>
      <c r="AA504" s="42">
        <v>108.90111804252325</v>
      </c>
      <c r="AB504" s="43">
        <v>0.10648020535244385</v>
      </c>
      <c r="AC504" s="43">
        <v>1.1107547392764872</v>
      </c>
      <c r="AD504" s="43">
        <v>3.0702303924984298</v>
      </c>
      <c r="AE504" s="43">
        <v>-1.2467141532709225</v>
      </c>
      <c r="AF504" s="43">
        <v>-0.72391934294483429</v>
      </c>
      <c r="AG504" s="43">
        <v>-10.535002062989962</v>
      </c>
      <c r="AH504" s="43">
        <v>2.9694759698833506</v>
      </c>
      <c r="AI504" s="43">
        <v>6.1145813000195171</v>
      </c>
      <c r="AJ504" s="43">
        <v>27.212357231021112</v>
      </c>
      <c r="AK504" s="43">
        <v>107.11503129600541</v>
      </c>
      <c r="AL504" s="43">
        <v>35.83761348621475</v>
      </c>
      <c r="AM504" s="43">
        <v>6.280029569631429</v>
      </c>
      <c r="AN504" s="43">
        <v>53.964746578331749</v>
      </c>
      <c r="AO504" s="43">
        <v>66.240825721312376</v>
      </c>
      <c r="AP504" s="43">
        <v>985.81249631469086</v>
      </c>
      <c r="AQ504" s="43">
        <v>27.692450707079995</v>
      </c>
      <c r="AR504" s="43">
        <v>33.939615192655893</v>
      </c>
      <c r="AS504" s="43">
        <v>115.63256144625606</v>
      </c>
      <c r="AT504" s="43">
        <v>40.009069016347709</v>
      </c>
      <c r="AU504" s="43">
        <v>13.375770831126177</v>
      </c>
      <c r="AV504" s="43">
        <v>60.61109233473951</v>
      </c>
      <c r="AW504" s="43">
        <v>75.143925094041222</v>
      </c>
      <c r="AX504" s="43">
        <v>989.85035925362831</v>
      </c>
      <c r="AY504" s="43">
        <v>33.018863719744537</v>
      </c>
      <c r="AZ504" s="43">
        <v>-4.185737481340901</v>
      </c>
      <c r="BA504" s="43">
        <v>-4.662546241992227</v>
      </c>
      <c r="BB504" s="43">
        <v>-3.3896887781008855</v>
      </c>
      <c r="BC504" s="43">
        <v>-1.1494248588284961</v>
      </c>
      <c r="BD504" s="43">
        <v>-6.2806458842190604</v>
      </c>
      <c r="BE504" s="43">
        <v>-18.973327842244249</v>
      </c>
      <c r="BF504" s="43">
        <v>-18.160514741247269</v>
      </c>
      <c r="BG504" s="43">
        <v>2.6120752204866315</v>
      </c>
      <c r="BH504" s="43">
        <v>17.41702720398537</v>
      </c>
      <c r="BI504" s="43">
        <v>59.344251560200135</v>
      </c>
      <c r="BJ504" s="43">
        <v>39.031744817263395</v>
      </c>
      <c r="BK504" s="43">
        <v>2.5533592222405366</v>
      </c>
      <c r="BL504" s="43">
        <v>50.567847744684457</v>
      </c>
      <c r="BM504" s="43">
        <v>-10.369121063424513</v>
      </c>
      <c r="BN504" s="43">
        <v>58.928067628462586</v>
      </c>
      <c r="BO504" s="43">
        <v>11.219209616005465</v>
      </c>
      <c r="BP504" s="43">
        <v>21.402587675824215</v>
      </c>
      <c r="BQ504" s="43">
        <v>66.884632300817188</v>
      </c>
      <c r="BR504" s="43">
        <v>44.182399198664022</v>
      </c>
      <c r="BS504" s="43">
        <v>5.8087541746369542</v>
      </c>
      <c r="BT504" s="43">
        <v>56.612884656097066</v>
      </c>
      <c r="BU504" s="43">
        <v>-5.8474052965228456</v>
      </c>
      <c r="BV504" s="43">
        <v>57.939971502620445</v>
      </c>
      <c r="BW504" s="43">
        <v>16.148875990448076</v>
      </c>
      <c r="BX504" s="43">
        <v>0.14643079126706815</v>
      </c>
      <c r="BY504" s="43">
        <v>7.3022932771036816E-2</v>
      </c>
      <c r="BZ504" s="43">
        <v>9.3094639154731942E-2</v>
      </c>
      <c r="CA504" s="43">
        <v>-0.60034687281253651</v>
      </c>
      <c r="CB504" s="43">
        <v>-0.15152070195526199</v>
      </c>
      <c r="CC504" s="43">
        <v>-0.22608814132910263</v>
      </c>
      <c r="CD504" s="43">
        <v>0.40889033405957453</v>
      </c>
      <c r="CE504" s="43">
        <v>0.54937860137862604</v>
      </c>
      <c r="CF504" s="43">
        <v>27.214105012101928</v>
      </c>
      <c r="CG504" s="43">
        <v>8.6744098439956367</v>
      </c>
      <c r="CH504" s="43">
        <v>1.91300623656671</v>
      </c>
      <c r="CI504" s="43">
        <v>4.3607661151898949</v>
      </c>
      <c r="CJ504" s="43">
        <v>5.4262722841250914</v>
      </c>
      <c r="CK504" s="43">
        <v>0.39809336611714591</v>
      </c>
      <c r="CL504" s="43">
        <v>5.0038024283484779</v>
      </c>
      <c r="CM504" s="43">
        <v>1.4377547377589734</v>
      </c>
      <c r="CN504" s="43">
        <v>-4.1256465019904791</v>
      </c>
      <c r="CO504" s="43">
        <v>-0.3011620754196484</v>
      </c>
      <c r="CP504" s="43">
        <v>-0.31723731796722471</v>
      </c>
      <c r="CQ504" s="43">
        <v>-0.57009202424525984</v>
      </c>
      <c r="CR504" s="43">
        <v>-0.92735153717028784</v>
      </c>
      <c r="CS504" s="43">
        <v>-0.40672511431241642</v>
      </c>
      <c r="CT504" s="43">
        <v>-1.8356714267637555</v>
      </c>
      <c r="CU504" s="43">
        <v>0.23259299388811353</v>
      </c>
      <c r="CV504" s="43">
        <v>0</v>
      </c>
      <c r="CW504" s="43">
        <v>0</v>
      </c>
      <c r="CX504" s="43">
        <v>0</v>
      </c>
      <c r="CY504" s="43">
        <v>0</v>
      </c>
      <c r="CZ504" s="43">
        <v>0</v>
      </c>
      <c r="DA504" s="43">
        <v>0</v>
      </c>
      <c r="DB504" s="43">
        <v>0</v>
      </c>
      <c r="DC504" s="43">
        <v>0</v>
      </c>
      <c r="DD504" s="44"/>
      <c r="DE504" s="44"/>
      <c r="DF504" s="43"/>
      <c r="DG504" s="43"/>
      <c r="DH504" s="44"/>
      <c r="DI504" s="44"/>
      <c r="DJ504" s="43"/>
      <c r="DK504" s="43"/>
    </row>
    <row r="505" spans="1:115" x14ac:dyDescent="0.25">
      <c r="A505" s="41">
        <v>2021</v>
      </c>
      <c r="B505" s="41" t="s">
        <v>166</v>
      </c>
      <c r="C505" s="41" t="s">
        <v>177</v>
      </c>
      <c r="D505" s="42">
        <v>95.487948604634127</v>
      </c>
      <c r="E505" s="42">
        <v>93.963761010885321</v>
      </c>
      <c r="F505" s="42">
        <v>94.671604247071556</v>
      </c>
      <c r="G505" s="42">
        <v>102.36747863518451</v>
      </c>
      <c r="H505" s="42">
        <v>90.456597523375251</v>
      </c>
      <c r="I505" s="42">
        <v>76.281000552845228</v>
      </c>
      <c r="J505" s="42">
        <v>72.512813543785867</v>
      </c>
      <c r="K505" s="42">
        <v>105.69524717819145</v>
      </c>
      <c r="L505" s="42">
        <v>102.70103755146165</v>
      </c>
      <c r="M505" s="42">
        <v>105.65050259377023</v>
      </c>
      <c r="N505" s="42">
        <v>113.9843338839591</v>
      </c>
      <c r="O505" s="42">
        <v>100.26065902686376</v>
      </c>
      <c r="P505" s="42">
        <v>112.03975366600434</v>
      </c>
      <c r="Q505" s="42">
        <v>63.357747754279536</v>
      </c>
      <c r="R505" s="42">
        <v>89.349691517820617</v>
      </c>
      <c r="S505" s="42">
        <v>110.41153000547641</v>
      </c>
      <c r="T505" s="42">
        <v>111.56201886930333</v>
      </c>
      <c r="U505" s="42">
        <v>113.74675627435076</v>
      </c>
      <c r="V505" s="42">
        <v>123.38537927086128</v>
      </c>
      <c r="W505" s="42">
        <v>110.18240356282305</v>
      </c>
      <c r="X505" s="42">
        <v>120.56438516122219</v>
      </c>
      <c r="Y505" s="42">
        <v>69.329356555292946</v>
      </c>
      <c r="Z505" s="42">
        <v>90.264842068110269</v>
      </c>
      <c r="AA505" s="42">
        <v>120.3208218921896</v>
      </c>
      <c r="AB505" s="43">
        <v>1.2981238226829284</v>
      </c>
      <c r="AC505" s="43">
        <v>3.5636060216249543</v>
      </c>
      <c r="AD505" s="43">
        <v>5.6462625977819814</v>
      </c>
      <c r="AE505" s="43">
        <v>-0.79993190201638198</v>
      </c>
      <c r="AF505" s="43">
        <v>0.8633640257538655</v>
      </c>
      <c r="AG505" s="43">
        <v>-8.7948789312552016</v>
      </c>
      <c r="AH505" s="43">
        <v>7.9043158427320792</v>
      </c>
      <c r="AI505" s="43">
        <v>5.2959259811967918</v>
      </c>
      <c r="AJ505" s="43">
        <v>25.483115253533683</v>
      </c>
      <c r="AK505" s="43">
        <v>104.9029292003174</v>
      </c>
      <c r="AL505" s="43">
        <v>42.273688082920671</v>
      </c>
      <c r="AM505" s="43">
        <v>4.9967981674198692</v>
      </c>
      <c r="AN505" s="43">
        <v>31.457547304483402</v>
      </c>
      <c r="AO505" s="43">
        <v>67.26990038144254</v>
      </c>
      <c r="AP505" s="43">
        <v>154.70755708434166</v>
      </c>
      <c r="AQ505" s="43">
        <v>34.236914159976919</v>
      </c>
      <c r="AR505" s="43">
        <v>32.644106546124952</v>
      </c>
      <c r="AS505" s="43">
        <v>113.17314172471136</v>
      </c>
      <c r="AT505" s="43">
        <v>47.565078595475207</v>
      </c>
      <c r="AU505" s="43">
        <v>12.329918204718137</v>
      </c>
      <c r="AV505" s="43">
        <v>39.072994479101844</v>
      </c>
      <c r="AW505" s="43">
        <v>76.820183672663205</v>
      </c>
      <c r="AX505" s="43">
        <v>159.15742209940427</v>
      </c>
      <c r="AY505" s="43">
        <v>39.879376647604836</v>
      </c>
      <c r="AZ505" s="43">
        <v>-3.3124810254176684</v>
      </c>
      <c r="BA505" s="43">
        <v>-3.3761043903764998</v>
      </c>
      <c r="BB505" s="43">
        <v>-1.9729093710009749</v>
      </c>
      <c r="BC505" s="43">
        <v>-1.0917212330011972</v>
      </c>
      <c r="BD505" s="43">
        <v>-5.1637419274862761</v>
      </c>
      <c r="BE505" s="43">
        <v>-17.464149386154958</v>
      </c>
      <c r="BF505" s="43">
        <v>-14.669732125332713</v>
      </c>
      <c r="BG505" s="43">
        <v>3.0604663501285989</v>
      </c>
      <c r="BH505" s="43">
        <v>18.730204561491238</v>
      </c>
      <c r="BI505" s="43">
        <v>65.810505357373088</v>
      </c>
      <c r="BJ505" s="43">
        <v>39.63141471428149</v>
      </c>
      <c r="BK505" s="43">
        <v>2.9473382430434736</v>
      </c>
      <c r="BL505" s="43">
        <v>46.85789946745129</v>
      </c>
      <c r="BM505" s="43">
        <v>-3.0691871052904163</v>
      </c>
      <c r="BN505" s="43">
        <v>73.700069397491291</v>
      </c>
      <c r="BO505" s="43">
        <v>14.801807403295285</v>
      </c>
      <c r="BP505" s="43">
        <v>23.235971005036138</v>
      </c>
      <c r="BQ505" s="43">
        <v>73.540748213750803</v>
      </c>
      <c r="BR505" s="43">
        <v>44.815242805239784</v>
      </c>
      <c r="BS505" s="43">
        <v>6.8593282970526692</v>
      </c>
      <c r="BT505" s="43">
        <v>53.202371899354532</v>
      </c>
      <c r="BU505" s="43">
        <v>2.0148321581311635</v>
      </c>
      <c r="BV505" s="43">
        <v>73.367558432430059</v>
      </c>
      <c r="BW505" s="43">
        <v>19.884520049547483</v>
      </c>
      <c r="BX505" s="43">
        <v>1.2797600164476677</v>
      </c>
      <c r="BY505" s="43">
        <v>0.24653340163726631</v>
      </c>
      <c r="BZ505" s="43">
        <v>0.18795284240617768</v>
      </c>
      <c r="CA505" s="43">
        <v>-0.43477386067503898</v>
      </c>
      <c r="CB505" s="43">
        <v>8.8341065004179722E-2</v>
      </c>
      <c r="CC505" s="43">
        <v>-0.20480220055619081</v>
      </c>
      <c r="CD505" s="43">
        <v>0.88009891884173952</v>
      </c>
      <c r="CE505" s="43">
        <v>0.5164098497895343</v>
      </c>
      <c r="CF505" s="43">
        <v>24.532995327061464</v>
      </c>
      <c r="CG505" s="43">
        <v>9.5799797751058335</v>
      </c>
      <c r="CH505" s="43">
        <v>2.544393573777727</v>
      </c>
      <c r="CI505" s="43">
        <v>2.493782509779884</v>
      </c>
      <c r="CJ505" s="43">
        <v>3.9642455783176351</v>
      </c>
      <c r="CK505" s="43">
        <v>0.39680116680585992</v>
      </c>
      <c r="CL505" s="43">
        <v>3.9111649491424134</v>
      </c>
      <c r="CM505" s="43">
        <v>1.6426277741321076</v>
      </c>
      <c r="CN505" s="43">
        <v>-3.2914305352903961</v>
      </c>
      <c r="CO505" s="43">
        <v>-0.2138320954808535</v>
      </c>
      <c r="CP505" s="43">
        <v>-0.24791547801282551</v>
      </c>
      <c r="CQ505" s="43">
        <v>-0.56041339035309146</v>
      </c>
      <c r="CR505" s="43">
        <v>-0.77696655545320192</v>
      </c>
      <c r="CS505" s="43">
        <v>-0.37461364157882321</v>
      </c>
      <c r="CT505" s="43">
        <v>-1.4003802768053504</v>
      </c>
      <c r="CU505" s="43">
        <v>0.28269090239374983</v>
      </c>
      <c r="CV505" s="43">
        <v>0</v>
      </c>
      <c r="CW505" s="43">
        <v>0</v>
      </c>
      <c r="CX505" s="43">
        <v>0</v>
      </c>
      <c r="CY505" s="43">
        <v>0</v>
      </c>
      <c r="CZ505" s="43">
        <v>0</v>
      </c>
      <c r="DA505" s="43">
        <v>0</v>
      </c>
      <c r="DB505" s="43">
        <v>0</v>
      </c>
      <c r="DC505" s="43">
        <v>0</v>
      </c>
      <c r="DD505" s="44"/>
      <c r="DE505" s="44"/>
      <c r="DF505" s="43"/>
      <c r="DG505" s="43"/>
      <c r="DH505" s="44"/>
      <c r="DI505" s="44"/>
      <c r="DJ505" s="43"/>
      <c r="DK505" s="43"/>
    </row>
    <row r="506" spans="1:115" x14ac:dyDescent="0.25">
      <c r="A506" s="41">
        <v>2021</v>
      </c>
      <c r="B506" s="41" t="s">
        <v>167</v>
      </c>
      <c r="C506" s="41" t="s">
        <v>177</v>
      </c>
      <c r="D506" s="42">
        <v>95.981395679404088</v>
      </c>
      <c r="E506" s="42">
        <v>94.654578241360156</v>
      </c>
      <c r="F506" s="42">
        <v>95.437908304517208</v>
      </c>
      <c r="G506" s="42">
        <v>102.12622610880588</v>
      </c>
      <c r="H506" s="42">
        <v>90.572228558738104</v>
      </c>
      <c r="I506" s="42">
        <v>77.491440598236721</v>
      </c>
      <c r="J506" s="42">
        <v>74.656722264190151</v>
      </c>
      <c r="K506" s="42">
        <v>108.05605418671247</v>
      </c>
      <c r="L506" s="42">
        <v>112.68336807571737</v>
      </c>
      <c r="M506" s="42">
        <v>108.19414881856314</v>
      </c>
      <c r="N506" s="42">
        <v>128.40656573631344</v>
      </c>
      <c r="O506" s="42">
        <v>113.3512077956276</v>
      </c>
      <c r="P506" s="42">
        <v>119.02031201570421</v>
      </c>
      <c r="Q506" s="42">
        <v>69.100236693037388</v>
      </c>
      <c r="R506" s="42">
        <v>96.025057140155297</v>
      </c>
      <c r="S506" s="42">
        <v>114.97208404142604</v>
      </c>
      <c r="T506" s="42">
        <v>122.77939876888794</v>
      </c>
      <c r="U506" s="42">
        <v>117.10779858496987</v>
      </c>
      <c r="V506" s="42">
        <v>139.54957244374816</v>
      </c>
      <c r="W506" s="42">
        <v>124.76623766370601</v>
      </c>
      <c r="X506" s="42">
        <v>128.62961657692108</v>
      </c>
      <c r="Y506" s="42">
        <v>75.795634331687438</v>
      </c>
      <c r="Z506" s="42">
        <v>97.177917659754826</v>
      </c>
      <c r="AA506" s="42">
        <v>125.56710719914955</v>
      </c>
      <c r="AB506" s="43">
        <v>2.5220734506557818</v>
      </c>
      <c r="AC506" s="43">
        <v>5.7068376369464602</v>
      </c>
      <c r="AD506" s="43">
        <v>6.0369425008453437</v>
      </c>
      <c r="AE506" s="43">
        <v>-0.81879807670953708</v>
      </c>
      <c r="AF506" s="43">
        <v>3.2565277896385414</v>
      </c>
      <c r="AG506" s="43">
        <v>-3.3531717230367186</v>
      </c>
      <c r="AH506" s="43">
        <v>12.213824840496468</v>
      </c>
      <c r="AI506" s="43">
        <v>8.0599930491473515</v>
      </c>
      <c r="AJ506" s="43">
        <v>29.791760510141852</v>
      </c>
      <c r="AK506" s="43">
        <v>71.073227269429907</v>
      </c>
      <c r="AL506" s="43">
        <v>35.367577725795663</v>
      </c>
      <c r="AM506" s="43">
        <v>19.105734360232418</v>
      </c>
      <c r="AN506" s="43">
        <v>22.097775838796132</v>
      </c>
      <c r="AO506" s="43">
        <v>57.714653560601548</v>
      </c>
      <c r="AP506" s="43">
        <v>133.02105213526886</v>
      </c>
      <c r="AQ506" s="43">
        <v>21.832979639701566</v>
      </c>
      <c r="AR506" s="43">
        <v>37.546309183813875</v>
      </c>
      <c r="AS506" s="43">
        <v>77.984550202754832</v>
      </c>
      <c r="AT506" s="43">
        <v>40.738824236796958</v>
      </c>
      <c r="AU506" s="43">
        <v>27.78862026544666</v>
      </c>
      <c r="AV506" s="43">
        <v>29.549895472818278</v>
      </c>
      <c r="AW506" s="43">
        <v>66.679323616466107</v>
      </c>
      <c r="AX506" s="43">
        <v>137.68102388036914</v>
      </c>
      <c r="AY506" s="43">
        <v>26.506046714331923</v>
      </c>
      <c r="AZ506" s="43">
        <v>-2.5157356242938245</v>
      </c>
      <c r="BA506" s="43">
        <v>-2.1616771543765734</v>
      </c>
      <c r="BB506" s="43">
        <v>-0.88313318794871476</v>
      </c>
      <c r="BC506" s="43">
        <v>-1.0531173823169815</v>
      </c>
      <c r="BD506" s="43">
        <v>-4.046945615638764</v>
      </c>
      <c r="BE506" s="43">
        <v>-15.707988582577592</v>
      </c>
      <c r="BF506" s="43">
        <v>-11.522505045784081</v>
      </c>
      <c r="BG506" s="43">
        <v>3.7738252698123809</v>
      </c>
      <c r="BH506" s="43">
        <v>20.359178621290486</v>
      </c>
      <c r="BI506" s="43">
        <v>66.590852932534375</v>
      </c>
      <c r="BJ506" s="43">
        <v>38.865371839407373</v>
      </c>
      <c r="BK506" s="43">
        <v>5.184459811222375</v>
      </c>
      <c r="BL506" s="43">
        <v>42.359114907819603</v>
      </c>
      <c r="BM506" s="43">
        <v>2.8931357618489306</v>
      </c>
      <c r="BN506" s="43">
        <v>82.799161831247432</v>
      </c>
      <c r="BO506" s="43">
        <v>15.867155551664514</v>
      </c>
      <c r="BP506" s="43">
        <v>25.347486852693034</v>
      </c>
      <c r="BQ506" s="43">
        <v>74.210026603497695</v>
      </c>
      <c r="BR506" s="43">
        <v>44.075077038176524</v>
      </c>
      <c r="BS506" s="43">
        <v>9.7516882614437037</v>
      </c>
      <c r="BT506" s="43">
        <v>48.894357524233875</v>
      </c>
      <c r="BU506" s="43">
        <v>8.4389322611851281</v>
      </c>
      <c r="BV506" s="43">
        <v>83.128192052824971</v>
      </c>
      <c r="BW506" s="43">
        <v>20.902420386933173</v>
      </c>
      <c r="BX506" s="43">
        <v>1.9632038511293</v>
      </c>
      <c r="BY506" s="43">
        <v>0.37613494224330424</v>
      </c>
      <c r="BZ506" s="43">
        <v>0.17196120029644746</v>
      </c>
      <c r="CA506" s="43">
        <v>-0.67210303759604517</v>
      </c>
      <c r="CB506" s="43">
        <v>0.43336267844278098</v>
      </c>
      <c r="CC506" s="43">
        <v>-9.1125475698119893E-2</v>
      </c>
      <c r="CD506" s="43">
        <v>1.1845480909366306</v>
      </c>
      <c r="CE506" s="43">
        <v>0.56042545250430198</v>
      </c>
      <c r="CF506" s="43">
        <v>28.596812936042291</v>
      </c>
      <c r="CG506" s="43">
        <v>7.3908935967063458</v>
      </c>
      <c r="CH506" s="43">
        <v>2.1704427369003163</v>
      </c>
      <c r="CI506" s="43">
        <v>10.903116664083909</v>
      </c>
      <c r="CJ506" s="43">
        <v>2.984059132159635</v>
      </c>
      <c r="CK506" s="43">
        <v>0.3691875552502516</v>
      </c>
      <c r="CL506" s="43">
        <v>3.6658418595827351</v>
      </c>
      <c r="CM506" s="43">
        <v>1.1132713913590992</v>
      </c>
      <c r="CN506" s="43">
        <v>-2.6453976300709483</v>
      </c>
      <c r="CO506" s="43">
        <v>-0.13571422547225273</v>
      </c>
      <c r="CP506" s="43">
        <v>-0.18866456773938739</v>
      </c>
      <c r="CQ506" s="43">
        <v>-0.5734867049397796</v>
      </c>
      <c r="CR506" s="43">
        <v>-0.61179148104019476</v>
      </c>
      <c r="CS506" s="43">
        <v>-0.3360711997803969</v>
      </c>
      <c r="CT506" s="43">
        <v>-1.065705333900228</v>
      </c>
      <c r="CU506" s="43">
        <v>0.26603588280129109</v>
      </c>
      <c r="CV506" s="43">
        <v>0</v>
      </c>
      <c r="CW506" s="43">
        <v>0</v>
      </c>
      <c r="CX506" s="43">
        <v>0</v>
      </c>
      <c r="CY506" s="43">
        <v>0</v>
      </c>
      <c r="CZ506" s="43">
        <v>0</v>
      </c>
      <c r="DA506" s="43">
        <v>0</v>
      </c>
      <c r="DB506" s="43">
        <v>0</v>
      </c>
      <c r="DC506" s="43">
        <v>0</v>
      </c>
      <c r="DD506" s="44"/>
      <c r="DE506" s="44"/>
      <c r="DF506" s="43"/>
      <c r="DG506" s="43"/>
      <c r="DH506" s="44"/>
      <c r="DI506" s="44"/>
      <c r="DJ506" s="43"/>
      <c r="DK506" s="43"/>
    </row>
    <row r="507" spans="1:115" x14ac:dyDescent="0.25">
      <c r="A507" s="41">
        <v>2021</v>
      </c>
      <c r="B507" s="41" t="s">
        <v>168</v>
      </c>
      <c r="C507" s="41" t="s">
        <v>177</v>
      </c>
      <c r="D507" s="42">
        <v>96.788157309150819</v>
      </c>
      <c r="E507" s="42">
        <v>95.682918045628611</v>
      </c>
      <c r="F507" s="42">
        <v>96.171106334454848</v>
      </c>
      <c r="G507" s="42">
        <v>102.5178142843064</v>
      </c>
      <c r="H507" s="42">
        <v>90.355525870202243</v>
      </c>
      <c r="I507" s="42">
        <v>78.515659098183377</v>
      </c>
      <c r="J507" s="42">
        <v>77.714492794171903</v>
      </c>
      <c r="K507" s="42">
        <v>109.52826302425969</v>
      </c>
      <c r="L507" s="42">
        <v>112.85445223712682</v>
      </c>
      <c r="M507" s="42">
        <v>116.6162772132149</v>
      </c>
      <c r="N507" s="42">
        <v>126.76514294425765</v>
      </c>
      <c r="O507" s="42">
        <v>112.22272448538126</v>
      </c>
      <c r="P507" s="42">
        <v>119.56318387932453</v>
      </c>
      <c r="Q507" s="42">
        <v>75.617431018421257</v>
      </c>
      <c r="R507" s="42">
        <v>93.891044188924866</v>
      </c>
      <c r="S507" s="42">
        <v>107.06526002688513</v>
      </c>
      <c r="T507" s="42">
        <v>123.66680332971774</v>
      </c>
      <c r="U507" s="42">
        <v>127.10736931517263</v>
      </c>
      <c r="V507" s="42">
        <v>138.55535784866683</v>
      </c>
      <c r="W507" s="42">
        <v>124.26962686512131</v>
      </c>
      <c r="X507" s="42">
        <v>129.92951928032753</v>
      </c>
      <c r="Y507" s="42">
        <v>82.845876315864459</v>
      </c>
      <c r="Z507" s="42">
        <v>95.295074471330224</v>
      </c>
      <c r="AA507" s="42">
        <v>117.28119241753276</v>
      </c>
      <c r="AB507" s="43">
        <v>4.0210218061963676</v>
      </c>
      <c r="AC507" s="43">
        <v>6.3271172181716295</v>
      </c>
      <c r="AD507" s="43">
        <v>7.2524986339954634</v>
      </c>
      <c r="AE507" s="43">
        <v>0.88073295988611022</v>
      </c>
      <c r="AF507" s="43">
        <v>2.6674195044936511</v>
      </c>
      <c r="AG507" s="43">
        <v>-2.5566950743897143</v>
      </c>
      <c r="AH507" s="43">
        <v>15.780405794339835</v>
      </c>
      <c r="AI507" s="43">
        <v>10.195863299594299</v>
      </c>
      <c r="AJ507" s="43">
        <v>34.307848743591897</v>
      </c>
      <c r="AK507" s="43">
        <v>70.710774166747086</v>
      </c>
      <c r="AL507" s="43">
        <v>45.020913685693252</v>
      </c>
      <c r="AM507" s="43">
        <v>22.596151921798334</v>
      </c>
      <c r="AN507" s="43">
        <v>31.886706860157354</v>
      </c>
      <c r="AO507" s="43">
        <v>56.516718280364351</v>
      </c>
      <c r="AP507" s="43">
        <v>138.04557644562774</v>
      </c>
      <c r="AQ507" s="43">
        <v>18.928761353286806</v>
      </c>
      <c r="AR507" s="43">
        <v>42.818932804296452</v>
      </c>
      <c r="AS507" s="43">
        <v>78.059835116727896</v>
      </c>
      <c r="AT507" s="43">
        <v>51.101038874395968</v>
      </c>
      <c r="AU507" s="43">
        <v>32.293494420179172</v>
      </c>
      <c r="AV507" s="43">
        <v>39.692064029932041</v>
      </c>
      <c r="AW507" s="43">
        <v>63.84437629872739</v>
      </c>
      <c r="AX507" s="43">
        <v>145.94401389534011</v>
      </c>
      <c r="AY507" s="43">
        <v>22.840201374609958</v>
      </c>
      <c r="AZ507" s="43">
        <v>-1.7345855925774201</v>
      </c>
      <c r="BA507" s="43">
        <v>-1.1561617671483004</v>
      </c>
      <c r="BB507" s="43">
        <v>8.798683280208941E-2</v>
      </c>
      <c r="BC507" s="43">
        <v>-0.81622814827835288</v>
      </c>
      <c r="BD507" s="43">
        <v>-3.2583774045585767</v>
      </c>
      <c r="BE507" s="43">
        <v>-14.246029834449313</v>
      </c>
      <c r="BF507" s="43">
        <v>-8.6384053888174499</v>
      </c>
      <c r="BG507" s="43">
        <v>4.5715055897086465</v>
      </c>
      <c r="BH507" s="43">
        <v>22.099254603838968</v>
      </c>
      <c r="BI507" s="43">
        <v>67.159607879715068</v>
      </c>
      <c r="BJ507" s="43">
        <v>39.739714506690959</v>
      </c>
      <c r="BK507" s="43">
        <v>7.2306607115703914</v>
      </c>
      <c r="BL507" s="43">
        <v>40.845322249822047</v>
      </c>
      <c r="BM507" s="43">
        <v>8.1271271248881014</v>
      </c>
      <c r="BN507" s="43">
        <v>89.871709547776561</v>
      </c>
      <c r="BO507" s="43">
        <v>16.253802873751599</v>
      </c>
      <c r="BP507" s="43">
        <v>27.535086744886605</v>
      </c>
      <c r="BQ507" s="43">
        <v>74.750735158825179</v>
      </c>
      <c r="BR507" s="43">
        <v>45.08522680276468</v>
      </c>
      <c r="BS507" s="43">
        <v>12.397102787448766</v>
      </c>
      <c r="BT507" s="43">
        <v>47.553099137843226</v>
      </c>
      <c r="BU507" s="43">
        <v>13.950447702780044</v>
      </c>
      <c r="BV507" s="43">
        <v>91.026722979218704</v>
      </c>
      <c r="BW507" s="43">
        <v>21.152042818140202</v>
      </c>
      <c r="BX507" s="43">
        <v>3.8957630593340271</v>
      </c>
      <c r="BY507" s="43">
        <v>0.43954620021604585</v>
      </c>
      <c r="BZ507" s="43">
        <v>0.20039691820540859</v>
      </c>
      <c r="CA507" s="43">
        <v>0.28607509756897065</v>
      </c>
      <c r="CB507" s="43">
        <v>0.62866285602752248</v>
      </c>
      <c r="CC507" s="43">
        <v>-7.5783827623456881E-2</v>
      </c>
      <c r="CD507" s="43">
        <v>1.4974549997978841</v>
      </c>
      <c r="CE507" s="43">
        <v>0.91941081514165235</v>
      </c>
      <c r="CF507" s="43">
        <v>33.48275740340204</v>
      </c>
      <c r="CG507" s="43">
        <v>8.3955084668434736</v>
      </c>
      <c r="CH507" s="43">
        <v>2.7085913505623807</v>
      </c>
      <c r="CI507" s="43">
        <v>12.995270061268746</v>
      </c>
      <c r="CJ507" s="43">
        <v>4.1841799350886193</v>
      </c>
      <c r="CK507" s="43">
        <v>0.41538821948893578</v>
      </c>
      <c r="CL507" s="43">
        <v>3.8264816040578729</v>
      </c>
      <c r="CM507" s="43">
        <v>0.95733776609200827</v>
      </c>
      <c r="CN507" s="43">
        <v>-1.8444485384360745</v>
      </c>
      <c r="CO507" s="43">
        <v>-7.1087337841590909E-2</v>
      </c>
      <c r="CP507" s="43">
        <v>-0.14721366226545057</v>
      </c>
      <c r="CQ507" s="43">
        <v>-0.47071058030799651</v>
      </c>
      <c r="CR507" s="43">
        <v>-0.46176549744217954</v>
      </c>
      <c r="CS507" s="43">
        <v>-0.30206791693366652</v>
      </c>
      <c r="CT507" s="43">
        <v>-0.75616858407978416</v>
      </c>
      <c r="CU507" s="43">
        <v>0.3645650404345942</v>
      </c>
      <c r="CV507" s="43">
        <v>0</v>
      </c>
      <c r="CW507" s="43">
        <v>0</v>
      </c>
      <c r="CX507" s="43">
        <v>0</v>
      </c>
      <c r="CY507" s="43">
        <v>0</v>
      </c>
      <c r="CZ507" s="43">
        <v>0</v>
      </c>
      <c r="DA507" s="43">
        <v>0</v>
      </c>
      <c r="DB507" s="43">
        <v>0</v>
      </c>
      <c r="DC507" s="43">
        <v>0</v>
      </c>
      <c r="DD507" s="44"/>
      <c r="DE507" s="44"/>
      <c r="DF507" s="43" t="s">
        <v>496</v>
      </c>
      <c r="DG507" s="43" t="s">
        <v>496</v>
      </c>
      <c r="DH507" s="44"/>
      <c r="DI507" s="44"/>
      <c r="DJ507" s="43"/>
      <c r="DK507" s="43"/>
    </row>
    <row r="508" spans="1:115" x14ac:dyDescent="0.25">
      <c r="A508" s="41">
        <v>2021</v>
      </c>
      <c r="B508" s="41" t="s">
        <v>169</v>
      </c>
      <c r="C508" s="41" t="s">
        <v>177</v>
      </c>
      <c r="D508" s="42">
        <v>97.774088604820548</v>
      </c>
      <c r="E508" s="42">
        <v>97.381571372618055</v>
      </c>
      <c r="F508" s="42">
        <v>97.2023643829029</v>
      </c>
      <c r="G508" s="42">
        <v>103.38679926200246</v>
      </c>
      <c r="H508" s="42">
        <v>91.780551777726075</v>
      </c>
      <c r="I508" s="42">
        <v>78.457464865231856</v>
      </c>
      <c r="J508" s="42">
        <v>79.060611026509065</v>
      </c>
      <c r="K508" s="42">
        <v>109.5738014335611</v>
      </c>
      <c r="L508" s="42">
        <v>109.45980755351437</v>
      </c>
      <c r="M508" s="42">
        <v>118.23332132158481</v>
      </c>
      <c r="N508" s="42">
        <v>131.4077318555035</v>
      </c>
      <c r="O508" s="42">
        <v>105.33867325922013</v>
      </c>
      <c r="P508" s="42">
        <v>117.43297604994942</v>
      </c>
      <c r="Q508" s="42">
        <v>73.92926540540553</v>
      </c>
      <c r="R508" s="42">
        <v>98.986576058638747</v>
      </c>
      <c r="S508" s="42">
        <v>103.69457511271163</v>
      </c>
      <c r="T508" s="42">
        <v>121.11419425291885</v>
      </c>
      <c r="U508" s="42">
        <v>130.1319366592748</v>
      </c>
      <c r="V508" s="42">
        <v>145.04498788454194</v>
      </c>
      <c r="W508" s="42">
        <v>118.0671848076307</v>
      </c>
      <c r="X508" s="42">
        <v>128.6082629945677</v>
      </c>
      <c r="Y508" s="42">
        <v>81.743537746801067</v>
      </c>
      <c r="Z508" s="42">
        <v>100.72653072664741</v>
      </c>
      <c r="AA508" s="42">
        <v>114.33157027168531</v>
      </c>
      <c r="AB508" s="43">
        <v>5.1153087767528138</v>
      </c>
      <c r="AC508" s="43">
        <v>7.5680760988867446</v>
      </c>
      <c r="AD508" s="43">
        <v>7.8166758561465821</v>
      </c>
      <c r="AE508" s="43">
        <v>2.0362155164176388</v>
      </c>
      <c r="AF508" s="43">
        <v>3.9528950654533768</v>
      </c>
      <c r="AG508" s="43">
        <v>0.223015165031204</v>
      </c>
      <c r="AH508" s="43">
        <v>16.90383354557261</v>
      </c>
      <c r="AI508" s="43">
        <v>10.353442397397927</v>
      </c>
      <c r="AJ508" s="43">
        <v>15.466707709833427</v>
      </c>
      <c r="AK508" s="43">
        <v>34.736457184690671</v>
      </c>
      <c r="AL508" s="43">
        <v>28.183644635978624</v>
      </c>
      <c r="AM508" s="43">
        <v>6.17282169643254</v>
      </c>
      <c r="AN508" s="43">
        <v>17.913115565971861</v>
      </c>
      <c r="AO508" s="43">
        <v>16.376057118764997</v>
      </c>
      <c r="AP508" s="43">
        <v>50.052767518655813</v>
      </c>
      <c r="AQ508" s="43">
        <v>17.947421725474388</v>
      </c>
      <c r="AR508" s="43">
        <v>23.675882853966179</v>
      </c>
      <c r="AS508" s="43">
        <v>41.2998386818944</v>
      </c>
      <c r="AT508" s="43">
        <v>34.45766439119695</v>
      </c>
      <c r="AU508" s="43">
        <v>15.73319195001066</v>
      </c>
      <c r="AV508" s="43">
        <v>25.357749754123638</v>
      </c>
      <c r="AW508" s="43">
        <v>22.326875832277437</v>
      </c>
      <c r="AX508" s="43">
        <v>54.673274314706987</v>
      </c>
      <c r="AY508" s="43">
        <v>22.279097114698221</v>
      </c>
      <c r="AZ508" s="43">
        <v>-1.0036091012762705</v>
      </c>
      <c r="BA508" s="43">
        <v>-0.22723942130928876</v>
      </c>
      <c r="BB508" s="43">
        <v>0.91615271618517014</v>
      </c>
      <c r="BC508" s="43">
        <v>-0.50576228554396474</v>
      </c>
      <c r="BD508" s="43">
        <v>-2.4982864294025409</v>
      </c>
      <c r="BE508" s="43">
        <v>-12.835673811283577</v>
      </c>
      <c r="BF508" s="43">
        <v>-6.1814309881942142</v>
      </c>
      <c r="BG508" s="43">
        <v>5.2097551097353145</v>
      </c>
      <c r="BH508" s="43">
        <v>21.280959690394518</v>
      </c>
      <c r="BI508" s="43">
        <v>62.275916528911203</v>
      </c>
      <c r="BJ508" s="43">
        <v>38.089545416613376</v>
      </c>
      <c r="BK508" s="43">
        <v>7.1111437041879277</v>
      </c>
      <c r="BL508" s="43">
        <v>37.702725992436555</v>
      </c>
      <c r="BM508" s="43">
        <v>9.0653923351046828</v>
      </c>
      <c r="BN508" s="43">
        <v>82.849542361589613</v>
      </c>
      <c r="BO508" s="43">
        <v>16.439745791377035</v>
      </c>
      <c r="BP508" s="43">
        <v>27.056387004960115</v>
      </c>
      <c r="BQ508" s="43">
        <v>69.619222787444897</v>
      </c>
      <c r="BR508" s="43">
        <v>43.547747968369954</v>
      </c>
      <c r="BS508" s="43">
        <v>12.77423100360917</v>
      </c>
      <c r="BT508" s="43">
        <v>44.479022111921182</v>
      </c>
      <c r="BU508" s="43">
        <v>14.92370674250072</v>
      </c>
      <c r="BV508" s="43">
        <v>84.684332396126266</v>
      </c>
      <c r="BW508" s="43">
        <v>21.278298699757148</v>
      </c>
      <c r="BX508" s="43">
        <v>4.8565673190697822</v>
      </c>
      <c r="BY508" s="43">
        <v>0.53500867415398068</v>
      </c>
      <c r="BZ508" s="43">
        <v>0.27284810644920915</v>
      </c>
      <c r="CA508" s="43">
        <v>0.90987743158727585</v>
      </c>
      <c r="CB508" s="43">
        <v>0.53321412099314469</v>
      </c>
      <c r="CC508" s="43">
        <v>-2.5673272492262967E-2</v>
      </c>
      <c r="CD508" s="43">
        <v>1.6314806554213539</v>
      </c>
      <c r="CE508" s="43">
        <v>0.99981160295708027</v>
      </c>
      <c r="CF508" s="43">
        <v>14.822346146626732</v>
      </c>
      <c r="CG508" s="43">
        <v>4.4875179049806482</v>
      </c>
      <c r="CH508" s="43">
        <v>1.7913018619833343</v>
      </c>
      <c r="CI508" s="43">
        <v>3.3188434364137298</v>
      </c>
      <c r="CJ508" s="43">
        <v>2.2826740156936625</v>
      </c>
      <c r="CK508" s="43">
        <v>0.11839032371588676</v>
      </c>
      <c r="CL508" s="43">
        <v>2.0074069427890642</v>
      </c>
      <c r="CM508" s="43">
        <v>0.81621166105040643</v>
      </c>
      <c r="CN508" s="43">
        <v>-1.0908889438912075</v>
      </c>
      <c r="CO508" s="43">
        <v>3.783360406994841E-3</v>
      </c>
      <c r="CP508" s="43">
        <v>-9.8629204939438331E-2</v>
      </c>
      <c r="CQ508" s="43">
        <v>-0.32596651263719345</v>
      </c>
      <c r="CR508" s="43">
        <v>-0.38532436679249293</v>
      </c>
      <c r="CS508" s="43">
        <v>-0.27545362208486346</v>
      </c>
      <c r="CT508" s="43">
        <v>-0.49626564508408821</v>
      </c>
      <c r="CU508" s="43">
        <v>0.48696704723987422</v>
      </c>
      <c r="CV508" s="43">
        <v>0</v>
      </c>
      <c r="CW508" s="43">
        <v>0</v>
      </c>
      <c r="CX508" s="43">
        <v>0</v>
      </c>
      <c r="CY508" s="43">
        <v>0</v>
      </c>
      <c r="CZ508" s="43">
        <v>0</v>
      </c>
      <c r="DA508" s="43">
        <v>0</v>
      </c>
      <c r="DB508" s="43">
        <v>0</v>
      </c>
      <c r="DC508" s="43">
        <v>0</v>
      </c>
      <c r="DD508" s="44"/>
      <c r="DE508" s="44"/>
      <c r="DF508" s="43" t="s">
        <v>496</v>
      </c>
      <c r="DG508" s="43" t="s">
        <v>496</v>
      </c>
      <c r="DH508" s="44"/>
      <c r="DI508" s="44"/>
      <c r="DJ508" s="43"/>
      <c r="DK508" s="43"/>
    </row>
    <row r="509" spans="1:115" x14ac:dyDescent="0.25">
      <c r="A509" s="41">
        <v>2021</v>
      </c>
      <c r="B509" s="41" t="s">
        <v>170</v>
      </c>
      <c r="C509" s="41" t="s">
        <v>177</v>
      </c>
      <c r="D509" s="42">
        <v>98.607348650341876</v>
      </c>
      <c r="E509" s="42">
        <v>96.67971368412195</v>
      </c>
      <c r="F509" s="42">
        <v>97.51385719859546</v>
      </c>
      <c r="G509" s="42">
        <v>104.07180402140509</v>
      </c>
      <c r="H509" s="42">
        <v>92.319987438136934</v>
      </c>
      <c r="I509" s="42">
        <v>78.41090947887065</v>
      </c>
      <c r="J509" s="42">
        <v>82.030928370724766</v>
      </c>
      <c r="K509" s="42">
        <v>110.41266686806092</v>
      </c>
      <c r="L509" s="42">
        <v>119.02364397046887</v>
      </c>
      <c r="M509" s="42">
        <v>120.74848083484002</v>
      </c>
      <c r="N509" s="42">
        <v>126.94095873805003</v>
      </c>
      <c r="O509" s="42">
        <v>118.02298244700084</v>
      </c>
      <c r="P509" s="42">
        <v>130.77127215409476</v>
      </c>
      <c r="Q509" s="42">
        <v>71.770911932242456</v>
      </c>
      <c r="R509" s="42">
        <v>112.44811322129529</v>
      </c>
      <c r="S509" s="42">
        <v>105.73484003093614</v>
      </c>
      <c r="T509" s="42">
        <v>131.530367373872</v>
      </c>
      <c r="U509" s="42">
        <v>134.49879530953345</v>
      </c>
      <c r="V509" s="42">
        <v>141.61704884184945</v>
      </c>
      <c r="W509" s="42">
        <v>131.86085478833763</v>
      </c>
      <c r="X509" s="42">
        <v>142.63653763691462</v>
      </c>
      <c r="Y509" s="42">
        <v>79.273347862162552</v>
      </c>
      <c r="Z509" s="42">
        <v>110.651922136492</v>
      </c>
      <c r="AA509" s="42">
        <v>117.15420555953338</v>
      </c>
      <c r="AB509" s="43">
        <v>4.9014325744123344</v>
      </c>
      <c r="AC509" s="43">
        <v>6.9325238992393956</v>
      </c>
      <c r="AD509" s="43">
        <v>6.9932991515863518</v>
      </c>
      <c r="AE509" s="43">
        <v>1.7502829831194999</v>
      </c>
      <c r="AF509" s="43">
        <v>4.2431173534422273</v>
      </c>
      <c r="AG509" s="43">
        <v>-0.69280660377358805</v>
      </c>
      <c r="AH509" s="43">
        <v>14.703712535582824</v>
      </c>
      <c r="AI509" s="43">
        <v>12.330303639899288</v>
      </c>
      <c r="AJ509" s="43">
        <v>15.636246107769658</v>
      </c>
      <c r="AK509" s="43">
        <v>20.682765207734001</v>
      </c>
      <c r="AL509" s="43">
        <v>21.602332133687074</v>
      </c>
      <c r="AM509" s="43">
        <v>10.452431014093676</v>
      </c>
      <c r="AN509" s="43">
        <v>19.492393364034697</v>
      </c>
      <c r="AO509" s="43">
        <v>11.750534792982359</v>
      </c>
      <c r="AP509" s="43">
        <v>54.673311187589157</v>
      </c>
      <c r="AQ509" s="43">
        <v>9.9508795462472044</v>
      </c>
      <c r="AR509" s="43">
        <v>23.486466057648748</v>
      </c>
      <c r="AS509" s="43">
        <v>27.64065867275032</v>
      </c>
      <c r="AT509" s="43">
        <v>28.305923721596415</v>
      </c>
      <c r="AU509" s="43">
        <v>20.003283429530192</v>
      </c>
      <c r="AV509" s="43">
        <v>25.842644129080483</v>
      </c>
      <c r="AW509" s="43">
        <v>15.632192587064097</v>
      </c>
      <c r="AX509" s="43">
        <v>53.936827879575389</v>
      </c>
      <c r="AY509" s="43">
        <v>14.618367883446147</v>
      </c>
      <c r="AZ509" s="43">
        <v>-0.42878552565990269</v>
      </c>
      <c r="BA509" s="43">
        <v>0.46092994166695433</v>
      </c>
      <c r="BB509" s="43">
        <v>1.510120344232635</v>
      </c>
      <c r="BC509" s="43">
        <v>-0.28242627556467337</v>
      </c>
      <c r="BD509" s="43">
        <v>-1.8536866191471768</v>
      </c>
      <c r="BE509" s="43">
        <v>-11.74871679839551</v>
      </c>
      <c r="BF509" s="43">
        <v>-4.2531236097547271</v>
      </c>
      <c r="BG509" s="43">
        <v>5.9111987057768101</v>
      </c>
      <c r="BH509" s="43">
        <v>20.614129029437777</v>
      </c>
      <c r="BI509" s="43">
        <v>56.179638670084422</v>
      </c>
      <c r="BJ509" s="43">
        <v>35.996509398331099</v>
      </c>
      <c r="BK509" s="43">
        <v>7.4736127757150994</v>
      </c>
      <c r="BL509" s="43">
        <v>35.319389445252369</v>
      </c>
      <c r="BM509" s="43">
        <v>9.3423217008984594</v>
      </c>
      <c r="BN509" s="43">
        <v>78.264567005604817</v>
      </c>
      <c r="BO509" s="43">
        <v>15.744031818104421</v>
      </c>
      <c r="BP509" s="43">
        <v>26.632004811044663</v>
      </c>
      <c r="BQ509" s="43">
        <v>63.35131520497459</v>
      </c>
      <c r="BR509" s="43">
        <v>41.582516200819811</v>
      </c>
      <c r="BS509" s="43">
        <v>13.558896355833628</v>
      </c>
      <c r="BT509" s="43">
        <v>42.005794723302749</v>
      </c>
      <c r="BU509" s="43">
        <v>14.999165362957644</v>
      </c>
      <c r="BV509" s="43">
        <v>79.719322333664522</v>
      </c>
      <c r="BW509" s="43">
        <v>20.551699194496752</v>
      </c>
      <c r="BX509" s="43">
        <v>4.7545046637869177</v>
      </c>
      <c r="BY509" s="43">
        <v>0.36328822805355343</v>
      </c>
      <c r="BZ509" s="43">
        <v>0.1212121053647912</v>
      </c>
      <c r="CA509" s="43">
        <v>1.1750559327453862</v>
      </c>
      <c r="CB509" s="43">
        <v>0.46415920632539454</v>
      </c>
      <c r="CC509" s="43">
        <v>-4.2460828111905741E-2</v>
      </c>
      <c r="CD509" s="43">
        <v>1.4814141776782934</v>
      </c>
      <c r="CE509" s="43">
        <v>1.1918358417314052</v>
      </c>
      <c r="CF509" s="43">
        <v>14.600527568333648</v>
      </c>
      <c r="CG509" s="43">
        <v>2.4111135944464466</v>
      </c>
      <c r="CH509" s="43">
        <v>1.3052384134109616</v>
      </c>
      <c r="CI509" s="43">
        <v>5.8487567609455198</v>
      </c>
      <c r="CJ509" s="43">
        <v>2.2763794737112892</v>
      </c>
      <c r="CK509" s="43">
        <v>8.4339730833260282E-2</v>
      </c>
      <c r="CL509" s="43">
        <v>2.2005759921239618</v>
      </c>
      <c r="CM509" s="43">
        <v>0.47412360286220878</v>
      </c>
      <c r="CN509" s="43">
        <v>-0.51639839246881947</v>
      </c>
      <c r="CO509" s="43">
        <v>3.8788891965709171E-2</v>
      </c>
      <c r="CP509" s="43">
        <v>-7.7222924751516028E-2</v>
      </c>
      <c r="CQ509" s="43">
        <v>-0.17980969165685137</v>
      </c>
      <c r="CR509" s="43">
        <v>-0.30260886916361746</v>
      </c>
      <c r="CS509" s="43">
        <v>-0.25276676208275656</v>
      </c>
      <c r="CT509" s="43">
        <v>-0.29838022238850398</v>
      </c>
      <c r="CU509" s="43">
        <v>0.55560118560871674</v>
      </c>
      <c r="CV509" s="43">
        <v>0</v>
      </c>
      <c r="CW509" s="43">
        <v>0</v>
      </c>
      <c r="CX509" s="43">
        <v>0</v>
      </c>
      <c r="CY509" s="43">
        <v>0</v>
      </c>
      <c r="CZ509" s="43">
        <v>0</v>
      </c>
      <c r="DA509" s="43">
        <v>0</v>
      </c>
      <c r="DB509" s="43">
        <v>0</v>
      </c>
      <c r="DC509" s="43">
        <v>0</v>
      </c>
      <c r="DD509" s="44"/>
      <c r="DE509" s="44"/>
      <c r="DF509" s="43" t="s">
        <v>496</v>
      </c>
      <c r="DG509" s="43" t="s">
        <v>496</v>
      </c>
      <c r="DH509" s="44"/>
      <c r="DI509" s="44"/>
      <c r="DJ509" s="43"/>
      <c r="DK509" s="43"/>
    </row>
    <row r="510" spans="1:115" x14ac:dyDescent="0.25">
      <c r="A510" s="41">
        <v>2021</v>
      </c>
      <c r="B510" s="41" t="s">
        <v>171</v>
      </c>
      <c r="C510" s="41" t="s">
        <v>177</v>
      </c>
      <c r="D510" s="42">
        <v>100.03175950279069</v>
      </c>
      <c r="E510" s="42">
        <v>96.768037348292239</v>
      </c>
      <c r="F510" s="42">
        <v>97.261066764016292</v>
      </c>
      <c r="G510" s="42">
        <v>104.67662422145247</v>
      </c>
      <c r="H510" s="42">
        <v>92.20889302186221</v>
      </c>
      <c r="I510" s="42">
        <v>80.587373791257292</v>
      </c>
      <c r="J510" s="42">
        <v>90.362962696499849</v>
      </c>
      <c r="K510" s="42">
        <v>111.13648790011507</v>
      </c>
      <c r="L510" s="42">
        <v>118.38804018313911</v>
      </c>
      <c r="M510" s="42">
        <v>118.88011713939812</v>
      </c>
      <c r="N510" s="42">
        <v>128.98598573344461</v>
      </c>
      <c r="O510" s="42">
        <v>113.07350573231167</v>
      </c>
      <c r="P510" s="42">
        <v>135.82697524050573</v>
      </c>
      <c r="Q510" s="42">
        <v>81.398058473719786</v>
      </c>
      <c r="R510" s="42">
        <v>136.01077722477447</v>
      </c>
      <c r="S510" s="42">
        <v>107.46595497579767</v>
      </c>
      <c r="T510" s="42">
        <v>131.52392531314459</v>
      </c>
      <c r="U510" s="42">
        <v>133.47268104812443</v>
      </c>
      <c r="V510" s="42">
        <v>144.92966778593291</v>
      </c>
      <c r="W510" s="42">
        <v>127.51595779812135</v>
      </c>
      <c r="X510" s="42">
        <v>148.74354978178727</v>
      </c>
      <c r="Y510" s="42">
        <v>89.514100540610855</v>
      </c>
      <c r="Z510" s="42">
        <v>132.9073038786195</v>
      </c>
      <c r="AA510" s="42">
        <v>119.63921120041279</v>
      </c>
      <c r="AB510" s="43">
        <v>4.0236100847572231</v>
      </c>
      <c r="AC510" s="43">
        <v>5.7882304257116601</v>
      </c>
      <c r="AD510" s="43">
        <v>6.1424063118565408</v>
      </c>
      <c r="AE510" s="43">
        <v>1.8268291030670181</v>
      </c>
      <c r="AF510" s="43">
        <v>2.5316307197785104</v>
      </c>
      <c r="AG510" s="43">
        <v>-8.658008658009031E-2</v>
      </c>
      <c r="AH510" s="43">
        <v>8.8739736881475508</v>
      </c>
      <c r="AI510" s="43">
        <v>11.428983382796432</v>
      </c>
      <c r="AJ510" s="43">
        <v>8.9689215564710878</v>
      </c>
      <c r="AK510" s="43">
        <v>19.602085883888964</v>
      </c>
      <c r="AL510" s="43">
        <v>28.011744280204496</v>
      </c>
      <c r="AM510" s="43">
        <v>2.6708136920015724</v>
      </c>
      <c r="AN510" s="43">
        <v>7.6548992691599205</v>
      </c>
      <c r="AO510" s="43">
        <v>19.096711240613228</v>
      </c>
      <c r="AP510" s="43">
        <v>25.01195089232273</v>
      </c>
      <c r="AQ510" s="43">
        <v>12.260811655103932</v>
      </c>
      <c r="AR510" s="43">
        <v>18.105015804437574</v>
      </c>
      <c r="AS510" s="43">
        <v>27.075923265386347</v>
      </c>
      <c r="AT510" s="43">
        <v>35.835932762041153</v>
      </c>
      <c r="AU510" s="43">
        <v>13.644790301234689</v>
      </c>
      <c r="AV510" s="43">
        <v>15.246024567410309</v>
      </c>
      <c r="AW510" s="43">
        <v>23.045400145814821</v>
      </c>
      <c r="AX510" s="43">
        <v>28.393732211770818</v>
      </c>
      <c r="AY510" s="43">
        <v>17.535805539659609</v>
      </c>
      <c r="AZ510" s="43">
        <v>-2.5553471812189699E-2</v>
      </c>
      <c r="BA510" s="43">
        <v>0.93306845965770435</v>
      </c>
      <c r="BB510" s="43">
        <v>1.9245885572915178</v>
      </c>
      <c r="BC510" s="43">
        <v>-9.155661266196935E-2</v>
      </c>
      <c r="BD510" s="43">
        <v>-1.4655698798732186</v>
      </c>
      <c r="BE510" s="43">
        <v>-10.771667250988315</v>
      </c>
      <c r="BF510" s="43">
        <v>-2.982648884334993</v>
      </c>
      <c r="BG510" s="43">
        <v>6.4126221542829098</v>
      </c>
      <c r="BH510" s="43">
        <v>19.323049227866917</v>
      </c>
      <c r="BI510" s="43">
        <v>51.530669856870801</v>
      </c>
      <c r="BJ510" s="43">
        <v>35.124895173784232</v>
      </c>
      <c r="BK510" s="43">
        <v>6.9906166783504364</v>
      </c>
      <c r="BL510" s="43">
        <v>31.692467815287184</v>
      </c>
      <c r="BM510" s="43">
        <v>10.307018416849779</v>
      </c>
      <c r="BN510" s="43">
        <v>67.835957592459039</v>
      </c>
      <c r="BO510" s="43">
        <v>15.408120535733216</v>
      </c>
      <c r="BP510" s="43">
        <v>25.689363366650131</v>
      </c>
      <c r="BQ510" s="43">
        <v>58.651827159379287</v>
      </c>
      <c r="BR510" s="43">
        <v>40.94565092809794</v>
      </c>
      <c r="BS510" s="43">
        <v>13.567466862724897</v>
      </c>
      <c r="BT510" s="43">
        <v>38.49282111639485</v>
      </c>
      <c r="BU510" s="43">
        <v>15.816208610676053</v>
      </c>
      <c r="BV510" s="43">
        <v>70.03584011367667</v>
      </c>
      <c r="BW510" s="43">
        <v>20.256138220810669</v>
      </c>
      <c r="BX510" s="43">
        <v>4.0790891465190668</v>
      </c>
      <c r="BY510" s="43">
        <v>0.39102539953782056</v>
      </c>
      <c r="BZ510" s="43">
        <v>0.19514026778368751</v>
      </c>
      <c r="CA510" s="43">
        <v>0.95475514034698805</v>
      </c>
      <c r="CB510" s="43">
        <v>0.43623506430195574</v>
      </c>
      <c r="CC510" s="43">
        <v>-3.6435966964112693E-2</v>
      </c>
      <c r="CD510" s="43">
        <v>1.0545648423620408</v>
      </c>
      <c r="CE510" s="43">
        <v>1.0838043991506865</v>
      </c>
      <c r="CF510" s="43">
        <v>8.4134790850238765</v>
      </c>
      <c r="CG510" s="43">
        <v>2.4661940067771648</v>
      </c>
      <c r="CH510" s="43">
        <v>1.5165794436621334</v>
      </c>
      <c r="CI510" s="43">
        <v>1.3498660272210008</v>
      </c>
      <c r="CJ510" s="43">
        <v>1.082064497495832</v>
      </c>
      <c r="CK510" s="43">
        <v>0.10453376918357037</v>
      </c>
      <c r="CL510" s="43">
        <v>1.3735913916168545</v>
      </c>
      <c r="CM510" s="43">
        <v>0.52064994906732087</v>
      </c>
      <c r="CN510" s="43">
        <v>-7.6457799030087426E-2</v>
      </c>
      <c r="CO510" s="43">
        <v>7.6565992838036556E-2</v>
      </c>
      <c r="CP510" s="43">
        <v>-1.8040078254705976E-2</v>
      </c>
      <c r="CQ510" s="43">
        <v>-0.10420688273074312</v>
      </c>
      <c r="CR510" s="43">
        <v>-0.22703751180780429</v>
      </c>
      <c r="CS510" s="43">
        <v>-0.2327063119487523</v>
      </c>
      <c r="CT510" s="43">
        <v>-0.17481298613560586</v>
      </c>
      <c r="CU510" s="43">
        <v>0.60377997900948754</v>
      </c>
      <c r="CV510" s="43">
        <v>0</v>
      </c>
      <c r="CW510" s="43">
        <v>0</v>
      </c>
      <c r="CX510" s="43">
        <v>0</v>
      </c>
      <c r="CY510" s="43">
        <v>0</v>
      </c>
      <c r="CZ510" s="43">
        <v>0</v>
      </c>
      <c r="DA510" s="43">
        <v>0</v>
      </c>
      <c r="DB510" s="43">
        <v>0</v>
      </c>
      <c r="DC510" s="43">
        <v>0</v>
      </c>
      <c r="DD510" s="44"/>
      <c r="DE510" s="44"/>
      <c r="DF510" s="43" t="s">
        <v>496</v>
      </c>
      <c r="DG510" s="43" t="s">
        <v>496</v>
      </c>
      <c r="DH510" s="44"/>
      <c r="DI510" s="44"/>
      <c r="DJ510" s="43"/>
      <c r="DK510" s="43"/>
    </row>
    <row r="511" spans="1:115" x14ac:dyDescent="0.25">
      <c r="A511" s="41">
        <v>2021</v>
      </c>
      <c r="B511" s="41" t="s">
        <v>172</v>
      </c>
      <c r="C511" s="41" t="s">
        <v>177</v>
      </c>
      <c r="D511" s="42">
        <v>105.45606848516201</v>
      </c>
      <c r="E511" s="42">
        <v>97.799531569138225</v>
      </c>
      <c r="F511" s="42">
        <v>98.37482545634947</v>
      </c>
      <c r="G511" s="42">
        <v>108.67711657644416</v>
      </c>
      <c r="H511" s="42">
        <v>93.032764148822579</v>
      </c>
      <c r="I511" s="42">
        <v>83.438891205881504</v>
      </c>
      <c r="J511" s="42">
        <v>114.49274087930155</v>
      </c>
      <c r="K511" s="42">
        <v>112.48106935369908</v>
      </c>
      <c r="L511" s="42">
        <v>158.49347537361419</v>
      </c>
      <c r="M511" s="42">
        <v>122.05467858641195</v>
      </c>
      <c r="N511" s="42">
        <v>130.29983546762639</v>
      </c>
      <c r="O511" s="42">
        <v>156.34937473795526</v>
      </c>
      <c r="P511" s="42">
        <v>157.94059397916112</v>
      </c>
      <c r="Q511" s="42">
        <v>135.65309150182193</v>
      </c>
      <c r="R511" s="42">
        <v>323.79670785302153</v>
      </c>
      <c r="S511" s="42">
        <v>133.73620373193845</v>
      </c>
      <c r="T511" s="42">
        <v>174.80085747718147</v>
      </c>
      <c r="U511" s="42">
        <v>138.5086353262331</v>
      </c>
      <c r="V511" s="42">
        <v>147.96496900182331</v>
      </c>
      <c r="W511" s="42">
        <v>175.93856135024632</v>
      </c>
      <c r="X511" s="42">
        <v>171.90568657448227</v>
      </c>
      <c r="Y511" s="42">
        <v>148.43472934754934</v>
      </c>
      <c r="Z511" s="42">
        <v>314.54693005222862</v>
      </c>
      <c r="AA511" s="42">
        <v>148.90800737342965</v>
      </c>
      <c r="AB511" s="43">
        <v>4.2602493701924038</v>
      </c>
      <c r="AC511" s="43">
        <v>5.4288871886423617</v>
      </c>
      <c r="AD511" s="43">
        <v>7.4403383257529043</v>
      </c>
      <c r="AE511" s="43">
        <v>2.5062785657512965</v>
      </c>
      <c r="AF511" s="43">
        <v>2.506861465243948</v>
      </c>
      <c r="AG511" s="43">
        <v>5.0556858147713823</v>
      </c>
      <c r="AH511" s="43">
        <v>6.4160848166875395</v>
      </c>
      <c r="AI511" s="43">
        <v>10.848538529672247</v>
      </c>
      <c r="AJ511" s="43">
        <v>19.447080918256066</v>
      </c>
      <c r="AK511" s="43">
        <v>11.139615344378617</v>
      </c>
      <c r="AL511" s="43">
        <v>10.490997711597561</v>
      </c>
      <c r="AM511" s="43">
        <v>16.321014619632624</v>
      </c>
      <c r="AN511" s="43">
        <v>24.333131736196513</v>
      </c>
      <c r="AO511" s="43">
        <v>40.525905130299343</v>
      </c>
      <c r="AP511" s="43">
        <v>47.564865617886774</v>
      </c>
      <c r="AQ511" s="43">
        <v>12.439074907048742</v>
      </c>
      <c r="AR511" s="43">
        <v>27.561460677212146</v>
      </c>
      <c r="AS511" s="43">
        <v>18.861747240566508</v>
      </c>
      <c r="AT511" s="43">
        <v>18.150988716925376</v>
      </c>
      <c r="AU511" s="43">
        <v>27.026811663985772</v>
      </c>
      <c r="AV511" s="43">
        <v>31.069378041588426</v>
      </c>
      <c r="AW511" s="43">
        <v>42.947795929302359</v>
      </c>
      <c r="AX511" s="43">
        <v>46.631880529988209</v>
      </c>
      <c r="AY511" s="43">
        <v>17.883158940069311</v>
      </c>
      <c r="AZ511" s="43">
        <v>0.34720138153789826</v>
      </c>
      <c r="BA511" s="43">
        <v>1.3038144178123101</v>
      </c>
      <c r="BB511" s="43">
        <v>2.3772541859329976</v>
      </c>
      <c r="BC511" s="43">
        <v>0.13019631546786758</v>
      </c>
      <c r="BD511" s="43">
        <v>-1.139859274702959</v>
      </c>
      <c r="BE511" s="43">
        <v>-9.5654504640332316</v>
      </c>
      <c r="BF511" s="43">
        <v>-1.9349383682473187</v>
      </c>
      <c r="BG511" s="43">
        <v>6.788036280952503</v>
      </c>
      <c r="BH511" s="43">
        <v>19.337840930534256</v>
      </c>
      <c r="BI511" s="43">
        <v>46.557034216688621</v>
      </c>
      <c r="BJ511" s="43">
        <v>32.334255093353526</v>
      </c>
      <c r="BK511" s="43">
        <v>8.0106061455456725</v>
      </c>
      <c r="BL511" s="43">
        <v>30.834318593969101</v>
      </c>
      <c r="BM511" s="43">
        <v>14.010782922443932</v>
      </c>
      <c r="BN511" s="43">
        <v>62.096530907998002</v>
      </c>
      <c r="BO511" s="43">
        <v>15.090432425321776</v>
      </c>
      <c r="BP511" s="43">
        <v>25.913532931278493</v>
      </c>
      <c r="BQ511" s="43">
        <v>53.651530322448515</v>
      </c>
      <c r="BR511" s="43">
        <v>38.321794761262829</v>
      </c>
      <c r="BS511" s="43">
        <v>15.043425371686547</v>
      </c>
      <c r="BT511" s="43">
        <v>37.619065641304147</v>
      </c>
      <c r="BU511" s="43">
        <v>19.250817640084385</v>
      </c>
      <c r="BV511" s="43">
        <v>63.457452425552205</v>
      </c>
      <c r="BW511" s="43">
        <v>19.998836083733472</v>
      </c>
      <c r="BX511" s="43">
        <v>4.324897502469419</v>
      </c>
      <c r="BY511" s="43">
        <v>0.37465439199026707</v>
      </c>
      <c r="BZ511" s="43">
        <v>0.30150903481086921</v>
      </c>
      <c r="CA511" s="43">
        <v>1.1978187251787469</v>
      </c>
      <c r="CB511" s="43">
        <v>0.43695203483122663</v>
      </c>
      <c r="CC511" s="43">
        <v>6.5179599702416199E-2</v>
      </c>
      <c r="CD511" s="43">
        <v>0.97356253272045779</v>
      </c>
      <c r="CE511" s="43">
        <v>0.97522118323543505</v>
      </c>
      <c r="CF511" s="43">
        <v>18.540449914185107</v>
      </c>
      <c r="CG511" s="43">
        <v>1.1664861808135552</v>
      </c>
      <c r="CH511" s="43">
        <v>0.43029172432657775</v>
      </c>
      <c r="CI511" s="43">
        <v>8.9092215214461241</v>
      </c>
      <c r="CJ511" s="43">
        <v>2.9484794424684737</v>
      </c>
      <c r="CK511" s="43">
        <v>0.35831612367149129</v>
      </c>
      <c r="CL511" s="43">
        <v>4.2260001769389994</v>
      </c>
      <c r="CM511" s="43">
        <v>0.50165474451988534</v>
      </c>
      <c r="CN511" s="43">
        <v>0.34644609576324759</v>
      </c>
      <c r="CO511" s="43">
        <v>0.1019360179113255</v>
      </c>
      <c r="CP511" s="43">
        <v>4.3527339453431721E-2</v>
      </c>
      <c r="CQ511" s="43">
        <v>1.3120854566213345E-2</v>
      </c>
      <c r="CR511" s="43">
        <v>-0.16941179371305204</v>
      </c>
      <c r="CS511" s="43">
        <v>-0.2065933036968734</v>
      </c>
      <c r="CT511" s="43">
        <v>-7.413447464553391E-2</v>
      </c>
      <c r="CU511" s="43">
        <v>0.63800145588773638</v>
      </c>
      <c r="CV511" s="43">
        <v>0</v>
      </c>
      <c r="CW511" s="43">
        <v>0</v>
      </c>
      <c r="CX511" s="43">
        <v>0</v>
      </c>
      <c r="CY511" s="43">
        <v>0</v>
      </c>
      <c r="CZ511" s="43">
        <v>0</v>
      </c>
      <c r="DA511" s="43">
        <v>0</v>
      </c>
      <c r="DB511" s="43">
        <v>0</v>
      </c>
      <c r="DC511" s="43">
        <v>0</v>
      </c>
      <c r="DD511" s="44"/>
      <c r="DE511" s="44"/>
      <c r="DF511" s="43" t="s">
        <v>496</v>
      </c>
      <c r="DG511" s="43" t="s">
        <v>496</v>
      </c>
      <c r="DH511" s="44"/>
      <c r="DI511" s="44"/>
      <c r="DJ511" s="43"/>
      <c r="DK511" s="43"/>
    </row>
    <row r="512" spans="1:115" x14ac:dyDescent="0.25">
      <c r="A512" s="41">
        <v>2022</v>
      </c>
      <c r="B512" s="41" t="s">
        <v>160</v>
      </c>
      <c r="C512" s="41" t="s">
        <v>177</v>
      </c>
      <c r="D512" s="42">
        <v>99.871049701677933</v>
      </c>
      <c r="E512" s="42">
        <v>96.17185261514274</v>
      </c>
      <c r="F512" s="42">
        <v>97.977341584993354</v>
      </c>
      <c r="G512" s="42">
        <v>105.74115369784791</v>
      </c>
      <c r="H512" s="42">
        <v>91.941126992892379</v>
      </c>
      <c r="I512" s="42">
        <v>86.814156717069352</v>
      </c>
      <c r="J512" s="42">
        <v>83.024569229108963</v>
      </c>
      <c r="K512" s="42">
        <v>112.76987873900548</v>
      </c>
      <c r="L512" s="42">
        <v>111.66479389607913</v>
      </c>
      <c r="M512" s="42">
        <v>91.644742275820505</v>
      </c>
      <c r="N512" s="42">
        <v>129.23235634704392</v>
      </c>
      <c r="O512" s="42">
        <v>113.57107714873464</v>
      </c>
      <c r="P512" s="42">
        <v>117.55557359634288</v>
      </c>
      <c r="Q512" s="42">
        <v>115.55570547398774</v>
      </c>
      <c r="R512" s="42">
        <v>96.897025050503643</v>
      </c>
      <c r="S512" s="42">
        <v>131.28082263100563</v>
      </c>
      <c r="T512" s="42">
        <v>128.6065565403841</v>
      </c>
      <c r="U512" s="42">
        <v>105.53301869244109</v>
      </c>
      <c r="V512" s="42">
        <v>148.0252267094701</v>
      </c>
      <c r="W512" s="42">
        <v>133.85381003298161</v>
      </c>
      <c r="X512" s="42">
        <v>130.81241747204317</v>
      </c>
      <c r="Y512" s="42">
        <v>126.12232454028216</v>
      </c>
      <c r="Z512" s="42">
        <v>97.722566907670483</v>
      </c>
      <c r="AA512" s="42">
        <v>148.24883235723328</v>
      </c>
      <c r="AB512" s="43">
        <v>4.7753138615916457</v>
      </c>
      <c r="AC512" s="43">
        <v>4.9446672288866456</v>
      </c>
      <c r="AD512" s="43">
        <v>7.4785147156409382</v>
      </c>
      <c r="AE512" s="43">
        <v>1.8057893360080124</v>
      </c>
      <c r="AF512" s="43">
        <v>3.1825361304698818</v>
      </c>
      <c r="AG512" s="43">
        <v>9.5783752019979573</v>
      </c>
      <c r="AH512" s="43">
        <v>14.616279352074768</v>
      </c>
      <c r="AI512" s="43">
        <v>11.198818316100434</v>
      </c>
      <c r="AJ512" s="43">
        <v>14.665996397114167</v>
      </c>
      <c r="AK512" s="43">
        <v>5.4371343535264405</v>
      </c>
      <c r="AL512" s="43">
        <v>35.964020176490493</v>
      </c>
      <c r="AM512" s="43">
        <v>9.9171893136809519</v>
      </c>
      <c r="AN512" s="43">
        <v>12.583352462151097</v>
      </c>
      <c r="AO512" s="43">
        <v>65.600498444863305</v>
      </c>
      <c r="AP512" s="43">
        <v>75.650160069073564</v>
      </c>
      <c r="AQ512" s="43">
        <v>23.452524935661788</v>
      </c>
      <c r="AR512" s="43">
        <v>26.644535377158164</v>
      </c>
      <c r="AS512" s="43">
        <v>14.185600424975453</v>
      </c>
      <c r="AT512" s="43">
        <v>46.161224481848961</v>
      </c>
      <c r="AU512" s="43">
        <v>24.81436793918148</v>
      </c>
      <c r="AV512" s="43">
        <v>20.576864867102618</v>
      </c>
      <c r="AW512" s="43">
        <v>70.41553705780214</v>
      </c>
      <c r="AX512" s="43">
        <v>80.981117076021334</v>
      </c>
      <c r="AY512" s="43">
        <v>30.591186731210485</v>
      </c>
      <c r="AZ512" s="43">
        <v>4.7753138615916457</v>
      </c>
      <c r="BA512" s="43">
        <v>4.9446672288866456</v>
      </c>
      <c r="BB512" s="43">
        <v>7.4785147156409382</v>
      </c>
      <c r="BC512" s="43">
        <v>1.8057893360080124</v>
      </c>
      <c r="BD512" s="43">
        <v>3.1825361304698818</v>
      </c>
      <c r="BE512" s="43">
        <v>9.5783752019979573</v>
      </c>
      <c r="BF512" s="43">
        <v>14.616279352074768</v>
      </c>
      <c r="BG512" s="43">
        <v>11.198818316100434</v>
      </c>
      <c r="BH512" s="43">
        <v>14.665996397114167</v>
      </c>
      <c r="BI512" s="43">
        <v>5.4371343535264405</v>
      </c>
      <c r="BJ512" s="43">
        <v>35.964020176490493</v>
      </c>
      <c r="BK512" s="43">
        <v>9.9171893136809519</v>
      </c>
      <c r="BL512" s="43">
        <v>12.583352462151097</v>
      </c>
      <c r="BM512" s="43">
        <v>65.600498444863305</v>
      </c>
      <c r="BN512" s="43">
        <v>75.650160069073564</v>
      </c>
      <c r="BO512" s="43">
        <v>23.452524935661788</v>
      </c>
      <c r="BP512" s="43">
        <v>26.644535377158164</v>
      </c>
      <c r="BQ512" s="43">
        <v>14.185600424975453</v>
      </c>
      <c r="BR512" s="43">
        <v>46.161224481848961</v>
      </c>
      <c r="BS512" s="43">
        <v>24.81436793918148</v>
      </c>
      <c r="BT512" s="43">
        <v>20.576864867102618</v>
      </c>
      <c r="BU512" s="43">
        <v>70.41553705780214</v>
      </c>
      <c r="BV512" s="43">
        <v>80.981117076021334</v>
      </c>
      <c r="BW512" s="43">
        <v>30.591186731210485</v>
      </c>
      <c r="BX512" s="43">
        <v>4.549566418140353</v>
      </c>
      <c r="BY512" s="43">
        <v>0.35335043266255189</v>
      </c>
      <c r="BZ512" s="43">
        <v>0.31921918557144441</v>
      </c>
      <c r="CA512" s="43">
        <v>0.61228568748991052</v>
      </c>
      <c r="CB512" s="43">
        <v>0.51659410201248601</v>
      </c>
      <c r="CC512" s="43">
        <v>0.14102497274059053</v>
      </c>
      <c r="CD512" s="43">
        <v>1.4604643997805955</v>
      </c>
      <c r="CE512" s="43">
        <v>1.1466276378827742</v>
      </c>
      <c r="CF512" s="43">
        <v>14.288130311029445</v>
      </c>
      <c r="CG512" s="43">
        <v>0.44978301973493445</v>
      </c>
      <c r="CH512" s="43">
        <v>2.044318250093534</v>
      </c>
      <c r="CI512" s="43">
        <v>5.662685187473679</v>
      </c>
      <c r="CJ512" s="43">
        <v>1.6340968432202043</v>
      </c>
      <c r="CK512" s="43">
        <v>0.59754845259004341</v>
      </c>
      <c r="CL512" s="43">
        <v>2.6724530340646271</v>
      </c>
      <c r="CM512" s="43">
        <v>1.2272455238524205</v>
      </c>
      <c r="CN512" s="43">
        <v>4.5495664181403548</v>
      </c>
      <c r="CO512" s="43">
        <v>0.35335043266255228</v>
      </c>
      <c r="CP512" s="43">
        <v>0.31921918557144435</v>
      </c>
      <c r="CQ512" s="43">
        <v>0.61228568748991286</v>
      </c>
      <c r="CR512" s="43">
        <v>0.51659410201248579</v>
      </c>
      <c r="CS512" s="43">
        <v>0.14102497274059048</v>
      </c>
      <c r="CT512" s="43">
        <v>1.4604643997805946</v>
      </c>
      <c r="CU512" s="43">
        <v>1.1466276378827742</v>
      </c>
      <c r="CV512" s="43">
        <v>14.288130311029439</v>
      </c>
      <c r="CW512" s="43">
        <v>0.44978301973493318</v>
      </c>
      <c r="CX512" s="43">
        <v>2.0443182500935349</v>
      </c>
      <c r="CY512" s="43">
        <v>5.662685187473679</v>
      </c>
      <c r="CZ512" s="43">
        <v>1.6340968432202041</v>
      </c>
      <c r="DA512" s="43">
        <v>0.59754845259004341</v>
      </c>
      <c r="DB512" s="43">
        <v>2.6724530340646262</v>
      </c>
      <c r="DC512" s="43">
        <v>1.2272455238524205</v>
      </c>
      <c r="DD512" s="44"/>
      <c r="DE512" s="44"/>
      <c r="DF512" s="43"/>
      <c r="DG512" s="43"/>
      <c r="DH512" s="44"/>
      <c r="DI512" s="44"/>
      <c r="DJ512" s="43"/>
      <c r="DK512" s="43"/>
    </row>
    <row r="513" spans="1:115" x14ac:dyDescent="0.25">
      <c r="A513" s="41">
        <v>2022</v>
      </c>
      <c r="B513" s="41" t="s">
        <v>162</v>
      </c>
      <c r="C513" s="41" t="s">
        <v>177</v>
      </c>
      <c r="D513" s="42">
        <v>99.524568132244312</v>
      </c>
      <c r="E513" s="42">
        <v>97.44939132903454</v>
      </c>
      <c r="F513" s="42">
        <v>98.531470909539237</v>
      </c>
      <c r="G513" s="42">
        <v>105.35855071874505</v>
      </c>
      <c r="H513" s="42">
        <v>91.659962112197107</v>
      </c>
      <c r="I513" s="42">
        <v>84.975218955801495</v>
      </c>
      <c r="J513" s="42">
        <v>81.284298795720062</v>
      </c>
      <c r="K513" s="42">
        <v>113.01434809420259</v>
      </c>
      <c r="L513" s="42">
        <v>104.99168714390201</v>
      </c>
      <c r="M513" s="42">
        <v>92.999741398805156</v>
      </c>
      <c r="N513" s="42">
        <v>133.08107782843516</v>
      </c>
      <c r="O513" s="42">
        <v>104.48160338470367</v>
      </c>
      <c r="P513" s="42">
        <v>115.60539069747952</v>
      </c>
      <c r="Q513" s="42">
        <v>123.42440599134214</v>
      </c>
      <c r="R513" s="42">
        <v>87.347266360215087</v>
      </c>
      <c r="S513" s="42">
        <v>101.46385458359943</v>
      </c>
      <c r="T513" s="42">
        <v>123.10706935783725</v>
      </c>
      <c r="U513" s="42">
        <v>108.41924875137899</v>
      </c>
      <c r="V513" s="42">
        <v>154.62193479972197</v>
      </c>
      <c r="W513" s="42">
        <v>125.95453156342981</v>
      </c>
      <c r="X513" s="42">
        <v>130.34220421683173</v>
      </c>
      <c r="Y513" s="42">
        <v>133.79502958634345</v>
      </c>
      <c r="Z513" s="42">
        <v>89.319727693536663</v>
      </c>
      <c r="AA513" s="42">
        <v>115.88518586867637</v>
      </c>
      <c r="AB513" s="43">
        <v>4.6543880132540183</v>
      </c>
      <c r="AC513" s="43">
        <v>5.379315049802158</v>
      </c>
      <c r="AD513" s="43">
        <v>6.2620199704480406</v>
      </c>
      <c r="AE513" s="43">
        <v>2.1456311272302742</v>
      </c>
      <c r="AF513" s="43">
        <v>1.0712158439431407</v>
      </c>
      <c r="AG513" s="43">
        <v>8.0189377126794081</v>
      </c>
      <c r="AH513" s="43">
        <v>15.478002135053458</v>
      </c>
      <c r="AI513" s="43">
        <v>11.382627541529633</v>
      </c>
      <c r="AJ513" s="43">
        <v>5.465732419430247</v>
      </c>
      <c r="AK513" s="43">
        <v>-12.34765910551523</v>
      </c>
      <c r="AL513" s="43">
        <v>23.607061094174831</v>
      </c>
      <c r="AM513" s="43">
        <v>3.5344372783111089</v>
      </c>
      <c r="AN513" s="43">
        <v>5.5378727171785158</v>
      </c>
      <c r="AO513" s="43">
        <v>55.046642769888756</v>
      </c>
      <c r="AP513" s="43">
        <v>56.742677681330058</v>
      </c>
      <c r="AQ513" s="43">
        <v>16.111375615554625</v>
      </c>
      <c r="AR513" s="43">
        <v>17.881959770799583</v>
      </c>
      <c r="AS513" s="43">
        <v>-4.2488104654955112</v>
      </c>
      <c r="AT513" s="43">
        <v>35.046024030735957</v>
      </c>
      <c r="AU513" s="43">
        <v>19.73972770540491</v>
      </c>
      <c r="AV513" s="43">
        <v>13.277620285286407</v>
      </c>
      <c r="AW513" s="43">
        <v>57.651079615257572</v>
      </c>
      <c r="AX513" s="43">
        <v>59.855573925066999</v>
      </c>
      <c r="AY513" s="43">
        <v>23.345551830518076</v>
      </c>
      <c r="AZ513" s="43">
        <v>4.7149210898102867</v>
      </c>
      <c r="BA513" s="43">
        <v>5.1629759712168655</v>
      </c>
      <c r="BB513" s="43">
        <v>6.865090434686727</v>
      </c>
      <c r="BC513" s="43">
        <v>1.9751191269059998</v>
      </c>
      <c r="BD513" s="43">
        <v>2.1175803708802343</v>
      </c>
      <c r="BE513" s="43">
        <v>8.8014153029633224</v>
      </c>
      <c r="BF513" s="43">
        <v>15.040963925551832</v>
      </c>
      <c r="BG513" s="43">
        <v>11.290746543724373</v>
      </c>
      <c r="BH513" s="43">
        <v>10.01522558029011</v>
      </c>
      <c r="BI513" s="43">
        <v>-4.338968657230402</v>
      </c>
      <c r="BJ513" s="43">
        <v>29.401028801854533</v>
      </c>
      <c r="BK513" s="43">
        <v>6.7634616266809777</v>
      </c>
      <c r="BL513" s="43">
        <v>8.9762672208895111</v>
      </c>
      <c r="BM513" s="43">
        <v>59.976511641455389</v>
      </c>
      <c r="BN513" s="43">
        <v>66.148527820356634</v>
      </c>
      <c r="BO513" s="43">
        <v>20.141117986412848</v>
      </c>
      <c r="BP513" s="43">
        <v>22.201919881486319</v>
      </c>
      <c r="BQ513" s="43">
        <v>4.0358022591961751</v>
      </c>
      <c r="BR513" s="43">
        <v>40.263106595412388</v>
      </c>
      <c r="BS513" s="43">
        <v>22.301557734249911</v>
      </c>
      <c r="BT513" s="43">
        <v>16.819892954106397</v>
      </c>
      <c r="BU513" s="43">
        <v>63.597086764922729</v>
      </c>
      <c r="BV513" s="43">
        <v>70.23767730254778</v>
      </c>
      <c r="BW513" s="43">
        <v>27.310087578689846</v>
      </c>
      <c r="BX513" s="43">
        <v>4.3685926827222676</v>
      </c>
      <c r="BY513" s="43">
        <v>0.41626962719205962</v>
      </c>
      <c r="BZ513" s="43">
        <v>0.26023230408940445</v>
      </c>
      <c r="CA513" s="43">
        <v>0.8777005652777321</v>
      </c>
      <c r="CB513" s="43">
        <v>0.16886709759814253</v>
      </c>
      <c r="CC513" s="43">
        <v>0.12198377353613456</v>
      </c>
      <c r="CD513" s="43">
        <v>1.275656203162483</v>
      </c>
      <c r="CE513" s="43">
        <v>1.2478831118663107</v>
      </c>
      <c r="CF513" s="43">
        <v>4.8118139660514601</v>
      </c>
      <c r="CG513" s="43">
        <v>-2.143833170022416</v>
      </c>
      <c r="CH513" s="43">
        <v>1.3528604221860561</v>
      </c>
      <c r="CI513" s="43">
        <v>1.7257550597297862</v>
      </c>
      <c r="CJ513" s="43">
        <v>0.70413466965099036</v>
      </c>
      <c r="CK513" s="43">
        <v>0.56262527962075859</v>
      </c>
      <c r="CL513" s="43">
        <v>1.8819166981240141</v>
      </c>
      <c r="CM513" s="43">
        <v>0.72835500676227083</v>
      </c>
      <c r="CN513" s="43">
        <v>4.4048472153987692</v>
      </c>
      <c r="CO513" s="43">
        <v>0.39561102027231648</v>
      </c>
      <c r="CP513" s="43">
        <v>0.29026584819141821</v>
      </c>
      <c r="CQ513" s="43">
        <v>0.74368040532253765</v>
      </c>
      <c r="CR513" s="43">
        <v>0.3445011343155614</v>
      </c>
      <c r="CS513" s="43">
        <v>0.13149864450822502</v>
      </c>
      <c r="CT513" s="43">
        <v>1.2746257442652564</v>
      </c>
      <c r="CU513" s="43">
        <v>1.2246644185234541</v>
      </c>
      <c r="CV513" s="43">
        <v>9.4539185966939954</v>
      </c>
      <c r="CW513" s="43">
        <v>-0.84013522091976445</v>
      </c>
      <c r="CX513" s="43">
        <v>1.6767378755250797</v>
      </c>
      <c r="CY513" s="43">
        <v>3.6710402944828959</v>
      </c>
      <c r="CZ513" s="43">
        <v>1.1282918542253424</v>
      </c>
      <c r="DA513" s="43">
        <v>0.57977351600342764</v>
      </c>
      <c r="DB513" s="43">
        <v>2.2291312805561363</v>
      </c>
      <c r="DC513" s="43">
        <v>1.0090789968208786</v>
      </c>
      <c r="DD513" s="44"/>
      <c r="DE513" s="44"/>
      <c r="DF513" s="43"/>
      <c r="DG513" s="43"/>
      <c r="DH513" s="44"/>
      <c r="DI513" s="44"/>
      <c r="DJ513" s="43"/>
      <c r="DK513" s="43"/>
    </row>
    <row r="514" spans="1:115" x14ac:dyDescent="0.25">
      <c r="A514" s="41">
        <v>2022</v>
      </c>
      <c r="B514" s="41" t="s">
        <v>163</v>
      </c>
      <c r="C514" s="41" t="s">
        <v>177</v>
      </c>
      <c r="D514" s="42">
        <v>100.07654871065222</v>
      </c>
      <c r="E514" s="42">
        <v>97.510902452295994</v>
      </c>
      <c r="F514" s="42">
        <v>100.47869764512987</v>
      </c>
      <c r="G514" s="42">
        <v>106.05680032348606</v>
      </c>
      <c r="H514" s="42">
        <v>92.415572947296383</v>
      </c>
      <c r="I514" s="42">
        <v>80.913261495785775</v>
      </c>
      <c r="J514" s="42">
        <v>81.503811088328519</v>
      </c>
      <c r="K514" s="42">
        <v>113.3211331673911</v>
      </c>
      <c r="L514" s="42">
        <v>121.12105329312537</v>
      </c>
      <c r="M514" s="42">
        <v>107.17878859336349</v>
      </c>
      <c r="N514" s="42">
        <v>138.78166474404418</v>
      </c>
      <c r="O514" s="42">
        <v>122.76505314237087</v>
      </c>
      <c r="P514" s="42">
        <v>138.85718917025829</v>
      </c>
      <c r="Q514" s="42">
        <v>85.268011637455473</v>
      </c>
      <c r="R514" s="42">
        <v>100.27924760938534</v>
      </c>
      <c r="S514" s="42">
        <v>112.57938995204886</v>
      </c>
      <c r="T514" s="42">
        <v>143.3020353510405</v>
      </c>
      <c r="U514" s="42">
        <v>126.29271338643566</v>
      </c>
      <c r="V514" s="42">
        <v>163.20202217739353</v>
      </c>
      <c r="W514" s="42">
        <v>149.28126401622131</v>
      </c>
      <c r="X514" s="42">
        <v>157.5777577697487</v>
      </c>
      <c r="Y514" s="42">
        <v>96.650731591277179</v>
      </c>
      <c r="Z514" s="42">
        <v>101.13920633594651</v>
      </c>
      <c r="AA514" s="42">
        <v>130.00108848663083</v>
      </c>
      <c r="AB514" s="43">
        <v>4.9430372910595599</v>
      </c>
      <c r="AC514" s="43">
        <v>4.1035225971576716</v>
      </c>
      <c r="AD514" s="43">
        <v>6.7913350417074803</v>
      </c>
      <c r="AE514" s="43">
        <v>2.6512130004052503</v>
      </c>
      <c r="AF514" s="43">
        <v>1.1883322339883762</v>
      </c>
      <c r="AG514" s="43">
        <v>3.637447823494333</v>
      </c>
      <c r="AH514" s="43">
        <v>16.913752863858079</v>
      </c>
      <c r="AI514" s="43">
        <v>11.499301375435511</v>
      </c>
      <c r="AJ514" s="43">
        <v>10.108847807215348</v>
      </c>
      <c r="AK514" s="43">
        <v>-8.4424056498868865</v>
      </c>
      <c r="AL514" s="43">
        <v>23.356489476982635</v>
      </c>
      <c r="AM514" s="43">
        <v>10.715859437047603</v>
      </c>
      <c r="AN514" s="43">
        <v>12.360605868254758</v>
      </c>
      <c r="AO514" s="43">
        <v>30.847824989029139</v>
      </c>
      <c r="AP514" s="43">
        <v>42.989507700464749</v>
      </c>
      <c r="AQ514" s="43">
        <v>10.823010352381646</v>
      </c>
      <c r="AR514" s="43">
        <v>23.263132099615969</v>
      </c>
      <c r="AS514" s="43">
        <v>1.1235225242966829</v>
      </c>
      <c r="AT514" s="43">
        <v>36.167585692956038</v>
      </c>
      <c r="AU514" s="43">
        <v>27.72928878848926</v>
      </c>
      <c r="AV514" s="43">
        <v>20.285245439288758</v>
      </c>
      <c r="AW514" s="43">
        <v>37.458802973697928</v>
      </c>
      <c r="AX514" s="43">
        <v>43.538326330481979</v>
      </c>
      <c r="AY514" s="43">
        <v>18.900004744588372</v>
      </c>
      <c r="AZ514" s="43">
        <v>4.7910417443787656</v>
      </c>
      <c r="BA514" s="43">
        <v>4.8057323575001476</v>
      </c>
      <c r="BB514" s="43">
        <v>6.8401256417936152</v>
      </c>
      <c r="BC514" s="43">
        <v>2.2002108907583029</v>
      </c>
      <c r="BD514" s="43">
        <v>1.8045558673359219</v>
      </c>
      <c r="BE514" s="43">
        <v>7.0928282529348019</v>
      </c>
      <c r="BF514" s="43">
        <v>15.655237987299353</v>
      </c>
      <c r="BG514" s="43">
        <v>11.360353872248673</v>
      </c>
      <c r="BH514" s="43">
        <v>10.048778541387637</v>
      </c>
      <c r="BI514" s="43">
        <v>-5.8880951491079525</v>
      </c>
      <c r="BJ514" s="43">
        <v>27.243671226061352</v>
      </c>
      <c r="BK514" s="43">
        <v>8.1542043395350881</v>
      </c>
      <c r="BL514" s="43">
        <v>10.215366566033968</v>
      </c>
      <c r="BM514" s="43">
        <v>51.129197714806971</v>
      </c>
      <c r="BN514" s="43">
        <v>57.176385162112496</v>
      </c>
      <c r="BO514" s="43">
        <v>16.935755504650494</v>
      </c>
      <c r="BP514" s="43">
        <v>22.584783103549768</v>
      </c>
      <c r="BQ514" s="43">
        <v>2.9354482613198396</v>
      </c>
      <c r="BR514" s="43">
        <v>38.800569619542614</v>
      </c>
      <c r="BS514" s="43">
        <v>24.227901690641886</v>
      </c>
      <c r="BT514" s="43">
        <v>18.100289194099762</v>
      </c>
      <c r="BU514" s="43">
        <v>55.578167529153767</v>
      </c>
      <c r="BV514" s="43">
        <v>59.805431646597327</v>
      </c>
      <c r="BW514" s="43">
        <v>24.407620821659837</v>
      </c>
      <c r="BX514" s="43">
        <v>4.8096468676717432</v>
      </c>
      <c r="BY514" s="43">
        <v>0.32497772879751596</v>
      </c>
      <c r="BZ514" s="43">
        <v>0.31834313970899464</v>
      </c>
      <c r="CA514" s="43">
        <v>1.3297497628642847</v>
      </c>
      <c r="CB514" s="43">
        <v>0.20079690414401608</v>
      </c>
      <c r="CC514" s="43">
        <v>5.2742229625113629E-2</v>
      </c>
      <c r="CD514" s="43">
        <v>1.4193912713905099</v>
      </c>
      <c r="CE514" s="43">
        <v>1.1636458311413076</v>
      </c>
      <c r="CF514" s="43">
        <v>9.3988514675145556</v>
      </c>
      <c r="CG514" s="43">
        <v>-1.6628980037321908</v>
      </c>
      <c r="CH514" s="43">
        <v>1.3108808895195794</v>
      </c>
      <c r="CI514" s="43">
        <v>5.7271673423144378</v>
      </c>
      <c r="CJ514" s="43">
        <v>1.6069487616840132</v>
      </c>
      <c r="CK514" s="43">
        <v>0.3454994299753531</v>
      </c>
      <c r="CL514" s="43">
        <v>1.5895027568452134</v>
      </c>
      <c r="CM514" s="43">
        <v>0.48175029090814903</v>
      </c>
      <c r="CN514" s="43">
        <v>4.560614775875143</v>
      </c>
      <c r="CO514" s="43">
        <v>0.37165600724548631</v>
      </c>
      <c r="CP514" s="43">
        <v>0.29860271699618063</v>
      </c>
      <c r="CQ514" s="43">
        <v>0.94613600094481998</v>
      </c>
      <c r="CR514" s="43">
        <v>0.3111564491096378</v>
      </c>
      <c r="CS514" s="43">
        <v>0.10526197989212813</v>
      </c>
      <c r="CT514" s="43">
        <v>1.3228647459191101</v>
      </c>
      <c r="CU514" s="43">
        <v>1.2049368757677803</v>
      </c>
      <c r="CV514" s="43">
        <v>9.4718661542858467</v>
      </c>
      <c r="CW514" s="43">
        <v>-1.1364113437078751</v>
      </c>
      <c r="CX514" s="43">
        <v>1.5577451334034489</v>
      </c>
      <c r="CY514" s="43">
        <v>4.4419537467687311</v>
      </c>
      <c r="CZ514" s="43">
        <v>1.2898442707867128</v>
      </c>
      <c r="DA514" s="43">
        <v>0.49585069631958417</v>
      </c>
      <c r="DB514" s="43">
        <v>2.0006582625525384</v>
      </c>
      <c r="DC514" s="43">
        <v>0.82222538816270641</v>
      </c>
      <c r="DD514" s="44"/>
      <c r="DE514" s="44"/>
      <c r="DF514" s="43"/>
      <c r="DG514" s="43"/>
      <c r="DH514" s="44"/>
      <c r="DI514" s="44"/>
      <c r="DJ514" s="43"/>
      <c r="DK514" s="43"/>
    </row>
    <row r="515" spans="1:115" x14ac:dyDescent="0.25">
      <c r="A515" s="41">
        <v>2022</v>
      </c>
      <c r="B515" s="41" t="s">
        <v>164</v>
      </c>
      <c r="C515" s="41" t="s">
        <v>177</v>
      </c>
      <c r="D515" s="42">
        <v>100.37944320246035</v>
      </c>
      <c r="E515" s="42">
        <v>98.037690020740257</v>
      </c>
      <c r="F515" s="42">
        <v>101.23950165977395</v>
      </c>
      <c r="G515" s="42">
        <v>106.35251312419291</v>
      </c>
      <c r="H515" s="42">
        <v>91.68623230180053</v>
      </c>
      <c r="I515" s="42">
        <v>83.043170421811212</v>
      </c>
      <c r="J515" s="42">
        <v>81.867533204631656</v>
      </c>
      <c r="K515" s="42">
        <v>114.3757068564766</v>
      </c>
      <c r="L515" s="42">
        <v>112.52205498842636</v>
      </c>
      <c r="M515" s="42">
        <v>106.58657869645309</v>
      </c>
      <c r="N515" s="42">
        <v>132.39345945016464</v>
      </c>
      <c r="O515" s="42">
        <v>112.8323388216744</v>
      </c>
      <c r="P515" s="42">
        <v>119.73366049068093</v>
      </c>
      <c r="Q515" s="42">
        <v>72.019900109727558</v>
      </c>
      <c r="R515" s="42">
        <v>100.83472279882015</v>
      </c>
      <c r="S515" s="42">
        <v>108.77741605294675</v>
      </c>
      <c r="T515" s="42">
        <v>136.27494522597661</v>
      </c>
      <c r="U515" s="42">
        <v>127.01392867574772</v>
      </c>
      <c r="V515" s="42">
        <v>156.98564334749594</v>
      </c>
      <c r="W515" s="42">
        <v>141.63479901111822</v>
      </c>
      <c r="X515" s="42">
        <v>137.72789537713035</v>
      </c>
      <c r="Y515" s="42">
        <v>83.712949842016258</v>
      </c>
      <c r="Z515" s="42">
        <v>104.36314144697167</v>
      </c>
      <c r="AA515" s="42">
        <v>127.0309526502293</v>
      </c>
      <c r="AB515" s="43">
        <v>4.9047674031563293</v>
      </c>
      <c r="AC515" s="43">
        <v>3.8840143728586574</v>
      </c>
      <c r="AD515" s="43">
        <v>7.1222246219388774</v>
      </c>
      <c r="AE515" s="43">
        <v>3.4708424976709784</v>
      </c>
      <c r="AF515" s="43">
        <v>1.7493603901086452E-2</v>
      </c>
      <c r="AG515" s="43">
        <v>7.0035992801439795</v>
      </c>
      <c r="AH515" s="43">
        <v>14.796202028414541</v>
      </c>
      <c r="AI515" s="43">
        <v>9.1713945827232468</v>
      </c>
      <c r="AJ515" s="43">
        <v>16.151262785533092</v>
      </c>
      <c r="AK515" s="43">
        <v>0.13644596171473733</v>
      </c>
      <c r="AL515" s="43">
        <v>30.926987197795608</v>
      </c>
      <c r="AM515" s="43">
        <v>16.250622149737161</v>
      </c>
      <c r="AN515" s="43">
        <v>15.051847215736203</v>
      </c>
      <c r="AO515" s="43">
        <v>25.228434411189671</v>
      </c>
      <c r="AP515" s="43">
        <v>74.977326215007409</v>
      </c>
      <c r="AQ515" s="43">
        <v>7.9636751519216009</v>
      </c>
      <c r="AR515" s="43">
        <v>31.687049621320206</v>
      </c>
      <c r="AS515" s="43">
        <v>11.601432295370406</v>
      </c>
      <c r="AT515" s="43">
        <v>45.127537014009448</v>
      </c>
      <c r="AU515" s="43">
        <v>36.271882085785847</v>
      </c>
      <c r="AV515" s="43">
        <v>24.174160773126463</v>
      </c>
      <c r="AW515" s="43">
        <v>34.242331555049724</v>
      </c>
      <c r="AX515" s="43">
        <v>79.981549277236482</v>
      </c>
      <c r="AY515" s="43">
        <v>16.494593824933123</v>
      </c>
      <c r="AZ515" s="43">
        <v>4.8195684445150322</v>
      </c>
      <c r="BA515" s="43">
        <v>4.5720001017130141</v>
      </c>
      <c r="BB515" s="43">
        <v>6.9117014825373913</v>
      </c>
      <c r="BC515" s="43">
        <v>2.516351221802493</v>
      </c>
      <c r="BD515" s="43">
        <v>1.3530042300648137</v>
      </c>
      <c r="BE515" s="43">
        <v>7.0707445623932941</v>
      </c>
      <c r="BF515" s="43">
        <v>15.439414142013398</v>
      </c>
      <c r="BG515" s="43">
        <v>10.800024595419977</v>
      </c>
      <c r="BH515" s="43">
        <v>11.512786724640822</v>
      </c>
      <c r="BI515" s="43">
        <v>-4.3485378177061556</v>
      </c>
      <c r="BJ515" s="43">
        <v>28.13827369320019</v>
      </c>
      <c r="BK515" s="43">
        <v>10.060729846392945</v>
      </c>
      <c r="BL515" s="43">
        <v>11.355134394912314</v>
      </c>
      <c r="BM515" s="43">
        <v>45.654052155622416</v>
      </c>
      <c r="BN515" s="43">
        <v>61.474831003327289</v>
      </c>
      <c r="BO515" s="43">
        <v>14.653374450258628</v>
      </c>
      <c r="BP515" s="43">
        <v>24.797346430871372</v>
      </c>
      <c r="BQ515" s="43">
        <v>5.1550340884996437</v>
      </c>
      <c r="BR515" s="43">
        <v>40.342705579963287</v>
      </c>
      <c r="BS515" s="43">
        <v>27.117277396386228</v>
      </c>
      <c r="BT515" s="43">
        <v>19.547603960694616</v>
      </c>
      <c r="BU515" s="43">
        <v>51.014627548263093</v>
      </c>
      <c r="BV515" s="43">
        <v>64.714505330188814</v>
      </c>
      <c r="BW515" s="43">
        <v>22.381404822113105</v>
      </c>
      <c r="BX515" s="43">
        <v>4.648169785558844</v>
      </c>
      <c r="BY515" s="43">
        <v>0.38630733386697103</v>
      </c>
      <c r="BZ515" s="43">
        <v>0.2567030614267784</v>
      </c>
      <c r="CA515" s="43">
        <v>1.832516697566497</v>
      </c>
      <c r="CB515" s="43">
        <v>-5.4727723385123907E-3</v>
      </c>
      <c r="CC515" s="43">
        <v>0.10357388715025878</v>
      </c>
      <c r="CD515" s="43">
        <v>1.037067437070752</v>
      </c>
      <c r="CE515" s="43">
        <v>1.0374741408160988</v>
      </c>
      <c r="CF515" s="43">
        <v>15.780810055825349</v>
      </c>
      <c r="CG515" s="43">
        <v>5.7732119213718628E-3</v>
      </c>
      <c r="CH515" s="43">
        <v>1.7710568829888051</v>
      </c>
      <c r="CI515" s="43">
        <v>8.5632988536545547</v>
      </c>
      <c r="CJ515" s="43">
        <v>2.2719346232886561</v>
      </c>
      <c r="CK515" s="43">
        <v>0.24277125049377724</v>
      </c>
      <c r="CL515" s="43">
        <v>2.497708498987834</v>
      </c>
      <c r="CM515" s="43">
        <v>0.4282667344903463</v>
      </c>
      <c r="CN515" s="43">
        <v>4.4735776216287872</v>
      </c>
      <c r="CO515" s="43">
        <v>0.37534348815258595</v>
      </c>
      <c r="CP515" s="43">
        <v>0.23368901575742748</v>
      </c>
      <c r="CQ515" s="43">
        <v>1.1410113299126432</v>
      </c>
      <c r="CR515" s="43">
        <v>0.17882180829808983</v>
      </c>
      <c r="CS515" s="43">
        <v>0.10484341097382913</v>
      </c>
      <c r="CT515" s="43">
        <v>1.2532015130505076</v>
      </c>
      <c r="CU515" s="43">
        <v>1.1866670554837042</v>
      </c>
      <c r="CV515" s="43">
        <v>10.900986784500637</v>
      </c>
      <c r="CW515" s="43">
        <v>-0.86623496302535807</v>
      </c>
      <c r="CX515" s="43">
        <v>1.5583615002029954</v>
      </c>
      <c r="CY515" s="43">
        <v>5.3991977375788558</v>
      </c>
      <c r="CZ515" s="43">
        <v>1.5130510192267419</v>
      </c>
      <c r="DA515" s="43">
        <v>0.43521717462656334</v>
      </c>
      <c r="DB515" s="43">
        <v>2.1192192001786965</v>
      </c>
      <c r="DC515" s="43">
        <v>0.74217511571214045</v>
      </c>
      <c r="DD515" s="44"/>
      <c r="DE515" s="44"/>
      <c r="DF515" s="43"/>
      <c r="DG515" s="43"/>
      <c r="DH515" s="44"/>
      <c r="DI515" s="44"/>
      <c r="DJ515" s="43"/>
      <c r="DK515" s="43"/>
    </row>
    <row r="516" spans="1:115" x14ac:dyDescent="0.25">
      <c r="A516" s="41">
        <v>2022</v>
      </c>
      <c r="B516" s="41" t="s">
        <v>165</v>
      </c>
      <c r="C516" s="41" t="s">
        <v>177</v>
      </c>
      <c r="D516" s="42">
        <v>100.85762136316501</v>
      </c>
      <c r="E516" s="42">
        <v>99.166971155489051</v>
      </c>
      <c r="F516" s="42">
        <v>101.92626663500799</v>
      </c>
      <c r="G516" s="42">
        <v>106.48817295241454</v>
      </c>
      <c r="H516" s="42">
        <v>91.662916189742887</v>
      </c>
      <c r="I516" s="42">
        <v>83.764778910409987</v>
      </c>
      <c r="J516" s="42">
        <v>83.599276819176822</v>
      </c>
      <c r="K516" s="42">
        <v>115.11091249085609</v>
      </c>
      <c r="L516" s="42">
        <v>115.83757805641284</v>
      </c>
      <c r="M516" s="42">
        <v>114.35977934908925</v>
      </c>
      <c r="N516" s="42">
        <v>133.06192858405549</v>
      </c>
      <c r="O516" s="42">
        <v>114.71255379710603</v>
      </c>
      <c r="P516" s="42">
        <v>120.93343474844043</v>
      </c>
      <c r="Q516" s="42">
        <v>80.148219423294378</v>
      </c>
      <c r="R516" s="42">
        <v>110.35124299865487</v>
      </c>
      <c r="S516" s="42">
        <v>114.64544373196381</v>
      </c>
      <c r="T516" s="42">
        <v>141.80455042005346</v>
      </c>
      <c r="U516" s="42">
        <v>138.0648516610047</v>
      </c>
      <c r="V516" s="42">
        <v>159.97050943565517</v>
      </c>
      <c r="W516" s="42">
        <v>145.80091656914448</v>
      </c>
      <c r="X516" s="42">
        <v>140.25600302846269</v>
      </c>
      <c r="Y516" s="42">
        <v>93.861799397957583</v>
      </c>
      <c r="Z516" s="42">
        <v>114.75512109462171</v>
      </c>
      <c r="AA516" s="42">
        <v>134.85864323466066</v>
      </c>
      <c r="AB516" s="43">
        <v>5.7249816065699344</v>
      </c>
      <c r="AC516" s="43">
        <v>4.9718683740421099</v>
      </c>
      <c r="AD516" s="43">
        <v>9.4825686153612097</v>
      </c>
      <c r="AE516" s="43">
        <v>3.685308035791679</v>
      </c>
      <c r="AF516" s="43">
        <v>0.99504800874157251</v>
      </c>
      <c r="AG516" s="43">
        <v>10.637970791698702</v>
      </c>
      <c r="AH516" s="43">
        <v>16.437641354749122</v>
      </c>
      <c r="AI516" s="43">
        <v>10.43400781788919</v>
      </c>
      <c r="AJ516" s="43">
        <v>28.176241200110685</v>
      </c>
      <c r="AK516" s="43">
        <v>42.622060769220795</v>
      </c>
      <c r="AL516" s="43">
        <v>78.710419118028298</v>
      </c>
      <c r="AM516" s="43">
        <v>17.977916418289432</v>
      </c>
      <c r="AN516" s="43">
        <v>32.759728965209177</v>
      </c>
      <c r="AO516" s="43">
        <v>45.54767082635518</v>
      </c>
      <c r="AP516" s="43">
        <v>64.505476103418545</v>
      </c>
      <c r="AQ516" s="43">
        <v>14.419466303243489</v>
      </c>
      <c r="AR516" s="43">
        <v>44.333885226767535</v>
      </c>
      <c r="AS516" s="43">
        <v>60.796735528042767</v>
      </c>
      <c r="AT516" s="43">
        <v>99.840124398734758</v>
      </c>
      <c r="AU516" s="43">
        <v>36.012391308009043</v>
      </c>
      <c r="AV516" s="43">
        <v>44.58149461345009</v>
      </c>
      <c r="AW516" s="43">
        <v>57.244742648340186</v>
      </c>
      <c r="AX516" s="43">
        <v>69.792024718120956</v>
      </c>
      <c r="AY516" s="43">
        <v>23.83586657209673</v>
      </c>
      <c r="AZ516" s="43">
        <v>5.0006959835336984</v>
      </c>
      <c r="BA516" s="43">
        <v>4.6529549948454374</v>
      </c>
      <c r="BB516" s="43">
        <v>7.425776088360192</v>
      </c>
      <c r="BC516" s="43">
        <v>2.749099822397949</v>
      </c>
      <c r="BD516" s="43">
        <v>1.281374317337769</v>
      </c>
      <c r="BE516" s="43">
        <v>7.764522976649646</v>
      </c>
      <c r="BF516" s="43">
        <v>15.640931776725896</v>
      </c>
      <c r="BG516" s="43">
        <v>10.725729101274894</v>
      </c>
      <c r="BH516" s="43">
        <v>14.560111455512192</v>
      </c>
      <c r="BI516" s="43">
        <v>3.2339730728139893</v>
      </c>
      <c r="BJ516" s="43">
        <v>35.810391626951898</v>
      </c>
      <c r="BK516" s="43">
        <v>11.571889611659959</v>
      </c>
      <c r="BL516" s="43">
        <v>15.015339117344183</v>
      </c>
      <c r="BM516" s="43">
        <v>45.636144586136631</v>
      </c>
      <c r="BN516" s="43">
        <v>62.139789147553138</v>
      </c>
      <c r="BO516" s="43">
        <v>14.6061473717507</v>
      </c>
      <c r="BP516" s="43">
        <v>28.460565167475039</v>
      </c>
      <c r="BQ516" s="43">
        <v>14.165640059692496</v>
      </c>
      <c r="BR516" s="43">
        <v>49.434563566129121</v>
      </c>
      <c r="BS516" s="43">
        <v>28.881638321081638</v>
      </c>
      <c r="BT516" s="43">
        <v>23.86508096176545</v>
      </c>
      <c r="BU516" s="43">
        <v>52.073404978158067</v>
      </c>
      <c r="BV516" s="43">
        <v>65.836320665744481</v>
      </c>
      <c r="BW516" s="43">
        <v>22.677601187656805</v>
      </c>
      <c r="BX516" s="43">
        <v>5.6050079841532288</v>
      </c>
      <c r="BY516" s="43">
        <v>0.37155519693616457</v>
      </c>
      <c r="BZ516" s="43">
        <v>0.41694077025021042</v>
      </c>
      <c r="CA516" s="43">
        <v>2.0675331351176363</v>
      </c>
      <c r="CB516" s="43">
        <v>0.10844230093166508</v>
      </c>
      <c r="CC516" s="43">
        <v>0.14401839873693584</v>
      </c>
      <c r="CD516" s="43">
        <v>1.2871984053148435</v>
      </c>
      <c r="CE516" s="43">
        <v>1.2093197768657729</v>
      </c>
      <c r="CF516" s="43">
        <v>26.375697807796115</v>
      </c>
      <c r="CG516" s="43">
        <v>4.873373812646153</v>
      </c>
      <c r="CH516" s="43">
        <v>3.6355052883768697</v>
      </c>
      <c r="CI516" s="43">
        <v>10.057333553026467</v>
      </c>
      <c r="CJ516" s="43">
        <v>3.9951057223841087</v>
      </c>
      <c r="CK516" s="43">
        <v>0.34193967685591159</v>
      </c>
      <c r="CL516" s="43">
        <v>2.7350509658792479</v>
      </c>
      <c r="CM516" s="43">
        <v>0.73738878862734847</v>
      </c>
      <c r="CN516" s="43">
        <v>4.665275526448518</v>
      </c>
      <c r="CO516" s="43">
        <v>0.33730236853100171</v>
      </c>
      <c r="CP516" s="43">
        <v>0.27413337841270685</v>
      </c>
      <c r="CQ516" s="43">
        <v>1.3030339842650165</v>
      </c>
      <c r="CR516" s="43">
        <v>0.16169346183983099</v>
      </c>
      <c r="CS516" s="43">
        <v>0.11267550062849692</v>
      </c>
      <c r="CT516" s="43">
        <v>1.2809350955675642</v>
      </c>
      <c r="CU516" s="43">
        <v>1.1955017372039012</v>
      </c>
      <c r="CV516" s="43">
        <v>13.788014519600596</v>
      </c>
      <c r="CW516" s="43">
        <v>0.2199593166379292</v>
      </c>
      <c r="CX516" s="43">
        <v>1.9253666281320885</v>
      </c>
      <c r="CY516" s="43">
        <v>6.2554370332628375</v>
      </c>
      <c r="CZ516" s="43">
        <v>1.980416289176</v>
      </c>
      <c r="DA516" s="43">
        <v>0.41822931546803438</v>
      </c>
      <c r="DB516" s="43">
        <v>2.2463152937055133</v>
      </c>
      <c r="DC516" s="43">
        <v>0.74229064321819205</v>
      </c>
      <c r="DD516" s="44"/>
      <c r="DE516" s="44"/>
      <c r="DF516" s="43"/>
      <c r="DG516" s="43"/>
      <c r="DH516" s="44"/>
      <c r="DI516" s="44"/>
      <c r="DJ516" s="43"/>
      <c r="DK516" s="43"/>
    </row>
    <row r="517" spans="1:115" x14ac:dyDescent="0.25">
      <c r="A517" s="41">
        <v>2022</v>
      </c>
      <c r="B517" s="41" t="s">
        <v>166</v>
      </c>
      <c r="C517" s="41" t="s">
        <v>177</v>
      </c>
      <c r="D517" s="42">
        <v>101.60527267037054</v>
      </c>
      <c r="E517" s="42">
        <v>100.61484836456643</v>
      </c>
      <c r="F517" s="42">
        <v>102.131037463916</v>
      </c>
      <c r="G517" s="42">
        <v>106.75824466479524</v>
      </c>
      <c r="H517" s="42">
        <v>92.325157073842021</v>
      </c>
      <c r="I517" s="42">
        <v>84.474748552418461</v>
      </c>
      <c r="J517" s="42">
        <v>87.473650131299678</v>
      </c>
      <c r="K517" s="42">
        <v>114.01978823641024</v>
      </c>
      <c r="L517" s="42">
        <v>122.34957717211159</v>
      </c>
      <c r="M517" s="42">
        <v>105.52364391004687</v>
      </c>
      <c r="N517" s="42">
        <v>141.95251256345048</v>
      </c>
      <c r="O517" s="42">
        <v>121.80589044946169</v>
      </c>
      <c r="P517" s="42">
        <v>138.43797669283745</v>
      </c>
      <c r="Q517" s="42">
        <v>78.479402204014278</v>
      </c>
      <c r="R517" s="42">
        <v>130.44591615476207</v>
      </c>
      <c r="S517" s="42">
        <v>115.79963283277147</v>
      </c>
      <c r="T517" s="42">
        <v>148.7111826531532</v>
      </c>
      <c r="U517" s="42">
        <v>127.97646245115442</v>
      </c>
      <c r="V517" s="42">
        <v>172.40180967606281</v>
      </c>
      <c r="W517" s="42">
        <v>153.42413100955176</v>
      </c>
      <c r="X517" s="42">
        <v>159.22088835932445</v>
      </c>
      <c r="Y517" s="42">
        <v>91.989477464894563</v>
      </c>
      <c r="Z517" s="42">
        <v>132.36399468894544</v>
      </c>
      <c r="AA517" s="42">
        <v>136.94206916125685</v>
      </c>
      <c r="AB517" s="43">
        <v>6.4063833762573186</v>
      </c>
      <c r="AC517" s="43">
        <v>7.0783536994763363</v>
      </c>
      <c r="AD517" s="43">
        <v>7.8792720120987925</v>
      </c>
      <c r="AE517" s="43">
        <v>4.2892196703002483</v>
      </c>
      <c r="AF517" s="43">
        <v>2.0656973638477849</v>
      </c>
      <c r="AG517" s="43">
        <v>10.741531888922772</v>
      </c>
      <c r="AH517" s="43">
        <v>20.631990204710384</v>
      </c>
      <c r="AI517" s="43">
        <v>7.8759842854470685</v>
      </c>
      <c r="AJ517" s="43">
        <v>19.131782978146063</v>
      </c>
      <c r="AK517" s="43">
        <v>-0.12007390462791534</v>
      </c>
      <c r="AL517" s="43">
        <v>24.536861976106451</v>
      </c>
      <c r="AM517" s="43">
        <v>21.489217836504658</v>
      </c>
      <c r="AN517" s="43">
        <v>23.56147899568526</v>
      </c>
      <c r="AO517" s="43">
        <v>23.867095952307338</v>
      </c>
      <c r="AP517" s="43">
        <v>45.994814239224205</v>
      </c>
      <c r="AQ517" s="43">
        <v>4.8800182617049215</v>
      </c>
      <c r="AR517" s="43">
        <v>33.299113946091907</v>
      </c>
      <c r="AS517" s="43">
        <v>12.509988541987438</v>
      </c>
      <c r="AT517" s="43">
        <v>39.72628742146054</v>
      </c>
      <c r="AU517" s="43">
        <v>39.245583730684764</v>
      </c>
      <c r="AV517" s="43">
        <v>32.062953870174567</v>
      </c>
      <c r="AW517" s="43">
        <v>32.684741407529529</v>
      </c>
      <c r="AX517" s="43">
        <v>46.639590405607542</v>
      </c>
      <c r="AY517" s="43">
        <v>13.814107157579336</v>
      </c>
      <c r="AZ517" s="43">
        <v>5.2352133874885576</v>
      </c>
      <c r="BA517" s="43">
        <v>5.059491152994533</v>
      </c>
      <c r="BB517" s="43">
        <v>7.5024080182261255</v>
      </c>
      <c r="BC517" s="43">
        <v>3.0041340786586046</v>
      </c>
      <c r="BD517" s="43">
        <v>1.4117893926805847</v>
      </c>
      <c r="BE517" s="43">
        <v>8.2522936926576982</v>
      </c>
      <c r="BF517" s="43">
        <v>16.486203339786144</v>
      </c>
      <c r="BG517" s="43">
        <v>10.239294917511032</v>
      </c>
      <c r="BH517" s="43">
        <v>15.346721561619447</v>
      </c>
      <c r="BI517" s="43">
        <v>2.6456892559155953</v>
      </c>
      <c r="BJ517" s="43">
        <v>33.685639852603998</v>
      </c>
      <c r="BK517" s="43">
        <v>13.202789207755817</v>
      </c>
      <c r="BL517" s="43">
        <v>16.500448869139973</v>
      </c>
      <c r="BM517" s="43">
        <v>42.10403417246242</v>
      </c>
      <c r="BN517" s="43">
        <v>58.488501514371485</v>
      </c>
      <c r="BO517" s="43">
        <v>12.836041237787498</v>
      </c>
      <c r="BP517" s="43">
        <v>29.309929217671971</v>
      </c>
      <c r="BQ517" s="43">
        <v>13.873192748806407</v>
      </c>
      <c r="BR517" s="43">
        <v>47.58381681182864</v>
      </c>
      <c r="BS517" s="43">
        <v>30.636769956319611</v>
      </c>
      <c r="BT517" s="43">
        <v>25.312090208603344</v>
      </c>
      <c r="BU517" s="43">
        <v>48.877254062370092</v>
      </c>
      <c r="BV517" s="43">
        <v>61.46245250040154</v>
      </c>
      <c r="BW517" s="43">
        <v>21.049602224771103</v>
      </c>
      <c r="BX517" s="43">
        <v>6.383241120239334</v>
      </c>
      <c r="BY517" s="43">
        <v>0.47620418823938432</v>
      </c>
      <c r="BZ517" s="43">
        <v>0.35088150334784496</v>
      </c>
      <c r="CA517" s="43">
        <v>2.313384623877075</v>
      </c>
      <c r="CB517" s="43">
        <v>0.2615876287758333</v>
      </c>
      <c r="CC517" s="43">
        <v>0.16355496468130681</v>
      </c>
      <c r="CD517" s="43">
        <v>1.7866885618499675</v>
      </c>
      <c r="CE517" s="43">
        <v>1.0309396494679222</v>
      </c>
      <c r="CF517" s="43">
        <v>18.513110657812117</v>
      </c>
      <c r="CG517" s="43">
        <v>-0.34112369970504119</v>
      </c>
      <c r="CH517" s="43">
        <v>1.4281370444830199</v>
      </c>
      <c r="CI517" s="43">
        <v>11.496024209875989</v>
      </c>
      <c r="CJ517" s="43">
        <v>3.0812367767258002</v>
      </c>
      <c r="CK517" s="43">
        <v>0.18963023031352333</v>
      </c>
      <c r="CL517" s="43">
        <v>2.3630629544702431</v>
      </c>
      <c r="CM517" s="43">
        <v>0.2961431416485823</v>
      </c>
      <c r="CN517" s="43">
        <v>4.9162802365404481</v>
      </c>
      <c r="CO517" s="43">
        <v>0.35780081469130409</v>
      </c>
      <c r="CP517" s="43">
        <v>0.27163659374557897</v>
      </c>
      <c r="CQ517" s="43">
        <v>1.4324314188703755</v>
      </c>
      <c r="CR517" s="43">
        <v>0.1776082205789255</v>
      </c>
      <c r="CS517" s="43">
        <v>0.12409192362921979</v>
      </c>
      <c r="CT517" s="43">
        <v>1.3913014379019903</v>
      </c>
      <c r="CU517" s="43">
        <v>1.1614098271230535</v>
      </c>
      <c r="CV517" s="43">
        <v>14.74943981293945</v>
      </c>
      <c r="CW517" s="43">
        <v>0.22927258994525335</v>
      </c>
      <c r="CX517" s="43">
        <v>1.8491873426600565</v>
      </c>
      <c r="CY517" s="43">
        <v>7.1815694340378062</v>
      </c>
      <c r="CZ517" s="43">
        <v>2.1715819120186071</v>
      </c>
      <c r="DA517" s="43">
        <v>0.3706172973090559</v>
      </c>
      <c r="DB517" s="43">
        <v>2.2702638050089594</v>
      </c>
      <c r="DC517" s="43">
        <v>0.67694743195971141</v>
      </c>
      <c r="DD517" s="44"/>
      <c r="DE517" s="44"/>
      <c r="DF517" s="43"/>
      <c r="DG517" s="43"/>
      <c r="DH517" s="44"/>
      <c r="DI517" s="44"/>
      <c r="DJ517" s="43"/>
      <c r="DK517" s="43"/>
    </row>
    <row r="518" spans="1:115" x14ac:dyDescent="0.25">
      <c r="A518" s="41">
        <v>2022</v>
      </c>
      <c r="B518" s="41" t="s">
        <v>167</v>
      </c>
      <c r="C518" s="41" t="s">
        <v>177</v>
      </c>
      <c r="D518" s="42">
        <v>100.41603164404236</v>
      </c>
      <c r="E518" s="42">
        <v>101.7662104153578</v>
      </c>
      <c r="F518" s="42">
        <v>101.50255178966647</v>
      </c>
      <c r="G518" s="42">
        <v>103.51836583320475</v>
      </c>
      <c r="H518" s="42">
        <v>92.367569187177651</v>
      </c>
      <c r="I518" s="42">
        <v>86.080909381880261</v>
      </c>
      <c r="J518" s="42">
        <v>90.228878470182096</v>
      </c>
      <c r="K518" s="42">
        <v>113.62192634461887</v>
      </c>
      <c r="L518" s="42">
        <v>121.86392448290189</v>
      </c>
      <c r="M518" s="42">
        <v>110.72784249046637</v>
      </c>
      <c r="N518" s="42">
        <v>139.7824880240054</v>
      </c>
      <c r="O518" s="42">
        <v>122.93395688838793</v>
      </c>
      <c r="P518" s="42">
        <v>126.72447900996393</v>
      </c>
      <c r="Q518" s="42">
        <v>83.979404289104593</v>
      </c>
      <c r="R518" s="42">
        <v>121.806092296955</v>
      </c>
      <c r="S518" s="42">
        <v>118.84638446630478</v>
      </c>
      <c r="T518" s="42">
        <v>151.71870131606192</v>
      </c>
      <c r="U518" s="42">
        <v>137.22714769387872</v>
      </c>
      <c r="V518" s="42">
        <v>172.67373690222198</v>
      </c>
      <c r="W518" s="42">
        <v>158.75490064280825</v>
      </c>
      <c r="X518" s="42">
        <v>148.17973355314558</v>
      </c>
      <c r="Y518" s="42">
        <v>99.478966136535547</v>
      </c>
      <c r="Z518" s="42">
        <v>127.71340763935683</v>
      </c>
      <c r="AA518" s="42">
        <v>142.01230411310698</v>
      </c>
      <c r="AB518" s="43">
        <v>4.6203078557544464</v>
      </c>
      <c r="AC518" s="43">
        <v>7.5132469090545939</v>
      </c>
      <c r="AD518" s="43">
        <v>6.3545435905809855</v>
      </c>
      <c r="AE518" s="43">
        <v>1.3631559467552234</v>
      </c>
      <c r="AF518" s="43">
        <v>1.9822197786325102</v>
      </c>
      <c r="AG518" s="43">
        <v>11.084409732652457</v>
      </c>
      <c r="AH518" s="43">
        <v>20.858344344245715</v>
      </c>
      <c r="AI518" s="43">
        <v>5.1509119038244844</v>
      </c>
      <c r="AJ518" s="43">
        <v>8.147215124964724</v>
      </c>
      <c r="AK518" s="43">
        <v>2.3418028604782704</v>
      </c>
      <c r="AL518" s="43">
        <v>8.8592995400661465</v>
      </c>
      <c r="AM518" s="43">
        <v>8.4540335115246723</v>
      </c>
      <c r="AN518" s="43">
        <v>6.4729850424549262</v>
      </c>
      <c r="AO518" s="43">
        <v>21.532730288847834</v>
      </c>
      <c r="AP518" s="43">
        <v>26.848237246212172</v>
      </c>
      <c r="AQ518" s="43">
        <v>3.3697748955153095</v>
      </c>
      <c r="AR518" s="43">
        <v>23.570161474440397</v>
      </c>
      <c r="AS518" s="43">
        <v>17.180195812758669</v>
      </c>
      <c r="AT518" s="43">
        <v>23.73648580817116</v>
      </c>
      <c r="AU518" s="43">
        <v>27.241875378750336</v>
      </c>
      <c r="AV518" s="43">
        <v>15.198767979327243</v>
      </c>
      <c r="AW518" s="43">
        <v>31.246300679018081</v>
      </c>
      <c r="AX518" s="43">
        <v>31.422251798515276</v>
      </c>
      <c r="AY518" s="43">
        <v>13.096739489168407</v>
      </c>
      <c r="AZ518" s="43">
        <v>5.1469047613246666</v>
      </c>
      <c r="BA518" s="43">
        <v>5.4139537122844361</v>
      </c>
      <c r="BB518" s="43">
        <v>7.3353324078324178</v>
      </c>
      <c r="BC518" s="43">
        <v>2.7714748486288299</v>
      </c>
      <c r="BD518" s="43">
        <v>1.4932053123222211</v>
      </c>
      <c r="BE518" s="43">
        <v>8.6564221264922239</v>
      </c>
      <c r="BF518" s="43">
        <v>17.135359312186061</v>
      </c>
      <c r="BG518" s="43">
        <v>9.4832700033285136</v>
      </c>
      <c r="BH518" s="43">
        <v>14.20339950837246</v>
      </c>
      <c r="BI518" s="43">
        <v>2.5994170911693981</v>
      </c>
      <c r="BJ518" s="43">
        <v>29.337676396142243</v>
      </c>
      <c r="BK518" s="43">
        <v>12.458310550101892</v>
      </c>
      <c r="BL518" s="43">
        <v>14.937819563982124</v>
      </c>
      <c r="BM518" s="43">
        <v>39.01107052800932</v>
      </c>
      <c r="BN518" s="43">
        <v>52.301919129225951</v>
      </c>
      <c r="BO518" s="43">
        <v>11.327882485965768</v>
      </c>
      <c r="BP518" s="43">
        <v>28.380594679294969</v>
      </c>
      <c r="BQ518" s="43">
        <v>14.382049872707437</v>
      </c>
      <c r="BR518" s="43">
        <v>43.354063281095769</v>
      </c>
      <c r="BS518" s="43">
        <v>30.090502826134745</v>
      </c>
      <c r="BT518" s="43">
        <v>23.709386664947306</v>
      </c>
      <c r="BU518" s="43">
        <v>46.184983348123311</v>
      </c>
      <c r="BV518" s="43">
        <v>55.545225485613713</v>
      </c>
      <c r="BW518" s="43">
        <v>19.770377332107891</v>
      </c>
      <c r="BX518" s="43">
        <v>6.2615678733545383</v>
      </c>
      <c r="BY518" s="43">
        <v>0.53059218605583136</v>
      </c>
      <c r="BZ518" s="43">
        <v>0.42119471556533766</v>
      </c>
      <c r="CA518" s="43">
        <v>2.1460936125161947</v>
      </c>
      <c r="CB518" s="43">
        <v>0.27276715540109336</v>
      </c>
      <c r="CC518" s="43">
        <v>0.18496819605110912</v>
      </c>
      <c r="CD518" s="43">
        <v>1.9276773345414304</v>
      </c>
      <c r="CE518" s="43">
        <v>0.77827467322354194</v>
      </c>
      <c r="CF518" s="43">
        <v>8.027933672235946</v>
      </c>
      <c r="CG518" s="43">
        <v>0.18994596384365775</v>
      </c>
      <c r="CH518" s="43">
        <v>0.62988796603471087</v>
      </c>
      <c r="CI518" s="43">
        <v>4.765060455066247</v>
      </c>
      <c r="CJ518" s="43">
        <v>0.79279192741169957</v>
      </c>
      <c r="CK518" s="43">
        <v>0.16932397343029928</v>
      </c>
      <c r="CL518" s="43">
        <v>1.2633965720477784</v>
      </c>
      <c r="CM518" s="43">
        <v>0.21752681440155339</v>
      </c>
      <c r="CN518" s="43">
        <v>5.2021584973020705</v>
      </c>
      <c r="CO518" s="43">
        <v>0.38639412291006231</v>
      </c>
      <c r="CP518" s="43">
        <v>0.38540620341275178</v>
      </c>
      <c r="CQ518" s="43">
        <v>1.5346679161078507</v>
      </c>
      <c r="CR518" s="43">
        <v>0.19232682203834092</v>
      </c>
      <c r="CS518" s="43">
        <v>0.13327841180268629</v>
      </c>
      <c r="CT518" s="43">
        <v>1.4647860058853617</v>
      </c>
      <c r="CU518" s="43">
        <v>1.1052990151450175</v>
      </c>
      <c r="CV518" s="43">
        <v>13.798766000388561</v>
      </c>
      <c r="CW518" s="43">
        <v>0.25264362519970013</v>
      </c>
      <c r="CX518" s="43">
        <v>1.7337363546506273</v>
      </c>
      <c r="CY518" s="43">
        <v>6.8016660974324497</v>
      </c>
      <c r="CZ518" s="43">
        <v>1.9560029049020704</v>
      </c>
      <c r="DA518" s="43">
        <v>0.33949516967170368</v>
      </c>
      <c r="DB518" s="43">
        <v>2.1110594353222956</v>
      </c>
      <c r="DC518" s="43">
        <v>0.60416241320971253</v>
      </c>
      <c r="DD518" s="44"/>
      <c r="DE518" s="44"/>
      <c r="DF518" s="43"/>
      <c r="DG518" s="43"/>
      <c r="DH518" s="44"/>
      <c r="DI518" s="44"/>
      <c r="DJ518" s="43"/>
      <c r="DK518" s="43"/>
    </row>
    <row r="519" spans="1:115" x14ac:dyDescent="0.25">
      <c r="A519" s="41">
        <v>2022</v>
      </c>
      <c r="B519" s="41" t="s">
        <v>168</v>
      </c>
      <c r="C519" s="41" t="s">
        <v>177</v>
      </c>
      <c r="D519" s="42">
        <v>101.06006397647236</v>
      </c>
      <c r="E519" s="42">
        <v>102.28511194235827</v>
      </c>
      <c r="F519" s="42">
        <v>102.43586676611724</v>
      </c>
      <c r="G519" s="42">
        <v>104.41874908085663</v>
      </c>
      <c r="H519" s="42">
        <v>91.362338799461128</v>
      </c>
      <c r="I519" s="42">
        <v>87.38446019999418</v>
      </c>
      <c r="J519" s="42">
        <v>90.655485875457813</v>
      </c>
      <c r="K519" s="42">
        <v>115.70051505339028</v>
      </c>
      <c r="L519" s="42">
        <v>121.41777403668843</v>
      </c>
      <c r="M519" s="42">
        <v>126.94257006207148</v>
      </c>
      <c r="N519" s="42">
        <v>141.60712868375236</v>
      </c>
      <c r="O519" s="42">
        <v>118.93071331226098</v>
      </c>
      <c r="P519" s="42">
        <v>127.48029676189154</v>
      </c>
      <c r="Q519" s="42">
        <v>91.106392168179966</v>
      </c>
      <c r="R519" s="42">
        <v>111.99421502676783</v>
      </c>
      <c r="S519" s="42">
        <v>111.35930684790931</v>
      </c>
      <c r="T519" s="42">
        <v>153.02513308931361</v>
      </c>
      <c r="U519" s="42">
        <v>159.64127448809037</v>
      </c>
      <c r="V519" s="42">
        <v>177.08655641612961</v>
      </c>
      <c r="W519" s="42">
        <v>155.41243774405186</v>
      </c>
      <c r="X519" s="42">
        <v>151.22930525943747</v>
      </c>
      <c r="Y519" s="42">
        <v>108.55788431273233</v>
      </c>
      <c r="Z519" s="42">
        <v>117.90746970117836</v>
      </c>
      <c r="AA519" s="42">
        <v>134.70461420337264</v>
      </c>
      <c r="AB519" s="43">
        <v>4.413666698578278</v>
      </c>
      <c r="AC519" s="43">
        <v>6.9000758250090666</v>
      </c>
      <c r="AD519" s="43">
        <v>6.5141815150544291</v>
      </c>
      <c r="AE519" s="43">
        <v>1.8542482687725625</v>
      </c>
      <c r="AF519" s="43">
        <v>1.1142793089436331</v>
      </c>
      <c r="AG519" s="43">
        <v>11.29558256744736</v>
      </c>
      <c r="AH519" s="43">
        <v>16.651968784716043</v>
      </c>
      <c r="AI519" s="43">
        <v>5.6353053163670452</v>
      </c>
      <c r="AJ519" s="43">
        <v>7.587934396747209</v>
      </c>
      <c r="AK519" s="43">
        <v>8.8549326866064639</v>
      </c>
      <c r="AL519" s="43">
        <v>11.708254646958572</v>
      </c>
      <c r="AM519" s="43">
        <v>5.9773890338525204</v>
      </c>
      <c r="AN519" s="43">
        <v>6.6216979388552977</v>
      </c>
      <c r="AO519" s="43">
        <v>20.483321029493084</v>
      </c>
      <c r="AP519" s="43">
        <v>19.281041119764609</v>
      </c>
      <c r="AQ519" s="43">
        <v>4.0106817280842533</v>
      </c>
      <c r="AR519" s="43">
        <v>23.739863058739651</v>
      </c>
      <c r="AS519" s="43">
        <v>25.59560893141246</v>
      </c>
      <c r="AT519" s="43">
        <v>27.809244742124939</v>
      </c>
      <c r="AU519" s="43">
        <v>25.060677870009272</v>
      </c>
      <c r="AV519" s="43">
        <v>16.39333855546321</v>
      </c>
      <c r="AW519" s="43">
        <v>31.035953918619107</v>
      </c>
      <c r="AX519" s="43">
        <v>23.728818467581057</v>
      </c>
      <c r="AY519" s="43">
        <v>14.856109003232799</v>
      </c>
      <c r="AZ519" s="43">
        <v>5.0541497223222098</v>
      </c>
      <c r="BA519" s="43">
        <v>5.603315193305769</v>
      </c>
      <c r="BB519" s="43">
        <v>7.2302983714570557</v>
      </c>
      <c r="BC519" s="43">
        <v>2.6571957773104282</v>
      </c>
      <c r="BD519" s="43">
        <v>1.4459763938972747</v>
      </c>
      <c r="BE519" s="43">
        <v>8.9897949630184613</v>
      </c>
      <c r="BF519" s="43">
        <v>17.070649394998959</v>
      </c>
      <c r="BG519" s="43">
        <v>8.9796082036916793</v>
      </c>
      <c r="BH519" s="43">
        <v>13.295612061772921</v>
      </c>
      <c r="BI519" s="43">
        <v>3.4813366482396635</v>
      </c>
      <c r="BJ519" s="43">
        <v>26.738927983814385</v>
      </c>
      <c r="BK519" s="43">
        <v>11.587543651526921</v>
      </c>
      <c r="BL519" s="43">
        <v>13.812180211548331</v>
      </c>
      <c r="BM519" s="43">
        <v>36.393334104468835</v>
      </c>
      <c r="BN519" s="43">
        <v>47.002109628303245</v>
      </c>
      <c r="BO519" s="43">
        <v>10.38253726625018</v>
      </c>
      <c r="BP519" s="43">
        <v>27.729893491888234</v>
      </c>
      <c r="BQ519" s="43">
        <v>15.986826323962667</v>
      </c>
      <c r="BR519" s="43">
        <v>41.026454995232363</v>
      </c>
      <c r="BS519" s="43">
        <v>29.3957324928537</v>
      </c>
      <c r="BT519" s="43">
        <v>22.699863424278078</v>
      </c>
      <c r="BU519" s="43">
        <v>44.018182975236655</v>
      </c>
      <c r="BV519" s="43">
        <v>50.394474649979884</v>
      </c>
      <c r="BW519" s="43">
        <v>19.128506615814956</v>
      </c>
      <c r="BX519" s="43">
        <v>4.8455957082705705</v>
      </c>
      <c r="BY519" s="43">
        <v>0.48806186381325456</v>
      </c>
      <c r="BZ519" s="43">
        <v>0.45396654713548434</v>
      </c>
      <c r="CA519" s="43">
        <v>1.2402480119677337</v>
      </c>
      <c r="CB519" s="43">
        <v>0.24469631225229752</v>
      </c>
      <c r="CC519" s="43">
        <v>0.19920503569154219</v>
      </c>
      <c r="CD519" s="43">
        <v>1.499219246377737</v>
      </c>
      <c r="CE519" s="43">
        <v>0.72019869103252188</v>
      </c>
      <c r="CF519" s="43">
        <v>7.5313110812015811</v>
      </c>
      <c r="CG519" s="43">
        <v>1.172401404007543</v>
      </c>
      <c r="CH519" s="43">
        <v>0.81620367374922609</v>
      </c>
      <c r="CI519" s="43">
        <v>3.3496330597951545</v>
      </c>
      <c r="CJ519" s="43">
        <v>0.90687671806375747</v>
      </c>
      <c r="CK519" s="43">
        <v>0.17225119477613923</v>
      </c>
      <c r="CL519" s="43">
        <v>0.91799245863944767</v>
      </c>
      <c r="CM519" s="43">
        <v>0.19595257217031292</v>
      </c>
      <c r="CN519" s="43">
        <v>5.16178925209545</v>
      </c>
      <c r="CO519" s="43">
        <v>0.39923206309409487</v>
      </c>
      <c r="CP519" s="43">
        <v>0.43467042408120066</v>
      </c>
      <c r="CQ519" s="43">
        <v>1.497490488098135</v>
      </c>
      <c r="CR519" s="43">
        <v>0.19893970019283208</v>
      </c>
      <c r="CS519" s="43">
        <v>0.14160319650333472</v>
      </c>
      <c r="CT519" s="43">
        <v>1.4596248667292184</v>
      </c>
      <c r="CU519" s="43">
        <v>1.030228513396634</v>
      </c>
      <c r="CV519" s="43">
        <v>13.051569246014497</v>
      </c>
      <c r="CW519" s="43">
        <v>0.3893113650140041</v>
      </c>
      <c r="CX519" s="43">
        <v>1.710143113834282</v>
      </c>
      <c r="CY519" s="43">
        <v>6.3285958062132099</v>
      </c>
      <c r="CZ519" s="43">
        <v>1.8121795886970191</v>
      </c>
      <c r="DA519" s="43">
        <v>0.31657412480541058</v>
      </c>
      <c r="DB519" s="43">
        <v>1.9475479562054123</v>
      </c>
      <c r="DC519" s="43">
        <v>0.54721729124516005</v>
      </c>
      <c r="DD519" s="44"/>
      <c r="DE519" s="44"/>
      <c r="DF519" s="43"/>
      <c r="DG519" s="43"/>
      <c r="DH519" s="44"/>
      <c r="DI519" s="44"/>
      <c r="DJ519" s="43"/>
      <c r="DK519" s="43"/>
    </row>
    <row r="520" spans="1:115" x14ac:dyDescent="0.25">
      <c r="A520" s="41">
        <v>2022</v>
      </c>
      <c r="B520" s="41" t="s">
        <v>169</v>
      </c>
      <c r="C520" s="41" t="s">
        <v>177</v>
      </c>
      <c r="D520" s="42">
        <v>102.00327353950674</v>
      </c>
      <c r="E520" s="42">
        <v>102.8876055086628</v>
      </c>
      <c r="F520" s="42">
        <v>104.57622962435347</v>
      </c>
      <c r="G520" s="42">
        <v>105.69802475424608</v>
      </c>
      <c r="H520" s="42">
        <v>91.254725974579657</v>
      </c>
      <c r="I520" s="42">
        <v>87.221516347729946</v>
      </c>
      <c r="J520" s="42">
        <v>91.249218930070739</v>
      </c>
      <c r="K520" s="42">
        <v>116.6712021990258</v>
      </c>
      <c r="L520" s="42">
        <v>116.33105315029904</v>
      </c>
      <c r="M520" s="42">
        <v>123.05992068988381</v>
      </c>
      <c r="N520" s="42">
        <v>137.68750173643554</v>
      </c>
      <c r="O520" s="42">
        <v>112.65460725550864</v>
      </c>
      <c r="P520" s="42">
        <v>121.17184722199595</v>
      </c>
      <c r="Q520" s="42">
        <v>83.702763388946039</v>
      </c>
      <c r="R520" s="42">
        <v>116.81972964351527</v>
      </c>
      <c r="S520" s="42">
        <v>106.17325258687865</v>
      </c>
      <c r="T520" s="42">
        <v>149.07582427223991</v>
      </c>
      <c r="U520" s="42">
        <v>156.94470923932923</v>
      </c>
      <c r="V520" s="42">
        <v>174.61984789287831</v>
      </c>
      <c r="W520" s="42">
        <v>150.33538294507724</v>
      </c>
      <c r="X520" s="42">
        <v>145.63575241642965</v>
      </c>
      <c r="Y520" s="42">
        <v>100.80836906434753</v>
      </c>
      <c r="Z520" s="42">
        <v>124.86287503201969</v>
      </c>
      <c r="AA520" s="42">
        <v>129.63876852173533</v>
      </c>
      <c r="AB520" s="43">
        <v>4.3254659747119062</v>
      </c>
      <c r="AC520" s="43">
        <v>5.6540822441410565</v>
      </c>
      <c r="AD520" s="43">
        <v>7.5860965813580261</v>
      </c>
      <c r="AE520" s="43">
        <v>2.2355131493978497</v>
      </c>
      <c r="AF520" s="43">
        <v>-0.57291636731479079</v>
      </c>
      <c r="AG520" s="43">
        <v>11.170449488206513</v>
      </c>
      <c r="AH520" s="43">
        <v>15.416789404112796</v>
      </c>
      <c r="AI520" s="43">
        <v>6.477278941324438</v>
      </c>
      <c r="AJ520" s="43">
        <v>6.2774142859929327</v>
      </c>
      <c r="AK520" s="43">
        <v>4.0822665847058959</v>
      </c>
      <c r="AL520" s="43">
        <v>4.7788435218083736</v>
      </c>
      <c r="AM520" s="43">
        <v>6.9451548704104749</v>
      </c>
      <c r="AN520" s="43">
        <v>3.1838341305905571</v>
      </c>
      <c r="AO520" s="43">
        <v>13.220066410704367</v>
      </c>
      <c r="AP520" s="43">
        <v>18.015729298801418</v>
      </c>
      <c r="AQ520" s="43">
        <v>2.390363692095554</v>
      </c>
      <c r="AR520" s="43">
        <v>23.086996690850036</v>
      </c>
      <c r="AS520" s="43">
        <v>20.60429842849296</v>
      </c>
      <c r="AT520" s="43">
        <v>20.390128910816575</v>
      </c>
      <c r="AU520" s="43">
        <v>27.330369729761728</v>
      </c>
      <c r="AV520" s="43">
        <v>13.239809811117031</v>
      </c>
      <c r="AW520" s="43">
        <v>23.322738216443952</v>
      </c>
      <c r="AX520" s="43">
        <v>23.962251187697213</v>
      </c>
      <c r="AY520" s="43">
        <v>13.388426498189121</v>
      </c>
      <c r="AZ520" s="43">
        <v>4.9715829652575705</v>
      </c>
      <c r="BA520" s="43">
        <v>5.6091430016324217</v>
      </c>
      <c r="BB520" s="43">
        <v>7.2710308196399787</v>
      </c>
      <c r="BC520" s="43">
        <v>2.610126351384201</v>
      </c>
      <c r="BD520" s="43">
        <v>1.219098980533917</v>
      </c>
      <c r="BE520" s="43">
        <v>9.2341967878163178</v>
      </c>
      <c r="BF520" s="43">
        <v>16.872414384584022</v>
      </c>
      <c r="BG520" s="43">
        <v>8.6898795247851481</v>
      </c>
      <c r="BH520" s="43">
        <v>12.471247558245135</v>
      </c>
      <c r="BI520" s="43">
        <v>3.5564899190527521</v>
      </c>
      <c r="BJ520" s="43">
        <v>23.828049266546802</v>
      </c>
      <c r="BK520" s="43">
        <v>11.067631054024684</v>
      </c>
      <c r="BL520" s="43">
        <v>12.565003461602341</v>
      </c>
      <c r="BM520" s="43">
        <v>33.580837886132912</v>
      </c>
      <c r="BN520" s="43">
        <v>42.807171433737359</v>
      </c>
      <c r="BO520" s="43">
        <v>9.4937126529641915</v>
      </c>
      <c r="BP520" s="43">
        <v>27.169306500150505</v>
      </c>
      <c r="BQ520" s="43">
        <v>16.57690306513906</v>
      </c>
      <c r="BR520" s="43">
        <v>38.230069485872797</v>
      </c>
      <c r="BS520" s="43">
        <v>29.156127547690481</v>
      </c>
      <c r="BT520" s="43">
        <v>21.563040686666323</v>
      </c>
      <c r="BU520" s="43">
        <v>41.45867431891179</v>
      </c>
      <c r="BV520" s="43">
        <v>46.532349969610507</v>
      </c>
      <c r="BW520" s="43">
        <v>18.480179984772384</v>
      </c>
      <c r="BX520" s="43">
        <v>4.7798958646175738</v>
      </c>
      <c r="BY520" s="43">
        <v>0.44732894576962934</v>
      </c>
      <c r="BZ520" s="43">
        <v>0.48974882524560537</v>
      </c>
      <c r="CA520" s="43">
        <v>1.4110385462542947</v>
      </c>
      <c r="CB520" s="43">
        <v>2.3509967755356388E-2</v>
      </c>
      <c r="CC520" s="43">
        <v>0.19953184692058443</v>
      </c>
      <c r="CD520" s="43">
        <v>1.40012827196487</v>
      </c>
      <c r="CE520" s="43">
        <v>0.80860946070723427</v>
      </c>
      <c r="CF520" s="43">
        <v>6.5048082147979018</v>
      </c>
      <c r="CG520" s="43">
        <v>0.54454705244081569</v>
      </c>
      <c r="CH520" s="43">
        <v>0.39288255197207855</v>
      </c>
      <c r="CI520" s="43">
        <v>3.9103324545566669</v>
      </c>
      <c r="CJ520" s="43">
        <v>0.48355185026687203</v>
      </c>
      <c r="CK520" s="43">
        <v>4.6897866913430793E-2</v>
      </c>
      <c r="CL520" s="43">
        <v>0.97612158406021932</v>
      </c>
      <c r="CM520" s="43">
        <v>0.15047485458781715</v>
      </c>
      <c r="CN520" s="43">
        <v>5.0938818817199678</v>
      </c>
      <c r="CO520" s="43">
        <v>0.40874203156022226</v>
      </c>
      <c r="CP520" s="43">
        <v>0.44089559023123542</v>
      </c>
      <c r="CQ520" s="43">
        <v>1.4507944994441917</v>
      </c>
      <c r="CR520" s="43">
        <v>0.17911197787849831</v>
      </c>
      <c r="CS520" s="43">
        <v>0.14995465512811279</v>
      </c>
      <c r="CT520" s="43">
        <v>1.4546563758969844</v>
      </c>
      <c r="CU520" s="43">
        <v>1.00972675158072</v>
      </c>
      <c r="CV520" s="43">
        <v>12.26082981803267</v>
      </c>
      <c r="CW520" s="43">
        <v>0.41521098603508377</v>
      </c>
      <c r="CX520" s="43">
        <v>1.5577645516679615</v>
      </c>
      <c r="CY520" s="43">
        <v>6.0452800029783562</v>
      </c>
      <c r="CZ520" s="43">
        <v>1.6173019016718495</v>
      </c>
      <c r="DA520" s="43">
        <v>0.28499557983689294</v>
      </c>
      <c r="DB520" s="43">
        <v>1.8383303912190456</v>
      </c>
      <c r="DC520" s="43">
        <v>0.50194640462347917</v>
      </c>
      <c r="DD520" s="44"/>
      <c r="DE520" s="44"/>
      <c r="DF520" s="43"/>
      <c r="DG520" s="43"/>
      <c r="DH520" s="44"/>
      <c r="DI520" s="44"/>
      <c r="DJ520" s="43"/>
      <c r="DK520" s="43"/>
    </row>
    <row r="521" spans="1:115" x14ac:dyDescent="0.25">
      <c r="A521" s="41">
        <v>2022</v>
      </c>
      <c r="B521" s="41" t="s">
        <v>170</v>
      </c>
      <c r="C521" s="41" t="s">
        <v>177</v>
      </c>
      <c r="D521" s="42">
        <v>103.15816404798501</v>
      </c>
      <c r="E521" s="42">
        <v>102.70780376374469</v>
      </c>
      <c r="F521" s="42">
        <v>104.25564058381167</v>
      </c>
      <c r="G521" s="42">
        <v>107.03225987957919</v>
      </c>
      <c r="H521" s="42">
        <v>91.946718639675424</v>
      </c>
      <c r="I521" s="42">
        <v>87.93148598973842</v>
      </c>
      <c r="J521" s="42">
        <v>94.04899989741169</v>
      </c>
      <c r="K521" s="42">
        <v>117.47411625776137</v>
      </c>
      <c r="L521" s="42">
        <v>121.08564957758709</v>
      </c>
      <c r="M521" s="42">
        <v>129.04395418372928</v>
      </c>
      <c r="N521" s="42">
        <v>123.80121971209812</v>
      </c>
      <c r="O521" s="42">
        <v>119.13636993003145</v>
      </c>
      <c r="P521" s="42">
        <v>123.65370958584798</v>
      </c>
      <c r="Q521" s="42">
        <v>84.371669922683708</v>
      </c>
      <c r="R521" s="42">
        <v>129.67669009228729</v>
      </c>
      <c r="S521" s="42">
        <v>108.05065503057129</v>
      </c>
      <c r="T521" s="42">
        <v>156.54865178808924</v>
      </c>
      <c r="U521" s="42">
        <v>167.44845223191567</v>
      </c>
      <c r="V521" s="42">
        <v>158.94012406905392</v>
      </c>
      <c r="W521" s="42">
        <v>160.23244825347462</v>
      </c>
      <c r="X521" s="42">
        <v>149.14805429554374</v>
      </c>
      <c r="Y521" s="42">
        <v>102.7503809111374</v>
      </c>
      <c r="Z521" s="42">
        <v>138.85778595761343</v>
      </c>
      <c r="AA521" s="42">
        <v>133.13837594267713</v>
      </c>
      <c r="AB521" s="43">
        <v>4.6150874756608173</v>
      </c>
      <c r="AC521" s="43">
        <v>6.2351137068093809</v>
      </c>
      <c r="AD521" s="43">
        <v>6.9136670201507711</v>
      </c>
      <c r="AE521" s="43">
        <v>2.8446281737993129</v>
      </c>
      <c r="AF521" s="43">
        <v>-0.40432067726572374</v>
      </c>
      <c r="AG521" s="43">
        <v>12.141902924150205</v>
      </c>
      <c r="AH521" s="43">
        <v>14.65065892266062</v>
      </c>
      <c r="AI521" s="43">
        <v>6.3955065935855204</v>
      </c>
      <c r="AJ521" s="43">
        <v>1.7324336059059142</v>
      </c>
      <c r="AK521" s="43">
        <v>6.870043657307634</v>
      </c>
      <c r="AL521" s="43">
        <v>-2.4733853101196024</v>
      </c>
      <c r="AM521" s="43">
        <v>0.94336497853761969</v>
      </c>
      <c r="AN521" s="43">
        <v>-5.4427569993046987</v>
      </c>
      <c r="AO521" s="43">
        <v>17.556914982963278</v>
      </c>
      <c r="AP521" s="43">
        <v>15.321357004084678</v>
      </c>
      <c r="AQ521" s="43">
        <v>2.1902099619742987</v>
      </c>
      <c r="AR521" s="43">
        <v>19.020918829416299</v>
      </c>
      <c r="AS521" s="43">
        <v>24.498105612434951</v>
      </c>
      <c r="AT521" s="43">
        <v>12.232337397843951</v>
      </c>
      <c r="AU521" s="43">
        <v>21.516312411806314</v>
      </c>
      <c r="AV521" s="43">
        <v>4.5651112726841303</v>
      </c>
      <c r="AW521" s="43">
        <v>29.615291497207629</v>
      </c>
      <c r="AX521" s="43">
        <v>25.490622554508157</v>
      </c>
      <c r="AY521" s="43">
        <v>13.643701740626968</v>
      </c>
      <c r="AZ521" s="43">
        <v>4.9350223699078155</v>
      </c>
      <c r="BA521" s="43">
        <v>5.6731847678051839</v>
      </c>
      <c r="BB521" s="43">
        <v>7.2342161533362148</v>
      </c>
      <c r="BC521" s="43">
        <v>2.6338139528811588</v>
      </c>
      <c r="BD521" s="43">
        <v>1.0542280714235908</v>
      </c>
      <c r="BE521" s="43">
        <v>9.5270846104391396</v>
      </c>
      <c r="BF521" s="43">
        <v>16.626667559634335</v>
      </c>
      <c r="BG521" s="43">
        <v>8.4501627844475244</v>
      </c>
      <c r="BH521" s="43">
        <v>11.254989394869042</v>
      </c>
      <c r="BI521" s="43">
        <v>3.9317719621198011</v>
      </c>
      <c r="BJ521" s="43">
        <v>20.842508363394231</v>
      </c>
      <c r="BK521" s="43">
        <v>9.9388905355327406</v>
      </c>
      <c r="BL521" s="43">
        <v>10.483834072772403</v>
      </c>
      <c r="BM521" s="43">
        <v>31.891829347642453</v>
      </c>
      <c r="BN521" s="43">
        <v>38.926444649250499</v>
      </c>
      <c r="BO521" s="43">
        <v>8.749849238979813</v>
      </c>
      <c r="BP521" s="43">
        <v>26.224710467897296</v>
      </c>
      <c r="BQ521" s="43">
        <v>17.501074465490142</v>
      </c>
      <c r="BR521" s="43">
        <v>35.192338077245822</v>
      </c>
      <c r="BS521" s="43">
        <v>28.279817244844963</v>
      </c>
      <c r="BT521" s="43">
        <v>19.564006015153645</v>
      </c>
      <c r="BU521" s="43">
        <v>40.190328961935592</v>
      </c>
      <c r="BV521" s="43">
        <v>43.622038908595506</v>
      </c>
      <c r="BW521" s="43">
        <v>17.978489917840768</v>
      </c>
      <c r="BX521" s="43">
        <v>4.6728266382882628</v>
      </c>
      <c r="BY521" s="43">
        <v>0.46421077714019909</v>
      </c>
      <c r="BZ521" s="43">
        <v>0.46565388774651273</v>
      </c>
      <c r="CA521" s="43">
        <v>1.5245855230711378</v>
      </c>
      <c r="CB521" s="43">
        <v>-3.3727435686832972E-2</v>
      </c>
      <c r="CC521" s="43">
        <v>0.21497605830465624</v>
      </c>
      <c r="CD521" s="43">
        <v>1.2487772861836433</v>
      </c>
      <c r="CE521" s="43">
        <v>0.78835054152894612</v>
      </c>
      <c r="CF521" s="43">
        <v>1.4281441427951342</v>
      </c>
      <c r="CG521" s="43">
        <v>0.71964669578655294</v>
      </c>
      <c r="CH521" s="43">
        <v>-0.15209820224797277</v>
      </c>
      <c r="CI521" s="43">
        <v>0.69143257456713458</v>
      </c>
      <c r="CJ521" s="43">
        <v>-0.82091224688940412</v>
      </c>
      <c r="CK521" s="43">
        <v>9.6732092932415484E-2</v>
      </c>
      <c r="CL521" s="43">
        <v>0.74778234251259357</v>
      </c>
      <c r="CM521" s="43">
        <v>0.14556088613381438</v>
      </c>
      <c r="CN521" s="43">
        <v>5.1205013388873173</v>
      </c>
      <c r="CO521" s="43">
        <v>0.41437178657017398</v>
      </c>
      <c r="CP521" s="43">
        <v>0.43650514555059433</v>
      </c>
      <c r="CQ521" s="43">
        <v>1.5810486902441836</v>
      </c>
      <c r="CR521" s="43">
        <v>0.13426523478821689</v>
      </c>
      <c r="CS521" s="43">
        <v>0.15652912761529783</v>
      </c>
      <c r="CT521" s="43">
        <v>1.4114914827742056</v>
      </c>
      <c r="CU521" s="43">
        <v>0.98628987134464507</v>
      </c>
      <c r="CV521" s="43">
        <v>11.019824765008698</v>
      </c>
      <c r="CW521" s="43">
        <v>0.4523957812306445</v>
      </c>
      <c r="CX521" s="43">
        <v>1.3695672341504237</v>
      </c>
      <c r="CY521" s="43">
        <v>5.4426390650613605</v>
      </c>
      <c r="CZ521" s="43">
        <v>1.322701497695995</v>
      </c>
      <c r="DA521" s="43">
        <v>0.26362836604426176</v>
      </c>
      <c r="DB521" s="43">
        <v>1.7065624091751133</v>
      </c>
      <c r="DC521" s="43">
        <v>0.46233041165089839</v>
      </c>
      <c r="DD521" s="44"/>
      <c r="DE521" s="44"/>
      <c r="DF521" s="43"/>
      <c r="DG521" s="43"/>
      <c r="DH521" s="44"/>
      <c r="DI521" s="44"/>
      <c r="DJ521" s="43"/>
      <c r="DK521" s="43"/>
    </row>
    <row r="522" spans="1:115" x14ac:dyDescent="0.25">
      <c r="A522" s="41">
        <v>2022</v>
      </c>
      <c r="B522" s="41" t="s">
        <v>171</v>
      </c>
      <c r="C522" s="41" t="s">
        <v>177</v>
      </c>
      <c r="D522" s="42">
        <v>106.70358786574286</v>
      </c>
      <c r="E522" s="42">
        <v>103.38600332790946</v>
      </c>
      <c r="F522" s="42">
        <v>104.39768976927499</v>
      </c>
      <c r="G522" s="42">
        <v>108.90968341256084</v>
      </c>
      <c r="H522" s="42">
        <v>93.157784930670175</v>
      </c>
      <c r="I522" s="42">
        <v>88.164262921544477</v>
      </c>
      <c r="J522" s="42">
        <v>112.63869070696653</v>
      </c>
      <c r="K522" s="42">
        <v>118.10446371282839</v>
      </c>
      <c r="L522" s="42">
        <v>120.49741391572549</v>
      </c>
      <c r="M522" s="42">
        <v>115.66546762301</v>
      </c>
      <c r="N522" s="42">
        <v>123.4755926939789</v>
      </c>
      <c r="O522" s="42">
        <v>117.61022325276376</v>
      </c>
      <c r="P522" s="42">
        <v>132.32373259160951</v>
      </c>
      <c r="Q522" s="42">
        <v>93.954089179173195</v>
      </c>
      <c r="R522" s="42">
        <v>146.54919114539632</v>
      </c>
      <c r="S522" s="42">
        <v>109.04687696208686</v>
      </c>
      <c r="T522" s="42">
        <v>155.85138500331337</v>
      </c>
      <c r="U522" s="42">
        <v>152.13303381709241</v>
      </c>
      <c r="V522" s="42">
        <v>160.5411204496362</v>
      </c>
      <c r="W522" s="42">
        <v>157.91514755600679</v>
      </c>
      <c r="X522" s="42">
        <v>160.11164536051743</v>
      </c>
      <c r="Y522" s="42">
        <v>115.06808620230262</v>
      </c>
      <c r="Z522" s="42">
        <v>157.59597435492441</v>
      </c>
      <c r="AA522" s="42">
        <v>135.50047874975911</v>
      </c>
      <c r="AB522" s="43">
        <v>6.6697100961880418</v>
      </c>
      <c r="AC522" s="43">
        <v>6.8389999022068881</v>
      </c>
      <c r="AD522" s="43">
        <v>7.3375948287450088</v>
      </c>
      <c r="AE522" s="43">
        <v>4.0439393442350369</v>
      </c>
      <c r="AF522" s="43">
        <v>1.0290676720118297</v>
      </c>
      <c r="AG522" s="43">
        <v>9.4020797227036379</v>
      </c>
      <c r="AH522" s="43">
        <v>24.651391837697577</v>
      </c>
      <c r="AI522" s="43">
        <v>6.2697462771865275</v>
      </c>
      <c r="AJ522" s="43">
        <v>1.7817456301525869</v>
      </c>
      <c r="AK522" s="43">
        <v>-2.7041103203310657</v>
      </c>
      <c r="AL522" s="43">
        <v>-4.2720866209862489</v>
      </c>
      <c r="AM522" s="43">
        <v>4.0121843672135116</v>
      </c>
      <c r="AN522" s="43">
        <v>-2.5791950698254906</v>
      </c>
      <c r="AO522" s="43">
        <v>15.425467069963661</v>
      </c>
      <c r="AP522" s="43">
        <v>7.7482197629132221</v>
      </c>
      <c r="AQ522" s="43">
        <v>1.4710909949529727</v>
      </c>
      <c r="AR522" s="43">
        <v>18.496604045421904</v>
      </c>
      <c r="AS522" s="43">
        <v>13.980653286075718</v>
      </c>
      <c r="AT522" s="43">
        <v>10.771743910130294</v>
      </c>
      <c r="AU522" s="43">
        <v>23.839518035862106</v>
      </c>
      <c r="AV522" s="43">
        <v>7.6427486068522787</v>
      </c>
      <c r="AW522" s="43">
        <v>28.547441696181043</v>
      </c>
      <c r="AX522" s="43">
        <v>18.57585682337848</v>
      </c>
      <c r="AY522" s="43">
        <v>13.257582852812732</v>
      </c>
      <c r="AZ522" s="43">
        <v>5.0984876491867892</v>
      </c>
      <c r="BA522" s="43">
        <v>5.781476625496218</v>
      </c>
      <c r="BB522" s="43">
        <v>7.2438486039704042</v>
      </c>
      <c r="BC522" s="43">
        <v>2.763868488132748</v>
      </c>
      <c r="BD522" s="43">
        <v>1.0519109503098534</v>
      </c>
      <c r="BE522" s="43">
        <v>9.5153576219058067</v>
      </c>
      <c r="BF522" s="43">
        <v>17.498237224489444</v>
      </c>
      <c r="BG522" s="43">
        <v>8.2426788975763721</v>
      </c>
      <c r="BH522" s="43">
        <v>10.295847460833984</v>
      </c>
      <c r="BI522" s="43">
        <v>3.266071480536481</v>
      </c>
      <c r="BJ522" s="43">
        <v>18.245323949564572</v>
      </c>
      <c r="BK522" s="43">
        <v>9.3669328340006519</v>
      </c>
      <c r="BL522" s="43">
        <v>9.0838204583816093</v>
      </c>
      <c r="BM522" s="43">
        <v>30.133561662855858</v>
      </c>
      <c r="BN522" s="43">
        <v>34.378623666238916</v>
      </c>
      <c r="BO522" s="43">
        <v>8.0670504067659401</v>
      </c>
      <c r="BP522" s="43">
        <v>25.421935657436244</v>
      </c>
      <c r="BQ522" s="43">
        <v>17.135773132967593</v>
      </c>
      <c r="BR522" s="43">
        <v>32.584040924790102</v>
      </c>
      <c r="BS522" s="43">
        <v>27.836462066522017</v>
      </c>
      <c r="BT522" s="43">
        <v>18.261699345273421</v>
      </c>
      <c r="BU522" s="43">
        <v>38.934272748972141</v>
      </c>
      <c r="BV522" s="43">
        <v>40.053893918546038</v>
      </c>
      <c r="BW522" s="43">
        <v>17.526301482631968</v>
      </c>
      <c r="BX522" s="43">
        <v>6.4985361355667886</v>
      </c>
      <c r="BY522" s="43">
        <v>0.48255583148395914</v>
      </c>
      <c r="BZ522" s="43">
        <v>0.5082071560200131</v>
      </c>
      <c r="CA522" s="43">
        <v>2.262958895886376</v>
      </c>
      <c r="CB522" s="43">
        <v>0.14323913879187505</v>
      </c>
      <c r="CC522" s="43">
        <v>0.1722160595833595</v>
      </c>
      <c r="CD522" s="43">
        <v>2.1996291099004672</v>
      </c>
      <c r="CE522" s="43">
        <v>0.72972994390073853</v>
      </c>
      <c r="CF522" s="43">
        <v>1.6157697092445895</v>
      </c>
      <c r="CG522" s="43">
        <v>-0.3814720584242996</v>
      </c>
      <c r="CH522" s="43">
        <v>-0.207022242296481</v>
      </c>
      <c r="CI522" s="43">
        <v>1.9620542343024032</v>
      </c>
      <c r="CJ522" s="43">
        <v>-0.44177683831982945</v>
      </c>
      <c r="CK522" s="43">
        <v>0.13865661658708833</v>
      </c>
      <c r="CL522" s="43">
        <v>0.45217990348758719</v>
      </c>
      <c r="CM522" s="43">
        <v>9.3150093908120832E-2</v>
      </c>
      <c r="CN522" s="43">
        <v>5.1670766895301261</v>
      </c>
      <c r="CO522" s="43">
        <v>0.41520583221460966</v>
      </c>
      <c r="CP522" s="43">
        <v>0.44516905245425009</v>
      </c>
      <c r="CQ522" s="43">
        <v>1.5687374955602746</v>
      </c>
      <c r="CR522" s="43">
        <v>0.13506651259848099</v>
      </c>
      <c r="CS522" s="43">
        <v>0.15795576204006548</v>
      </c>
      <c r="CT522" s="43">
        <v>1.4855054082848247</v>
      </c>
      <c r="CU522" s="43">
        <v>0.95943662637761984</v>
      </c>
      <c r="CV522" s="43">
        <v>10.1147953395554</v>
      </c>
      <c r="CW522" s="43">
        <v>0.41470627905106688</v>
      </c>
      <c r="CX522" s="43">
        <v>1.216018784228428</v>
      </c>
      <c r="CY522" s="43">
        <v>5.0859281062448227</v>
      </c>
      <c r="CZ522" s="43">
        <v>1.1433087357412073</v>
      </c>
      <c r="DA522" s="43">
        <v>0.25081689497565901</v>
      </c>
      <c r="DB522" s="43">
        <v>1.5807302304247404</v>
      </c>
      <c r="DC522" s="43">
        <v>0.42328630888947655</v>
      </c>
      <c r="DD522" s="44"/>
      <c r="DE522" s="44"/>
      <c r="DF522" s="43"/>
      <c r="DG522" s="43"/>
      <c r="DH522" s="44"/>
      <c r="DI522" s="44"/>
      <c r="DJ522" s="43"/>
      <c r="DK522" s="43"/>
    </row>
    <row r="523" spans="1:115" x14ac:dyDescent="0.25">
      <c r="A523" s="41">
        <v>2022</v>
      </c>
      <c r="B523" s="41" t="s">
        <v>172</v>
      </c>
      <c r="C523" s="41" t="s">
        <v>177</v>
      </c>
      <c r="D523" s="42">
        <v>112.11721786636868</v>
      </c>
      <c r="E523" s="42">
        <v>104.22034651266101</v>
      </c>
      <c r="F523" s="42">
        <v>104.72779811486012</v>
      </c>
      <c r="G523" s="42">
        <v>112.71166948119917</v>
      </c>
      <c r="H523" s="42">
        <v>94.837178015438411</v>
      </c>
      <c r="I523" s="42">
        <v>91.213640728203842</v>
      </c>
      <c r="J523" s="42">
        <v>135.6078089672823</v>
      </c>
      <c r="K523" s="42">
        <v>121.40000649122058</v>
      </c>
      <c r="L523" s="42">
        <v>156.44541498048375</v>
      </c>
      <c r="M523" s="42">
        <v>113.29473101785052</v>
      </c>
      <c r="N523" s="42">
        <v>128.12205014804169</v>
      </c>
      <c r="O523" s="42">
        <v>153.77794292187471</v>
      </c>
      <c r="P523" s="42">
        <v>149.03074876839642</v>
      </c>
      <c r="Q523" s="42">
        <v>140.43208448439347</v>
      </c>
      <c r="R523" s="42">
        <v>355.48812743829455</v>
      </c>
      <c r="S523" s="42">
        <v>132.47753698885955</v>
      </c>
      <c r="T523" s="42">
        <v>201.95059835254284</v>
      </c>
      <c r="U523" s="42">
        <v>152.66270174837175</v>
      </c>
      <c r="V523" s="42">
        <v>169.06959661639542</v>
      </c>
      <c r="W523" s="42">
        <v>207.83891373419672</v>
      </c>
      <c r="X523" s="42">
        <v>179.59032917444745</v>
      </c>
      <c r="Y523" s="42">
        <v>175.0865989967642</v>
      </c>
      <c r="Z523" s="42">
        <v>384.59948400438242</v>
      </c>
      <c r="AA523" s="42">
        <v>166.29322570881459</v>
      </c>
      <c r="AB523" s="43">
        <v>6.3165159453520747</v>
      </c>
      <c r="AC523" s="43">
        <v>6.5652818991097872</v>
      </c>
      <c r="AD523" s="43">
        <v>6.4579252151553357</v>
      </c>
      <c r="AE523" s="43">
        <v>3.7124217423610828</v>
      </c>
      <c r="AF523" s="43">
        <v>1.9395466566266339</v>
      </c>
      <c r="AG523" s="43">
        <v>9.3178964988143385</v>
      </c>
      <c r="AH523" s="43">
        <v>18.442276711883675</v>
      </c>
      <c r="AI523" s="43">
        <v>7.9292784010398298</v>
      </c>
      <c r="AJ523" s="43">
        <v>-1.2922048609903869</v>
      </c>
      <c r="AK523" s="43">
        <v>-7.1770682369701859</v>
      </c>
      <c r="AL523" s="43">
        <v>-1.6713645967156854</v>
      </c>
      <c r="AM523" s="43">
        <v>-1.6446703547042141</v>
      </c>
      <c r="AN523" s="43">
        <v>-5.6412635829014786</v>
      </c>
      <c r="AO523" s="43">
        <v>3.5229517659074894</v>
      </c>
      <c r="AP523" s="43">
        <v>9.7874434225744054</v>
      </c>
      <c r="AQ523" s="43">
        <v>-0.94115632712422626</v>
      </c>
      <c r="AR523" s="43">
        <v>15.531812181702541</v>
      </c>
      <c r="AS523" s="43">
        <v>10.218905405284806</v>
      </c>
      <c r="AT523" s="43">
        <v>14.26325957890211</v>
      </c>
      <c r="AU523" s="43">
        <v>18.131529631213361</v>
      </c>
      <c r="AV523" s="43">
        <v>4.4702666637125077</v>
      </c>
      <c r="AW523" s="43">
        <v>17.955278907007944</v>
      </c>
      <c r="AX523" s="43">
        <v>22.270938692843711</v>
      </c>
      <c r="AY523" s="43">
        <v>11.675140002234063</v>
      </c>
      <c r="AZ523" s="43">
        <v>5.2085558811395316</v>
      </c>
      <c r="BA523" s="43">
        <v>5.8487447994087338</v>
      </c>
      <c r="BB523" s="43">
        <v>7.1761597646474051</v>
      </c>
      <c r="BC523" s="43">
        <v>2.8467590125674791</v>
      </c>
      <c r="BD523" s="43">
        <v>1.1273753246222373</v>
      </c>
      <c r="BE523" s="43">
        <v>9.4978759138510291</v>
      </c>
      <c r="BF523" s="43">
        <v>17.612434328298264</v>
      </c>
      <c r="BG523" s="43">
        <v>8.2151471162188692</v>
      </c>
      <c r="BH523" s="43">
        <v>8.9126209063848716</v>
      </c>
      <c r="BI523" s="43">
        <v>2.2908975456257918</v>
      </c>
      <c r="BJ523" s="43">
        <v>16.361490742032949</v>
      </c>
      <c r="BK523" s="43">
        <v>8.0705363288710039</v>
      </c>
      <c r="BL523" s="43">
        <v>7.4520947554111761</v>
      </c>
      <c r="BM523" s="43">
        <v>26.11352330988219</v>
      </c>
      <c r="BN523" s="43">
        <v>28.040218634496682</v>
      </c>
      <c r="BO523" s="43">
        <v>7.1253766312767475</v>
      </c>
      <c r="BP523" s="43">
        <v>24.222168369516162</v>
      </c>
      <c r="BQ523" s="43">
        <v>16.463360807292315</v>
      </c>
      <c r="BR523" s="43">
        <v>30.782693014839204</v>
      </c>
      <c r="BS523" s="43">
        <v>26.661357971544586</v>
      </c>
      <c r="BT523" s="43">
        <v>16.715674228735743</v>
      </c>
      <c r="BU523" s="43">
        <v>35.750787380374383</v>
      </c>
      <c r="BV523" s="43">
        <v>35.569975127226307</v>
      </c>
      <c r="BW523" s="43">
        <v>16.903045777582481</v>
      </c>
      <c r="BX523" s="43">
        <v>5.9050468189924015</v>
      </c>
      <c r="BY523" s="43">
        <v>0.44919264695739236</v>
      </c>
      <c r="BZ523" s="43">
        <v>0.40667051204699939</v>
      </c>
      <c r="CA523" s="43">
        <v>2.0067143195583377</v>
      </c>
      <c r="CB523" s="43">
        <v>0.25639904680478298</v>
      </c>
      <c r="CC523" s="43">
        <v>0.10048898247293589</v>
      </c>
      <c r="CD523" s="43">
        <v>1.8578371010020223</v>
      </c>
      <c r="CE523" s="43">
        <v>0.82774421014993138</v>
      </c>
      <c r="CF523" s="43">
        <v>-1.9429803094794806</v>
      </c>
      <c r="CG523" s="43">
        <v>-0.83589088741595452</v>
      </c>
      <c r="CH523" s="43">
        <v>-9.6817610422268441E-2</v>
      </c>
      <c r="CI523" s="43">
        <v>-1.0247104752323908</v>
      </c>
      <c r="CJ523" s="43">
        <v>-0.86299628327037226</v>
      </c>
      <c r="CK523" s="43">
        <v>-2.7017168103843879E-2</v>
      </c>
      <c r="CL523" s="43">
        <v>0.93662747385954104</v>
      </c>
      <c r="CM523" s="43">
        <v>-3.2175358894191694E-2</v>
      </c>
      <c r="CN523" s="43">
        <v>5.2422946394578842</v>
      </c>
      <c r="CO523" s="43">
        <v>0.41827728129753189</v>
      </c>
      <c r="CP523" s="43">
        <v>0.44186750135597086</v>
      </c>
      <c r="CQ523" s="43">
        <v>1.6083182425232314</v>
      </c>
      <c r="CR523" s="43">
        <v>0.14745259563676344</v>
      </c>
      <c r="CS523" s="43">
        <v>0.15276238664622904</v>
      </c>
      <c r="CT523" s="43">
        <v>1.5260812842225999</v>
      </c>
      <c r="CU523" s="43">
        <v>0.94753534777555803</v>
      </c>
      <c r="CV523" s="43">
        <v>8.6783726018551448</v>
      </c>
      <c r="CW523" s="43">
        <v>0.26490707450170747</v>
      </c>
      <c r="CX523" s="43">
        <v>1.0586879072877051</v>
      </c>
      <c r="CY523" s="43">
        <v>4.3554802815443212</v>
      </c>
      <c r="CZ523" s="43">
        <v>0.90298922759745381</v>
      </c>
      <c r="DA523" s="43">
        <v>0.21753733640796935</v>
      </c>
      <c r="DB523" s="43">
        <v>1.5100502570242349</v>
      </c>
      <c r="DC523" s="43">
        <v>0.36872051749175372</v>
      </c>
      <c r="DD523" s="44"/>
      <c r="DE523" s="44"/>
      <c r="DF523" s="43"/>
      <c r="DG523" s="43"/>
      <c r="DH523" s="44"/>
      <c r="DI523" s="44"/>
      <c r="DJ523" s="43"/>
      <c r="DK523" s="43"/>
    </row>
    <row r="524" spans="1:115" x14ac:dyDescent="0.25">
      <c r="A524" s="41">
        <v>2023</v>
      </c>
      <c r="B524" s="41" t="s">
        <v>160</v>
      </c>
      <c r="C524" s="41" t="s">
        <v>177</v>
      </c>
      <c r="D524" s="42">
        <v>105.54816086327867</v>
      </c>
      <c r="E524" s="42">
        <v>103.54214694849624</v>
      </c>
      <c r="F524" s="42">
        <v>102.72493632982196</v>
      </c>
      <c r="G524" s="42">
        <v>110.2643515402435</v>
      </c>
      <c r="H524" s="42">
        <v>92.292451215299607</v>
      </c>
      <c r="I524" s="42">
        <v>92.854718097436546</v>
      </c>
      <c r="J524" s="42">
        <v>96.569527547620254</v>
      </c>
      <c r="K524" s="42">
        <v>122.06630532205192</v>
      </c>
      <c r="L524" s="42">
        <v>114.43100422660177</v>
      </c>
      <c r="M524" s="42">
        <v>87.22189382706199</v>
      </c>
      <c r="N524" s="42">
        <v>137.61140117913791</v>
      </c>
      <c r="O524" s="42">
        <v>117.0057615529646</v>
      </c>
      <c r="P524" s="42">
        <v>122.2199830074056</v>
      </c>
      <c r="Q524" s="42">
        <v>140.0043393065387</v>
      </c>
      <c r="R524" s="42">
        <v>108.797847923592</v>
      </c>
      <c r="S524" s="42">
        <v>119.18682657574149</v>
      </c>
      <c r="T524" s="42">
        <v>154.32037284109725</v>
      </c>
      <c r="U524" s="42">
        <v>119.56721214919035</v>
      </c>
      <c r="V524" s="42">
        <v>183.42611035764429</v>
      </c>
      <c r="W524" s="42">
        <v>164.95161090070388</v>
      </c>
      <c r="X524" s="42">
        <v>150.61407880423928</v>
      </c>
      <c r="Y524" s="42">
        <v>171.63974422896442</v>
      </c>
      <c r="Z524" s="42">
        <v>118.1592808463779</v>
      </c>
      <c r="AA524" s="42">
        <v>152.1575478729834</v>
      </c>
      <c r="AB524" s="43">
        <v>5.6844412655706389</v>
      </c>
      <c r="AC524" s="43">
        <v>7.6636709525059299</v>
      </c>
      <c r="AD524" s="43">
        <v>4.8456047776211264</v>
      </c>
      <c r="AE524" s="43">
        <v>4.2776134780224684</v>
      </c>
      <c r="AF524" s="43">
        <v>0.38211868170203722</v>
      </c>
      <c r="AG524" s="43">
        <v>6.9580372704115767</v>
      </c>
      <c r="AH524" s="43">
        <v>16.3143975864946</v>
      </c>
      <c r="AI524" s="43">
        <v>8.243714267496971</v>
      </c>
      <c r="AJ524" s="43">
        <v>2.4772448271359382</v>
      </c>
      <c r="AK524" s="43">
        <v>-4.8260798589483738</v>
      </c>
      <c r="AL524" s="43">
        <v>6.4837050634538373</v>
      </c>
      <c r="AM524" s="43">
        <v>3.024259776749183</v>
      </c>
      <c r="AN524" s="43">
        <v>3.9678334836586782</v>
      </c>
      <c r="AO524" s="43">
        <v>21.157444136805935</v>
      </c>
      <c r="AP524" s="43">
        <v>12.281928022955846</v>
      </c>
      <c r="AQ524" s="43">
        <v>-9.2123097744878137</v>
      </c>
      <c r="AR524" s="43">
        <v>19.994172142101242</v>
      </c>
      <c r="AS524" s="43">
        <v>13.298390997086562</v>
      </c>
      <c r="AT524" s="43">
        <v>23.915439574131291</v>
      </c>
      <c r="AU524" s="43">
        <v>23.232660213452093</v>
      </c>
      <c r="AV524" s="43">
        <v>15.137447739950272</v>
      </c>
      <c r="AW524" s="43">
        <v>36.089899115476953</v>
      </c>
      <c r="AX524" s="43">
        <v>20.912993370319754</v>
      </c>
      <c r="AY524" s="43">
        <v>2.6365910972784734</v>
      </c>
      <c r="AZ524" s="43">
        <v>5.6844412655706389</v>
      </c>
      <c r="BA524" s="43">
        <v>7.6636709525059299</v>
      </c>
      <c r="BB524" s="43">
        <v>4.8456047776211264</v>
      </c>
      <c r="BC524" s="43">
        <v>4.2776134780224684</v>
      </c>
      <c r="BD524" s="43">
        <v>0.38211868170203722</v>
      </c>
      <c r="BE524" s="43">
        <v>6.9580372704115767</v>
      </c>
      <c r="BF524" s="43">
        <v>16.3143975864946</v>
      </c>
      <c r="BG524" s="43">
        <v>8.243714267496971</v>
      </c>
      <c r="BH524" s="43">
        <v>2.4772448271359382</v>
      </c>
      <c r="BI524" s="43">
        <v>-4.8260798589483738</v>
      </c>
      <c r="BJ524" s="43">
        <v>6.4837050634538373</v>
      </c>
      <c r="BK524" s="43">
        <v>3.024259776749183</v>
      </c>
      <c r="BL524" s="43">
        <v>3.9678334836586782</v>
      </c>
      <c r="BM524" s="43">
        <v>21.157444136805935</v>
      </c>
      <c r="BN524" s="43">
        <v>12.281928022955846</v>
      </c>
      <c r="BO524" s="43">
        <v>-9.2123097744878137</v>
      </c>
      <c r="BP524" s="43">
        <v>19.994172142101242</v>
      </c>
      <c r="BQ524" s="43">
        <v>13.298390997086562</v>
      </c>
      <c r="BR524" s="43">
        <v>23.915439574131291</v>
      </c>
      <c r="BS524" s="43">
        <v>23.232660213452093</v>
      </c>
      <c r="BT524" s="43">
        <v>15.137447739950272</v>
      </c>
      <c r="BU524" s="43">
        <v>36.089899115476953</v>
      </c>
      <c r="BV524" s="43">
        <v>20.912993370319754</v>
      </c>
      <c r="BW524" s="43">
        <v>2.6365910972784734</v>
      </c>
      <c r="BX524" s="43">
        <v>6.1194486550670399</v>
      </c>
      <c r="BY524" s="43">
        <v>0.53020064184829185</v>
      </c>
      <c r="BZ524" s="43">
        <v>0.37786282767498297</v>
      </c>
      <c r="CA524" s="43">
        <v>2.508790357770752</v>
      </c>
      <c r="CB524" s="43">
        <v>7.267151293428023E-2</v>
      </c>
      <c r="CC524" s="43">
        <v>0.11783166740058616</v>
      </c>
      <c r="CD524" s="43">
        <v>1.5894229742903849</v>
      </c>
      <c r="CE524" s="43">
        <v>0.92266867314776235</v>
      </c>
      <c r="CF524" s="43">
        <v>2.6348604686680668</v>
      </c>
      <c r="CG524" s="43">
        <v>-0.52189654318186929</v>
      </c>
      <c r="CH524" s="43">
        <v>0.56114603247179073</v>
      </c>
      <c r="CI524" s="43">
        <v>1.7060632707612644</v>
      </c>
      <c r="CJ524" s="43">
        <v>0.55132137900158606</v>
      </c>
      <c r="CK524" s="43">
        <v>0.32736006097108633</v>
      </c>
      <c r="CL524" s="43">
        <v>0.52254027658139146</v>
      </c>
      <c r="CM524" s="43">
        <v>-0.51167400793718321</v>
      </c>
      <c r="CN524" s="43">
        <v>6.1194486550670373</v>
      </c>
      <c r="CO524" s="43">
        <v>0.53020064184829163</v>
      </c>
      <c r="CP524" s="43">
        <v>0.37786282767498297</v>
      </c>
      <c r="CQ524" s="43">
        <v>2.5087903577707511</v>
      </c>
      <c r="CR524" s="43">
        <v>7.2671512934279842E-2</v>
      </c>
      <c r="CS524" s="43">
        <v>0.11783166740058626</v>
      </c>
      <c r="CT524" s="43">
        <v>1.5894229742903843</v>
      </c>
      <c r="CU524" s="43">
        <v>0.92266867314776102</v>
      </c>
      <c r="CV524" s="43">
        <v>2.6348604686680606</v>
      </c>
      <c r="CW524" s="43">
        <v>-0.52189654318186929</v>
      </c>
      <c r="CX524" s="43">
        <v>0.56114603247179096</v>
      </c>
      <c r="CY524" s="43">
        <v>1.7060632707612586</v>
      </c>
      <c r="CZ524" s="43">
        <v>0.55132137900158651</v>
      </c>
      <c r="DA524" s="43">
        <v>0.32736006097108616</v>
      </c>
      <c r="DB524" s="43">
        <v>0.52254027658139135</v>
      </c>
      <c r="DC524" s="43">
        <v>-0.51167400793718332</v>
      </c>
      <c r="DD524" s="44"/>
      <c r="DE524" s="44"/>
      <c r="DF524" s="43"/>
      <c r="DG524" s="43"/>
      <c r="DH524" s="44"/>
      <c r="DI524" s="44"/>
      <c r="DJ524" s="43"/>
      <c r="DK524" s="43"/>
    </row>
    <row r="525" spans="1:115" x14ac:dyDescent="0.25">
      <c r="A525" s="41">
        <v>2023</v>
      </c>
      <c r="B525" s="41" t="s">
        <v>162</v>
      </c>
      <c r="C525" s="41" t="s">
        <v>177</v>
      </c>
      <c r="D525" s="42">
        <v>105.00408000292171</v>
      </c>
      <c r="E525" s="42">
        <v>103.27402153940784</v>
      </c>
      <c r="F525" s="42">
        <v>104.10163938185167</v>
      </c>
      <c r="G525" s="42">
        <v>110.51874907663574</v>
      </c>
      <c r="H525" s="42">
        <v>92.090940925570536</v>
      </c>
      <c r="I525" s="42">
        <v>86.674490557985706</v>
      </c>
      <c r="J525" s="42">
        <v>92.148265391907245</v>
      </c>
      <c r="K525" s="42">
        <v>121.81464569170197</v>
      </c>
      <c r="L525" s="42">
        <v>105.52723673700406</v>
      </c>
      <c r="M525" s="42">
        <v>99.474726079885315</v>
      </c>
      <c r="N525" s="42">
        <v>122.18105449371414</v>
      </c>
      <c r="O525" s="42">
        <v>106.1499940676464</v>
      </c>
      <c r="P525" s="42">
        <v>116.09397278920099</v>
      </c>
      <c r="Q525" s="42">
        <v>102.25601906267643</v>
      </c>
      <c r="R525" s="42">
        <v>82.442852234198753</v>
      </c>
      <c r="S525" s="42">
        <v>98.063178248191974</v>
      </c>
      <c r="T525" s="42">
        <v>144.63096614233456</v>
      </c>
      <c r="U525" s="42">
        <v>138.24799953273924</v>
      </c>
      <c r="V525" s="42">
        <v>165.40540295388237</v>
      </c>
      <c r="W525" s="42">
        <v>152.18534653321825</v>
      </c>
      <c r="X525" s="42">
        <v>142.99946606677057</v>
      </c>
      <c r="Y525" s="42">
        <v>129.47706435889086</v>
      </c>
      <c r="Z525" s="42">
        <v>90.257618982778126</v>
      </c>
      <c r="AA525" s="42">
        <v>126.90552521583417</v>
      </c>
      <c r="AB525" s="43">
        <v>5.5056876643729158</v>
      </c>
      <c r="AC525" s="43">
        <v>5.977082186903182</v>
      </c>
      <c r="AD525" s="43">
        <v>5.6531871704486703</v>
      </c>
      <c r="AE525" s="43">
        <v>4.8977499431117399</v>
      </c>
      <c r="AF525" s="43">
        <v>0.47019309570071055</v>
      </c>
      <c r="AG525" s="43">
        <v>1.9997260649226023</v>
      </c>
      <c r="AH525" s="43">
        <v>13.365393756412903</v>
      </c>
      <c r="AI525" s="43">
        <v>7.7868852459016313</v>
      </c>
      <c r="AJ525" s="43">
        <v>0.51008761519186763</v>
      </c>
      <c r="AK525" s="43">
        <v>6.9623684794066998</v>
      </c>
      <c r="AL525" s="43">
        <v>-8.190513266486354</v>
      </c>
      <c r="AM525" s="43">
        <v>1.5968272201946077</v>
      </c>
      <c r="AN525" s="43">
        <v>0.42262916008821705</v>
      </c>
      <c r="AO525" s="43">
        <v>-17.150892287989304</v>
      </c>
      <c r="AP525" s="43">
        <v>-5.6148455817618963</v>
      </c>
      <c r="AQ525" s="43">
        <v>-3.3516135862998619</v>
      </c>
      <c r="AR525" s="43">
        <v>17.483883660599098</v>
      </c>
      <c r="AS525" s="43">
        <v>27.512412348255523</v>
      </c>
      <c r="AT525" s="43">
        <v>6.9740869354195878</v>
      </c>
      <c r="AU525" s="43">
        <v>20.825622265586198</v>
      </c>
      <c r="AV525" s="43">
        <v>9.7107931586631437</v>
      </c>
      <c r="AW525" s="43">
        <v>-3.2272986827705963</v>
      </c>
      <c r="AX525" s="43">
        <v>1.050038231710082</v>
      </c>
      <c r="AY525" s="43">
        <v>9.5097050279112416</v>
      </c>
      <c r="AZ525" s="43">
        <v>5.5952197713645679</v>
      </c>
      <c r="BA525" s="43">
        <v>6.8148124012316513</v>
      </c>
      <c r="BB525" s="43">
        <v>5.2505346127559083</v>
      </c>
      <c r="BC525" s="43">
        <v>4.5871197342733705</v>
      </c>
      <c r="BD525" s="43">
        <v>0.42608845056080202</v>
      </c>
      <c r="BE525" s="43">
        <v>4.5054200542005374</v>
      </c>
      <c r="BF525" s="43">
        <v>14.855512796186998</v>
      </c>
      <c r="BG525" s="43">
        <v>8.0150524393868707</v>
      </c>
      <c r="BH525" s="43">
        <v>1.5239608378091241</v>
      </c>
      <c r="BI525" s="43">
        <v>1.111398613964476</v>
      </c>
      <c r="BJ525" s="43">
        <v>-0.96105581117151839</v>
      </c>
      <c r="BK525" s="43">
        <v>2.3402945905955486</v>
      </c>
      <c r="BL525" s="43">
        <v>2.21005755332635</v>
      </c>
      <c r="BM525" s="43">
        <v>1.3726024662772396</v>
      </c>
      <c r="BN525" s="43">
        <v>3.7973544219481736</v>
      </c>
      <c r="BO525" s="43">
        <v>-6.6573691721355965</v>
      </c>
      <c r="BP525" s="43">
        <v>18.766450531490374</v>
      </c>
      <c r="BQ525" s="43">
        <v>20.501275710773736</v>
      </c>
      <c r="BR525" s="43">
        <v>15.260130500491043</v>
      </c>
      <c r="BS525" s="43">
        <v>22.065733334522996</v>
      </c>
      <c r="BT525" s="43">
        <v>12.429005840380913</v>
      </c>
      <c r="BU525" s="43">
        <v>15.850982555461957</v>
      </c>
      <c r="BV525" s="43">
        <v>11.427685526164911</v>
      </c>
      <c r="BW525" s="43">
        <v>5.6520757769789931</v>
      </c>
      <c r="BX525" s="43">
        <v>5.6372733356471798</v>
      </c>
      <c r="BY525" s="43">
        <v>0.40436431146694862</v>
      </c>
      <c r="BZ525" s="43">
        <v>0.43855308099887547</v>
      </c>
      <c r="CA525" s="43">
        <v>2.5388528753708308</v>
      </c>
      <c r="CB525" s="43">
        <v>6.9542145356038365E-2</v>
      </c>
      <c r="CC525" s="43">
        <v>2.903626034464513E-2</v>
      </c>
      <c r="CD525" s="43">
        <v>1.2546032528051727</v>
      </c>
      <c r="CE525" s="43">
        <v>0.90232140930466909</v>
      </c>
      <c r="CF525" s="43">
        <v>0.57636577481196194</v>
      </c>
      <c r="CG525" s="43">
        <v>0.76345369214788661</v>
      </c>
      <c r="CH525" s="43">
        <v>-0.62727617271282465</v>
      </c>
      <c r="CI525" s="43">
        <v>0.98947737304306371</v>
      </c>
      <c r="CJ525" s="43">
        <v>9.5592192146368757E-2</v>
      </c>
      <c r="CK525" s="43">
        <v>-0.19793597612811278</v>
      </c>
      <c r="CL525" s="43">
        <v>-0.30535354241411161</v>
      </c>
      <c r="CM525" s="43">
        <v>-0.14159179127030799</v>
      </c>
      <c r="CN525" s="43">
        <v>5.6972460178619651</v>
      </c>
      <c r="CO525" s="43">
        <v>0.46916413162349563</v>
      </c>
      <c r="CP525" s="43">
        <v>0.40905954325137595</v>
      </c>
      <c r="CQ525" s="43">
        <v>2.3337184196590472</v>
      </c>
      <c r="CR525" s="43">
        <v>6.9715058385915282E-2</v>
      </c>
      <c r="CS525" s="43">
        <v>7.4828165694912602E-2</v>
      </c>
      <c r="CT525" s="43">
        <v>1.4260549334645902</v>
      </c>
      <c r="CU525" s="43">
        <v>0.91470576578262797</v>
      </c>
      <c r="CV525" s="43">
        <v>1.600806107048979</v>
      </c>
      <c r="CW525" s="43">
        <v>0.1010946164625801</v>
      </c>
      <c r="CX525" s="43">
        <v>-1.3220312946702048E-2</v>
      </c>
      <c r="CY525" s="43">
        <v>1.3162090132730506</v>
      </c>
      <c r="CZ525" s="43">
        <v>0.33387459290620131</v>
      </c>
      <c r="DA525" s="43">
        <v>7.3635184109045862E-2</v>
      </c>
      <c r="DB525" s="43">
        <v>0.12266931649978813</v>
      </c>
      <c r="DC525" s="43">
        <v>-0.33345630325498476</v>
      </c>
      <c r="DD525" s="44"/>
      <c r="DE525" s="44"/>
      <c r="DF525" s="43"/>
      <c r="DG525" s="43"/>
      <c r="DH525" s="44"/>
      <c r="DI525" s="44"/>
      <c r="DJ525" s="43"/>
      <c r="DK525" s="43"/>
    </row>
    <row r="526" spans="1:115" customFormat="1" ht="14.5" x14ac:dyDescent="0.35">
      <c r="A526" s="41">
        <v>2023</v>
      </c>
      <c r="B526" s="41" t="s">
        <v>163</v>
      </c>
      <c r="C526" s="41" t="s">
        <v>177</v>
      </c>
      <c r="D526" s="42">
        <v>105.29306229225759</v>
      </c>
      <c r="E526" s="42">
        <v>104.34494596747268</v>
      </c>
      <c r="F526" s="42">
        <v>104.24760205937351</v>
      </c>
      <c r="G526" s="42">
        <v>111.42379131538694</v>
      </c>
      <c r="H526" s="42">
        <v>92.20214084461476</v>
      </c>
      <c r="I526" s="42">
        <v>85.557161285316624</v>
      </c>
      <c r="J526" s="42">
        <v>90.706007277106934</v>
      </c>
      <c r="K526" s="42">
        <v>121.33529401484491</v>
      </c>
      <c r="L526" s="42">
        <v>110.77552900390127</v>
      </c>
      <c r="M526" s="42">
        <v>97.491806394697477</v>
      </c>
      <c r="N526" s="42">
        <v>123.11368921304475</v>
      </c>
      <c r="O526" s="42">
        <v>113.56602417963515</v>
      </c>
      <c r="P526" s="42">
        <v>121.14077018177277</v>
      </c>
      <c r="Q526" s="42">
        <v>80.871906135091663</v>
      </c>
      <c r="R526" s="42">
        <v>92.3645412149544</v>
      </c>
      <c r="S526" s="42">
        <v>108.23615129863748</v>
      </c>
      <c r="T526" s="42">
        <v>153.76577557207355</v>
      </c>
      <c r="U526" s="42">
        <v>137.70221248738218</v>
      </c>
      <c r="V526" s="42">
        <v>169.03135746045984</v>
      </c>
      <c r="W526" s="42">
        <v>164.68870518133076</v>
      </c>
      <c r="X526" s="42">
        <v>151.66252081567987</v>
      </c>
      <c r="Y526" s="42">
        <v>104.85018891059769</v>
      </c>
      <c r="Z526" s="42">
        <v>101.85043946396652</v>
      </c>
      <c r="AA526" s="42">
        <v>141.67582874558821</v>
      </c>
      <c r="AB526" s="43">
        <v>5.2125234621026806</v>
      </c>
      <c r="AC526" s="43">
        <v>7.0084917104731081</v>
      </c>
      <c r="AD526" s="43">
        <v>3.7509487110936046</v>
      </c>
      <c r="AE526" s="43">
        <v>5.0604873761332714</v>
      </c>
      <c r="AF526" s="43">
        <v>-0.23094820047627751</v>
      </c>
      <c r="AG526" s="43">
        <v>5.7393555811277253</v>
      </c>
      <c r="AH526" s="43">
        <v>11.290510303629443</v>
      </c>
      <c r="AI526" s="43">
        <v>7.072079693745903</v>
      </c>
      <c r="AJ526" s="43">
        <v>-8.5414748369029407</v>
      </c>
      <c r="AK526" s="43">
        <v>-9.0381523487995779</v>
      </c>
      <c r="AL526" s="43">
        <v>-11.289658154696413</v>
      </c>
      <c r="AM526" s="43">
        <v>-7.4931983714189299</v>
      </c>
      <c r="AN526" s="43">
        <v>-12.758733699241686</v>
      </c>
      <c r="AO526" s="43">
        <v>-5.1556327137722846</v>
      </c>
      <c r="AP526" s="43">
        <v>-7.8926663124366918</v>
      </c>
      <c r="AQ526" s="43">
        <v>-3.8579340812392893</v>
      </c>
      <c r="AR526" s="43">
        <v>7.3018782987977149</v>
      </c>
      <c r="AS526" s="43">
        <v>9.034170535266961</v>
      </c>
      <c r="AT526" s="43">
        <v>3.5718523614432174</v>
      </c>
      <c r="AU526" s="43">
        <v>10.321081661952714</v>
      </c>
      <c r="AV526" s="43">
        <v>-3.7538527250223552</v>
      </c>
      <c r="AW526" s="43">
        <v>8.4835957103717607</v>
      </c>
      <c r="AX526" s="43">
        <v>0.70322197868308844</v>
      </c>
      <c r="AY526" s="43">
        <v>8.980494236521718</v>
      </c>
      <c r="AZ526" s="43">
        <v>5.4673316731912225</v>
      </c>
      <c r="BA526" s="43">
        <v>6.879682751222993</v>
      </c>
      <c r="BB526" s="43">
        <v>4.7431852015460629</v>
      </c>
      <c r="BC526" s="43">
        <v>4.7454133739181836</v>
      </c>
      <c r="BD526" s="43">
        <v>0.20610021470046647</v>
      </c>
      <c r="BE526" s="43">
        <v>4.9005158437730234</v>
      </c>
      <c r="BF526" s="43">
        <v>13.673469255019333</v>
      </c>
      <c r="BG526" s="43">
        <v>7.6999328550729773</v>
      </c>
      <c r="BH526" s="43">
        <v>-2.0853264796033111</v>
      </c>
      <c r="BI526" s="43">
        <v>-2.6162567183240726</v>
      </c>
      <c r="BJ526" s="43">
        <v>-4.5348233081441762</v>
      </c>
      <c r="BK526" s="43">
        <v>-1.2018018638253136</v>
      </c>
      <c r="BL526" s="43">
        <v>-3.3771006518676039</v>
      </c>
      <c r="BM526" s="43">
        <v>-0.34413725754239843</v>
      </c>
      <c r="BN526" s="43">
        <v>-0.32274927077089455</v>
      </c>
      <c r="BO526" s="43">
        <v>-5.7447229806051103</v>
      </c>
      <c r="BP526" s="43">
        <v>14.607383698094157</v>
      </c>
      <c r="BQ526" s="43">
        <v>16.244896017035092</v>
      </c>
      <c r="BR526" s="43">
        <v>11.165348981355038</v>
      </c>
      <c r="BS526" s="43">
        <v>17.77998169708912</v>
      </c>
      <c r="BT526" s="43">
        <v>6.3390574816268641</v>
      </c>
      <c r="BU526" s="43">
        <v>13.853991357945583</v>
      </c>
      <c r="BV526" s="43">
        <v>7.6638640176925676</v>
      </c>
      <c r="BW526" s="43">
        <v>6.7499176472164857</v>
      </c>
      <c r="BX526" s="43">
        <v>5.4222053336186633</v>
      </c>
      <c r="BY526" s="43">
        <v>0.49776298639319017</v>
      </c>
      <c r="BZ526" s="43">
        <v>0.29630036411491995</v>
      </c>
      <c r="CA526" s="43">
        <v>2.6390902462545371</v>
      </c>
      <c r="CB526" s="43">
        <v>1.3770807040505683E-2</v>
      </c>
      <c r="CC526" s="43">
        <v>9.5532976927860266E-2</v>
      </c>
      <c r="CD526" s="43">
        <v>1.0413941602495176</v>
      </c>
      <c r="CE526" s="43">
        <v>0.83835379263813292</v>
      </c>
      <c r="CF526" s="43">
        <v>-8.492333911646746</v>
      </c>
      <c r="CG526" s="43">
        <v>-1.0373630261635682</v>
      </c>
      <c r="CH526" s="43">
        <v>-0.81210561732877229</v>
      </c>
      <c r="CI526" s="43">
        <v>-4.2111068586586331</v>
      </c>
      <c r="CJ526" s="43">
        <v>-1.7554720161359572</v>
      </c>
      <c r="CK526" s="43">
        <v>-0.13319963554358191</v>
      </c>
      <c r="CL526" s="43">
        <v>-0.38670885117375309</v>
      </c>
      <c r="CM526" s="43">
        <v>-0.15637790664248144</v>
      </c>
      <c r="CN526" s="43">
        <v>5.6051294588383929</v>
      </c>
      <c r="CO526" s="43">
        <v>0.48921414290120724</v>
      </c>
      <c r="CP526" s="43">
        <v>0.37083380723210096</v>
      </c>
      <c r="CQ526" s="43">
        <v>2.4219658746271744</v>
      </c>
      <c r="CR526" s="43">
        <v>5.821324043592762E-2</v>
      </c>
      <c r="CS526" s="43">
        <v>8.1650450635875865E-2</v>
      </c>
      <c r="CT526" s="43">
        <v>1.2921426997113972</v>
      </c>
      <c r="CU526" s="43">
        <v>0.89110924329470964</v>
      </c>
      <c r="CV526" s="43">
        <v>-2.0428662100224537</v>
      </c>
      <c r="CW526" s="43">
        <v>-0.32780272769857399</v>
      </c>
      <c r="CX526" s="43">
        <v>-0.32062241110763701</v>
      </c>
      <c r="CY526" s="43">
        <v>-0.66039771871673392</v>
      </c>
      <c r="CZ526" s="43">
        <v>-0.40320151193866161</v>
      </c>
      <c r="DA526" s="43">
        <v>-5.6655756927768617E-4</v>
      </c>
      <c r="DB526" s="43">
        <v>-6.0019059178788497E-2</v>
      </c>
      <c r="DC526" s="43">
        <v>-0.27025622381278125</v>
      </c>
      <c r="DD526" s="44"/>
      <c r="DE526" s="44"/>
      <c r="DF526" s="43"/>
      <c r="DG526" s="43"/>
      <c r="DH526" s="44"/>
      <c r="DI526" s="44"/>
      <c r="DJ526" s="43"/>
      <c r="DK526" s="43"/>
    </row>
    <row r="527" spans="1:115" customFormat="1" ht="14.5" x14ac:dyDescent="0.35">
      <c r="A527" s="41">
        <v>2023</v>
      </c>
      <c r="B527" s="41" t="s">
        <v>164</v>
      </c>
      <c r="C527" s="41" t="s">
        <v>177</v>
      </c>
      <c r="D527" s="42">
        <v>105.46834327630643</v>
      </c>
      <c r="E527" s="42">
        <v>103.84654814822601</v>
      </c>
      <c r="F527" s="42">
        <v>104.2646310383823</v>
      </c>
      <c r="G527" s="42">
        <v>111.91172076463751</v>
      </c>
      <c r="H527" s="42">
        <v>91.065243000572622</v>
      </c>
      <c r="I527" s="42">
        <v>87.966402529509338</v>
      </c>
      <c r="J527" s="42">
        <v>91.304430082083925</v>
      </c>
      <c r="K527" s="42">
        <v>121.45273517567487</v>
      </c>
      <c r="L527" s="42">
        <v>105.83338068678323</v>
      </c>
      <c r="M527" s="42">
        <v>83.862809005632229</v>
      </c>
      <c r="N527" s="42">
        <v>115.51604538801638</v>
      </c>
      <c r="O527" s="42">
        <v>111.72772554074213</v>
      </c>
      <c r="P527" s="42">
        <v>108.48206840129015</v>
      </c>
      <c r="Q527" s="42">
        <v>69.620597062081515</v>
      </c>
      <c r="R527" s="42">
        <v>100.34363323715112</v>
      </c>
      <c r="S527" s="42">
        <v>103.42078739534398</v>
      </c>
      <c r="T527" s="42">
        <v>147.88152803971536</v>
      </c>
      <c r="U527" s="42">
        <v>119.48238529432831</v>
      </c>
      <c r="V527" s="42">
        <v>159.80150844408715</v>
      </c>
      <c r="W527" s="42">
        <v>163.23457807249571</v>
      </c>
      <c r="X527" s="42">
        <v>135.61034468388814</v>
      </c>
      <c r="Y527" s="42">
        <v>91.297433215686922</v>
      </c>
      <c r="Z527" s="42">
        <v>111.13591974576956</v>
      </c>
      <c r="AA527" s="42">
        <v>136.73625447426227</v>
      </c>
      <c r="AB527" s="43">
        <v>5.0696635800041356</v>
      </c>
      <c r="AC527" s="43">
        <v>5.9251274956160893</v>
      </c>
      <c r="AD527" s="43">
        <v>2.9880919295460551</v>
      </c>
      <c r="AE527" s="43">
        <v>5.2271521162389867</v>
      </c>
      <c r="AF527" s="43">
        <v>-0.67729830928575652</v>
      </c>
      <c r="AG527" s="43">
        <v>5.9285213735108533</v>
      </c>
      <c r="AH527" s="43">
        <v>11.527032155548532</v>
      </c>
      <c r="AI527" s="43">
        <v>6.1875275036147537</v>
      </c>
      <c r="AJ527" s="43">
        <v>-5.9443229172548513</v>
      </c>
      <c r="AK527" s="43">
        <v>-21.31954132380557</v>
      </c>
      <c r="AL527" s="43">
        <v>-12.747921334060486</v>
      </c>
      <c r="AM527" s="43">
        <v>-0.97898642576048633</v>
      </c>
      <c r="AN527" s="43">
        <v>-9.3971837520715482</v>
      </c>
      <c r="AO527" s="43">
        <v>-3.3314445646141277</v>
      </c>
      <c r="AP527" s="43">
        <v>-0.48702425914218805</v>
      </c>
      <c r="AQ527" s="43">
        <v>-4.9243940994107334</v>
      </c>
      <c r="AR527" s="43">
        <v>8.5170335563094604</v>
      </c>
      <c r="AS527" s="43">
        <v>-5.9296987818136078</v>
      </c>
      <c r="AT527" s="43">
        <v>1.7937086707719763</v>
      </c>
      <c r="AU527" s="43">
        <v>15.250333401244088</v>
      </c>
      <c r="AV527" s="43">
        <v>-1.5374886020321998</v>
      </c>
      <c r="AW527" s="43">
        <v>9.0601076511867884</v>
      </c>
      <c r="AX527" s="43">
        <v>6.4896267062248603</v>
      </c>
      <c r="AY527" s="43">
        <v>7.6401078804437805</v>
      </c>
      <c r="AZ527" s="43">
        <v>5.3675003837817536</v>
      </c>
      <c r="BA527" s="43">
        <v>6.6392160359235675</v>
      </c>
      <c r="BB527" s="43">
        <v>4.2969955585562269</v>
      </c>
      <c r="BC527" s="43">
        <v>4.8663886631185704</v>
      </c>
      <c r="BD527" s="43">
        <v>-1.4174043481607335E-2</v>
      </c>
      <c r="BE527" s="43">
        <v>5.1547821263909333</v>
      </c>
      <c r="BF527" s="43">
        <v>13.137204006441671</v>
      </c>
      <c r="BG527" s="43">
        <v>7.3184782723592301</v>
      </c>
      <c r="BH527" s="43">
        <v>-3.0496227384824492</v>
      </c>
      <c r="BI527" s="43">
        <v>-7.6199460389032243</v>
      </c>
      <c r="BJ527" s="43">
        <v>-6.5730309573902908</v>
      </c>
      <c r="BK527" s="43">
        <v>-1.1463829660303126</v>
      </c>
      <c r="BL527" s="43">
        <v>-4.8428940980546953</v>
      </c>
      <c r="BM527" s="43">
        <v>-0.88706669229264845</v>
      </c>
      <c r="BN527" s="43">
        <v>-0.36573426566113287</v>
      </c>
      <c r="BO527" s="43">
        <v>-5.5482178836006817</v>
      </c>
      <c r="BP527" s="43">
        <v>13.045221442892686</v>
      </c>
      <c r="BQ527" s="43">
        <v>10.217226250026856</v>
      </c>
      <c r="BR527" s="43">
        <v>8.8032251573163744</v>
      </c>
      <c r="BS527" s="43">
        <v>17.129409060498556</v>
      </c>
      <c r="BT527" s="43">
        <v>4.3895560275230006</v>
      </c>
      <c r="BU527" s="43">
        <v>12.942505025626039</v>
      </c>
      <c r="BV527" s="43">
        <v>7.3516776281784324</v>
      </c>
      <c r="BW527" s="43">
        <v>6.9668959237854766</v>
      </c>
      <c r="BX527" s="43">
        <v>5.3672183586083984</v>
      </c>
      <c r="BY527" s="43">
        <v>0.44685497187693229</v>
      </c>
      <c r="BZ527" s="43">
        <v>0.25636167661918302</v>
      </c>
      <c r="CA527" s="43">
        <v>2.8622272469156771</v>
      </c>
      <c r="CB527" s="43">
        <v>-3.6720684601300325E-2</v>
      </c>
      <c r="CC527" s="43">
        <v>9.036423297007129E-2</v>
      </c>
      <c r="CD527" s="43">
        <v>1.0080657660559436</v>
      </c>
      <c r="CE527" s="43">
        <v>0.740065148771891</v>
      </c>
      <c r="CF527" s="43">
        <v>-6.2849712906162019</v>
      </c>
      <c r="CG527" s="43">
        <v>-3.3092877042610511</v>
      </c>
      <c r="CH527" s="43">
        <v>-0.97732093060997005</v>
      </c>
      <c r="CI527" s="43">
        <v>-0.58591134758104435</v>
      </c>
      <c r="CJ527" s="43">
        <v>-1.1428470973982332</v>
      </c>
      <c r="CK527" s="43">
        <v>-2.5649972041943688E-2</v>
      </c>
      <c r="CL527" s="43">
        <v>-2.679162516000989E-2</v>
      </c>
      <c r="CM527" s="43">
        <v>-0.21716261356395028</v>
      </c>
      <c r="CN527" s="43">
        <v>5.6121259554613552</v>
      </c>
      <c r="CO527" s="43">
        <v>0.48556577237743676</v>
      </c>
      <c r="CP527" s="43">
        <v>0.34198625539997807</v>
      </c>
      <c r="CQ527" s="43">
        <v>2.6640253558622558</v>
      </c>
      <c r="CR527" s="43">
        <v>3.4427214678998952E-2</v>
      </c>
      <c r="CS527" s="43">
        <v>8.6542840256889256E-2</v>
      </c>
      <c r="CT527" s="43">
        <v>1.1543134387630791</v>
      </c>
      <c r="CU527" s="43">
        <v>0.84526507812271745</v>
      </c>
      <c r="CV527" s="43">
        <v>-3.1240508593151648</v>
      </c>
      <c r="CW527" s="43">
        <v>-1.1481979461092486</v>
      </c>
      <c r="CX527" s="43">
        <v>-0.47784698683698124</v>
      </c>
      <c r="CY527" s="43">
        <v>-0.63373009924285362</v>
      </c>
      <c r="CZ527" s="43">
        <v>-0.58367434308656707</v>
      </c>
      <c r="DA527" s="43">
        <v>2.8817932920574219E-2</v>
      </c>
      <c r="DB527" s="43">
        <v>-5.5322224778981868E-2</v>
      </c>
      <c r="DC527" s="43">
        <v>-0.25409719218110638</v>
      </c>
      <c r="DD527" s="44"/>
      <c r="DE527" s="44"/>
      <c r="DF527" s="43"/>
      <c r="DG527" s="43"/>
      <c r="DH527" s="44"/>
      <c r="DI527" s="44"/>
      <c r="DJ527" s="43"/>
      <c r="DK527" s="43"/>
    </row>
    <row r="528" spans="1:115" customFormat="1" ht="14.5" x14ac:dyDescent="0.35">
      <c r="A528" s="41">
        <v>2023</v>
      </c>
      <c r="B528" s="41" t="s">
        <v>165</v>
      </c>
      <c r="C528" s="41" t="s">
        <v>177</v>
      </c>
      <c r="D528" s="42">
        <v>105.09026824624095</v>
      </c>
      <c r="E528" s="42">
        <v>103.79450027469707</v>
      </c>
      <c r="F528" s="42">
        <v>103.61848176475328</v>
      </c>
      <c r="G528" s="42">
        <v>111.09741237149497</v>
      </c>
      <c r="H528" s="42">
        <v>90.62075983270428</v>
      </c>
      <c r="I528" s="42">
        <v>87.477570972716606</v>
      </c>
      <c r="J528" s="42">
        <v>91.697836186486825</v>
      </c>
      <c r="K528" s="42">
        <v>122.53606996537181</v>
      </c>
      <c r="L528" s="42">
        <v>110.62012639594852</v>
      </c>
      <c r="M528" s="42">
        <v>95.272122607577714</v>
      </c>
      <c r="N528" s="42">
        <v>118.59023566916287</v>
      </c>
      <c r="O528" s="42">
        <v>112.35325221257553</v>
      </c>
      <c r="P528" s="42">
        <v>120.46683952706705</v>
      </c>
      <c r="Q528" s="42">
        <v>74.195843384137831</v>
      </c>
      <c r="R528" s="42">
        <v>113.51003142682723</v>
      </c>
      <c r="S528" s="42">
        <v>108.81534984528396</v>
      </c>
      <c r="T528" s="42">
        <v>154.40836672441586</v>
      </c>
      <c r="U528" s="42">
        <v>136.90765574997508</v>
      </c>
      <c r="V528" s="42">
        <v>165.26844879095313</v>
      </c>
      <c r="W528" s="42">
        <v>163.791990682125</v>
      </c>
      <c r="X528" s="42">
        <v>151.43981549004255</v>
      </c>
      <c r="Y528" s="42">
        <v>97.960004936286992</v>
      </c>
      <c r="Z528" s="42">
        <v>126.40776060852394</v>
      </c>
      <c r="AA528" s="42">
        <v>144.6114551942361</v>
      </c>
      <c r="AB528" s="43">
        <v>4.1966554692333569</v>
      </c>
      <c r="AC528" s="43">
        <v>4.6664015904572365</v>
      </c>
      <c r="AD528" s="43">
        <v>1.6602345848740097</v>
      </c>
      <c r="AE528" s="43">
        <v>4.3284050155880882</v>
      </c>
      <c r="AF528" s="43">
        <v>-1.1369443613176489</v>
      </c>
      <c r="AG528" s="43">
        <v>4.4324023898846709</v>
      </c>
      <c r="AH528" s="43">
        <v>9.6873557708244249</v>
      </c>
      <c r="AI528" s="43">
        <v>6.4504375074826426</v>
      </c>
      <c r="AJ528" s="43">
        <v>-4.5041097612757657</v>
      </c>
      <c r="AK528" s="43">
        <v>-16.690882800014386</v>
      </c>
      <c r="AL528" s="43">
        <v>-10.875907984266764</v>
      </c>
      <c r="AM528" s="43">
        <v>-2.0567074016183406</v>
      </c>
      <c r="AN528" s="43">
        <v>-0.38582813954136652</v>
      </c>
      <c r="AO528" s="43">
        <v>-7.426710265039949</v>
      </c>
      <c r="AP528" s="43">
        <v>2.8624855890484691</v>
      </c>
      <c r="AQ528" s="43">
        <v>-5.085325414510466</v>
      </c>
      <c r="AR528" s="43">
        <v>8.8881606880931265</v>
      </c>
      <c r="AS528" s="43">
        <v>-0.83815387993964041</v>
      </c>
      <c r="AT528" s="43">
        <v>3.3118225190305717</v>
      </c>
      <c r="AU528" s="43">
        <v>12.339479432866574</v>
      </c>
      <c r="AV528" s="43">
        <v>7.9738565338342671</v>
      </c>
      <c r="AW528" s="43">
        <v>4.3662124150781967</v>
      </c>
      <c r="AX528" s="43">
        <v>10.154352505361409</v>
      </c>
      <c r="AY528" s="43">
        <v>7.2318775613106734</v>
      </c>
      <c r="AZ528" s="43">
        <v>5.1316576516542201</v>
      </c>
      <c r="BA528" s="43">
        <v>6.2385949273466412</v>
      </c>
      <c r="BB528" s="43">
        <v>3.7596498814518764</v>
      </c>
      <c r="BC528" s="43">
        <v>4.7582958341442882</v>
      </c>
      <c r="BD528" s="43">
        <v>-0.23821422928097524</v>
      </c>
      <c r="BE528" s="43">
        <v>5.0105426700699063</v>
      </c>
      <c r="BF528" s="43">
        <v>12.435965979136409</v>
      </c>
      <c r="BG528" s="43">
        <v>7.1427442343258596</v>
      </c>
      <c r="BH528" s="43">
        <v>-3.3472259762546419</v>
      </c>
      <c r="BI528" s="43">
        <v>-9.6429799027768048</v>
      </c>
      <c r="BJ528" s="43">
        <v>-7.4320043237932847</v>
      </c>
      <c r="BK528" s="43">
        <v>-1.3301136266316349</v>
      </c>
      <c r="BL528" s="43">
        <v>-3.9631466316284669</v>
      </c>
      <c r="BM528" s="43">
        <v>-1.9872407441235418</v>
      </c>
      <c r="BN528" s="43">
        <v>0.35290854868481603</v>
      </c>
      <c r="BO528" s="43">
        <v>-5.4549101046848847</v>
      </c>
      <c r="BP528" s="43">
        <v>12.169431258749519</v>
      </c>
      <c r="BQ528" s="43">
        <v>7.6956675146533149</v>
      </c>
      <c r="BR528" s="43">
        <v>7.6810272919766609</v>
      </c>
      <c r="BS528" s="43">
        <v>16.126751858008959</v>
      </c>
      <c r="BT528" s="43">
        <v>5.1111118152091795</v>
      </c>
      <c r="BU528" s="43">
        <v>11.435443236333453</v>
      </c>
      <c r="BV528" s="43">
        <v>7.9856643123324078</v>
      </c>
      <c r="BW528" s="43">
        <v>7.0213680556690194</v>
      </c>
      <c r="BX528" s="43">
        <v>4.8435286854961053</v>
      </c>
      <c r="BY528" s="43">
        <v>0.38461453944093749</v>
      </c>
      <c r="BZ528" s="43">
        <v>0.16817551122479799</v>
      </c>
      <c r="CA528" s="43">
        <v>2.7303246658663145</v>
      </c>
      <c r="CB528" s="43">
        <v>-0.12902449712721462</v>
      </c>
      <c r="CC528" s="43">
        <v>4.4793646732136254E-2</v>
      </c>
      <c r="CD528" s="43">
        <v>0.8898718719226324</v>
      </c>
      <c r="CE528" s="43">
        <v>0.75477294743650136</v>
      </c>
      <c r="CF528" s="43">
        <v>-4.4836857540948438</v>
      </c>
      <c r="CG528" s="43">
        <v>-2.4429637570816989</v>
      </c>
      <c r="CH528" s="43">
        <v>-0.81488500063458502</v>
      </c>
      <c r="CI528" s="43">
        <v>-0.86398812349285659</v>
      </c>
      <c r="CJ528" s="43">
        <v>-0.22594672120686643</v>
      </c>
      <c r="CK528" s="43">
        <v>-3.3254384060203861E-2</v>
      </c>
      <c r="CL528" s="43">
        <v>0.1165050005209638</v>
      </c>
      <c r="CM528" s="43">
        <v>-0.21915276813959791</v>
      </c>
      <c r="CN528" s="43">
        <v>5.4607626037197683</v>
      </c>
      <c r="CO528" s="43">
        <v>0.46727649221196399</v>
      </c>
      <c r="CP528" s="43">
        <v>0.30805644344515742</v>
      </c>
      <c r="CQ528" s="43">
        <v>2.6847551390493947</v>
      </c>
      <c r="CR528" s="43">
        <v>1.2572150033861944E-3</v>
      </c>
      <c r="CS528" s="43">
        <v>7.7304508005010722E-2</v>
      </c>
      <c r="CT528" s="43">
        <v>1.0952728226418311</v>
      </c>
      <c r="CU528" s="43">
        <v>0.82683998336302433</v>
      </c>
      <c r="CV528" s="43">
        <v>-3.4122628505711172</v>
      </c>
      <c r="CW528" s="43">
        <v>-1.4131108404479757</v>
      </c>
      <c r="CX528" s="43">
        <v>-0.54329694708628851</v>
      </c>
      <c r="CY528" s="43">
        <v>-0.6788168703142945</v>
      </c>
      <c r="CZ528" s="43">
        <v>-0.51047063113855973</v>
      </c>
      <c r="DA528" s="43">
        <v>1.5555311299736807E-2</v>
      </c>
      <c r="DB528" s="43">
        <v>-3.5574268618965996E-2</v>
      </c>
      <c r="DC528" s="43">
        <v>-0.24654860426476927</v>
      </c>
      <c r="DD528" s="44"/>
      <c r="DE528" s="44"/>
      <c r="DF528" s="43"/>
      <c r="DG528" s="43"/>
      <c r="DH528" s="44"/>
      <c r="DI528" s="44"/>
      <c r="DJ528" s="43"/>
      <c r="DK528" s="43"/>
    </row>
    <row r="529" spans="1:115" customFormat="1" ht="14.5" x14ac:dyDescent="0.35">
      <c r="A529" s="41">
        <v>2023</v>
      </c>
      <c r="B529" s="41" t="s">
        <v>166</v>
      </c>
      <c r="C529" s="41" t="s">
        <v>177</v>
      </c>
      <c r="D529" s="42">
        <v>105.34858027701458</v>
      </c>
      <c r="E529" s="42">
        <v>103.60523528004644</v>
      </c>
      <c r="F529" s="42">
        <v>102.95392850131877</v>
      </c>
      <c r="G529" s="42">
        <v>111.67336346825118</v>
      </c>
      <c r="H529" s="42">
        <v>90.294439766666557</v>
      </c>
      <c r="I529" s="42">
        <v>87.198238654549343</v>
      </c>
      <c r="J529" s="42">
        <v>92.120126889722897</v>
      </c>
      <c r="K529" s="42">
        <v>122.96748647454316</v>
      </c>
      <c r="L529" s="42">
        <v>105.75225529379317</v>
      </c>
      <c r="M529" s="42">
        <v>80.028388185420155</v>
      </c>
      <c r="N529" s="42">
        <v>108.79697898646674</v>
      </c>
      <c r="O529" s="42">
        <v>110.48836622354774</v>
      </c>
      <c r="P529" s="42">
        <v>107.13218059303647</v>
      </c>
      <c r="Q529" s="42">
        <v>68.56111272369931</v>
      </c>
      <c r="R529" s="42">
        <v>126.07591251196891</v>
      </c>
      <c r="S529" s="42">
        <v>108.18497802394005</v>
      </c>
      <c r="T529" s="42">
        <v>147.36123313988261</v>
      </c>
      <c r="U529" s="42">
        <v>114.37260621085785</v>
      </c>
      <c r="V529" s="42">
        <v>151.63380640055252</v>
      </c>
      <c r="W529" s="42">
        <v>160.79428855854479</v>
      </c>
      <c r="X529" s="42">
        <v>135.06314915829574</v>
      </c>
      <c r="Y529" s="42">
        <v>91.019890984691258</v>
      </c>
      <c r="Z529" s="42">
        <v>141.08037348054506</v>
      </c>
      <c r="AA529" s="42">
        <v>144.36743928762178</v>
      </c>
      <c r="AB529" s="43">
        <v>3.6841666857074795</v>
      </c>
      <c r="AC529" s="43">
        <v>2.9721129277506808</v>
      </c>
      <c r="AD529" s="43">
        <v>0.80572082477230467</v>
      </c>
      <c r="AE529" s="43">
        <v>4.6039711676495454</v>
      </c>
      <c r="AF529" s="43">
        <v>-2.1995275952266025</v>
      </c>
      <c r="AG529" s="43">
        <v>3.2240286580325295</v>
      </c>
      <c r="AH529" s="43">
        <v>5.3118587728404609</v>
      </c>
      <c r="AI529" s="43">
        <v>7.8474959272688993</v>
      </c>
      <c r="AJ529" s="43">
        <v>-13.565491816102181</v>
      </c>
      <c r="AK529" s="43">
        <v>-24.160704444929927</v>
      </c>
      <c r="AL529" s="43">
        <v>-23.356778248052322</v>
      </c>
      <c r="AM529" s="43">
        <v>-9.2914424615693658</v>
      </c>
      <c r="AN529" s="43">
        <v>-22.61358974442502</v>
      </c>
      <c r="AO529" s="43">
        <v>-12.638079804088564</v>
      </c>
      <c r="AP529" s="43">
        <v>-3.350050175283803</v>
      </c>
      <c r="AQ529" s="43">
        <v>-6.5757158486226768</v>
      </c>
      <c r="AR529" s="43">
        <v>-0.90776597239438095</v>
      </c>
      <c r="AS529" s="43">
        <v>-10.629967401614049</v>
      </c>
      <c r="AT529" s="43">
        <v>-12.046279162923334</v>
      </c>
      <c r="AU529" s="43">
        <v>4.8037798881417126</v>
      </c>
      <c r="AV529" s="43">
        <v>-15.17246854351818</v>
      </c>
      <c r="AW529" s="43">
        <v>-1.0540189018611645</v>
      </c>
      <c r="AX529" s="43">
        <v>6.5851584579953659</v>
      </c>
      <c r="AY529" s="43">
        <v>5.4222710171124566</v>
      </c>
      <c r="AZ529" s="43">
        <v>4.8874783842452807</v>
      </c>
      <c r="BA529" s="43">
        <v>5.6805583079370336</v>
      </c>
      <c r="BB529" s="43">
        <v>3.258743862168445</v>
      </c>
      <c r="BC529" s="43">
        <v>4.732421802160558</v>
      </c>
      <c r="BD529" s="43">
        <v>-0.56643886084213335</v>
      </c>
      <c r="BE529" s="43">
        <v>4.7110987945129468</v>
      </c>
      <c r="BF529" s="43">
        <v>11.186506853574475</v>
      </c>
      <c r="BG529" s="43">
        <v>7.2604621562904814</v>
      </c>
      <c r="BH529" s="43">
        <v>-5.1630931876918362</v>
      </c>
      <c r="BI529" s="43">
        <v>-12.120708933379753</v>
      </c>
      <c r="BJ529" s="43">
        <v>-10.227988595841008</v>
      </c>
      <c r="BK529" s="43">
        <v>-2.735186046445004</v>
      </c>
      <c r="BL529" s="43">
        <v>-7.4005714397870292</v>
      </c>
      <c r="BM529" s="43">
        <v>-3.4935987236288657</v>
      </c>
      <c r="BN529" s="43">
        <v>-0.4185226759802374</v>
      </c>
      <c r="BO529" s="43">
        <v>-5.6445084479528003</v>
      </c>
      <c r="BP529" s="43">
        <v>9.8030276762455024</v>
      </c>
      <c r="BQ529" s="43">
        <v>4.4974550319356599</v>
      </c>
      <c r="BR529" s="43">
        <v>4.1205186142705186</v>
      </c>
      <c r="BS529" s="43">
        <v>14.082845446373771</v>
      </c>
      <c r="BT529" s="43">
        <v>1.3379730717738347</v>
      </c>
      <c r="BU529" s="43">
        <v>9.6005289967783689</v>
      </c>
      <c r="BV529" s="43">
        <v>7.6958611976517988</v>
      </c>
      <c r="BW529" s="43">
        <v>6.7452106364067843</v>
      </c>
      <c r="BX529" s="43">
        <v>3.9775707104427989</v>
      </c>
      <c r="BY529" s="43">
        <v>0.24706717987692564</v>
      </c>
      <c r="BZ529" s="43">
        <v>0.11412138247535346</v>
      </c>
      <c r="CA529" s="43">
        <v>2.4733290037000644</v>
      </c>
      <c r="CB529" s="43">
        <v>-0.24389059076083508</v>
      </c>
      <c r="CC529" s="43">
        <v>7.4211024605452314E-2</v>
      </c>
      <c r="CD529" s="43">
        <v>0.41205319354864367</v>
      </c>
      <c r="CE529" s="43">
        <v>0.90067951699719473</v>
      </c>
      <c r="CF529" s="43">
        <v>-13.466435153844341</v>
      </c>
      <c r="CG529" s="43">
        <v>-2.9264277971667458</v>
      </c>
      <c r="CH529" s="43">
        <v>-1.677069823136226</v>
      </c>
      <c r="CI529" s="43">
        <v>-5.1715040634450817</v>
      </c>
      <c r="CJ529" s="43">
        <v>-3.0296198702257566</v>
      </c>
      <c r="CK529" s="43">
        <v>-9.6291304725920152E-2</v>
      </c>
      <c r="CL529" s="43">
        <v>-0.28534314188704613</v>
      </c>
      <c r="CM529" s="43">
        <v>-0.28017915325756509</v>
      </c>
      <c r="CN529" s="43">
        <v>5.1605899286201167</v>
      </c>
      <c r="CO529" s="43">
        <v>0.42780201246899913</v>
      </c>
      <c r="CP529" s="43">
        <v>0.27732494165135591</v>
      </c>
      <c r="CQ529" s="43">
        <v>2.5958057271379489</v>
      </c>
      <c r="CR529" s="43">
        <v>-4.2729145720510689E-2</v>
      </c>
      <c r="CS529" s="43">
        <v>8.5652538690797878E-2</v>
      </c>
      <c r="CT529" s="43">
        <v>0.97248476262059913</v>
      </c>
      <c r="CU529" s="43">
        <v>0.84424909177092677</v>
      </c>
      <c r="CV529" s="43">
        <v>-5.1198755811718533</v>
      </c>
      <c r="CW529" s="43">
        <v>-1.5818916145464803</v>
      </c>
      <c r="CX529" s="43">
        <v>-0.74107258495361561</v>
      </c>
      <c r="CY529" s="43">
        <v>-1.5005346118604093</v>
      </c>
      <c r="CZ529" s="43">
        <v>-0.9598196591968684</v>
      </c>
      <c r="DA529" s="43">
        <v>-1.0861719202547747E-3</v>
      </c>
      <c r="DB529" s="43">
        <v>-8.2507234211484398E-2</v>
      </c>
      <c r="DC529" s="43">
        <v>-0.25296370448274097</v>
      </c>
      <c r="DD529" s="44"/>
      <c r="DE529" s="44"/>
      <c r="DF529" s="43"/>
      <c r="DG529" s="43"/>
      <c r="DH529" s="44"/>
      <c r="DI529" s="44"/>
      <c r="DJ529" s="43"/>
      <c r="DK529" s="43"/>
    </row>
    <row r="530" spans="1:115" customFormat="1" ht="14.5" x14ac:dyDescent="0.35">
      <c r="A530" s="41">
        <v>2023</v>
      </c>
      <c r="B530" s="41" t="s">
        <v>167</v>
      </c>
      <c r="C530" s="41" t="s">
        <v>177</v>
      </c>
      <c r="D530" s="42">
        <v>105.23228778387134</v>
      </c>
      <c r="E530" s="42">
        <v>102.07692044824259</v>
      </c>
      <c r="F530" s="42">
        <v>102.51307890684464</v>
      </c>
      <c r="G530" s="42">
        <v>111.75875611365842</v>
      </c>
      <c r="H530" s="42">
        <v>90.257408294575001</v>
      </c>
      <c r="I530" s="42">
        <v>88.466872932892358</v>
      </c>
      <c r="J530" s="42">
        <v>91.190756928373389</v>
      </c>
      <c r="K530" s="42">
        <v>123.73624672630265</v>
      </c>
      <c r="L530" s="42">
        <v>112.42923520477265</v>
      </c>
      <c r="M530" s="42">
        <v>77.96535895194431</v>
      </c>
      <c r="N530" s="42">
        <v>114.13119713222974</v>
      </c>
      <c r="O530" s="42">
        <v>121.26441080867427</v>
      </c>
      <c r="P530" s="42">
        <v>112.33416582759581</v>
      </c>
      <c r="Q530" s="42">
        <v>79.67863277704798</v>
      </c>
      <c r="R530" s="42">
        <v>121.99092016922425</v>
      </c>
      <c r="S530" s="42">
        <v>112.46732723783278</v>
      </c>
      <c r="T530" s="42">
        <v>157.26618852755448</v>
      </c>
      <c r="U530" s="42">
        <v>111.11277421931338</v>
      </c>
      <c r="V530" s="42">
        <v>159.5382343411533</v>
      </c>
      <c r="W530" s="42">
        <v>176.88365744571331</v>
      </c>
      <c r="X530" s="42">
        <v>141.76340962098087</v>
      </c>
      <c r="Y530" s="42">
        <v>106.11180545173735</v>
      </c>
      <c r="Z530" s="42">
        <v>137.09020657831147</v>
      </c>
      <c r="AA530" s="42">
        <v>150.6093745357739</v>
      </c>
      <c r="AB530" s="43">
        <v>4.7963020057412598</v>
      </c>
      <c r="AC530" s="43">
        <v>0.3053174836879835</v>
      </c>
      <c r="AD530" s="43">
        <v>0.99556818952906134</v>
      </c>
      <c r="AE530" s="43">
        <v>7.9603171998784195</v>
      </c>
      <c r="AF530" s="43">
        <v>-2.2845257390356699</v>
      </c>
      <c r="AG530" s="43">
        <v>2.7717685235262302</v>
      </c>
      <c r="AH530" s="43">
        <v>1.0660427952777551</v>
      </c>
      <c r="AI530" s="43">
        <v>8.9017328847310182</v>
      </c>
      <c r="AJ530" s="43">
        <v>-7.741987071369083</v>
      </c>
      <c r="AK530" s="43">
        <v>-29.588297578671686</v>
      </c>
      <c r="AL530" s="43">
        <v>-18.35086158100896</v>
      </c>
      <c r="AM530" s="43">
        <v>-1.3580837402227597</v>
      </c>
      <c r="AN530" s="43">
        <v>-11.355590723112508</v>
      </c>
      <c r="AO530" s="43">
        <v>-5.121221742953697</v>
      </c>
      <c r="AP530" s="43">
        <v>0.15173943173438786</v>
      </c>
      <c r="AQ530" s="43">
        <v>-5.3674811035421826</v>
      </c>
      <c r="AR530" s="43">
        <v>3.6564294074307835</v>
      </c>
      <c r="AS530" s="43">
        <v>-19.030034445385635</v>
      </c>
      <c r="AT530" s="43">
        <v>-7.6071224244754543</v>
      </c>
      <c r="AU530" s="43">
        <v>11.419336807557201</v>
      </c>
      <c r="AV530" s="43">
        <v>-4.3300954714319717</v>
      </c>
      <c r="AW530" s="43">
        <v>6.6675796631201267</v>
      </c>
      <c r="AX530" s="43">
        <v>7.342063070960636</v>
      </c>
      <c r="AY530" s="43">
        <v>6.0537503960359063</v>
      </c>
      <c r="AZ530" s="43">
        <v>4.8744498197422104</v>
      </c>
      <c r="BA530" s="43">
        <v>4.8886026985616615</v>
      </c>
      <c r="BB530" s="43">
        <v>2.9323409176579496</v>
      </c>
      <c r="BC530" s="43">
        <v>5.1838040556711595</v>
      </c>
      <c r="BD530" s="43">
        <v>-0.8128380614153774</v>
      </c>
      <c r="BE530" s="43">
        <v>4.428182571304573</v>
      </c>
      <c r="BF530" s="43">
        <v>9.6361061722697769</v>
      </c>
      <c r="BG530" s="43">
        <v>7.4946702075703087</v>
      </c>
      <c r="BH530" s="43">
        <v>-5.550918041177666</v>
      </c>
      <c r="BI530" s="43">
        <v>-14.7737849003998</v>
      </c>
      <c r="BJ530" s="43">
        <v>-11.42534467761952</v>
      </c>
      <c r="BK530" s="43">
        <v>-2.5269802654593332</v>
      </c>
      <c r="BL530" s="43">
        <v>-7.9715107446780902</v>
      </c>
      <c r="BM530" s="43">
        <v>-3.7075479328780192</v>
      </c>
      <c r="BN530" s="43">
        <v>-0.32565506488866358</v>
      </c>
      <c r="BO530" s="43">
        <v>-5.6035276321302119</v>
      </c>
      <c r="BP530" s="43">
        <v>8.8451130179558746</v>
      </c>
      <c r="BQ530" s="43">
        <v>0.78865691740370725</v>
      </c>
      <c r="BR530" s="43">
        <v>2.32506695475172</v>
      </c>
      <c r="BS530" s="43">
        <v>13.66364922884593</v>
      </c>
      <c r="BT530" s="43">
        <v>0.50152376325207637</v>
      </c>
      <c r="BU530" s="43">
        <v>9.1984311021281471</v>
      </c>
      <c r="BV530" s="43">
        <v>7.6369791167279599</v>
      </c>
      <c r="BW530" s="43">
        <v>6.6401859738536517</v>
      </c>
      <c r="BX530" s="43">
        <v>4.9124379657280892</v>
      </c>
      <c r="BY530" s="43">
        <v>8.741868653747524E-2</v>
      </c>
      <c r="BZ530" s="43">
        <v>0.13934361964900172</v>
      </c>
      <c r="CA530" s="43">
        <v>4.0817517130439498</v>
      </c>
      <c r="CB530" s="43">
        <v>-0.24057068196229772</v>
      </c>
      <c r="CC530" s="43">
        <v>4.0689611122537474E-2</v>
      </c>
      <c r="CD530" s="43">
        <v>-6.0145467880726527E-2</v>
      </c>
      <c r="CE530" s="43">
        <v>0.86395048521814899</v>
      </c>
      <c r="CF530" s="43">
        <v>-7.9166885879579745</v>
      </c>
      <c r="CG530" s="43">
        <v>-3.7376224241234719</v>
      </c>
      <c r="CH530" s="43">
        <v>-1.3121841827561997</v>
      </c>
      <c r="CI530" s="43">
        <v>-1.1373489256992273</v>
      </c>
      <c r="CJ530" s="43">
        <v>-1.3935230352694061</v>
      </c>
      <c r="CK530" s="43">
        <v>-4.0827592129768914E-2</v>
      </c>
      <c r="CL530" s="43">
        <v>-4.4357199270703862E-2</v>
      </c>
      <c r="CM530" s="43">
        <v>-0.25082522870919688</v>
      </c>
      <c r="CN530" s="43">
        <v>5.0250672289982337</v>
      </c>
      <c r="CO530" s="43">
        <v>0.37938838126464114</v>
      </c>
      <c r="CP530" s="43">
        <v>0.25926322169650162</v>
      </c>
      <c r="CQ530" s="43">
        <v>2.8138698872046293</v>
      </c>
      <c r="CR530" s="43">
        <v>-6.579156027984219E-2</v>
      </c>
      <c r="CS530" s="43">
        <v>7.9365816716267454E-2</v>
      </c>
      <c r="CT530" s="43">
        <v>0.82696740653938638</v>
      </c>
      <c r="CU530" s="43">
        <v>0.73200407585664951</v>
      </c>
      <c r="CV530" s="43">
        <v>-5.5693457009730247</v>
      </c>
      <c r="CW530" s="43">
        <v>-1.9153477320892014</v>
      </c>
      <c r="CX530" s="43">
        <v>-0.824556107476208</v>
      </c>
      <c r="CY530" s="43">
        <v>-1.4463746389196954</v>
      </c>
      <c r="CZ530" s="43">
        <v>-1.0331570717807461</v>
      </c>
      <c r="DA530" s="43">
        <v>-7.0930145192031526E-3</v>
      </c>
      <c r="DB530" s="43">
        <v>-7.9043123459594869E-2</v>
      </c>
      <c r="DC530" s="43">
        <v>-0.26377401272837608</v>
      </c>
      <c r="DD530" s="44"/>
      <c r="DE530" s="44"/>
      <c r="DF530" s="43"/>
      <c r="DG530" s="43"/>
      <c r="DH530" s="44"/>
      <c r="DI530" s="44"/>
      <c r="DJ530" s="43"/>
      <c r="DK530" s="43"/>
    </row>
    <row r="531" spans="1:115" customFormat="1" ht="14.5" x14ac:dyDescent="0.35">
      <c r="A531" s="41">
        <v>2023</v>
      </c>
      <c r="B531" s="41" t="s">
        <v>168</v>
      </c>
      <c r="C531" s="41" t="s">
        <v>177</v>
      </c>
      <c r="D531" s="42">
        <v>105.32035051892477</v>
      </c>
      <c r="E531" s="42">
        <v>102.41286581374744</v>
      </c>
      <c r="F531" s="42">
        <v>102.51424237746458</v>
      </c>
      <c r="G531" s="42">
        <v>112.25001341375651</v>
      </c>
      <c r="H531" s="42">
        <v>89.653721447543731</v>
      </c>
      <c r="I531" s="42">
        <v>88.350484466989329</v>
      </c>
      <c r="J531" s="42">
        <v>90.628573103482267</v>
      </c>
      <c r="K531" s="42">
        <v>123.62359908224126</v>
      </c>
      <c r="L531" s="42">
        <v>108.98605186605815</v>
      </c>
      <c r="M531" s="42">
        <v>92.613611616677957</v>
      </c>
      <c r="N531" s="42">
        <v>112.46004367796347</v>
      </c>
      <c r="O531" s="42">
        <v>114.07372163758673</v>
      </c>
      <c r="P531" s="42">
        <v>108.34944563810278</v>
      </c>
      <c r="Q531" s="42">
        <v>79.331355877042881</v>
      </c>
      <c r="R531" s="42">
        <v>109.41477054835683</v>
      </c>
      <c r="S531" s="42">
        <v>105.827267417722</v>
      </c>
      <c r="T531" s="42">
        <v>153.26325007982578</v>
      </c>
      <c r="U531" s="42">
        <v>132.66349505550801</v>
      </c>
      <c r="V531" s="42">
        <v>156.7593163151829</v>
      </c>
      <c r="W531" s="42">
        <v>167.35219322730882</v>
      </c>
      <c r="X531" s="42">
        <v>137.26915342291801</v>
      </c>
      <c r="Y531" s="42">
        <v>104.83873885759603</v>
      </c>
      <c r="Z531" s="42">
        <v>123.2483483143248</v>
      </c>
      <c r="AA531" s="42">
        <v>142.32997959855405</v>
      </c>
      <c r="AB531" s="43">
        <v>4.2155985013469177</v>
      </c>
      <c r="AC531" s="43">
        <v>0.12489977178806733</v>
      </c>
      <c r="AD531" s="43">
        <v>7.6511883797780733E-2</v>
      </c>
      <c r="AE531" s="43">
        <v>7.4998641545070965</v>
      </c>
      <c r="AF531" s="43">
        <v>-1.8701550051906879</v>
      </c>
      <c r="AG531" s="43">
        <v>1.1054874800213277</v>
      </c>
      <c r="AH531" s="43">
        <v>-2.9686865296296716E-2</v>
      </c>
      <c r="AI531" s="43">
        <v>6.847924596701116</v>
      </c>
      <c r="AJ531" s="43">
        <v>-10.238799277339595</v>
      </c>
      <c r="AK531" s="43">
        <v>-27.042904857375738</v>
      </c>
      <c r="AL531" s="43">
        <v>-20.583063350491592</v>
      </c>
      <c r="AM531" s="43">
        <v>-4.0838834136325053</v>
      </c>
      <c r="AN531" s="43">
        <v>-15.006908212271796</v>
      </c>
      <c r="AO531" s="43">
        <v>-12.924489721204946</v>
      </c>
      <c r="AP531" s="43">
        <v>-2.3031943907053543</v>
      </c>
      <c r="AQ531" s="43">
        <v>-4.9677387429707842</v>
      </c>
      <c r="AR531" s="43">
        <v>0.15560645869407974</v>
      </c>
      <c r="AS531" s="43">
        <v>-16.899000286166576</v>
      </c>
      <c r="AT531" s="43">
        <v>-11.478703133839495</v>
      </c>
      <c r="AU531" s="43">
        <v>7.6826254427078133</v>
      </c>
      <c r="AV531" s="43">
        <v>-9.2311154987920414</v>
      </c>
      <c r="AW531" s="43">
        <v>-3.4259560958485813</v>
      </c>
      <c r="AX531" s="43">
        <v>4.529720319401509</v>
      </c>
      <c r="AY531" s="43">
        <v>5.6608048954202017</v>
      </c>
      <c r="AZ531" s="43">
        <v>4.7916128763422439</v>
      </c>
      <c r="BA531" s="43">
        <v>4.2741587425341399</v>
      </c>
      <c r="BB531" s="43">
        <v>2.5694891771679274</v>
      </c>
      <c r="BC531" s="43">
        <v>5.4701095264644062</v>
      </c>
      <c r="BD531" s="43">
        <v>-0.94418998796521603</v>
      </c>
      <c r="BE531" s="43">
        <v>3.9995876713740719</v>
      </c>
      <c r="BF531" s="43">
        <v>8.3468053912905802</v>
      </c>
      <c r="BG531" s="43">
        <v>7.4126151650584227</v>
      </c>
      <c r="BH531" s="43">
        <v>-6.1617909558773558</v>
      </c>
      <c r="BI531" s="43">
        <v>-16.593340617306918</v>
      </c>
      <c r="BJ531" s="43">
        <v>-12.615185059372635</v>
      </c>
      <c r="BK531" s="43">
        <v>-2.7256465839595623</v>
      </c>
      <c r="BL531" s="43">
        <v>-8.8636320781780071</v>
      </c>
      <c r="BM531" s="43">
        <v>-4.8578817162499561</v>
      </c>
      <c r="BN531" s="43">
        <v>-0.58319502560063574</v>
      </c>
      <c r="BO531" s="43">
        <v>-5.52612852224732</v>
      </c>
      <c r="BP531" s="43">
        <v>7.6647724273147588</v>
      </c>
      <c r="BQ531" s="43">
        <v>-1.9523313180645263</v>
      </c>
      <c r="BR531" s="43">
        <v>0.45186917477311184</v>
      </c>
      <c r="BS531" s="43">
        <v>12.865167930128196</v>
      </c>
      <c r="BT531" s="43">
        <v>-0.77243227479423249</v>
      </c>
      <c r="BU531" s="43">
        <v>7.5555068297436856</v>
      </c>
      <c r="BV531" s="43">
        <v>7.2231359212124868</v>
      </c>
      <c r="BW531" s="43">
        <v>6.5168531124175866</v>
      </c>
      <c r="BX531" s="43">
        <v>4.5178969486416714</v>
      </c>
      <c r="BY531" s="43">
        <v>5.6108964673869943E-2</v>
      </c>
      <c r="BZ531" s="43">
        <v>7.3824024544493771E-2</v>
      </c>
      <c r="CA531" s="43">
        <v>3.9080937262710891</v>
      </c>
      <c r="CB531" s="43">
        <v>-0.18376606327486156</v>
      </c>
      <c r="CC531" s="43">
        <v>1.2474316102630079E-2</v>
      </c>
      <c r="CD531" s="43">
        <v>-2.6167926260408016E-2</v>
      </c>
      <c r="CE531" s="43">
        <v>0.67732990658485837</v>
      </c>
      <c r="CF531" s="43">
        <v>-11.2279966149381</v>
      </c>
      <c r="CG531" s="43">
        <v>-4.164178955738695</v>
      </c>
      <c r="CH531" s="43">
        <v>-1.4867544179472916</v>
      </c>
      <c r="CI531" s="43">
        <v>-3.1624853001957001</v>
      </c>
      <c r="CJ531" s="43">
        <v>-1.8163183702225014</v>
      </c>
      <c r="CK531" s="43">
        <v>-0.11862395616836366</v>
      </c>
      <c r="CL531" s="43">
        <v>-0.25404547025960161</v>
      </c>
      <c r="CM531" s="43">
        <v>-0.22559014440594483</v>
      </c>
      <c r="CN531" s="43">
        <v>4.9664553008699226</v>
      </c>
      <c r="CO531" s="43">
        <v>0.33886650734147511</v>
      </c>
      <c r="CP531" s="43">
        <v>0.23645906824599675</v>
      </c>
      <c r="CQ531" s="43">
        <v>2.9572526646627195</v>
      </c>
      <c r="CR531" s="43">
        <v>-8.1912229989058616E-2</v>
      </c>
      <c r="CS531" s="43">
        <v>7.1210892010681676E-2</v>
      </c>
      <c r="CT531" s="43">
        <v>0.71943122524185821</v>
      </c>
      <c r="CU531" s="43">
        <v>0.72514717335625045</v>
      </c>
      <c r="CV531" s="43">
        <v>-6.3842050879355847</v>
      </c>
      <c r="CW531" s="43">
        <v>-2.2293814769537299</v>
      </c>
      <c r="CX531" s="43">
        <v>-0.90903773996851001</v>
      </c>
      <c r="CY531" s="43">
        <v>-1.7318078073020304</v>
      </c>
      <c r="CZ531" s="43">
        <v>-1.1325618695764268</v>
      </c>
      <c r="DA531" s="43">
        <v>-2.1661664556021559E-2</v>
      </c>
      <c r="DB531" s="43">
        <v>-0.10109111108805388</v>
      </c>
      <c r="DC531" s="43">
        <v>-0.25866341849081242</v>
      </c>
      <c r="DD531" s="44"/>
      <c r="DE531" s="44"/>
      <c r="DF531" s="43"/>
      <c r="DG531" s="43"/>
      <c r="DH531" s="44"/>
      <c r="DI531" s="44"/>
      <c r="DJ531" s="43"/>
      <c r="DK531" s="43"/>
    </row>
    <row r="532" spans="1:115" customFormat="1" ht="14.5" x14ac:dyDescent="0.35">
      <c r="A532" s="41">
        <v>2023</v>
      </c>
      <c r="B532" s="41" t="s">
        <v>169</v>
      </c>
      <c r="C532" s="41" t="s">
        <v>177</v>
      </c>
      <c r="D532" s="42">
        <v>104.5583039580916</v>
      </c>
      <c r="E532" s="42">
        <v>101.99806003380483</v>
      </c>
      <c r="F532" s="42">
        <v>101.947314875963</v>
      </c>
      <c r="G532" s="42">
        <v>111.35575341104523</v>
      </c>
      <c r="H532" s="42">
        <v>88.668747591569598</v>
      </c>
      <c r="I532" s="42">
        <v>86.523185552311773</v>
      </c>
      <c r="J532" s="42">
        <v>89.969769762568077</v>
      </c>
      <c r="K532" s="42">
        <v>123.70988238407551</v>
      </c>
      <c r="L532" s="42">
        <v>108.0822846174422</v>
      </c>
      <c r="M532" s="42">
        <v>93.822791619309328</v>
      </c>
      <c r="N532" s="42">
        <v>112.47820129426687</v>
      </c>
      <c r="O532" s="42">
        <v>111.44140219109178</v>
      </c>
      <c r="P532" s="42">
        <v>108.63336271392576</v>
      </c>
      <c r="Q532" s="42">
        <v>74.074978851432775</v>
      </c>
      <c r="R532" s="42">
        <v>117.99275467559509</v>
      </c>
      <c r="S532" s="42">
        <v>103.39402827754812</v>
      </c>
      <c r="T532" s="42">
        <v>152.68918585017801</v>
      </c>
      <c r="U532" s="42">
        <v>132.70418564295272</v>
      </c>
      <c r="V532" s="42">
        <v>156.41217160527435</v>
      </c>
      <c r="W532" s="42">
        <v>165.61870693731399</v>
      </c>
      <c r="X532" s="42">
        <v>137.06355825559342</v>
      </c>
      <c r="Y532" s="42">
        <v>99.543680817730305</v>
      </c>
      <c r="Z532" s="42">
        <v>133.24521093319842</v>
      </c>
      <c r="AA532" s="42">
        <v>140.05760939759219</v>
      </c>
      <c r="AB532" s="43">
        <v>2.504851393416585</v>
      </c>
      <c r="AC532" s="43">
        <v>-0.8645798203390731</v>
      </c>
      <c r="AD532" s="43">
        <v>-2.5138740972339035</v>
      </c>
      <c r="AE532" s="43">
        <v>5.3527288423352193</v>
      </c>
      <c r="AF532" s="43">
        <v>-2.8338021460175389</v>
      </c>
      <c r="AG532" s="43">
        <v>-0.80064051240992251</v>
      </c>
      <c r="AH532" s="43">
        <v>-1.4021480759009775</v>
      </c>
      <c r="AI532" s="43">
        <v>6.0329199085843443</v>
      </c>
      <c r="AJ532" s="43">
        <v>-7.0907709588079459</v>
      </c>
      <c r="AK532" s="43">
        <v>-23.758449466462185</v>
      </c>
      <c r="AL532" s="43">
        <v>-18.309069540984822</v>
      </c>
      <c r="AM532" s="43">
        <v>-1.0769244986716053</v>
      </c>
      <c r="AN532" s="43">
        <v>-10.347687846252551</v>
      </c>
      <c r="AO532" s="43">
        <v>-11.502349680828738</v>
      </c>
      <c r="AP532" s="43">
        <v>1.0041326372346449</v>
      </c>
      <c r="AQ532" s="43">
        <v>-2.6176313163773224</v>
      </c>
      <c r="AR532" s="43">
        <v>2.4238414213557657</v>
      </c>
      <c r="AS532" s="43">
        <v>-15.445263312069645</v>
      </c>
      <c r="AT532" s="43">
        <v>-10.427037079297873</v>
      </c>
      <c r="AU532" s="43">
        <v>10.166152300832776</v>
      </c>
      <c r="AV532" s="43">
        <v>-5.8860506562461223</v>
      </c>
      <c r="AW532" s="43">
        <v>-1.2545468777596769</v>
      </c>
      <c r="AX532" s="43">
        <v>6.7132331359734954</v>
      </c>
      <c r="AY532" s="43">
        <v>8.0368249364463971</v>
      </c>
      <c r="AZ532" s="43">
        <v>4.5340960570848798</v>
      </c>
      <c r="BA532" s="43">
        <v>3.6840057532881554</v>
      </c>
      <c r="BB532" s="43">
        <v>1.9858269355384595</v>
      </c>
      <c r="BC532" s="43">
        <v>5.4570549920643696</v>
      </c>
      <c r="BD532" s="43">
        <v>-1.1527797169374243</v>
      </c>
      <c r="BE532" s="43">
        <v>3.4520547945205537</v>
      </c>
      <c r="BF532" s="43">
        <v>7.192829893656949</v>
      </c>
      <c r="BG532" s="43">
        <v>7.2561210396228759</v>
      </c>
      <c r="BH532" s="43">
        <v>-6.2649006534645224</v>
      </c>
      <c r="BI532" s="43">
        <v>-17.493970305893924</v>
      </c>
      <c r="BJ532" s="43">
        <v>-13.253820956108219</v>
      </c>
      <c r="BK532" s="43">
        <v>-2.5478555347841492</v>
      </c>
      <c r="BL532" s="43">
        <v>-9.0232643933133012</v>
      </c>
      <c r="BM532" s="43">
        <v>-5.5413905353736475</v>
      </c>
      <c r="BN532" s="43">
        <v>-0.39335488688622133</v>
      </c>
      <c r="BO532" s="43">
        <v>-5.2236533589055112</v>
      </c>
      <c r="BP532" s="43">
        <v>7.0522918799178269</v>
      </c>
      <c r="BQ532" s="43">
        <v>-3.7361915362951414</v>
      </c>
      <c r="BR532" s="43">
        <v>-0.83205166690979437</v>
      </c>
      <c r="BS532" s="43">
        <v>12.556478457529252</v>
      </c>
      <c r="BT532" s="43">
        <v>-1.3448657788002749</v>
      </c>
      <c r="BU532" s="43">
        <v>6.605615398894682</v>
      </c>
      <c r="BV532" s="43">
        <v>7.1601075742755871</v>
      </c>
      <c r="BW532" s="43">
        <v>6.681151941345842</v>
      </c>
      <c r="BX532" s="43">
        <v>2.8297189821352813</v>
      </c>
      <c r="BY532" s="43">
        <v>-4.9844641014939635E-2</v>
      </c>
      <c r="BZ532" s="43">
        <v>-9.9150207470782556E-2</v>
      </c>
      <c r="CA532" s="43">
        <v>2.854054943924587</v>
      </c>
      <c r="CB532" s="43">
        <v>-0.16611258282963801</v>
      </c>
      <c r="CC532" s="43">
        <v>-5.751304732492777E-2</v>
      </c>
      <c r="CD532" s="43">
        <v>-0.23466571283281634</v>
      </c>
      <c r="CE532" s="43">
        <v>0.5829502296837985</v>
      </c>
      <c r="CF532" s="43">
        <v>-8.1856847027404331</v>
      </c>
      <c r="CG532" s="43">
        <v>-3.8174115312823345</v>
      </c>
      <c r="CH532" s="43">
        <v>-1.3284594299733299</v>
      </c>
      <c r="CI532" s="43">
        <v>-1.6031742126070774</v>
      </c>
      <c r="CJ532" s="43">
        <v>-1.192599142024771</v>
      </c>
      <c r="CK532" s="43">
        <v>-7.1302575616347313E-2</v>
      </c>
      <c r="CL532" s="43">
        <v>-6.3801909116102035E-2</v>
      </c>
      <c r="CM532" s="43">
        <v>-0.10893590212047143</v>
      </c>
      <c r="CN532" s="43">
        <v>4.7190672964743205</v>
      </c>
      <c r="CO532" s="43">
        <v>0.29326580359546628</v>
      </c>
      <c r="CP532" s="43">
        <v>0.19739878973359626</v>
      </c>
      <c r="CQ532" s="43">
        <v>2.9458661204580432</v>
      </c>
      <c r="CR532" s="43">
        <v>-9.3215044305556494E-2</v>
      </c>
      <c r="CS532" s="43">
        <v>5.6598345291637674E-2</v>
      </c>
      <c r="CT532" s="43">
        <v>0.60956573401919623</v>
      </c>
      <c r="CU532" s="43">
        <v>0.7095875476819371</v>
      </c>
      <c r="CV532" s="43">
        <v>-6.586490248714461</v>
      </c>
      <c r="CW532" s="43">
        <v>-2.4079961496253599</v>
      </c>
      <c r="CX532" s="43">
        <v>-0.95598850759605269</v>
      </c>
      <c r="CY532" s="43">
        <v>-1.7175343309885696</v>
      </c>
      <c r="CZ532" s="43">
        <v>-1.1387206006855706</v>
      </c>
      <c r="DA532" s="43">
        <v>-2.717951590470058E-2</v>
      </c>
      <c r="DB532" s="43">
        <v>-9.6943475827462308E-2</v>
      </c>
      <c r="DC532" s="43">
        <v>-0.24212766808674505</v>
      </c>
      <c r="DD532" s="44"/>
      <c r="DE532" s="44"/>
      <c r="DF532" s="43"/>
      <c r="DG532" s="43"/>
      <c r="DH532" s="44"/>
      <c r="DI532" s="44"/>
      <c r="DJ532" s="43"/>
      <c r="DK532" s="43"/>
    </row>
    <row r="533" spans="1:115" customFormat="1" ht="14.5" x14ac:dyDescent="0.35">
      <c r="A533" s="41">
        <v>2023</v>
      </c>
      <c r="B533" s="41" t="s">
        <v>170</v>
      </c>
      <c r="C533" s="41" t="s">
        <v>177</v>
      </c>
      <c r="D533" s="42">
        <v>105.19958437292169</v>
      </c>
      <c r="E533" s="42">
        <v>101.57536821241841</v>
      </c>
      <c r="F533" s="42">
        <v>102.31148117957389</v>
      </c>
      <c r="G533" s="42">
        <v>111.50247834206786</v>
      </c>
      <c r="H533" s="42">
        <v>89.319594176563655</v>
      </c>
      <c r="I533" s="42">
        <v>88.047874455641448</v>
      </c>
      <c r="J533" s="42">
        <v>92.734697357885238</v>
      </c>
      <c r="K533" s="42">
        <v>124.82018070559566</v>
      </c>
      <c r="L533" s="42">
        <v>106.85980246377402</v>
      </c>
      <c r="M533" s="42">
        <v>87.501071532367249</v>
      </c>
      <c r="N533" s="42">
        <v>106.64590995774917</v>
      </c>
      <c r="O533" s="42">
        <v>111.55535785192332</v>
      </c>
      <c r="P533" s="42">
        <v>109.9922146215996</v>
      </c>
      <c r="Q533" s="42">
        <v>78.179266312010924</v>
      </c>
      <c r="R533" s="42">
        <v>115.35272942965705</v>
      </c>
      <c r="S533" s="42">
        <v>102.13052817325075</v>
      </c>
      <c r="T533" s="42">
        <v>151.27528137240338</v>
      </c>
      <c r="U533" s="42">
        <v>122.87571365147218</v>
      </c>
      <c r="V533" s="42">
        <v>148.06184399904521</v>
      </c>
      <c r="W533" s="42">
        <v>166.45485411208952</v>
      </c>
      <c r="X533" s="42">
        <v>138.88929933042863</v>
      </c>
      <c r="Y533" s="42">
        <v>104.8874011624394</v>
      </c>
      <c r="Z533" s="42">
        <v>130.57113404292596</v>
      </c>
      <c r="AA533" s="42">
        <v>139.0640492106385</v>
      </c>
      <c r="AB533" s="43">
        <v>1.9789226996974163</v>
      </c>
      <c r="AC533" s="43">
        <v>-1.1025798525798325</v>
      </c>
      <c r="AD533" s="43">
        <v>-1.8648002097065075</v>
      </c>
      <c r="AE533" s="43">
        <v>4.1765150689316188</v>
      </c>
      <c r="AF533" s="43">
        <v>-2.8572248166974346</v>
      </c>
      <c r="AG533" s="43">
        <v>0.1323626737260053</v>
      </c>
      <c r="AH533" s="43">
        <v>-1.3974657263342349</v>
      </c>
      <c r="AI533" s="43">
        <v>6.2533472749993546</v>
      </c>
      <c r="AJ533" s="43">
        <v>-11.748582233683846</v>
      </c>
      <c r="AK533" s="43">
        <v>-32.192815939454555</v>
      </c>
      <c r="AL533" s="43">
        <v>-13.857141144686558</v>
      </c>
      <c r="AM533" s="43">
        <v>-6.3633062536322393</v>
      </c>
      <c r="AN533" s="43">
        <v>-11.048188533934544</v>
      </c>
      <c r="AO533" s="43">
        <v>-7.3394346898044809</v>
      </c>
      <c r="AP533" s="43">
        <v>-11.045902430449361</v>
      </c>
      <c r="AQ533" s="43">
        <v>-5.4790291235583215</v>
      </c>
      <c r="AR533" s="43">
        <v>-3.3685185758253078</v>
      </c>
      <c r="AS533" s="43">
        <v>-26.618782070741599</v>
      </c>
      <c r="AT533" s="43">
        <v>-6.844262978731841</v>
      </c>
      <c r="AU533" s="43">
        <v>3.8833619073032954</v>
      </c>
      <c r="AV533" s="43">
        <v>-6.8782358667495043</v>
      </c>
      <c r="AW533" s="43">
        <v>2.0798173518696617</v>
      </c>
      <c r="AX533" s="43">
        <v>-5.9677257976855413</v>
      </c>
      <c r="AY533" s="43">
        <v>4.450762769190364</v>
      </c>
      <c r="AZ533" s="43">
        <v>4.2728477690501476</v>
      </c>
      <c r="BA533" s="43">
        <v>3.1916960307544873</v>
      </c>
      <c r="BB533" s="43">
        <v>1.5903313653169215</v>
      </c>
      <c r="BC533" s="43">
        <v>5.3274388372977599</v>
      </c>
      <c r="BD533" s="43">
        <v>-1.3233809864418467</v>
      </c>
      <c r="BE533" s="43">
        <v>3.1096853457101892</v>
      </c>
      <c r="BF533" s="43">
        <v>6.2587619728606381</v>
      </c>
      <c r="BG533" s="43">
        <v>7.1533358846791906</v>
      </c>
      <c r="BH533" s="43">
        <v>-6.8328133990242286</v>
      </c>
      <c r="BI533" s="43">
        <v>-19.205776722884305</v>
      </c>
      <c r="BJ533" s="43">
        <v>-13.309091643323356</v>
      </c>
      <c r="BK533" s="43">
        <v>-2.9384290958943682</v>
      </c>
      <c r="BL533" s="43">
        <v>-9.2235512940866506</v>
      </c>
      <c r="BM533" s="43">
        <v>-5.7103154232266977</v>
      </c>
      <c r="BN533" s="43">
        <v>-1.6418382568694434</v>
      </c>
      <c r="BO533" s="43">
        <v>-5.2480945470002593</v>
      </c>
      <c r="BP533" s="43">
        <v>5.9132102550826904</v>
      </c>
      <c r="BQ533" s="43">
        <v>-6.5648955108802642</v>
      </c>
      <c r="BR533" s="43">
        <v>-1.415247044153245</v>
      </c>
      <c r="BS533" s="43">
        <v>11.614097504817078</v>
      </c>
      <c r="BT533" s="43">
        <v>-1.9139812206080853</v>
      </c>
      <c r="BU533" s="43">
        <v>6.1574945885151555</v>
      </c>
      <c r="BV533" s="43">
        <v>5.5736032456992435</v>
      </c>
      <c r="BW533" s="43">
        <v>6.4582933143577437</v>
      </c>
      <c r="BX533" s="43">
        <v>2.196751111952711</v>
      </c>
      <c r="BY533" s="43">
        <v>-5.8573187748667037E-2</v>
      </c>
      <c r="BZ533" s="43">
        <v>-9.6026758149896502E-2</v>
      </c>
      <c r="CA533" s="43">
        <v>2.0549679692849629</v>
      </c>
      <c r="CB533" s="43">
        <v>-0.16951282827129052</v>
      </c>
      <c r="CC533" s="43">
        <v>2.4156459233080539E-2</v>
      </c>
      <c r="CD533" s="43">
        <v>-0.17806049847064262</v>
      </c>
      <c r="CE533" s="43">
        <v>0.61979995607516458</v>
      </c>
      <c r="CF533" s="43">
        <v>-12.831493753288974</v>
      </c>
      <c r="CG533" s="43">
        <v>-5.0785953431438573</v>
      </c>
      <c r="CH533" s="43">
        <v>-0.83453047766085531</v>
      </c>
      <c r="CI533" s="43">
        <v>-4.5430850823368489</v>
      </c>
      <c r="CJ533" s="43">
        <v>-1.2411105727443301</v>
      </c>
      <c r="CK533" s="43">
        <v>-8.4019771500690107E-2</v>
      </c>
      <c r="CL533" s="43">
        <v>-0.78345608264085276</v>
      </c>
      <c r="CM533" s="43">
        <v>-0.26669642326154158</v>
      </c>
      <c r="CN533" s="43">
        <v>4.4799096145889417</v>
      </c>
      <c r="CO533" s="43">
        <v>0.25844877840473346</v>
      </c>
      <c r="CP533" s="43">
        <v>0.15908677779335501</v>
      </c>
      <c r="CQ533" s="43">
        <v>2.8549374475602294</v>
      </c>
      <c r="CR533" s="43">
        <v>-9.8627296267132861E-2</v>
      </c>
      <c r="CS533" s="43">
        <v>5.36075914946465E-2</v>
      </c>
      <c r="CT533" s="43">
        <v>0.55145162130560665</v>
      </c>
      <c r="CU533" s="43">
        <v>0.70100469429750367</v>
      </c>
      <c r="CV533" s="43">
        <v>-7.2313254641332083</v>
      </c>
      <c r="CW533" s="43">
        <v>-2.6857117314948518</v>
      </c>
      <c r="CX533" s="43">
        <v>-0.94486363654174954</v>
      </c>
      <c r="CY533" s="43">
        <v>-2.0107053174896046</v>
      </c>
      <c r="CZ533" s="43">
        <v>-1.1487288743775421</v>
      </c>
      <c r="DA533" s="43">
        <v>-3.2949777294195091E-2</v>
      </c>
      <c r="DB533" s="43">
        <v>-0.16321848037391992</v>
      </c>
      <c r="DC533" s="43">
        <v>-0.24514764656134538</v>
      </c>
      <c r="DD533" s="44"/>
      <c r="DE533" s="44"/>
      <c r="DF533" s="43"/>
      <c r="DG533" s="43"/>
      <c r="DH533" s="44"/>
      <c r="DI533" s="44"/>
      <c r="DJ533" s="43"/>
      <c r="DK533" s="43"/>
    </row>
    <row r="534" spans="1:115" customFormat="1" ht="14.5" x14ac:dyDescent="0.35">
      <c r="A534" s="41">
        <v>2023</v>
      </c>
      <c r="B534" s="41" t="s">
        <v>171</v>
      </c>
      <c r="C534" s="41" t="s">
        <v>177</v>
      </c>
      <c r="D534" s="42">
        <v>106.41068611932518</v>
      </c>
      <c r="E534" s="42">
        <v>101.58167704557344</v>
      </c>
      <c r="F534" s="42">
        <v>103.07408328513534</v>
      </c>
      <c r="G534" s="42">
        <v>111.81784210069956</v>
      </c>
      <c r="H534" s="42">
        <v>89.407477983550194</v>
      </c>
      <c r="I534" s="42">
        <v>88.95570448968509</v>
      </c>
      <c r="J534" s="42">
        <v>100.64651939251743</v>
      </c>
      <c r="K534" s="42">
        <v>124.54994619776751</v>
      </c>
      <c r="L534" s="42">
        <v>115.11127289522949</v>
      </c>
      <c r="M534" s="42">
        <v>98.183734915220498</v>
      </c>
      <c r="N534" s="42">
        <v>108.96038583613642</v>
      </c>
      <c r="O534" s="42">
        <v>114.57965496398117</v>
      </c>
      <c r="P534" s="42">
        <v>125.14974779643642</v>
      </c>
      <c r="Q534" s="42">
        <v>83.782769670819206</v>
      </c>
      <c r="R534" s="42">
        <v>160.84079015387539</v>
      </c>
      <c r="S534" s="42">
        <v>107.10199949478891</v>
      </c>
      <c r="T534" s="42">
        <v>160.44737928126932</v>
      </c>
      <c r="U534" s="42">
        <v>137.69761540064039</v>
      </c>
      <c r="V534" s="42">
        <v>150.9976783506047</v>
      </c>
      <c r="W534" s="42">
        <v>168.15364852562254</v>
      </c>
      <c r="X534" s="42">
        <v>157.90565181505701</v>
      </c>
      <c r="Y534" s="42">
        <v>113.05429548856398</v>
      </c>
      <c r="Z534" s="42">
        <v>182.30596364940456</v>
      </c>
      <c r="AA534" s="42">
        <v>146.53000898346676</v>
      </c>
      <c r="AB534" s="43">
        <v>-0.27450037273931693</v>
      </c>
      <c r="AC534" s="43">
        <v>-1.7452326468344492</v>
      </c>
      <c r="AD534" s="43">
        <v>-1.2678503586285195</v>
      </c>
      <c r="AE534" s="43">
        <v>2.6702480413264285</v>
      </c>
      <c r="AF534" s="43">
        <v>-4.0257579652747566</v>
      </c>
      <c r="AG534" s="43">
        <v>0.89768976897690589</v>
      </c>
      <c r="AH534" s="43">
        <v>-10.646582661056625</v>
      </c>
      <c r="AI534" s="43">
        <v>5.4574418970406935</v>
      </c>
      <c r="AJ534" s="43">
        <v>-4.469922503285428</v>
      </c>
      <c r="AK534" s="43">
        <v>-15.114046626922351</v>
      </c>
      <c r="AL534" s="43">
        <v>-11.755527178409153</v>
      </c>
      <c r="AM534" s="43">
        <v>-2.5767898444248316</v>
      </c>
      <c r="AN534" s="43">
        <v>-5.4215405314435579</v>
      </c>
      <c r="AO534" s="43">
        <v>-10.825840149391464</v>
      </c>
      <c r="AP534" s="43">
        <v>9.7520831720592014</v>
      </c>
      <c r="AQ534" s="43">
        <v>-1.7835242250671124</v>
      </c>
      <c r="AR534" s="43">
        <v>2.9489595346607</v>
      </c>
      <c r="AS534" s="43">
        <v>-9.4886810932907188</v>
      </c>
      <c r="AT534" s="43">
        <v>-5.9445468377837818</v>
      </c>
      <c r="AU534" s="43">
        <v>6.4835458333625251</v>
      </c>
      <c r="AV534" s="43">
        <v>-1.3777845705684078</v>
      </c>
      <c r="AW534" s="43">
        <v>-1.7500862143463247</v>
      </c>
      <c r="AX534" s="43">
        <v>15.679327721170333</v>
      </c>
      <c r="AY534" s="43">
        <v>8.1398459514500097</v>
      </c>
      <c r="AZ534" s="43">
        <v>3.8379300837053432</v>
      </c>
      <c r="BA534" s="43">
        <v>2.728523113871173</v>
      </c>
      <c r="BB534" s="43">
        <v>1.3237835450972346</v>
      </c>
      <c r="BC534" s="43">
        <v>5.0793159359980633</v>
      </c>
      <c r="BD534" s="43">
        <v>-1.572197356831484</v>
      </c>
      <c r="BE534" s="43">
        <v>2.9023877273289589</v>
      </c>
      <c r="BF534" s="43">
        <v>4.3108837756583807</v>
      </c>
      <c r="BG534" s="43">
        <v>6.9948995721442087</v>
      </c>
      <c r="BH534" s="43">
        <v>-6.6120441561146936</v>
      </c>
      <c r="BI534" s="43">
        <v>-18.81903234023261</v>
      </c>
      <c r="BJ534" s="43">
        <v>-13.179026625392565</v>
      </c>
      <c r="BK534" s="43">
        <v>-2.905237795956539</v>
      </c>
      <c r="BL534" s="43">
        <v>-8.859642057458295</v>
      </c>
      <c r="BM534" s="43">
        <v>-6.1948110269655077</v>
      </c>
      <c r="BN534" s="43">
        <v>-0.30922198809506529</v>
      </c>
      <c r="BO534" s="43">
        <v>-4.9429301334678266</v>
      </c>
      <c r="BP534" s="43">
        <v>5.622294004285977</v>
      </c>
      <c r="BQ534" s="43">
        <v>-6.8601141303064939</v>
      </c>
      <c r="BR534" s="43">
        <v>-1.8194222330570442</v>
      </c>
      <c r="BS534" s="43">
        <v>11.117838813951852</v>
      </c>
      <c r="BT534" s="43">
        <v>-1.860665417048013</v>
      </c>
      <c r="BU534" s="43">
        <v>5.3681873821878279</v>
      </c>
      <c r="BV534" s="43">
        <v>6.7925072302597256</v>
      </c>
      <c r="BW534" s="43">
        <v>6.6135093853169735</v>
      </c>
      <c r="BX534" s="43">
        <v>4.3368001073830764E-2</v>
      </c>
      <c r="BY534" s="43">
        <v>-9.7025116667038128E-2</v>
      </c>
      <c r="BZ534" s="43">
        <v>-3.8146926827824175E-2</v>
      </c>
      <c r="CA534" s="43">
        <v>1.3660857194625173</v>
      </c>
      <c r="CB534" s="43">
        <v>-0.37780295466535618</v>
      </c>
      <c r="CC534" s="43">
        <v>-2.2182680748925095E-2</v>
      </c>
      <c r="CD534" s="43">
        <v>-1.2874901510536938</v>
      </c>
      <c r="CE534" s="43">
        <v>0.49993011157415068</v>
      </c>
      <c r="CF534" s="43">
        <v>-5.2173670641839154</v>
      </c>
      <c r="CG534" s="43">
        <v>-2.1667658328276929</v>
      </c>
      <c r="CH534" s="43">
        <v>-0.76994307854948929</v>
      </c>
      <c r="CI534" s="43">
        <v>-2.02393445889484</v>
      </c>
      <c r="CJ534" s="43">
        <v>-0.62113890037937114</v>
      </c>
      <c r="CK534" s="43">
        <v>-0.1125068840679305</v>
      </c>
      <c r="CL534" s="43">
        <v>0.59952372280996025</v>
      </c>
      <c r="CM534" s="43">
        <v>-0.12260163227455113</v>
      </c>
      <c r="CN534" s="43">
        <v>4.0528771806285784</v>
      </c>
      <c r="CO534" s="43">
        <v>0.22779520266840833</v>
      </c>
      <c r="CP534" s="43">
        <v>0.13957484685709973</v>
      </c>
      <c r="CQ534" s="43">
        <v>2.7125231599352668</v>
      </c>
      <c r="CR534" s="43">
        <v>-0.12639597860026197</v>
      </c>
      <c r="CS534" s="43">
        <v>4.2852288854478095E-2</v>
      </c>
      <c r="CT534" s="43">
        <v>0.37471960756802147</v>
      </c>
      <c r="CU534" s="43">
        <v>0.68180805334556649</v>
      </c>
      <c r="CV534" s="43">
        <v>-7.0509560418203812</v>
      </c>
      <c r="CW534" s="43">
        <v>-2.6446948828467018</v>
      </c>
      <c r="CX534" s="43">
        <v>-0.93057582859518106</v>
      </c>
      <c r="CY534" s="43">
        <v>-2.0119392353413303</v>
      </c>
      <c r="CZ534" s="43">
        <v>-1.0991864545868475</v>
      </c>
      <c r="DA534" s="43">
        <v>-3.9239329979355149E-2</v>
      </c>
      <c r="DB534" s="43">
        <v>-9.1637264679374456E-2</v>
      </c>
      <c r="DC534" s="43">
        <v>-0.23368304579158994</v>
      </c>
      <c r="DD534" s="44"/>
      <c r="DE534" s="44"/>
      <c r="DF534" s="43"/>
      <c r="DG534" s="43"/>
      <c r="DH534" s="44"/>
      <c r="DI534" s="44"/>
      <c r="DJ534" s="43"/>
      <c r="DK534" s="43"/>
    </row>
    <row r="535" spans="1:115" customFormat="1" ht="14.5" x14ac:dyDescent="0.35">
      <c r="A535" s="41">
        <v>2023</v>
      </c>
      <c r="B535" s="41" t="s">
        <v>172</v>
      </c>
      <c r="C535" s="41" t="s">
        <v>177</v>
      </c>
      <c r="D535" s="42">
        <v>110.6773382082217</v>
      </c>
      <c r="E535" s="42">
        <v>101.70943091696259</v>
      </c>
      <c r="F535" s="42">
        <v>103.08730454213845</v>
      </c>
      <c r="G535" s="42">
        <v>114.41456389270068</v>
      </c>
      <c r="H535" s="42">
        <v>89.766714913669304</v>
      </c>
      <c r="I535" s="42">
        <v>92.819801557665642</v>
      </c>
      <c r="J535" s="42">
        <v>122.73114007564885</v>
      </c>
      <c r="K535" s="42">
        <v>125.44873059187449</v>
      </c>
      <c r="L535" s="42">
        <v>151.6813502613627</v>
      </c>
      <c r="M535" s="42">
        <v>98.869354769261136</v>
      </c>
      <c r="N535" s="42">
        <v>114.9782336365322</v>
      </c>
      <c r="O535" s="42">
        <v>151.7019578126741</v>
      </c>
      <c r="P535" s="42">
        <v>144.7678610632012</v>
      </c>
      <c r="Q535" s="42">
        <v>126.84837054710695</v>
      </c>
      <c r="R535" s="42">
        <v>360.09750473254832</v>
      </c>
      <c r="S535" s="42">
        <v>126.8528390154118</v>
      </c>
      <c r="T535" s="42">
        <v>207.73424217127419</v>
      </c>
      <c r="U535" s="42">
        <v>138.05849377680224</v>
      </c>
      <c r="V535" s="42">
        <v>158.52361472818211</v>
      </c>
      <c r="W535" s="42">
        <v>220.29248518045682</v>
      </c>
      <c r="X535" s="42">
        <v>179.203382254562</v>
      </c>
      <c r="Y535" s="42">
        <v>171.04471803881603</v>
      </c>
      <c r="Z535" s="42">
        <v>409.44932572478717</v>
      </c>
      <c r="AA535" s="42">
        <v>174.24226196494544</v>
      </c>
      <c r="AB535" s="43">
        <v>-1.284262743536102</v>
      </c>
      <c r="AC535" s="43">
        <v>-2.4092374279271689</v>
      </c>
      <c r="AD535" s="43">
        <v>-1.5664356572478111</v>
      </c>
      <c r="AE535" s="43">
        <v>1.5108412636772872</v>
      </c>
      <c r="AF535" s="43">
        <v>-5.3464930187438693</v>
      </c>
      <c r="AG535" s="43">
        <v>1.7608778869465436</v>
      </c>
      <c r="AH535" s="43">
        <v>-9.4955216736376631</v>
      </c>
      <c r="AI535" s="43">
        <v>3.3350279111778347</v>
      </c>
      <c r="AJ535" s="43">
        <v>-3.0451929318065063</v>
      </c>
      <c r="AK535" s="43">
        <v>-12.732609997826415</v>
      </c>
      <c r="AL535" s="43">
        <v>-10.258824688117429</v>
      </c>
      <c r="AM535" s="43">
        <v>-1.349988866904861</v>
      </c>
      <c r="AN535" s="43">
        <v>-2.8604081643715196</v>
      </c>
      <c r="AO535" s="43">
        <v>-9.6727994796631407</v>
      </c>
      <c r="AP535" s="43">
        <v>1.2966332595886421</v>
      </c>
      <c r="AQ535" s="43">
        <v>-4.2457748696828173</v>
      </c>
      <c r="AR535" s="43">
        <v>2.8638904097896711</v>
      </c>
      <c r="AS535" s="43">
        <v>-9.566323538306742</v>
      </c>
      <c r="AT535" s="43">
        <v>-6.2376572129294487</v>
      </c>
      <c r="AU535" s="43">
        <v>5.9919344373531747</v>
      </c>
      <c r="AV535" s="43">
        <v>-0.21546088904909055</v>
      </c>
      <c r="AW535" s="43">
        <v>-2.3085038952769144</v>
      </c>
      <c r="AX535" s="43">
        <v>6.4612259646509518</v>
      </c>
      <c r="AY535" s="43">
        <v>4.7801323368697579</v>
      </c>
      <c r="AZ535" s="43">
        <v>3.370183942739402</v>
      </c>
      <c r="BA535" s="43">
        <v>2.284602469755681</v>
      </c>
      <c r="BB535" s="43">
        <v>1.0765272018730343</v>
      </c>
      <c r="BC535" s="43">
        <v>4.7648555431388129</v>
      </c>
      <c r="BD535" s="43">
        <v>-1.8956547571605364</v>
      </c>
      <c r="BE535" s="43">
        <v>2.801493227469054</v>
      </c>
      <c r="BF535" s="43">
        <v>2.6289880756581452</v>
      </c>
      <c r="BG535" s="43">
        <v>6.6742344633134776</v>
      </c>
      <c r="BH535" s="43">
        <v>-6.2261740742647671</v>
      </c>
      <c r="BI535" s="43">
        <v>-18.303291678278011</v>
      </c>
      <c r="BJ535" s="43">
        <v>-12.945622280358881</v>
      </c>
      <c r="BK535" s="43">
        <v>-2.7385983545365811</v>
      </c>
      <c r="BL535" s="43">
        <v>-8.2758577767624857</v>
      </c>
      <c r="BM535" s="43">
        <v>-6.626110066920921</v>
      </c>
      <c r="BN535" s="43">
        <v>4.5683957380093787E-2</v>
      </c>
      <c r="BO535" s="43">
        <v>-4.8755405868401098</v>
      </c>
      <c r="BP535" s="43">
        <v>5.3110825359230951</v>
      </c>
      <c r="BQ535" s="43">
        <v>-7.1090883441554897</v>
      </c>
      <c r="BR535" s="43">
        <v>-2.1989632799935044</v>
      </c>
      <c r="BS535" s="43">
        <v>10.538975520470185</v>
      </c>
      <c r="BT535" s="43">
        <v>-1.6955868929144691</v>
      </c>
      <c r="BU535" s="43">
        <v>4.3559851217646051</v>
      </c>
      <c r="BV535" s="43">
        <v>6.7171698680645209</v>
      </c>
      <c r="BW535" s="43">
        <v>6.4269544906836895</v>
      </c>
      <c r="BX535" s="43">
        <v>-0.900546048828478</v>
      </c>
      <c r="BY535" s="43">
        <v>-0.14562014400100243</v>
      </c>
      <c r="BZ535" s="43">
        <v>-7.518980587288529E-2</v>
      </c>
      <c r="CA535" s="43">
        <v>0.85764750738166573</v>
      </c>
      <c r="CB535" s="43">
        <v>-0.51001745465576365</v>
      </c>
      <c r="CC535" s="43">
        <v>7.8240911757802949E-3</v>
      </c>
      <c r="CD535" s="43">
        <v>-1.2738250237175814</v>
      </c>
      <c r="CE535" s="43">
        <v>0.23863478086130868</v>
      </c>
      <c r="CF535" s="43">
        <v>-3.6542620914444042</v>
      </c>
      <c r="CG535" s="43">
        <v>-1.3044054053261183</v>
      </c>
      <c r="CH535" s="43">
        <v>-0.48343909388308753</v>
      </c>
      <c r="CI535" s="43">
        <v>-1.5555146518187961</v>
      </c>
      <c r="CJ535" s="43">
        <v>-0.26913965023594222</v>
      </c>
      <c r="CK535" s="43">
        <v>-9.9735942439041894E-2</v>
      </c>
      <c r="CL535" s="43">
        <v>0.25775365536628092</v>
      </c>
      <c r="CM535" s="43">
        <v>-0.19978100310769892</v>
      </c>
      <c r="CN535" s="43">
        <v>3.6135796085165599</v>
      </c>
      <c r="CO535" s="43">
        <v>0.19504073701707206</v>
      </c>
      <c r="CP535" s="43">
        <v>0.12280802642780046</v>
      </c>
      <c r="CQ535" s="43">
        <v>2.5433857447433628</v>
      </c>
      <c r="CR535" s="43">
        <v>-0.15990572253292759</v>
      </c>
      <c r="CS535" s="43">
        <v>4.3180285256553048E-2</v>
      </c>
      <c r="CT535" s="43">
        <v>0.22503448687286423</v>
      </c>
      <c r="CU535" s="43">
        <v>0.6440360507318349</v>
      </c>
      <c r="CV535" s="43">
        <v>-6.6762814583649881</v>
      </c>
      <c r="CW535" s="43">
        <v>-2.4956933594748483</v>
      </c>
      <c r="CX535" s="43">
        <v>-0.88105076119701253</v>
      </c>
      <c r="CY535" s="43">
        <v>-1.9626570110753983</v>
      </c>
      <c r="CZ535" s="43">
        <v>-1.0134824408135243</v>
      </c>
      <c r="DA535" s="43">
        <v>-4.5620366607697659E-2</v>
      </c>
      <c r="DB535" s="43">
        <v>-5.1505476284384566E-2</v>
      </c>
      <c r="DC535" s="43">
        <v>-0.22627204291212283</v>
      </c>
      <c r="DD535" s="44"/>
      <c r="DE535" s="44"/>
      <c r="DF535" s="43"/>
      <c r="DG535" s="43"/>
      <c r="DH535" s="44"/>
      <c r="DI535" s="44"/>
      <c r="DJ535" s="43"/>
      <c r="DK535" s="43"/>
    </row>
    <row r="536" spans="1:115" customFormat="1" ht="14.5" x14ac:dyDescent="0.35">
      <c r="A536" s="41">
        <v>2024</v>
      </c>
      <c r="B536" s="41" t="s">
        <v>160</v>
      </c>
      <c r="C536" s="41" t="s">
        <v>177</v>
      </c>
      <c r="D536" s="42">
        <v>104.48818480990032</v>
      </c>
      <c r="E536" s="42">
        <v>100.39877082900695</v>
      </c>
      <c r="F536" s="42">
        <v>102.75497502551055</v>
      </c>
      <c r="G536" s="42">
        <v>112.08892880729144</v>
      </c>
      <c r="H536" s="42">
        <v>87.334348563039114</v>
      </c>
      <c r="I536" s="42">
        <v>93.762548131480173</v>
      </c>
      <c r="J536" s="42">
        <v>86.909121431226524</v>
      </c>
      <c r="K536" s="42">
        <v>124.26652951882575</v>
      </c>
      <c r="L536" s="42">
        <v>108.72812890835878</v>
      </c>
      <c r="M536" s="42">
        <v>88.133421617655699</v>
      </c>
      <c r="N536" s="42">
        <v>115.24080244380993</v>
      </c>
      <c r="O536" s="42">
        <v>112.03001292278591</v>
      </c>
      <c r="P536" s="42">
        <v>116.16715719492292</v>
      </c>
      <c r="Q536" s="42">
        <v>126.25933607213369</v>
      </c>
      <c r="R536" s="42">
        <v>96.134152411056874</v>
      </c>
      <c r="S536" s="42">
        <v>117.80804498597988</v>
      </c>
      <c r="T536" s="42">
        <v>153.31314034030027</v>
      </c>
      <c r="U536" s="42">
        <v>121.83578145568686</v>
      </c>
      <c r="V536" s="42">
        <v>158.39874534732903</v>
      </c>
      <c r="W536" s="42">
        <v>166.43772412114092</v>
      </c>
      <c r="X536" s="42">
        <v>146.33149732120191</v>
      </c>
      <c r="Y536" s="42">
        <v>165.13678064508838</v>
      </c>
      <c r="Z536" s="42">
        <v>109.22181242003258</v>
      </c>
      <c r="AA536" s="42">
        <v>162.99719497809207</v>
      </c>
      <c r="AB536" s="43">
        <v>-1.0042581933297545</v>
      </c>
      <c r="AC536" s="43">
        <v>-3.0358421301162175</v>
      </c>
      <c r="AD536" s="43">
        <v>2.9241873260588136E-2</v>
      </c>
      <c r="AE536" s="43">
        <v>1.654729966268409</v>
      </c>
      <c r="AF536" s="43">
        <v>-5.3721648812796623</v>
      </c>
      <c r="AG536" s="43">
        <v>0.97768864377036913</v>
      </c>
      <c r="AH536" s="43">
        <v>-10.003576036581519</v>
      </c>
      <c r="AI536" s="43">
        <v>1.8024828317436903</v>
      </c>
      <c r="AJ536" s="43">
        <v>-4.9836802156781541</v>
      </c>
      <c r="AK536" s="43">
        <v>1.0450676436824846</v>
      </c>
      <c r="AL536" s="43">
        <v>-16.256355609813678</v>
      </c>
      <c r="AM536" s="43">
        <v>-4.2525671933910107</v>
      </c>
      <c r="AN536" s="43">
        <v>-4.9524027606156036</v>
      </c>
      <c r="AO536" s="43">
        <v>-9.8175551575657938</v>
      </c>
      <c r="AP536" s="43">
        <v>-11.639656256278851</v>
      </c>
      <c r="AQ536" s="43">
        <v>-1.1568238113005003</v>
      </c>
      <c r="AR536" s="43">
        <v>-0.65268926082373557</v>
      </c>
      <c r="AS536" s="43">
        <v>1.8973172207660705</v>
      </c>
      <c r="AT536" s="43">
        <v>-13.644385175871033</v>
      </c>
      <c r="AU536" s="43">
        <v>0.90093889494151647</v>
      </c>
      <c r="AV536" s="43">
        <v>-2.843413787766591</v>
      </c>
      <c r="AW536" s="43">
        <v>-3.7887283117837733</v>
      </c>
      <c r="AX536" s="43">
        <v>-7.5639157265734891</v>
      </c>
      <c r="AY536" s="43">
        <v>7.123962798189476</v>
      </c>
      <c r="AZ536" s="43">
        <v>-1.0042581933297545</v>
      </c>
      <c r="BA536" s="43">
        <v>-3.0358421301162175</v>
      </c>
      <c r="BB536" s="43">
        <v>2.9241873260588136E-2</v>
      </c>
      <c r="BC536" s="43">
        <v>1.654729966268409</v>
      </c>
      <c r="BD536" s="43">
        <v>-5.3721648812796623</v>
      </c>
      <c r="BE536" s="43">
        <v>0.97768864377036913</v>
      </c>
      <c r="BF536" s="43">
        <v>-10.003576036581519</v>
      </c>
      <c r="BG536" s="43">
        <v>1.8024828317436903</v>
      </c>
      <c r="BH536" s="43">
        <v>-4.9836802156781541</v>
      </c>
      <c r="BI536" s="43">
        <v>1.0450676436824846</v>
      </c>
      <c r="BJ536" s="43">
        <v>-16.256355609813678</v>
      </c>
      <c r="BK536" s="43">
        <v>-4.2525671933910107</v>
      </c>
      <c r="BL536" s="43">
        <v>-4.9524027606156036</v>
      </c>
      <c r="BM536" s="43">
        <v>-9.8175551575657938</v>
      </c>
      <c r="BN536" s="43">
        <v>-11.639656256278851</v>
      </c>
      <c r="BO536" s="43">
        <v>-1.1568238113005003</v>
      </c>
      <c r="BP536" s="43">
        <v>-0.65268926082373557</v>
      </c>
      <c r="BQ536" s="43">
        <v>1.8973172207660705</v>
      </c>
      <c r="BR536" s="43">
        <v>-13.644385175871033</v>
      </c>
      <c r="BS536" s="43">
        <v>0.90093889494151647</v>
      </c>
      <c r="BT536" s="43">
        <v>-2.843413787766591</v>
      </c>
      <c r="BU536" s="43">
        <v>-3.7887283117837733</v>
      </c>
      <c r="BV536" s="43">
        <v>-7.5639157265734891</v>
      </c>
      <c r="BW536" s="43">
        <v>7.123962798189476</v>
      </c>
      <c r="BX536" s="43">
        <v>-1.0389639757139311</v>
      </c>
      <c r="BY536" s="43">
        <v>-0.16603400676797278</v>
      </c>
      <c r="BZ536" s="43">
        <v>-2.8928181662100982E-2</v>
      </c>
      <c r="CA536" s="43">
        <v>1.0460412931742042</v>
      </c>
      <c r="CB536" s="43">
        <v>-0.69627164130451913</v>
      </c>
      <c r="CC536" s="43">
        <v>2.6779678510959835E-3</v>
      </c>
      <c r="CD536" s="43">
        <v>-1.2986990885919498</v>
      </c>
      <c r="CE536" s="43">
        <v>0.10224968158731139</v>
      </c>
      <c r="CF536" s="43">
        <v>-4.9809364298036742</v>
      </c>
      <c r="CG536" s="43">
        <v>0.2695330994116758</v>
      </c>
      <c r="CH536" s="43">
        <v>-1.3968017890368118</v>
      </c>
      <c r="CI536" s="43">
        <v>-2.2031450016623149</v>
      </c>
      <c r="CJ536" s="43">
        <v>-0.65266182339914791</v>
      </c>
      <c r="CK536" s="43">
        <v>-0.26986111179513383</v>
      </c>
      <c r="CL536" s="43">
        <v>-0.59624996420040333</v>
      </c>
      <c r="CM536" s="43">
        <v>-0.13174983912153823</v>
      </c>
      <c r="CN536" s="43">
        <v>2.969800805175669</v>
      </c>
      <c r="CO536" s="43">
        <v>0.13703390133851806</v>
      </c>
      <c r="CP536" s="43">
        <v>8.8281761411986667E-2</v>
      </c>
      <c r="CQ536" s="43">
        <v>2.4271360498229724</v>
      </c>
      <c r="CR536" s="43">
        <v>-0.29011964620066433</v>
      </c>
      <c r="CS536" s="43">
        <v>3.2501203353200864E-2</v>
      </c>
      <c r="CT536" s="43">
        <v>-8.3551510491393505E-3</v>
      </c>
      <c r="CU536" s="43">
        <v>0.5833226864987946</v>
      </c>
      <c r="CV536" s="43">
        <v>-6.9108383752350946</v>
      </c>
      <c r="CW536" s="43">
        <v>-2.4272982747541501</v>
      </c>
      <c r="CX536" s="43">
        <v>-1.0298293333659203</v>
      </c>
      <c r="CY536" s="43">
        <v>-1.870187410487689</v>
      </c>
      <c r="CZ536" s="43">
        <v>-1.1674959223025072</v>
      </c>
      <c r="DA536" s="43">
        <v>-9.5056913310631097E-2</v>
      </c>
      <c r="DB536" s="43">
        <v>-0.12816569261914951</v>
      </c>
      <c r="DC536" s="43">
        <v>-0.19280482839504756</v>
      </c>
      <c r="DD536" s="44"/>
      <c r="DE536" s="44"/>
      <c r="DF536" s="43"/>
      <c r="DG536" s="43"/>
      <c r="DH536" s="44"/>
      <c r="DI536" s="44"/>
      <c r="DJ536" s="43"/>
      <c r="DK536" s="43"/>
    </row>
    <row r="537" spans="1:115" customFormat="1" ht="14.5" x14ac:dyDescent="0.35">
      <c r="A537" s="41">
        <v>2024</v>
      </c>
      <c r="B537" s="41" t="s">
        <v>162</v>
      </c>
      <c r="C537" s="41" t="s">
        <v>177</v>
      </c>
      <c r="D537" s="42">
        <v>103.18216984047804</v>
      </c>
      <c r="E537" s="42">
        <v>100.1464175028061</v>
      </c>
      <c r="F537" s="42">
        <v>102.86825475580683</v>
      </c>
      <c r="G537" s="42">
        <v>111.40137824247238</v>
      </c>
      <c r="H537" s="42">
        <v>86.594985154441574</v>
      </c>
      <c r="I537" s="42">
        <v>92.272775767921402</v>
      </c>
      <c r="J537" s="42">
        <v>81.36413113714454</v>
      </c>
      <c r="K537" s="42">
        <v>122.82847448825463</v>
      </c>
      <c r="L537" s="42">
        <v>101.91452444742335</v>
      </c>
      <c r="M537" s="42">
        <v>85.904216617231782</v>
      </c>
      <c r="N537" s="42">
        <v>115.97740193254747</v>
      </c>
      <c r="O537" s="42">
        <v>105.82587762172966</v>
      </c>
      <c r="P537" s="42">
        <v>111.17741577897998</v>
      </c>
      <c r="Q537" s="42">
        <v>93.607841797494245</v>
      </c>
      <c r="R537" s="42">
        <v>73.818478902510222</v>
      </c>
      <c r="S537" s="42">
        <v>101.73776926787339</v>
      </c>
      <c r="T537" s="42">
        <v>144.3383231616796</v>
      </c>
      <c r="U537" s="42">
        <v>118.646614031892</v>
      </c>
      <c r="V537" s="42">
        <v>159.32500823875421</v>
      </c>
      <c r="W537" s="42">
        <v>157.75737447115424</v>
      </c>
      <c r="X537" s="42">
        <v>140.18968019721177</v>
      </c>
      <c r="Y537" s="42">
        <v>124.50228594743315</v>
      </c>
      <c r="Z537" s="42">
        <v>84.340758984897363</v>
      </c>
      <c r="AA537" s="42">
        <v>141.13778941588799</v>
      </c>
      <c r="AB537" s="43">
        <v>-1.7350851151621716</v>
      </c>
      <c r="AC537" s="43">
        <v>-3.0284518700652074</v>
      </c>
      <c r="AD537" s="43">
        <v>-1.1847888595881817</v>
      </c>
      <c r="AE537" s="43">
        <v>0.79862391966145641</v>
      </c>
      <c r="AF537" s="43">
        <v>-5.9679657042171925</v>
      </c>
      <c r="AG537" s="43">
        <v>6.4589767691688005</v>
      </c>
      <c r="AH537" s="43">
        <v>-11.703024694928011</v>
      </c>
      <c r="AI537" s="43">
        <v>0.83227167866049001</v>
      </c>
      <c r="AJ537" s="43">
        <v>-3.423488002992392</v>
      </c>
      <c r="AK537" s="43">
        <v>-13.642168214422068</v>
      </c>
      <c r="AL537" s="43">
        <v>-5.0774259453505</v>
      </c>
      <c r="AM537" s="43">
        <v>-0.30533816677389414</v>
      </c>
      <c r="AN537" s="43">
        <v>-4.2349804146579633</v>
      </c>
      <c r="AO537" s="43">
        <v>-8.4573772228326298</v>
      </c>
      <c r="AP537" s="43">
        <v>-10.461032215611521</v>
      </c>
      <c r="AQ537" s="43">
        <v>3.7471669645269268</v>
      </c>
      <c r="AR537" s="43">
        <v>-0.20233770710413879</v>
      </c>
      <c r="AS537" s="43">
        <v>-14.178422521191948</v>
      </c>
      <c r="AT537" s="43">
        <v>-3.6760556829110835</v>
      </c>
      <c r="AU537" s="43">
        <v>3.6613432665278056</v>
      </c>
      <c r="AV537" s="43">
        <v>-1.9648925599811906</v>
      </c>
      <c r="AW537" s="43">
        <v>-3.8422082212710484</v>
      </c>
      <c r="AX537" s="43">
        <v>-6.5555241369814388</v>
      </c>
      <c r="AY537" s="43">
        <v>11.214849925445192</v>
      </c>
      <c r="AZ537" s="43">
        <v>-1.3687274017916362</v>
      </c>
      <c r="BA537" s="43">
        <v>-3.0321517906167883</v>
      </c>
      <c r="BB537" s="43">
        <v>-0.58181397927981049</v>
      </c>
      <c r="BC537" s="43">
        <v>1.2261837184641911</v>
      </c>
      <c r="BD537" s="43">
        <v>-5.6697397211363132</v>
      </c>
      <c r="BE537" s="43">
        <v>3.6239870340356584</v>
      </c>
      <c r="BF537" s="43">
        <v>-10.833393106556555</v>
      </c>
      <c r="BG537" s="43">
        <v>1.3178778334127728</v>
      </c>
      <c r="BH537" s="43">
        <v>-4.2351618957368498</v>
      </c>
      <c r="BI537" s="43">
        <v>-6.7805092981165327</v>
      </c>
      <c r="BJ537" s="43">
        <v>-10.998876477181941</v>
      </c>
      <c r="BK537" s="43">
        <v>-2.3749623044031054</v>
      </c>
      <c r="BL537" s="43">
        <v>-4.6029124840954445</v>
      </c>
      <c r="BM537" s="43">
        <v>-9.2434357194580823</v>
      </c>
      <c r="BN537" s="43">
        <v>-11.131557679227832</v>
      </c>
      <c r="BO537" s="43">
        <v>1.0567592077985966</v>
      </c>
      <c r="BP537" s="43">
        <v>-0.43481172751128616</v>
      </c>
      <c r="BQ537" s="43">
        <v>-6.722961023624352</v>
      </c>
      <c r="BR537" s="43">
        <v>-8.9177034007424716</v>
      </c>
      <c r="BS537" s="43">
        <v>2.2255814066840962</v>
      </c>
      <c r="BT537" s="43">
        <v>-2.4155450170774584</v>
      </c>
      <c r="BU537" s="43">
        <v>-3.8117241110387723</v>
      </c>
      <c r="BV537" s="43">
        <v>-7.1272187794763742</v>
      </c>
      <c r="BW537" s="43">
        <v>8.9843170676984663</v>
      </c>
      <c r="BX537" s="43">
        <v>-1.5427567480173869</v>
      </c>
      <c r="BY537" s="43">
        <v>-0.19347912112722734</v>
      </c>
      <c r="BZ537" s="43">
        <v>-0.10229454453210102</v>
      </c>
      <c r="CA537" s="43">
        <v>0.61279050846156036</v>
      </c>
      <c r="CB537" s="43">
        <v>-0.84120307506112812</v>
      </c>
      <c r="CC537" s="43">
        <v>0.10688912419091588</v>
      </c>
      <c r="CD537" s="43">
        <v>-1.2160702369699592</v>
      </c>
      <c r="CE537" s="43">
        <v>9.0610597020552297E-2</v>
      </c>
      <c r="CF537" s="43">
        <v>-3.3383646126329269</v>
      </c>
      <c r="CG537" s="43">
        <v>-1.8396344556501367</v>
      </c>
      <c r="CH537" s="43">
        <v>-0.42611994034483258</v>
      </c>
      <c r="CI537" s="43">
        <v>-5.4758049992965976E-2</v>
      </c>
      <c r="CJ537" s="43">
        <v>-0.55718112871116643</v>
      </c>
      <c r="CK537" s="43">
        <v>-0.16390292887364716</v>
      </c>
      <c r="CL537" s="43">
        <v>-0.44261164341284082</v>
      </c>
      <c r="CM537" s="43">
        <v>0.14584353435266276</v>
      </c>
      <c r="CN537" s="43">
        <v>-1.2359519883002366</v>
      </c>
      <c r="CO537" s="43">
        <v>-0.18908470274231476</v>
      </c>
      <c r="CP537" s="43">
        <v>-6.2163137717852243E-2</v>
      </c>
      <c r="CQ537" s="43">
        <v>0.86133307705106943</v>
      </c>
      <c r="CR537" s="43">
        <v>-0.76974757935777516</v>
      </c>
      <c r="CS537" s="43">
        <v>5.3678339694694037E-2</v>
      </c>
      <c r="CT537" s="43">
        <v>-1.2631978688985297</v>
      </c>
      <c r="CU537" s="43">
        <v>0.13322988367047173</v>
      </c>
      <c r="CV537" s="43">
        <v>-4.2580994807829198</v>
      </c>
      <c r="CW537" s="43">
        <v>-0.82096549159340204</v>
      </c>
      <c r="CX537" s="43">
        <v>-0.90345958326322784</v>
      </c>
      <c r="CY537" s="43">
        <v>-1.1934935627838394</v>
      </c>
      <c r="CZ537" s="43">
        <v>-0.60683061693794182</v>
      </c>
      <c r="DA537" s="43">
        <v>-0.21902760900000651</v>
      </c>
      <c r="DB537" s="43">
        <v>-0.54336979078532699</v>
      </c>
      <c r="DC537" s="43">
        <v>2.904717358082589E-2</v>
      </c>
      <c r="DD537" s="44"/>
      <c r="DE537" s="44"/>
      <c r="DF537" s="43"/>
      <c r="DG537" s="43"/>
      <c r="DH537" s="44"/>
      <c r="DI537" s="44"/>
      <c r="DJ537" s="43"/>
      <c r="DK537" s="43"/>
    </row>
    <row r="538" spans="1:115" customFormat="1" ht="14.5" x14ac:dyDescent="0.35">
      <c r="A538" s="41">
        <v>2024</v>
      </c>
      <c r="B538" s="41" t="s">
        <v>163</v>
      </c>
      <c r="C538" s="41" t="s">
        <v>177</v>
      </c>
      <c r="D538" s="42">
        <v>103.50367089979828</v>
      </c>
      <c r="E538" s="42">
        <v>99.215864612440484</v>
      </c>
      <c r="F538" s="42">
        <v>102.87946638164837</v>
      </c>
      <c r="G538" s="42">
        <v>112.63720882685256</v>
      </c>
      <c r="H538" s="42">
        <v>86.088360855342614</v>
      </c>
      <c r="I538" s="42">
        <v>88.094429842002668</v>
      </c>
      <c r="J538" s="42">
        <v>80.668449304731183</v>
      </c>
      <c r="K538" s="42">
        <v>123.23112989681455</v>
      </c>
      <c r="L538" s="42">
        <v>106.85198808640841</v>
      </c>
      <c r="M538" s="42">
        <v>77.612697960992548</v>
      </c>
      <c r="N538" s="42">
        <v>101.09529458822422</v>
      </c>
      <c r="O538" s="42">
        <v>118.42598900444159</v>
      </c>
      <c r="P538" s="42">
        <v>107.18049286605269</v>
      </c>
      <c r="Q538" s="42">
        <v>72.338438060550757</v>
      </c>
      <c r="R538" s="42">
        <v>85.972462682906041</v>
      </c>
      <c r="S538" s="42">
        <v>106.09157640614217</v>
      </c>
      <c r="T538" s="42">
        <v>152.27108204004458</v>
      </c>
      <c r="U538" s="42">
        <v>107.35140495814352</v>
      </c>
      <c r="V538" s="42">
        <v>139.37881526839365</v>
      </c>
      <c r="W538" s="42">
        <v>177.1905915492141</v>
      </c>
      <c r="X538" s="42">
        <v>134.74528986019357</v>
      </c>
      <c r="Y538" s="42">
        <v>97.351088621155213</v>
      </c>
      <c r="Z538" s="42">
        <v>98.593899840304417</v>
      </c>
      <c r="AA538" s="42">
        <v>148.25764776985588</v>
      </c>
      <c r="AB538" s="43">
        <v>-1.699439026184435</v>
      </c>
      <c r="AC538" s="43">
        <v>-4.9155053054808047</v>
      </c>
      <c r="AD538" s="43">
        <v>-1.3123905497086863</v>
      </c>
      <c r="AE538" s="43">
        <v>1.0890111502587674</v>
      </c>
      <c r="AF538" s="43">
        <v>-6.6308438538054126</v>
      </c>
      <c r="AG538" s="43">
        <v>2.9655829138892864</v>
      </c>
      <c r="AH538" s="43">
        <v>-11.066034404657454</v>
      </c>
      <c r="AI538" s="43">
        <v>1.5624768517375376</v>
      </c>
      <c r="AJ538" s="43">
        <v>-3.5418841622996688</v>
      </c>
      <c r="AK538" s="43">
        <v>-20.390542722353477</v>
      </c>
      <c r="AL538" s="43">
        <v>-17.884603057194003</v>
      </c>
      <c r="AM538" s="43">
        <v>4.2794179508468977</v>
      </c>
      <c r="AN538" s="43">
        <v>-11.524012349246714</v>
      </c>
      <c r="AO538" s="43">
        <v>-10.551832499516289</v>
      </c>
      <c r="AP538" s="43">
        <v>-6.9204896684025741</v>
      </c>
      <c r="AQ538" s="43">
        <v>-1.981385024101745</v>
      </c>
      <c r="AR538" s="43">
        <v>-0.97205865640002109</v>
      </c>
      <c r="AS538" s="43">
        <v>-22.040900419098019</v>
      </c>
      <c r="AT538" s="43">
        <v>-17.542627970080982</v>
      </c>
      <c r="AU538" s="43">
        <v>7.5912226974631514</v>
      </c>
      <c r="AV538" s="43">
        <v>-11.154523124435167</v>
      </c>
      <c r="AW538" s="43">
        <v>-7.1522048432709262</v>
      </c>
      <c r="AX538" s="43">
        <v>-3.1973741505693098</v>
      </c>
      <c r="AY538" s="43">
        <v>4.645689446494683</v>
      </c>
      <c r="AZ538" s="43">
        <v>-1.4789764361123892</v>
      </c>
      <c r="BA538" s="43">
        <v>-3.663716634733305</v>
      </c>
      <c r="BB538" s="43">
        <v>-0.82664579442334185</v>
      </c>
      <c r="BC538" s="43">
        <v>1.1801753785257274</v>
      </c>
      <c r="BD538" s="43">
        <v>-5.9901319616493032</v>
      </c>
      <c r="BE538" s="43">
        <v>3.4114857744994787</v>
      </c>
      <c r="BF538" s="43">
        <v>-10.908912669536297</v>
      </c>
      <c r="BG538" s="43">
        <v>1.3991406310242205</v>
      </c>
      <c r="BH538" s="43">
        <v>-4.0029563738281819</v>
      </c>
      <c r="BI538" s="43">
        <v>-11.449477562899768</v>
      </c>
      <c r="BJ538" s="43">
        <v>-13.212805957029328</v>
      </c>
      <c r="BK538" s="43">
        <v>-0.13064205456208011</v>
      </c>
      <c r="BL538" s="43">
        <v>-6.9354103136547103</v>
      </c>
      <c r="BM538" s="43">
        <v>-9.5708946370831605</v>
      </c>
      <c r="BN538" s="43">
        <v>-9.7600972542999269</v>
      </c>
      <c r="BO538" s="43">
        <v>4.6464199653262206E-2</v>
      </c>
      <c r="BP538" s="43">
        <v>-0.6172881306298228</v>
      </c>
      <c r="BQ538" s="43">
        <v>-12.056010888455104</v>
      </c>
      <c r="BR538" s="43">
        <v>-11.732894043346509</v>
      </c>
      <c r="BS538" s="43">
        <v>4.0595653249535291</v>
      </c>
      <c r="BT538" s="43">
        <v>-5.3920702589427609</v>
      </c>
      <c r="BU538" s="43">
        <v>-4.6744790590640406</v>
      </c>
      <c r="BV538" s="43">
        <v>-5.8371816025334482</v>
      </c>
      <c r="BW538" s="43">
        <v>7.5233666750141426</v>
      </c>
      <c r="BX538" s="43">
        <v>-1.6465989012531992</v>
      </c>
      <c r="BY538" s="43">
        <v>-0.32123042335087709</v>
      </c>
      <c r="BZ538" s="43">
        <v>-0.11067431421147682</v>
      </c>
      <c r="CA538" s="43">
        <v>0.61638571734023662</v>
      </c>
      <c r="CB538" s="43">
        <v>-0.87973118674100237</v>
      </c>
      <c r="CC538" s="43">
        <v>1.2681431835898449E-2</v>
      </c>
      <c r="CD538" s="43">
        <v>-1.1125004280816493</v>
      </c>
      <c r="CE538" s="43">
        <v>0.14847030195567121</v>
      </c>
      <c r="CF538" s="43">
        <v>-3.6147875809601961</v>
      </c>
      <c r="CG538" s="43">
        <v>-2.6681175747293793</v>
      </c>
      <c r="CH538" s="43">
        <v>-1.2978252607948313</v>
      </c>
      <c r="CI538" s="43">
        <v>2.43299573459351</v>
      </c>
      <c r="CJ538" s="43">
        <v>-1.5483097102856826</v>
      </c>
      <c r="CK538" s="43">
        <v>-8.4948417507923188E-2</v>
      </c>
      <c r="CL538" s="43">
        <v>-0.36474864166605658</v>
      </c>
      <c r="CM538" s="43">
        <v>-8.3833710569832715E-2</v>
      </c>
      <c r="CN538" s="43">
        <v>-1.4316231257228553</v>
      </c>
      <c r="CO538" s="43">
        <v>-0.22999259820677068</v>
      </c>
      <c r="CP538" s="43">
        <v>-8.1518189852426468E-2</v>
      </c>
      <c r="CQ538" s="43">
        <v>0.68485011586632993</v>
      </c>
      <c r="CR538" s="43">
        <v>-0.77657946689510693</v>
      </c>
      <c r="CS538" s="43">
        <v>4.1563947405453175E-2</v>
      </c>
      <c r="CT538" s="43">
        <v>-1.2032118487743728</v>
      </c>
      <c r="CU538" s="43">
        <v>0.13326491473403826</v>
      </c>
      <c r="CV538" s="43">
        <v>-4.0461866095694017</v>
      </c>
      <c r="CW538" s="43">
        <v>-1.4555160400141098</v>
      </c>
      <c r="CX538" s="43">
        <v>-1.0155017139248865</v>
      </c>
      <c r="CY538" s="43">
        <v>2.0794311324208125E-2</v>
      </c>
      <c r="CZ538" s="43">
        <v>-0.92870530545377106</v>
      </c>
      <c r="DA538" s="43">
        <v>-0.17405513586580906</v>
      </c>
      <c r="DB538" s="43">
        <v>-0.48699511161692627</v>
      </c>
      <c r="DC538" s="43">
        <v>-6.2076140181077481E-3</v>
      </c>
      <c r="DD538" s="44"/>
      <c r="DE538" s="44"/>
      <c r="DF538" s="43"/>
      <c r="DG538" s="43"/>
      <c r="DH538" s="44"/>
      <c r="DI538" s="44"/>
      <c r="DJ538" s="43"/>
      <c r="DK538" s="43"/>
    </row>
    <row r="539" spans="1:115" customFormat="1" ht="14.5" x14ac:dyDescent="0.35">
      <c r="A539" s="41">
        <v>2024</v>
      </c>
      <c r="B539" s="41" t="s">
        <v>164</v>
      </c>
      <c r="C539" s="41" t="s">
        <v>177</v>
      </c>
      <c r="D539" s="42">
        <v>103.4657615579289</v>
      </c>
      <c r="E539" s="42">
        <v>99.255294819659355</v>
      </c>
      <c r="F539" s="42">
        <v>101.00712484593146</v>
      </c>
      <c r="G539" s="42">
        <v>112.98338848177178</v>
      </c>
      <c r="H539" s="42">
        <v>86.487372329560074</v>
      </c>
      <c r="I539" s="42">
        <v>87.535765205668127</v>
      </c>
      <c r="J539" s="42">
        <v>79.968237599807082</v>
      </c>
      <c r="K539" s="42">
        <v>122.74279037601642</v>
      </c>
      <c r="L539" s="42">
        <v>101.06406881622499</v>
      </c>
      <c r="M539" s="42">
        <v>87.804315462398762</v>
      </c>
      <c r="N539" s="42">
        <v>114.41723815724072</v>
      </c>
      <c r="O539" s="42">
        <v>104.063223483711</v>
      </c>
      <c r="P539" s="42">
        <v>109.12080365772636</v>
      </c>
      <c r="Q539" s="42">
        <v>73.445385549597262</v>
      </c>
      <c r="R539" s="42">
        <v>82.927713751335247</v>
      </c>
      <c r="S539" s="42">
        <v>99.749274021877596</v>
      </c>
      <c r="T539" s="42">
        <v>143.84879796099355</v>
      </c>
      <c r="U539" s="42">
        <v>120.7386876172548</v>
      </c>
      <c r="V539" s="42">
        <v>157.66166827046396</v>
      </c>
      <c r="W539" s="42">
        <v>156.73312481001636</v>
      </c>
      <c r="X539" s="42">
        <v>137.37375103113072</v>
      </c>
      <c r="Y539" s="42">
        <v>96.239920514550519</v>
      </c>
      <c r="Z539" s="42">
        <v>95.116499712384638</v>
      </c>
      <c r="AA539" s="42">
        <v>139.84657856585488</v>
      </c>
      <c r="AB539" s="43">
        <v>-1.898751470032245</v>
      </c>
      <c r="AC539" s="43">
        <v>-4.42119012180674</v>
      </c>
      <c r="AD539" s="43">
        <v>-3.124267702296557</v>
      </c>
      <c r="AE539" s="43">
        <v>0.95760096423511687</v>
      </c>
      <c r="AF539" s="43">
        <v>-5.02702295647941</v>
      </c>
      <c r="AG539" s="43">
        <v>-0.48954749933844965</v>
      </c>
      <c r="AH539" s="43">
        <v>-12.415818676142498</v>
      </c>
      <c r="AI539" s="43">
        <v>1.062187029773809</v>
      </c>
      <c r="AJ539" s="43">
        <v>-4.506434396793157</v>
      </c>
      <c r="AK539" s="43">
        <v>4.6999456654281957</v>
      </c>
      <c r="AL539" s="43">
        <v>-0.95121610775783516</v>
      </c>
      <c r="AM539" s="43">
        <v>-6.859982175360968</v>
      </c>
      <c r="AN539" s="43">
        <v>0.58879339770092631</v>
      </c>
      <c r="AO539" s="43">
        <v>5.4937599631688538</v>
      </c>
      <c r="AP539" s="43">
        <v>-17.356277547430711</v>
      </c>
      <c r="AQ539" s="43">
        <v>-3.5500729262787245</v>
      </c>
      <c r="AR539" s="43">
        <v>-2.7270005471128012</v>
      </c>
      <c r="AS539" s="43">
        <v>1.0514540028906838</v>
      </c>
      <c r="AT539" s="43">
        <v>-1.3390613107834959</v>
      </c>
      <c r="AU539" s="43">
        <v>-3.9828897401823271</v>
      </c>
      <c r="AV539" s="43">
        <v>1.3003479574903665</v>
      </c>
      <c r="AW539" s="43">
        <v>5.4136103554928594</v>
      </c>
      <c r="AX539" s="43">
        <v>-14.41425964713331</v>
      </c>
      <c r="AY539" s="43">
        <v>2.2746886724018589</v>
      </c>
      <c r="AZ539" s="43">
        <v>-1.5840596152377984</v>
      </c>
      <c r="BA539" s="43">
        <v>-3.853257730078119</v>
      </c>
      <c r="BB539" s="43">
        <v>-1.403429604192552</v>
      </c>
      <c r="BC539" s="43">
        <v>1.1240897180978093</v>
      </c>
      <c r="BD539" s="43">
        <v>-5.7515747184159522</v>
      </c>
      <c r="BE539" s="43">
        <v>2.4395068240258722</v>
      </c>
      <c r="BF539" s="43">
        <v>-11.280039502822191</v>
      </c>
      <c r="BG539" s="43">
        <v>1.3150507502967201</v>
      </c>
      <c r="BH539" s="43">
        <v>-4.1250104065056803</v>
      </c>
      <c r="BI539" s="43">
        <v>-7.7697290229507558</v>
      </c>
      <c r="BJ539" s="43">
        <v>-10.37101761534397</v>
      </c>
      <c r="BK539" s="43">
        <v>-1.8072050948429119</v>
      </c>
      <c r="BL539" s="43">
        <v>-5.1910696431105467</v>
      </c>
      <c r="BM539" s="43">
        <v>-6.9004869827106852</v>
      </c>
      <c r="BN539" s="43">
        <v>-11.74533117408062</v>
      </c>
      <c r="BO539" s="43">
        <v>-0.82075585141343499</v>
      </c>
      <c r="BP539" s="43">
        <v>-1.136749004743276</v>
      </c>
      <c r="BQ539" s="43">
        <v>-9.0150171995239781</v>
      </c>
      <c r="BR539" s="43">
        <v>-9.2819017821028424</v>
      </c>
      <c r="BS539" s="43">
        <v>2.0243960858375543</v>
      </c>
      <c r="BT539" s="43">
        <v>-3.8296974354500413</v>
      </c>
      <c r="BU539" s="43">
        <v>-2.8223122586422233</v>
      </c>
      <c r="BV539" s="43">
        <v>-8.0991988906576324</v>
      </c>
      <c r="BW539" s="43">
        <v>6.235982720954536</v>
      </c>
      <c r="BX539" s="43">
        <v>-2.0273362627219207</v>
      </c>
      <c r="BY539" s="43">
        <v>-0.29779194101034123</v>
      </c>
      <c r="BZ539" s="43">
        <v>-0.24762838658519803</v>
      </c>
      <c r="CA539" s="43">
        <v>0.45974123588025478</v>
      </c>
      <c r="CB539" s="43">
        <v>-0.68939878979331692</v>
      </c>
      <c r="CC539" s="43">
        <v>-4.8187973455416075E-2</v>
      </c>
      <c r="CD539" s="43">
        <v>-1.2983533416802648</v>
      </c>
      <c r="CE539" s="43">
        <v>9.4282933922361228E-2</v>
      </c>
      <c r="CF539" s="43">
        <v>-4.3578821432510297</v>
      </c>
      <c r="CG539" s="43">
        <v>0.65675683092647996</v>
      </c>
      <c r="CH539" s="43">
        <v>-0.11967236862840037</v>
      </c>
      <c r="CI539" s="43">
        <v>-3.9290715359962318</v>
      </c>
      <c r="CJ539" s="43">
        <v>5.8724170015449106E-2</v>
      </c>
      <c r="CK539" s="43">
        <v>5.0847858706735194E-2</v>
      </c>
      <c r="CL539" s="43">
        <v>-0.9087635385627546</v>
      </c>
      <c r="CM539" s="43">
        <v>-0.1667035597123068</v>
      </c>
      <c r="CN539" s="43">
        <v>-1.6034604437232458</v>
      </c>
      <c r="CO539" s="43">
        <v>-0.24648822346658925</v>
      </c>
      <c r="CP539" s="43">
        <v>-0.13580825073796896</v>
      </c>
      <c r="CQ539" s="43">
        <v>0.61992676180426387</v>
      </c>
      <c r="CR539" s="43">
        <v>-0.7597496210127006</v>
      </c>
      <c r="CS539" s="43">
        <v>1.9081621968995349E-2</v>
      </c>
      <c r="CT539" s="43">
        <v>-1.228019648512813</v>
      </c>
      <c r="CU539" s="43">
        <v>0.12759691623356692</v>
      </c>
      <c r="CV539" s="43">
        <v>-4.1525210004710411</v>
      </c>
      <c r="CW539" s="43">
        <v>-0.95243766823338472</v>
      </c>
      <c r="CX539" s="43">
        <v>-0.79542953524713755</v>
      </c>
      <c r="CY539" s="43">
        <v>-0.96401548697450523</v>
      </c>
      <c r="CZ539" s="43">
        <v>-0.69231193967426552</v>
      </c>
      <c r="DA539" s="43">
        <v>-0.11954777997548417</v>
      </c>
      <c r="DB539" s="43">
        <v>-0.58921465651241733</v>
      </c>
      <c r="DC539" s="43">
        <v>-3.9563933853846905E-2</v>
      </c>
      <c r="DD539" s="44"/>
      <c r="DE539" s="44"/>
      <c r="DF539" s="43"/>
      <c r="DG539" s="43"/>
      <c r="DH539" s="44"/>
      <c r="DI539" s="44"/>
      <c r="DJ539" s="43"/>
      <c r="DK539" s="43"/>
    </row>
    <row r="540" spans="1:115" customFormat="1" ht="14.5" x14ac:dyDescent="0.35">
      <c r="A540" s="41">
        <v>2024</v>
      </c>
      <c r="B540" s="41" t="s">
        <v>165</v>
      </c>
      <c r="C540" s="41" t="s">
        <v>177</v>
      </c>
      <c r="D540" s="42">
        <v>103.37382178668359</v>
      </c>
      <c r="E540" s="42">
        <v>98.796327207631563</v>
      </c>
      <c r="F540" s="42">
        <v>101.12177958694532</v>
      </c>
      <c r="G540" s="42">
        <v>112.73924072523731</v>
      </c>
      <c r="H540" s="42">
        <v>86.154194583505401</v>
      </c>
      <c r="I540" s="42">
        <v>89.875173370319004</v>
      </c>
      <c r="J540" s="42">
        <v>80.491464521105868</v>
      </c>
      <c r="K540" s="42">
        <v>122.52168941506612</v>
      </c>
      <c r="L540" s="42">
        <v>108.44762817833174</v>
      </c>
      <c r="M540" s="42">
        <v>101.83753458726072</v>
      </c>
      <c r="N540" s="42">
        <v>114.46366774279116</v>
      </c>
      <c r="O540" s="42">
        <v>110.65147042997121</v>
      </c>
      <c r="P540" s="42">
        <v>109.77283530229947</v>
      </c>
      <c r="Q540" s="42">
        <v>77.226354422466343</v>
      </c>
      <c r="R540" s="42">
        <v>101.96315287350815</v>
      </c>
      <c r="S540" s="42">
        <v>108.98178075300548</v>
      </c>
      <c r="T540" s="42">
        <v>153.44748268815911</v>
      </c>
      <c r="U540" s="42">
        <v>138.47244698915313</v>
      </c>
      <c r="V540" s="42">
        <v>156.62884850529144</v>
      </c>
      <c r="W540" s="42">
        <v>165.94507264832839</v>
      </c>
      <c r="X540" s="42">
        <v>137.05625326513098</v>
      </c>
      <c r="Y540" s="42">
        <v>104.13406134708568</v>
      </c>
      <c r="Z540" s="42">
        <v>117.0413479471911</v>
      </c>
      <c r="AA540" s="42">
        <v>153.0679825826148</v>
      </c>
      <c r="AB540" s="43">
        <v>-1.6333067639864529</v>
      </c>
      <c r="AC540" s="43">
        <v>-4.8154507742101949</v>
      </c>
      <c r="AD540" s="43">
        <v>-2.4095143407681485</v>
      </c>
      <c r="AE540" s="43">
        <v>1.4778277177620369</v>
      </c>
      <c r="AF540" s="43">
        <v>-4.9288543347513762</v>
      </c>
      <c r="AG540" s="43">
        <v>2.7408195848855677</v>
      </c>
      <c r="AH540" s="43">
        <v>-12.220977213235917</v>
      </c>
      <c r="AI540" s="43">
        <v>-1.173576915740604E-2</v>
      </c>
      <c r="AJ540" s="43">
        <v>-1.9639267178566011</v>
      </c>
      <c r="AK540" s="43">
        <v>6.8912204325767945</v>
      </c>
      <c r="AL540" s="43">
        <v>-3.4796860829957366</v>
      </c>
      <c r="AM540" s="43">
        <v>-1.5146706918501063</v>
      </c>
      <c r="AN540" s="43">
        <v>-8.8771352072906318</v>
      </c>
      <c r="AO540" s="43">
        <v>4.0844754909496794</v>
      </c>
      <c r="AP540" s="43">
        <v>-10.17256220280639</v>
      </c>
      <c r="AQ540" s="43">
        <v>0.15294800591842961</v>
      </c>
      <c r="AR540" s="43">
        <v>-0.62230049876228488</v>
      </c>
      <c r="AS540" s="43">
        <v>1.1429537892575725</v>
      </c>
      <c r="AT540" s="43">
        <v>-5.2276162503284933</v>
      </c>
      <c r="AU540" s="43">
        <v>1.3145221309275978</v>
      </c>
      <c r="AV540" s="43">
        <v>-9.4978735799221337</v>
      </c>
      <c r="AW540" s="43">
        <v>6.3026297465116343</v>
      </c>
      <c r="AX540" s="43">
        <v>-7.4096816653053228</v>
      </c>
      <c r="AY540" s="43">
        <v>5.8477576185235414</v>
      </c>
      <c r="AZ540" s="43">
        <v>-1.5938912215918144</v>
      </c>
      <c r="BA540" s="43">
        <v>-4.0457595223401199</v>
      </c>
      <c r="BB540" s="43">
        <v>-1.6043112081783217</v>
      </c>
      <c r="BC540" s="43">
        <v>1.1948718545019554</v>
      </c>
      <c r="BD540" s="43">
        <v>-5.5888861364940201</v>
      </c>
      <c r="BE540" s="43">
        <v>2.4993394980185046</v>
      </c>
      <c r="BF540" s="43">
        <v>-11.46662490162338</v>
      </c>
      <c r="BG540" s="43">
        <v>1.0481796767038976</v>
      </c>
      <c r="BH540" s="43">
        <v>-3.6881227798793992</v>
      </c>
      <c r="BI540" s="43">
        <v>-4.7550315115699293</v>
      </c>
      <c r="BJ540" s="43">
        <v>-9.0464986978418089</v>
      </c>
      <c r="BK540" s="43">
        <v>-1.7485976947942961</v>
      </c>
      <c r="BL540" s="43">
        <v>-5.9457364113254974</v>
      </c>
      <c r="BM540" s="43">
        <v>-5.1550306903269565</v>
      </c>
      <c r="BN540" s="43">
        <v>-11.386457198381217</v>
      </c>
      <c r="BO540" s="43">
        <v>-0.62371375888909952</v>
      </c>
      <c r="BP540" s="43">
        <v>-1.0315378575727063</v>
      </c>
      <c r="BQ540" s="43">
        <v>-6.881732846361011</v>
      </c>
      <c r="BR540" s="43">
        <v>-8.4870039462027318</v>
      </c>
      <c r="BS540" s="43">
        <v>1.8806471244095846</v>
      </c>
      <c r="BT540" s="43">
        <v>-5.0018356426747568</v>
      </c>
      <c r="BU540" s="43">
        <v>-1.3205604649823566</v>
      </c>
      <c r="BV540" s="43">
        <v>-7.9400923279348223</v>
      </c>
      <c r="BW540" s="43">
        <v>6.1560185169864612</v>
      </c>
      <c r="BX540" s="43">
        <v>-1.5192882577537885</v>
      </c>
      <c r="BY540" s="43">
        <v>-0.30274472861620266</v>
      </c>
      <c r="BZ540" s="43">
        <v>-0.17351442856639132</v>
      </c>
      <c r="CA540" s="43">
        <v>0.78441458971491729</v>
      </c>
      <c r="CB540" s="43">
        <v>-0.63756219787076174</v>
      </c>
      <c r="CC540" s="43">
        <v>1.1234476860556186E-2</v>
      </c>
      <c r="CD540" s="43">
        <v>-1.1876345970432349</v>
      </c>
      <c r="CE540" s="43">
        <v>-1.3481372232671493E-2</v>
      </c>
      <c r="CF540" s="43">
        <v>-1.9300503702993066</v>
      </c>
      <c r="CG540" s="43">
        <v>0.90343697893292585</v>
      </c>
      <c r="CH540" s="43">
        <v>-0.29532113034306556</v>
      </c>
      <c r="CI540" s="43">
        <v>-0.81795526249848782</v>
      </c>
      <c r="CJ540" s="43">
        <v>-1.1427273695821965</v>
      </c>
      <c r="CK540" s="43">
        <v>2.7943270433575154E-2</v>
      </c>
      <c r="CL540" s="43">
        <v>-0.60604184625966218</v>
      </c>
      <c r="CM540" s="43">
        <v>6.1498901760430628E-4</v>
      </c>
      <c r="CN540" s="43">
        <v>-1.5587772746255864</v>
      </c>
      <c r="CO540" s="43">
        <v>-0.25777053624660856</v>
      </c>
      <c r="CP540" s="43">
        <v>-0.12638474784464757</v>
      </c>
      <c r="CQ540" s="43">
        <v>0.65523962294592808</v>
      </c>
      <c r="CR540" s="43">
        <v>-0.72881871255070496</v>
      </c>
      <c r="CS540" s="43">
        <v>1.7517154257691403E-2</v>
      </c>
      <c r="CT540" s="43">
        <v>-1.2179930828928773</v>
      </c>
      <c r="CU540" s="43">
        <v>9.9433027705632518E-2</v>
      </c>
      <c r="CV540" s="43">
        <v>-3.7036093993905275</v>
      </c>
      <c r="CW540" s="43">
        <v>-0.57725486147407612</v>
      </c>
      <c r="CX540" s="43">
        <v>-0.6864660400801843</v>
      </c>
      <c r="CY540" s="43">
        <v>-0.93898090923564059</v>
      </c>
      <c r="CZ540" s="43">
        <v>-0.78047692127668011</v>
      </c>
      <c r="DA540" s="43">
        <v>-8.9847431947089745E-2</v>
      </c>
      <c r="DB540" s="43">
        <v>-0.59914041607624224</v>
      </c>
      <c r="DC540" s="43">
        <v>-3.1442819300614822E-2</v>
      </c>
      <c r="DD540" s="44"/>
      <c r="DE540" s="44"/>
      <c r="DF540" s="43"/>
      <c r="DG540" s="43"/>
      <c r="DH540" s="44"/>
      <c r="DI540" s="44"/>
      <c r="DJ540" s="43"/>
      <c r="DK540" s="43"/>
    </row>
    <row r="541" spans="1:115" customFormat="1" ht="14.5" x14ac:dyDescent="0.35">
      <c r="A541" s="41">
        <v>2024</v>
      </c>
      <c r="B541" s="41" t="s">
        <v>166</v>
      </c>
      <c r="C541" s="41" t="s">
        <v>177</v>
      </c>
      <c r="D541" s="42">
        <v>103.70713240399674</v>
      </c>
      <c r="E541" s="42">
        <v>98.950893619929573</v>
      </c>
      <c r="F541" s="42">
        <v>100.36975448700704</v>
      </c>
      <c r="G541" s="42">
        <v>112.92318766519888</v>
      </c>
      <c r="H541" s="42">
        <v>85.159092461660094</v>
      </c>
      <c r="I541" s="42">
        <v>89.514369126019616</v>
      </c>
      <c r="J541" s="42">
        <v>81.809124495552055</v>
      </c>
      <c r="K541" s="42">
        <v>125.74832538991015</v>
      </c>
      <c r="L541" s="42">
        <v>109.54596682445703</v>
      </c>
      <c r="M541" s="42">
        <v>95.654828153543946</v>
      </c>
      <c r="N541" s="42">
        <v>107.92958623160378</v>
      </c>
      <c r="O541" s="42">
        <v>113.82501718059611</v>
      </c>
      <c r="P541" s="42">
        <v>107.39864909994448</v>
      </c>
      <c r="Q541" s="42">
        <v>70.066413361896025</v>
      </c>
      <c r="R541" s="42">
        <v>119.94578769252226</v>
      </c>
      <c r="S541" s="42">
        <v>108.70380370659329</v>
      </c>
      <c r="T541" s="42">
        <v>154.76180298317678</v>
      </c>
      <c r="U541" s="42">
        <v>129.95363426898578</v>
      </c>
      <c r="V541" s="42">
        <v>147.49387443708787</v>
      </c>
      <c r="W541" s="42">
        <v>170.40540012070204</v>
      </c>
      <c r="X541" s="42">
        <v>133.30378580473183</v>
      </c>
      <c r="Y541" s="42">
        <v>94.812395261276578</v>
      </c>
      <c r="Z541" s="42">
        <v>138.0281884498265</v>
      </c>
      <c r="AA541" s="42">
        <v>153.48800391394118</v>
      </c>
      <c r="AB541" s="43">
        <v>-1.5581110525662911</v>
      </c>
      <c r="AC541" s="43">
        <v>-4.492380763902637</v>
      </c>
      <c r="AD541" s="43">
        <v>-2.5100295364432146</v>
      </c>
      <c r="AE541" s="43">
        <v>1.1191784308556496</v>
      </c>
      <c r="AF541" s="43">
        <v>-5.6873350322311333</v>
      </c>
      <c r="AG541" s="43">
        <v>2.6561665776828614</v>
      </c>
      <c r="AH541" s="43">
        <v>-11.192996299835922</v>
      </c>
      <c r="AI541" s="43">
        <v>2.2614424309166381</v>
      </c>
      <c r="AJ541" s="43">
        <v>3.5873575652116685</v>
      </c>
      <c r="AK541" s="43">
        <v>19.526121070836044</v>
      </c>
      <c r="AL541" s="43">
        <v>-0.79725812512758676</v>
      </c>
      <c r="AM541" s="43">
        <v>3.0199115717734593</v>
      </c>
      <c r="AN541" s="43">
        <v>0.24872872505063981</v>
      </c>
      <c r="AO541" s="43">
        <v>2.1955603962599879</v>
      </c>
      <c r="AP541" s="43">
        <v>-4.8622490191095764</v>
      </c>
      <c r="AQ541" s="43">
        <v>0.47957275781711495</v>
      </c>
      <c r="AR541" s="43">
        <v>5.0220602024069416</v>
      </c>
      <c r="AS541" s="43">
        <v>13.623041892918542</v>
      </c>
      <c r="AT541" s="43">
        <v>-2.7302170022222461</v>
      </c>
      <c r="AU541" s="43">
        <v>5.97727173540612</v>
      </c>
      <c r="AV541" s="43">
        <v>-1.3026227838815685</v>
      </c>
      <c r="AW541" s="43">
        <v>4.1666763556365671</v>
      </c>
      <c r="AX541" s="43">
        <v>-2.1634370220457777</v>
      </c>
      <c r="AY541" s="43">
        <v>6.3176050439937459</v>
      </c>
      <c r="AZ541" s="43">
        <v>-1.5879246602580666</v>
      </c>
      <c r="BA541" s="43">
        <v>-4.1201035917552193</v>
      </c>
      <c r="BB541" s="43">
        <v>-1.7542478183413035</v>
      </c>
      <c r="BC541" s="43">
        <v>1.1821966802431971</v>
      </c>
      <c r="BD541" s="43">
        <v>-5.6050909109092384</v>
      </c>
      <c r="BE541" s="43">
        <v>2.5252525252525304</v>
      </c>
      <c r="BF541" s="43">
        <v>-11.421170254529134</v>
      </c>
      <c r="BG541" s="43">
        <v>1.251945679731703</v>
      </c>
      <c r="BH541" s="43">
        <v>-2.5097618188315463</v>
      </c>
      <c r="BI541" s="43">
        <v>-1.1787450297453428</v>
      </c>
      <c r="BJ541" s="43">
        <v>-7.8099585715382336</v>
      </c>
      <c r="BK541" s="43">
        <v>-0.96374477551176563</v>
      </c>
      <c r="BL541" s="43">
        <v>-4.9916136417528012</v>
      </c>
      <c r="BM541" s="43">
        <v>-4.2139373855168305</v>
      </c>
      <c r="BN541" s="43">
        <v>-10.067291892529918</v>
      </c>
      <c r="BO541" s="43">
        <v>-0.43892093668161936</v>
      </c>
      <c r="BP541" s="43">
        <v>-4.2955111552778202E-2</v>
      </c>
      <c r="BQ541" s="43">
        <v>-3.8212532460780602</v>
      </c>
      <c r="BR541" s="43">
        <v>-7.6093116058873589</v>
      </c>
      <c r="BS541" s="43">
        <v>2.5599811149706442</v>
      </c>
      <c r="BT541" s="43">
        <v>-4.425822893954412</v>
      </c>
      <c r="BU541" s="43">
        <v>-0.59276181101187708</v>
      </c>
      <c r="BV541" s="43">
        <v>-6.7570717587232316</v>
      </c>
      <c r="BW541" s="43">
        <v>6.1835779965655702</v>
      </c>
      <c r="BX541" s="43">
        <v>-1.5405840991079172</v>
      </c>
      <c r="BY541" s="43">
        <v>-0.28079473955069539</v>
      </c>
      <c r="BZ541" s="43">
        <v>-0.18371004166842578</v>
      </c>
      <c r="CA541" s="43">
        <v>0.52546424769757816</v>
      </c>
      <c r="CB541" s="43">
        <v>-0.72993287168647147</v>
      </c>
      <c r="CC541" s="43">
        <v>7.3098248754953563E-3</v>
      </c>
      <c r="CD541" s="43">
        <v>-1.0967045678993228</v>
      </c>
      <c r="CE541" s="43">
        <v>0.2177840491239246</v>
      </c>
      <c r="CF541" s="43">
        <v>3.5062395669660393</v>
      </c>
      <c r="CG541" s="43">
        <v>2.2338613658126998</v>
      </c>
      <c r="CH541" s="43">
        <v>-3.0660655990410138E-2</v>
      </c>
      <c r="CI541" s="43">
        <v>1.4963469712309303</v>
      </c>
      <c r="CJ541" s="43">
        <v>6.8033280830949852E-2</v>
      </c>
      <c r="CK541" s="43">
        <v>9.3425395337920478E-2</v>
      </c>
      <c r="CL541" s="43">
        <v>-0.3755647152281118</v>
      </c>
      <c r="CM541" s="43">
        <v>2.0797924972060677E-2</v>
      </c>
      <c r="CN541" s="43">
        <v>-1.5451362031595968</v>
      </c>
      <c r="CO541" s="43">
        <v>-0.259065609954587</v>
      </c>
      <c r="CP541" s="43">
        <v>-0.13662022660465981</v>
      </c>
      <c r="CQ541" s="43">
        <v>0.62365779560453949</v>
      </c>
      <c r="CR541" s="43">
        <v>-0.72911486718928431</v>
      </c>
      <c r="CS541" s="43">
        <v>1.5816517401018824E-2</v>
      </c>
      <c r="CT541" s="43">
        <v>-1.182812713294676</v>
      </c>
      <c r="CU541" s="43">
        <v>0.12300290087805194</v>
      </c>
      <c r="CV541" s="43">
        <v>-2.5537288101050266</v>
      </c>
      <c r="CW541" s="43">
        <v>-0.13366299101287354</v>
      </c>
      <c r="CX541" s="43">
        <v>-0.57873466214273384</v>
      </c>
      <c r="CY541" s="43">
        <v>-0.55045794375153778</v>
      </c>
      <c r="CZ541" s="43">
        <v>-0.64307032152942312</v>
      </c>
      <c r="DA541" s="43">
        <v>-5.5357849988083026E-2</v>
      </c>
      <c r="DB541" s="43">
        <v>-0.57136773862205226</v>
      </c>
      <c r="DC541" s="43">
        <v>-2.1077303058322873E-2</v>
      </c>
      <c r="DD541" s="44"/>
      <c r="DE541" s="44"/>
      <c r="DF541" s="43"/>
      <c r="DG541" s="43"/>
      <c r="DH541" s="44"/>
      <c r="DI541" s="44"/>
      <c r="DJ541" s="43"/>
      <c r="DK541" s="43"/>
    </row>
    <row r="542" spans="1:115" customFormat="1" ht="14.5" x14ac:dyDescent="0.35">
      <c r="A542" s="41">
        <v>2024</v>
      </c>
      <c r="B542" s="41" t="s">
        <v>167</v>
      </c>
      <c r="C542" s="41" t="s">
        <v>177</v>
      </c>
      <c r="D542" s="42">
        <v>103.26142115389065</v>
      </c>
      <c r="E542" s="42">
        <v>97.654428406572734</v>
      </c>
      <c r="F542" s="42">
        <v>100.68695888573724</v>
      </c>
      <c r="G542" s="42">
        <v>112.69008837283101</v>
      </c>
      <c r="H542" s="42">
        <v>84.178338716465632</v>
      </c>
      <c r="I542" s="42">
        <v>88.897510256733554</v>
      </c>
      <c r="J542" s="42">
        <v>79.927148991503813</v>
      </c>
      <c r="K542" s="42">
        <v>127.23311720897486</v>
      </c>
      <c r="L542" s="42">
        <v>114.3597628968443</v>
      </c>
      <c r="M542" s="42">
        <v>103.63641567150219</v>
      </c>
      <c r="N542" s="42">
        <v>124.93628069179859</v>
      </c>
      <c r="O542" s="42">
        <v>117.23747401425042</v>
      </c>
      <c r="P542" s="42">
        <v>117.31221673461884</v>
      </c>
      <c r="Q542" s="42">
        <v>85.8186009826087</v>
      </c>
      <c r="R542" s="42">
        <v>105.42270996004657</v>
      </c>
      <c r="S542" s="42">
        <v>112.13352262882212</v>
      </c>
      <c r="T542" s="42">
        <v>161.34557741030301</v>
      </c>
      <c r="U542" s="42">
        <v>141.34469895230785</v>
      </c>
      <c r="V542" s="42">
        <v>170.39967770458594</v>
      </c>
      <c r="W542" s="42">
        <v>175.02999088749104</v>
      </c>
      <c r="X542" s="42">
        <v>145.27945711202406</v>
      </c>
      <c r="Y542" s="42">
        <v>114.94482511172875</v>
      </c>
      <c r="Z542" s="42">
        <v>121.03915470873507</v>
      </c>
      <c r="AA542" s="42">
        <v>158.55816971355554</v>
      </c>
      <c r="AB542" s="43">
        <v>-1.872872548422122</v>
      </c>
      <c r="AC542" s="43">
        <v>-4.3325092707045876</v>
      </c>
      <c r="AD542" s="43">
        <v>-1.7813532093469031</v>
      </c>
      <c r="AE542" s="43">
        <v>0.833341647275887</v>
      </c>
      <c r="AF542" s="43">
        <v>-6.7352582939995127</v>
      </c>
      <c r="AG542" s="43">
        <v>0.48677805551899933</v>
      </c>
      <c r="AH542" s="43">
        <v>-12.351699137355199</v>
      </c>
      <c r="AI542" s="43">
        <v>2.8260680077092371</v>
      </c>
      <c r="AJ542" s="43">
        <v>1.717104709069206</v>
      </c>
      <c r="AK542" s="43">
        <v>32.926234246392447</v>
      </c>
      <c r="AL542" s="43">
        <v>9.4672480715770604</v>
      </c>
      <c r="AM542" s="43">
        <v>-3.320790302422183</v>
      </c>
      <c r="AN542" s="43">
        <v>4.4314664824796735</v>
      </c>
      <c r="AO542" s="43">
        <v>7.7059156157224917</v>
      </c>
      <c r="AP542" s="43">
        <v>-13.581510973271183</v>
      </c>
      <c r="AQ542" s="43">
        <v>-0.29680140642514008</v>
      </c>
      <c r="AR542" s="43">
        <v>2.5939389266967483</v>
      </c>
      <c r="AS542" s="43">
        <v>27.208325006198631</v>
      </c>
      <c r="AT542" s="43">
        <v>6.808050376317154</v>
      </c>
      <c r="AU542" s="43">
        <v>-1.0479580674609079</v>
      </c>
      <c r="AV542" s="43">
        <v>2.4802221535470403</v>
      </c>
      <c r="AW542" s="43">
        <v>8.3242572514788726</v>
      </c>
      <c r="AX542" s="43">
        <v>-11.708386959361238</v>
      </c>
      <c r="AY542" s="43">
        <v>5.2777559181042877</v>
      </c>
      <c r="AZ542" s="43">
        <v>-1.6286116851096932</v>
      </c>
      <c r="BA542" s="43">
        <v>-4.1500306958153548</v>
      </c>
      <c r="BB542" s="43">
        <v>-1.7580834946082313</v>
      </c>
      <c r="BC542" s="43">
        <v>1.1321257915930749</v>
      </c>
      <c r="BD542" s="43">
        <v>-5.7647688148664162</v>
      </c>
      <c r="BE542" s="43">
        <v>2.2325897663524996</v>
      </c>
      <c r="BF542" s="43">
        <v>-11.55257923326074</v>
      </c>
      <c r="BG542" s="43">
        <v>1.4795119724679617</v>
      </c>
      <c r="BH542" s="43">
        <v>-1.8888541058522113</v>
      </c>
      <c r="BI542" s="43">
        <v>3.1008843731651581</v>
      </c>
      <c r="BJ542" s="43">
        <v>-5.4623303315896159</v>
      </c>
      <c r="BK542" s="43">
        <v>-1.3243828943527269</v>
      </c>
      <c r="BL542" s="43">
        <v>-3.6813361576788162</v>
      </c>
      <c r="BM542" s="43">
        <v>-2.6700891722653552</v>
      </c>
      <c r="BN542" s="43">
        <v>-10.642326122834444</v>
      </c>
      <c r="BO542" s="43">
        <v>-0.41784454020787898</v>
      </c>
      <c r="BP542" s="43">
        <v>0.34840087200114223</v>
      </c>
      <c r="BQ542" s="43">
        <v>0.10832349891571891</v>
      </c>
      <c r="BR542" s="43">
        <v>-5.6163207289041122</v>
      </c>
      <c r="BS542" s="43">
        <v>2.0033577560532256</v>
      </c>
      <c r="BT542" s="43">
        <v>-3.4556779289586115</v>
      </c>
      <c r="BU542" s="43">
        <v>0.60139944256030198</v>
      </c>
      <c r="BV542" s="43">
        <v>-7.5788537741230737</v>
      </c>
      <c r="BW542" s="43">
        <v>6.046750896892239</v>
      </c>
      <c r="BX542" s="43">
        <v>-1.7801804739093594</v>
      </c>
      <c r="BY542" s="43">
        <v>-0.24856753861565786</v>
      </c>
      <c r="BZ542" s="43">
        <v>-0.12958927620762808</v>
      </c>
      <c r="CA542" s="43">
        <v>0.42656984087253624</v>
      </c>
      <c r="CB542" s="43">
        <v>-0.85561966508486365</v>
      </c>
      <c r="CC542" s="43">
        <v>-3.6123326507381162E-2</v>
      </c>
      <c r="CD542" s="43">
        <v>-1.2154882755341156</v>
      </c>
      <c r="CE542" s="43">
        <v>0.27863776716775102</v>
      </c>
      <c r="CF542" s="43">
        <v>1.2537919908865232</v>
      </c>
      <c r="CG542" s="43">
        <v>3.3139597128215668</v>
      </c>
      <c r="CH542" s="43">
        <v>0.53194305738617675</v>
      </c>
      <c r="CI542" s="43">
        <v>-2.3269145002945284</v>
      </c>
      <c r="CJ542" s="43">
        <v>0.52868012784176477</v>
      </c>
      <c r="CK542" s="43">
        <v>0.10363069600006102</v>
      </c>
      <c r="CL542" s="43">
        <v>-0.8733993816068617</v>
      </c>
      <c r="CM542" s="43">
        <v>-2.4107721261656133E-2</v>
      </c>
      <c r="CN542" s="43">
        <v>-1.566119920565606</v>
      </c>
      <c r="CO542" s="43">
        <v>-0.25770629015439234</v>
      </c>
      <c r="CP542" s="43">
        <v>-0.13547700363047185</v>
      </c>
      <c r="CQ542" s="43">
        <v>0.5955150660627434</v>
      </c>
      <c r="CR542" s="43">
        <v>-0.74745923624258126</v>
      </c>
      <c r="CS542" s="43">
        <v>2.1539422141657209E-2</v>
      </c>
      <c r="CT542" s="43">
        <v>-1.1874803395883915</v>
      </c>
      <c r="CU542" s="43">
        <v>0.14494846084583016</v>
      </c>
      <c r="CV542" s="43">
        <v>-2.0315841581468583</v>
      </c>
      <c r="CW542" s="43">
        <v>0.36230006930007108</v>
      </c>
      <c r="CX542" s="43">
        <v>-0.41586223989418547</v>
      </c>
      <c r="CY542" s="43">
        <v>-0.81145081950094977</v>
      </c>
      <c r="CZ542" s="43">
        <v>-0.47639420140674948</v>
      </c>
      <c r="DA542" s="43">
        <v>-5.1581146338841331E-2</v>
      </c>
      <c r="DB542" s="43">
        <v>-0.61707381269774852</v>
      </c>
      <c r="DC542" s="43">
        <v>-2.1522007608454668E-2</v>
      </c>
      <c r="DD542" s="44"/>
      <c r="DE542" s="44"/>
      <c r="DF542" s="43"/>
      <c r="DG542" s="43"/>
      <c r="DH542" s="44"/>
      <c r="DI542" s="44"/>
      <c r="DJ542" s="43"/>
      <c r="DK542" s="43"/>
    </row>
    <row r="543" spans="1:115" customFormat="1" ht="14.5" x14ac:dyDescent="0.35">
      <c r="A543" s="41">
        <v>2024</v>
      </c>
      <c r="B543" s="41" t="s">
        <v>168</v>
      </c>
      <c r="C543" s="41" t="s">
        <v>177</v>
      </c>
      <c r="D543" s="42">
        <v>102.3143268046461</v>
      </c>
      <c r="E543" s="42">
        <v>96.326419027440778</v>
      </c>
      <c r="F543" s="42">
        <v>100.90801830338165</v>
      </c>
      <c r="G543" s="42">
        <v>110.96895734307014</v>
      </c>
      <c r="H543" s="42">
        <v>83.535404839183457</v>
      </c>
      <c r="I543" s="42">
        <v>91.02741918275899</v>
      </c>
      <c r="J543" s="42">
        <v>79.008704016797822</v>
      </c>
      <c r="K543" s="42">
        <v>128.70832199450243</v>
      </c>
      <c r="L543" s="42">
        <v>116.17125709789396</v>
      </c>
      <c r="M543" s="42">
        <v>108.09778661740278</v>
      </c>
      <c r="N543" s="42">
        <v>126.26056729502638</v>
      </c>
      <c r="O543" s="42">
        <v>119.04714131497292</v>
      </c>
      <c r="P543" s="42">
        <v>119.87984254141561</v>
      </c>
      <c r="Q543" s="42">
        <v>85.127532715767202</v>
      </c>
      <c r="R543" s="42">
        <v>103.2122469083876</v>
      </c>
      <c r="S543" s="42">
        <v>110.12615217578031</v>
      </c>
      <c r="T543" s="42">
        <v>162.1933513008477</v>
      </c>
      <c r="U543" s="42">
        <v>146.61399234985652</v>
      </c>
      <c r="V543" s="42">
        <v>171.92405835096545</v>
      </c>
      <c r="W543" s="42">
        <v>174.91934148322068</v>
      </c>
      <c r="X543" s="42">
        <v>147.98283744566712</v>
      </c>
      <c r="Y543" s="42">
        <v>114.25945212343717</v>
      </c>
      <c r="Z543" s="42">
        <v>118.41458949808785</v>
      </c>
      <c r="AA543" s="42">
        <v>155.82694801319369</v>
      </c>
      <c r="AB543" s="43">
        <v>-2.854171771616465</v>
      </c>
      <c r="AC543" s="43">
        <v>-5.9430489889578446</v>
      </c>
      <c r="AD543" s="43">
        <v>-1.5668301660648254</v>
      </c>
      <c r="AE543" s="43">
        <v>-1.1412524878410046</v>
      </c>
      <c r="AF543" s="43">
        <v>-6.8243866618967868</v>
      </c>
      <c r="AG543" s="43">
        <v>3.0299038334870243</v>
      </c>
      <c r="AH543" s="43">
        <v>-12.821418994886468</v>
      </c>
      <c r="AI543" s="43">
        <v>4.1130681763103638</v>
      </c>
      <c r="AJ543" s="43">
        <v>6.5927750467245971</v>
      </c>
      <c r="AK543" s="43">
        <v>16.719113670691165</v>
      </c>
      <c r="AL543" s="43">
        <v>12.271490536302476</v>
      </c>
      <c r="AM543" s="43">
        <v>4.3598294208255783</v>
      </c>
      <c r="AN543" s="43">
        <v>10.641860542439163</v>
      </c>
      <c r="AO543" s="43">
        <v>7.3062873748280799</v>
      </c>
      <c r="AP543" s="43">
        <v>-5.6688174812997154</v>
      </c>
      <c r="AQ543" s="43">
        <v>4.0621711804101679</v>
      </c>
      <c r="AR543" s="43">
        <v>5.8266422096430404</v>
      </c>
      <c r="AS543" s="43">
        <v>10.515701616719397</v>
      </c>
      <c r="AT543" s="43">
        <v>9.6739016169808068</v>
      </c>
      <c r="AU543" s="43">
        <v>4.5216905198449675</v>
      </c>
      <c r="AV543" s="43">
        <v>7.8048736774393168</v>
      </c>
      <c r="AW543" s="43">
        <v>8.9859086140261937</v>
      </c>
      <c r="AX543" s="43">
        <v>-3.921966405512578</v>
      </c>
      <c r="AY543" s="43">
        <v>9.4828710386302575</v>
      </c>
      <c r="AZ543" s="43">
        <v>-1.7818535600502061</v>
      </c>
      <c r="BA543" s="43">
        <v>-4.3720995881963542</v>
      </c>
      <c r="BB543" s="43">
        <v>-1.7343741267158319</v>
      </c>
      <c r="BC543" s="43">
        <v>0.84568817798800211</v>
      </c>
      <c r="BD543" s="43">
        <v>-5.8951760474393549</v>
      </c>
      <c r="BE543" s="43">
        <v>2.3325734298080381</v>
      </c>
      <c r="BF543" s="43">
        <v>-11.708742352578295</v>
      </c>
      <c r="BG543" s="43">
        <v>1.8118845434381248</v>
      </c>
      <c r="BH543" s="43">
        <v>-0.83164111381994754</v>
      </c>
      <c r="BI543" s="43">
        <v>4.8674891285294786</v>
      </c>
      <c r="BJ543" s="43">
        <v>-3.3683100489476314</v>
      </c>
      <c r="BK543" s="43">
        <v>-0.60918509004665999</v>
      </c>
      <c r="BL543" s="43">
        <v>-1.9875165569996911</v>
      </c>
      <c r="BM543" s="43">
        <v>-1.5305399887727722</v>
      </c>
      <c r="BN543" s="43">
        <v>-10.005819487652534</v>
      </c>
      <c r="BO543" s="43">
        <v>0.13076318714226876</v>
      </c>
      <c r="BP543" s="43">
        <v>1.0406382183452356</v>
      </c>
      <c r="BQ543" s="43">
        <v>1.4752563123032969</v>
      </c>
      <c r="BR543" s="43">
        <v>-3.7878438900688316</v>
      </c>
      <c r="BS543" s="43">
        <v>2.3241235420374151</v>
      </c>
      <c r="BT543" s="43">
        <v>-2.1073729683110165</v>
      </c>
      <c r="BU543" s="43">
        <v>1.5811435270880247</v>
      </c>
      <c r="BV543" s="43">
        <v>-7.1040422396865583</v>
      </c>
      <c r="BW543" s="43">
        <v>6.4759818434273475</v>
      </c>
      <c r="BX543" s="43">
        <v>-2.4693189717693986</v>
      </c>
      <c r="BY543" s="43">
        <v>-0.3499495730881691</v>
      </c>
      <c r="BZ543" s="43">
        <v>-9.7015210140403041E-2</v>
      </c>
      <c r="CA543" s="43">
        <v>-0.21696820843725162</v>
      </c>
      <c r="CB543" s="43">
        <v>-0.89303632833699897</v>
      </c>
      <c r="CC543" s="43">
        <v>1.7063576285993729E-2</v>
      </c>
      <c r="CD543" s="43">
        <v>-1.3335762206550958</v>
      </c>
      <c r="CE543" s="43">
        <v>0.40416299260252619</v>
      </c>
      <c r="CF543" s="43">
        <v>7.1363215632354118</v>
      </c>
      <c r="CG543" s="43">
        <v>2.1281807282931906</v>
      </c>
      <c r="CH543" s="43">
        <v>0.84298764846333629</v>
      </c>
      <c r="CI543" s="43">
        <v>2.8714153317726838</v>
      </c>
      <c r="CJ543" s="43">
        <v>1.3340402552844168</v>
      </c>
      <c r="CK543" s="43">
        <v>6.024299415820393E-2</v>
      </c>
      <c r="CL543" s="43">
        <v>-0.29523752057229791</v>
      </c>
      <c r="CM543" s="43">
        <v>0.19469212583587747</v>
      </c>
      <c r="CN543" s="43">
        <v>-1.6764685625238549</v>
      </c>
      <c r="CO543" s="43">
        <v>-0.27030142154318748</v>
      </c>
      <c r="CP543" s="43">
        <v>-0.12558007623951906</v>
      </c>
      <c r="CQ543" s="43">
        <v>0.49426936907160085</v>
      </c>
      <c r="CR543" s="43">
        <v>-0.77093747366575816</v>
      </c>
      <c r="CS543" s="43">
        <v>2.0985756299281514E-2</v>
      </c>
      <c r="CT543" s="43">
        <v>-1.2024539755550767</v>
      </c>
      <c r="CU543" s="43">
        <v>0.17754925910880426</v>
      </c>
      <c r="CV543" s="43">
        <v>-0.78398862324089624</v>
      </c>
      <c r="CW543" s="43">
        <v>0.58106110479136941</v>
      </c>
      <c r="CX543" s="43">
        <v>-0.22492113067836331</v>
      </c>
      <c r="CY543" s="43">
        <v>-0.28271300329301358</v>
      </c>
      <c r="CZ543" s="43">
        <v>-0.2482434521903773</v>
      </c>
      <c r="DA543" s="43">
        <v>-3.7669527961421E-2</v>
      </c>
      <c r="DB543" s="43">
        <v>-0.57646037903902902</v>
      </c>
      <c r="DC543" s="43">
        <v>4.9577651299385099E-3</v>
      </c>
      <c r="DD543" s="44"/>
      <c r="DE543" s="44"/>
      <c r="DF543" s="43"/>
      <c r="DG543" s="43"/>
      <c r="DH543" s="44"/>
      <c r="DI543" s="44"/>
      <c r="DJ543" s="43"/>
      <c r="DK543" s="43"/>
    </row>
    <row r="544" spans="1:115" customFormat="1" ht="14.5" x14ac:dyDescent="0.35">
      <c r="A544" s="41">
        <v>2024</v>
      </c>
      <c r="B544" s="41" t="s">
        <v>169</v>
      </c>
      <c r="C544" s="41" t="s">
        <v>177</v>
      </c>
      <c r="D544" s="42">
        <v>102.35922178417078</v>
      </c>
      <c r="E544" s="42">
        <v>96.299606486531928</v>
      </c>
      <c r="F544" s="42">
        <v>100.76237293586018</v>
      </c>
      <c r="G544" s="42">
        <v>111.37498838987945</v>
      </c>
      <c r="H544" s="42">
        <v>83.287156822569585</v>
      </c>
      <c r="I544" s="42">
        <v>91.108891108891115</v>
      </c>
      <c r="J544" s="42">
        <v>78.74900909038827</v>
      </c>
      <c r="K544" s="42">
        <v>127.84788573454399</v>
      </c>
      <c r="L544" s="42">
        <v>111.09586225196064</v>
      </c>
      <c r="M544" s="42">
        <v>118.13336711609175</v>
      </c>
      <c r="N544" s="42">
        <v>116.57662563480133</v>
      </c>
      <c r="O544" s="42">
        <v>109.89774934545096</v>
      </c>
      <c r="P544" s="42">
        <v>115.41913104035879</v>
      </c>
      <c r="Q544" s="42">
        <v>76.700269167525988</v>
      </c>
      <c r="R544" s="42">
        <v>102.2115202091444</v>
      </c>
      <c r="S544" s="42">
        <v>105.33540219952859</v>
      </c>
      <c r="T544" s="42">
        <v>156.2769761667154</v>
      </c>
      <c r="U544" s="42">
        <v>160.38458674795865</v>
      </c>
      <c r="V544" s="42">
        <v>158.69285373041575</v>
      </c>
      <c r="W544" s="42">
        <v>164.25966189091633</v>
      </c>
      <c r="X544" s="42">
        <v>141.76495247651522</v>
      </c>
      <c r="Y544" s="42">
        <v>102.51145454795407</v>
      </c>
      <c r="Z544" s="42">
        <v>117.39111451213027</v>
      </c>
      <c r="AA544" s="42">
        <v>149.1988912477475</v>
      </c>
      <c r="AB544" s="43">
        <v>-2.1032114051909634</v>
      </c>
      <c r="AC544" s="43">
        <v>-5.5868254213700563</v>
      </c>
      <c r="AD544" s="43">
        <v>-1.1623081407730163</v>
      </c>
      <c r="AE544" s="43">
        <v>1.7273448605048536E-2</v>
      </c>
      <c r="AF544" s="43">
        <v>-6.0693208319451681</v>
      </c>
      <c r="AG544" s="43">
        <v>5.2999730965832548</v>
      </c>
      <c r="AH544" s="43">
        <v>-12.471700996669888</v>
      </c>
      <c r="AI544" s="43">
        <v>3.3449254584378751</v>
      </c>
      <c r="AJ544" s="43">
        <v>2.7882253277537794</v>
      </c>
      <c r="AK544" s="43">
        <v>25.911161965233131</v>
      </c>
      <c r="AL544" s="43">
        <v>3.6437498940902424</v>
      </c>
      <c r="AM544" s="43">
        <v>-1.3851699774863557</v>
      </c>
      <c r="AN544" s="43">
        <v>6.2464864908054141</v>
      </c>
      <c r="AO544" s="43">
        <v>3.544098637353077</v>
      </c>
      <c r="AP544" s="43">
        <v>-13.374748737614473</v>
      </c>
      <c r="AQ544" s="43">
        <v>1.8776460829721175</v>
      </c>
      <c r="AR544" s="43">
        <v>2.349734394456604</v>
      </c>
      <c r="AS544" s="43">
        <v>20.858724968541264</v>
      </c>
      <c r="AT544" s="43">
        <v>1.4581231765626201</v>
      </c>
      <c r="AU544" s="43">
        <v>-0.820586678600288</v>
      </c>
      <c r="AV544" s="43">
        <v>3.4300832991324581</v>
      </c>
      <c r="AW544" s="43">
        <v>2.9813783314461828</v>
      </c>
      <c r="AX544" s="43">
        <v>-11.89843620647386</v>
      </c>
      <c r="AY544" s="43">
        <v>6.5268012851806168</v>
      </c>
      <c r="AZ544" s="43">
        <v>-1.8173398085743142</v>
      </c>
      <c r="BA544" s="43">
        <v>-4.5054834968732305</v>
      </c>
      <c r="BB544" s="43">
        <v>-1.6715885962117261</v>
      </c>
      <c r="BC544" s="43">
        <v>0.75364688458812168</v>
      </c>
      <c r="BD544" s="43">
        <v>-5.9140725515170134</v>
      </c>
      <c r="BE544" s="43">
        <v>2.657132768361592</v>
      </c>
      <c r="BF544" s="43">
        <v>-11.791811796803531</v>
      </c>
      <c r="BG544" s="43">
        <v>1.9837890446789741</v>
      </c>
      <c r="BH544" s="43">
        <v>-0.43340347254043898</v>
      </c>
      <c r="BI544" s="43">
        <v>7.3117696066756777</v>
      </c>
      <c r="BJ544" s="43">
        <v>-2.6276587608154212</v>
      </c>
      <c r="BK544" s="43">
        <v>-0.69412697813726609</v>
      </c>
      <c r="BL544" s="43">
        <v>-1.1147205324775866</v>
      </c>
      <c r="BM544" s="43">
        <v>-1.0414607546207599</v>
      </c>
      <c r="BN544" s="43">
        <v>-10.414387328060904</v>
      </c>
      <c r="BO544" s="43">
        <v>0.31742919160675509</v>
      </c>
      <c r="BP544" s="43">
        <v>1.187011059335763</v>
      </c>
      <c r="BQ544" s="43">
        <v>3.7261805992972352</v>
      </c>
      <c r="BR544" s="43">
        <v>-3.2286219702634678</v>
      </c>
      <c r="BS544" s="43">
        <v>1.9720975460165047</v>
      </c>
      <c r="BT544" s="43">
        <v>-1.5160274004198171</v>
      </c>
      <c r="BU544" s="43">
        <v>1.7209841364318468</v>
      </c>
      <c r="BV544" s="43">
        <v>-7.6941990022850293</v>
      </c>
      <c r="BW544" s="43">
        <v>6.4815448930816144</v>
      </c>
      <c r="BX544" s="43">
        <v>-1.4861315848435908</v>
      </c>
      <c r="BY544" s="43">
        <v>-0.34029056240946487</v>
      </c>
      <c r="BZ544" s="43">
        <v>-5.6777836732457565E-2</v>
      </c>
      <c r="CA544" s="43">
        <v>0.41158517201658257</v>
      </c>
      <c r="CB544" s="43">
        <v>-0.74680750803888274</v>
      </c>
      <c r="CC544" s="43">
        <v>5.9678555618865425E-2</v>
      </c>
      <c r="CD544" s="43">
        <v>-1.1509611148469716</v>
      </c>
      <c r="CE544" s="43">
        <v>0.33744170954864822</v>
      </c>
      <c r="CF544" s="43">
        <v>3.0352137220212398</v>
      </c>
      <c r="CG544" s="43">
        <v>3.2619390763684963</v>
      </c>
      <c r="CH544" s="43">
        <v>0.28998150122365851</v>
      </c>
      <c r="CI544" s="43">
        <v>-0.63717811539795666</v>
      </c>
      <c r="CJ544" s="43">
        <v>0.77105777855082436</v>
      </c>
      <c r="CK544" s="43">
        <v>7.8479879328281609E-3</v>
      </c>
      <c r="CL544" s="43">
        <v>-0.73939615820488958</v>
      </c>
      <c r="CM544" s="43">
        <v>8.0961651548291602E-2</v>
      </c>
      <c r="CN544" s="43">
        <v>-1.6933026131246436</v>
      </c>
      <c r="CO544" s="43">
        <v>-0.27912407473663231</v>
      </c>
      <c r="CP544" s="43">
        <v>-0.11772169982268366</v>
      </c>
      <c r="CQ544" s="43">
        <v>0.49758478777267351</v>
      </c>
      <c r="CR544" s="43">
        <v>-0.76199068826700245</v>
      </c>
      <c r="CS544" s="43">
        <v>2.5241327373902781E-2</v>
      </c>
      <c r="CT544" s="43">
        <v>-1.253984834544982</v>
      </c>
      <c r="CU544" s="43">
        <v>0.19669256910009444</v>
      </c>
      <c r="CV544" s="43">
        <v>-0.38863838461846001</v>
      </c>
      <c r="CW544" s="43">
        <v>0.87507795079033446</v>
      </c>
      <c r="CX544" s="43">
        <v>-0.16879580553993961</v>
      </c>
      <c r="CY544" s="43">
        <v>-0.33653083387726468</v>
      </c>
      <c r="CZ544" s="43">
        <v>-0.13808182459555676</v>
      </c>
      <c r="DA544" s="43">
        <v>-3.2648233324691994E-2</v>
      </c>
      <c r="DB544" s="43">
        <v>-0.60107406851292478</v>
      </c>
      <c r="DC544" s="43">
        <v>1.3414430441581795E-2</v>
      </c>
      <c r="DD544" s="44"/>
      <c r="DE544" s="44"/>
      <c r="DF544" s="43"/>
      <c r="DG544" s="43"/>
      <c r="DH544" s="44"/>
      <c r="DI544" s="44"/>
      <c r="DJ544" s="43"/>
      <c r="DK544" s="43"/>
    </row>
    <row r="545" spans="1:115" customFormat="1" ht="14.5" x14ac:dyDescent="0.35">
      <c r="A545" s="41">
        <v>2024</v>
      </c>
      <c r="B545" s="41" t="s">
        <v>170</v>
      </c>
      <c r="C545" s="41" t="s">
        <v>177</v>
      </c>
      <c r="D545" s="42">
        <v>102.82865828980272</v>
      </c>
      <c r="E545" s="42">
        <v>95.947889038139522</v>
      </c>
      <c r="F545" s="42">
        <v>100.51000558155529</v>
      </c>
      <c r="G545" s="42">
        <v>111.19267209700976</v>
      </c>
      <c r="H545" s="42">
        <v>84.439458070957471</v>
      </c>
      <c r="I545" s="42">
        <v>90.794642250952933</v>
      </c>
      <c r="J545" s="42">
        <v>81.284352088337812</v>
      </c>
      <c r="K545" s="42">
        <v>129.19066961933981</v>
      </c>
      <c r="L545" s="42">
        <v>119.60314716110088</v>
      </c>
      <c r="M545" s="42">
        <v>130.36704874656891</v>
      </c>
      <c r="N545" s="42">
        <v>132.07828943402794</v>
      </c>
      <c r="O545" s="42">
        <v>115.32697201804534</v>
      </c>
      <c r="P545" s="42">
        <v>127.00874855783096</v>
      </c>
      <c r="Q545" s="42">
        <v>78.686371621103802</v>
      </c>
      <c r="R545" s="42">
        <v>119.3937166911599</v>
      </c>
      <c r="S545" s="42">
        <v>111.75884140715806</v>
      </c>
      <c r="T545" s="42">
        <v>167.29874054224823</v>
      </c>
      <c r="U545" s="42">
        <v>176.0939281636735</v>
      </c>
      <c r="V545" s="42">
        <v>179.82772789308166</v>
      </c>
      <c r="W545" s="42">
        <v>171.32832750794694</v>
      </c>
      <c r="X545" s="42">
        <v>157.0548972799528</v>
      </c>
      <c r="Y545" s="42">
        <v>106.12560617135919</v>
      </c>
      <c r="Z545" s="42">
        <v>137.13662419038636</v>
      </c>
      <c r="AA545" s="42">
        <v>158.33879256208857</v>
      </c>
      <c r="AB545" s="43">
        <v>-2.2537409223160831</v>
      </c>
      <c r="AC545" s="43">
        <v>-5.5402006148877359</v>
      </c>
      <c r="AD545" s="43">
        <v>-1.7607756013782172</v>
      </c>
      <c r="AE545" s="43">
        <v>-0.27784695879823351</v>
      </c>
      <c r="AF545" s="43">
        <v>-5.4636792190964396</v>
      </c>
      <c r="AG545" s="43">
        <v>3.1196298744216699</v>
      </c>
      <c r="AH545" s="43">
        <v>-12.347422912653528</v>
      </c>
      <c r="AI545" s="43">
        <v>3.5014281256750435</v>
      </c>
      <c r="AJ545" s="43">
        <v>11.925293144395365</v>
      </c>
      <c r="AK545" s="43">
        <v>48.989088320301597</v>
      </c>
      <c r="AL545" s="43">
        <v>23.847496342198717</v>
      </c>
      <c r="AM545" s="43">
        <v>3.3809350252171688</v>
      </c>
      <c r="AN545" s="43">
        <v>15.470671260481872</v>
      </c>
      <c r="AO545" s="43">
        <v>0.64864424164463585</v>
      </c>
      <c r="AP545" s="43">
        <v>3.5031570397014988</v>
      </c>
      <c r="AQ545" s="43">
        <v>9.4274585729882574</v>
      </c>
      <c r="AR545" s="43">
        <v>10.592252101253031</v>
      </c>
      <c r="AS545" s="43">
        <v>43.310604618867821</v>
      </c>
      <c r="AT545" s="43">
        <v>21.454469994471559</v>
      </c>
      <c r="AU545" s="43">
        <v>2.9278049125414318</v>
      </c>
      <c r="AV545" s="43">
        <v>13.07919187230311</v>
      </c>
      <c r="AW545" s="43">
        <v>1.1805088077281756</v>
      </c>
      <c r="AX545" s="43">
        <v>5.0282860722508094</v>
      </c>
      <c r="AY545" s="43">
        <v>13.860335191487817</v>
      </c>
      <c r="AZ545" s="43">
        <v>-1.8609771333764513</v>
      </c>
      <c r="BA545" s="43">
        <v>-4.6074774508648275</v>
      </c>
      <c r="BB545" s="43">
        <v>-1.6804373919546145</v>
      </c>
      <c r="BC545" s="43">
        <v>0.65038002930117855</v>
      </c>
      <c r="BD545" s="43">
        <v>-5.8696925370327113</v>
      </c>
      <c r="BE545" s="43">
        <v>2.703454119391524</v>
      </c>
      <c r="BF545" s="43">
        <v>-11.847873282009314</v>
      </c>
      <c r="BG545" s="43">
        <v>2.1380417742721702</v>
      </c>
      <c r="BH545" s="43">
        <v>0.77898212345248741</v>
      </c>
      <c r="BI545" s="43">
        <v>11.385259012079384</v>
      </c>
      <c r="BJ545" s="43">
        <v>-0.21757993799684794</v>
      </c>
      <c r="BK545" s="43">
        <v>-0.29169733017689881</v>
      </c>
      <c r="BL545" s="43">
        <v>0.49278002342929561</v>
      </c>
      <c r="BM545" s="43">
        <v>-0.88542011028887035</v>
      </c>
      <c r="BN545" s="43">
        <v>-8.9391990599420481</v>
      </c>
      <c r="BO545" s="43">
        <v>1.1871956036820785</v>
      </c>
      <c r="BP545" s="43">
        <v>2.1249871876185766</v>
      </c>
      <c r="BQ545" s="43">
        <v>7.56927879543563</v>
      </c>
      <c r="BR545" s="43">
        <v>-0.96617060844658154</v>
      </c>
      <c r="BS545" s="43">
        <v>2.0687478433966788</v>
      </c>
      <c r="BT545" s="43">
        <v>-9.0861695456845304E-2</v>
      </c>
      <c r="BU545" s="43">
        <v>1.6695246982535217</v>
      </c>
      <c r="BV545" s="43">
        <v>-6.3247629687083196</v>
      </c>
      <c r="BW545" s="43">
        <v>7.2049242096302812</v>
      </c>
      <c r="BX545" s="43">
        <v>-2.2220364795310985</v>
      </c>
      <c r="BY545" s="43">
        <v>-0.3436745712924385</v>
      </c>
      <c r="BZ545" s="43">
        <v>-0.12018642848772997</v>
      </c>
      <c r="CA545" s="43">
        <v>-0.15934532753912645</v>
      </c>
      <c r="CB545" s="43">
        <v>-0.70173216461042331</v>
      </c>
      <c r="CC545" s="43">
        <v>5.6904615627585746E-2</v>
      </c>
      <c r="CD545" s="43">
        <v>-1.3048085684111601</v>
      </c>
      <c r="CE545" s="43">
        <v>0.35080596518224505</v>
      </c>
      <c r="CF545" s="43">
        <v>11.976383553115696</v>
      </c>
      <c r="CG545" s="43">
        <v>5.9352936367848876</v>
      </c>
      <c r="CH545" s="43">
        <v>1.5063859530165911</v>
      </c>
      <c r="CI545" s="43">
        <v>1.9284978705150491</v>
      </c>
      <c r="CJ545" s="43">
        <v>1.9391414286425055</v>
      </c>
      <c r="CK545" s="43">
        <v>9.6459532904884931E-3</v>
      </c>
      <c r="CL545" s="43">
        <v>0.25200703930343005</v>
      </c>
      <c r="CM545" s="43">
        <v>0.40541167156277924</v>
      </c>
      <c r="CN545" s="43">
        <v>-1.8516567990686781</v>
      </c>
      <c r="CO545" s="43">
        <v>-0.28725866925336346</v>
      </c>
      <c r="CP545" s="43">
        <v>-0.12496039835478406</v>
      </c>
      <c r="CQ545" s="43">
        <v>0.34614765669008712</v>
      </c>
      <c r="CR545" s="43">
        <v>-0.75888388320522226</v>
      </c>
      <c r="CS545" s="43">
        <v>3.1275783242125932E-2</v>
      </c>
      <c r="CT545" s="43">
        <v>-1.2701740776598096</v>
      </c>
      <c r="CU545" s="43">
        <v>0.2121967894722587</v>
      </c>
      <c r="CV545" s="43">
        <v>0.80165749168750722</v>
      </c>
      <c r="CW545" s="43">
        <v>1.3718977703687336</v>
      </c>
      <c r="CX545" s="43">
        <v>8.2529750701156783E-4</v>
      </c>
      <c r="CY545" s="43">
        <v>-0.16073387452688626</v>
      </c>
      <c r="CZ545" s="43">
        <v>6.5524820514808443E-2</v>
      </c>
      <c r="DA545" s="43">
        <v>-3.1347635270785735E-3</v>
      </c>
      <c r="DB545" s="43">
        <v>-0.52458609038941284</v>
      </c>
      <c r="DC545" s="43">
        <v>5.1864331740301299E-2</v>
      </c>
      <c r="DD545" s="44"/>
      <c r="DE545" s="44"/>
      <c r="DF545" s="43"/>
      <c r="DG545" s="43"/>
      <c r="DH545" s="44"/>
      <c r="DI545" s="44"/>
      <c r="DJ545" s="43"/>
      <c r="DK545" s="43"/>
    </row>
    <row r="546" spans="1:115" customFormat="1" ht="14.5" x14ac:dyDescent="0.35">
      <c r="A546" s="41">
        <v>2024</v>
      </c>
      <c r="B546" s="41" t="s">
        <v>171</v>
      </c>
      <c r="C546" s="41" t="s">
        <v>177</v>
      </c>
      <c r="D546" s="42">
        <v>105.21094977344423</v>
      </c>
      <c r="E546" s="42">
        <v>96.099301033860002</v>
      </c>
      <c r="F546" s="42">
        <v>101.19021281327873</v>
      </c>
      <c r="G546" s="42">
        <v>111.85629541633296</v>
      </c>
      <c r="H546" s="42">
        <v>85.63364391883357</v>
      </c>
      <c r="I546" s="42">
        <v>94.484156620078949</v>
      </c>
      <c r="J546" s="42">
        <v>94.136559668413327</v>
      </c>
      <c r="K546" s="42">
        <v>130.69104036790239</v>
      </c>
      <c r="L546" s="42">
        <v>127.24616793224108</v>
      </c>
      <c r="M546" s="42">
        <v>134.69439834619499</v>
      </c>
      <c r="N546" s="42">
        <v>126.8322391240323</v>
      </c>
      <c r="O546" s="42">
        <v>121.69683326783098</v>
      </c>
      <c r="P546" s="42">
        <v>139.9747565305567</v>
      </c>
      <c r="Q546" s="42">
        <v>90.662912228445009</v>
      </c>
      <c r="R546" s="42">
        <v>153.19872793271028</v>
      </c>
      <c r="S546" s="42">
        <v>113.30776445909659</v>
      </c>
      <c r="T546" s="42">
        <v>175.21740585119397</v>
      </c>
      <c r="U546" s="42">
        <v>182.81423221897043</v>
      </c>
      <c r="V546" s="42">
        <v>172.77486829085683</v>
      </c>
      <c r="W546" s="42">
        <v>176.78565811966999</v>
      </c>
      <c r="X546" s="42">
        <v>170.78747044203573</v>
      </c>
      <c r="Y546" s="42">
        <v>122.27922696350713</v>
      </c>
      <c r="Z546" s="42">
        <v>176.40737741643915</v>
      </c>
      <c r="AA546" s="42">
        <v>161.14822073004001</v>
      </c>
      <c r="AB546" s="43">
        <v>-1.1274585190961028</v>
      </c>
      <c r="AC546" s="43">
        <v>-5.3970127006801043</v>
      </c>
      <c r="AD546" s="43">
        <v>-1.8276858855443168</v>
      </c>
      <c r="AE546" s="43">
        <v>3.4389248541177864E-2</v>
      </c>
      <c r="AF546" s="43">
        <v>-4.2209378340936521</v>
      </c>
      <c r="AG546" s="43">
        <v>6.2148371058484697</v>
      </c>
      <c r="AH546" s="43">
        <v>-6.4681419321770299</v>
      </c>
      <c r="AI546" s="43">
        <v>4.9306277181233815</v>
      </c>
      <c r="AJ546" s="43">
        <v>10.541882416725912</v>
      </c>
      <c r="AK546" s="43">
        <v>37.186060870978935</v>
      </c>
      <c r="AL546" s="43">
        <v>16.402156757019036</v>
      </c>
      <c r="AM546" s="43">
        <v>6.2115550147948451</v>
      </c>
      <c r="AN546" s="43">
        <v>11.845815908661717</v>
      </c>
      <c r="AO546" s="43">
        <v>8.2118824486917106</v>
      </c>
      <c r="AP546" s="43">
        <v>-4.751320988820062</v>
      </c>
      <c r="AQ546" s="43">
        <v>5.7942568706288444</v>
      </c>
      <c r="AR546" s="43">
        <v>9.2055268438085989</v>
      </c>
      <c r="AS546" s="43">
        <v>32.764995012484597</v>
      </c>
      <c r="AT546" s="43">
        <v>14.422201836565463</v>
      </c>
      <c r="AU546" s="43">
        <v>5.1334060662573844</v>
      </c>
      <c r="AV546" s="43">
        <v>8.1579211883221259</v>
      </c>
      <c r="AW546" s="43">
        <v>8.1597354926476804</v>
      </c>
      <c r="AX546" s="43">
        <v>-3.2355421155114139</v>
      </c>
      <c r="AY546" s="43">
        <v>9.9762580020196658</v>
      </c>
      <c r="AZ546" s="43">
        <v>-1.7936003612431528</v>
      </c>
      <c r="BA546" s="43">
        <v>-4.6783242796656683</v>
      </c>
      <c r="BB546" s="43">
        <v>-1.6938182311684646</v>
      </c>
      <c r="BC546" s="43">
        <v>0.59417881515624327</v>
      </c>
      <c r="BD546" s="43">
        <v>-5.7216706397694939</v>
      </c>
      <c r="BE546" s="43">
        <v>3.0261133019140019</v>
      </c>
      <c r="BF546" s="43">
        <v>-11.316891160644971</v>
      </c>
      <c r="BG546" s="43">
        <v>2.3951859725534153</v>
      </c>
      <c r="BH546" s="43">
        <v>1.7120710040642972</v>
      </c>
      <c r="BI546" s="43">
        <v>13.935210078732197</v>
      </c>
      <c r="BJ546" s="43">
        <v>1.1966441417801565</v>
      </c>
      <c r="BK546" s="43">
        <v>0.30719112296262452</v>
      </c>
      <c r="BL546" s="43">
        <v>1.6204272430095479</v>
      </c>
      <c r="BM546" s="43">
        <v>-6.6343630926146702E-2</v>
      </c>
      <c r="BN546" s="43">
        <v>-8.3999570655255091</v>
      </c>
      <c r="BO546" s="43">
        <v>1.6064797272345555</v>
      </c>
      <c r="BP546" s="43">
        <v>2.8022945140594668</v>
      </c>
      <c r="BQ546" s="43">
        <v>10.041527311398291</v>
      </c>
      <c r="BR546" s="43">
        <v>0.34932580443383099</v>
      </c>
      <c r="BS546" s="43">
        <v>2.3528174868676865</v>
      </c>
      <c r="BT546" s="43">
        <v>0.73337772358701425</v>
      </c>
      <c r="BU546" s="43">
        <v>2.273590014941651</v>
      </c>
      <c r="BV546" s="43">
        <v>-5.9211491988624303</v>
      </c>
      <c r="BW546" s="43">
        <v>7.4643950533945569</v>
      </c>
      <c r="BX546" s="43">
        <v>-1.2375571445856224</v>
      </c>
      <c r="BY546" s="43">
        <v>-0.32319598061047144</v>
      </c>
      <c r="BZ546" s="43">
        <v>-0.13858551352555989</v>
      </c>
      <c r="CA546" s="43">
        <v>-7.0375518139246612E-2</v>
      </c>
      <c r="CB546" s="43">
        <v>-0.50784967755616228</v>
      </c>
      <c r="CC546" s="43">
        <v>0.12267151684856552</v>
      </c>
      <c r="CD546" s="43">
        <v>-0.81346772025408287</v>
      </c>
      <c r="CE546" s="43">
        <v>0.49324574865133763</v>
      </c>
      <c r="CF546" s="43">
        <v>10.594497266363163</v>
      </c>
      <c r="CG546" s="43">
        <v>4.7000121359301295</v>
      </c>
      <c r="CH546" s="43">
        <v>1.0219631008606866</v>
      </c>
      <c r="CI546" s="43">
        <v>3.3272106991885249</v>
      </c>
      <c r="CJ546" s="43">
        <v>1.5954647188710751</v>
      </c>
      <c r="CK546" s="43">
        <v>7.7873210914550628E-2</v>
      </c>
      <c r="CL546" s="43">
        <v>-0.3869585219652189</v>
      </c>
      <c r="CM546" s="43">
        <v>0.25893192256338965</v>
      </c>
      <c r="CN546" s="43">
        <v>-1.777684026610487</v>
      </c>
      <c r="CO546" s="43">
        <v>-0.28251076019243909</v>
      </c>
      <c r="CP546" s="43">
        <v>-0.1264061274947049</v>
      </c>
      <c r="CQ546" s="43">
        <v>0.30749597284642116</v>
      </c>
      <c r="CR546" s="43">
        <v>-0.7344747562718158</v>
      </c>
      <c r="CS546" s="43">
        <v>3.9959528246999866E-2</v>
      </c>
      <c r="CT546" s="43">
        <v>-1.2210659862684303</v>
      </c>
      <c r="CU546" s="43">
        <v>0.23931810252345823</v>
      </c>
      <c r="CV546" s="43">
        <v>1.7437594124519222</v>
      </c>
      <c r="CW546" s="43">
        <v>1.7056413838839199</v>
      </c>
      <c r="CX546" s="43">
        <v>9.3037367654150369E-2</v>
      </c>
      <c r="CY546" s="43">
        <v>0.17114552169790509</v>
      </c>
      <c r="CZ546" s="43">
        <v>0.20603747349078674</v>
      </c>
      <c r="DA546" s="43">
        <v>4.6657381702056586E-3</v>
      </c>
      <c r="DB546" s="43">
        <v>-0.51140356060788339</v>
      </c>
      <c r="DC546" s="43">
        <v>7.4635488162837119E-2</v>
      </c>
      <c r="DD546" s="44"/>
      <c r="DE546" s="44"/>
      <c r="DF546" s="43"/>
      <c r="DG546" s="43"/>
      <c r="DH546" s="44"/>
      <c r="DI546" s="44"/>
      <c r="DJ546" s="43"/>
      <c r="DK546" s="43"/>
    </row>
    <row r="547" spans="1:115" customFormat="1" ht="14.5" x14ac:dyDescent="0.35">
      <c r="A547" s="41">
        <v>2024</v>
      </c>
      <c r="B547" s="41" t="s">
        <v>172</v>
      </c>
      <c r="C547" s="41" t="s">
        <v>177</v>
      </c>
      <c r="D547" s="42">
        <v>110.40597348704631</v>
      </c>
      <c r="E547" s="42">
        <v>96.804313138933622</v>
      </c>
      <c r="F547" s="42">
        <v>100.74819974818811</v>
      </c>
      <c r="G547" s="42">
        <v>115.25927220317635</v>
      </c>
      <c r="H547" s="42">
        <v>86.974689621842032</v>
      </c>
      <c r="I547" s="42">
        <v>101.39763149471888</v>
      </c>
      <c r="J547" s="42">
        <v>119.45092615908111</v>
      </c>
      <c r="K547" s="42">
        <v>130.53525107292384</v>
      </c>
      <c r="L547" s="42">
        <v>166.71957968926051</v>
      </c>
      <c r="M547" s="42">
        <v>135.62913702949893</v>
      </c>
      <c r="N547" s="42">
        <v>144.47030162163992</v>
      </c>
      <c r="O547" s="42">
        <v>159.79409783360947</v>
      </c>
      <c r="P547" s="42">
        <v>167.35528852403831</v>
      </c>
      <c r="Q547" s="42">
        <v>152.77274285298992</v>
      </c>
      <c r="R547" s="42">
        <v>353.3761916476102</v>
      </c>
      <c r="S547" s="42">
        <v>140.70594661336483</v>
      </c>
      <c r="T547" s="42">
        <v>226.76727237788009</v>
      </c>
      <c r="U547" s="42">
        <v>184.35358097874874</v>
      </c>
      <c r="V547" s="42">
        <v>196.14714835647771</v>
      </c>
      <c r="W547" s="42">
        <v>230.84220681190843</v>
      </c>
      <c r="X547" s="42">
        <v>200.00265400501166</v>
      </c>
      <c r="Y547" s="42">
        <v>206.96586599623902</v>
      </c>
      <c r="Z547" s="42">
        <v>407.34870488494624</v>
      </c>
      <c r="AA547" s="42">
        <v>199.83680177302196</v>
      </c>
      <c r="AB547" s="43">
        <v>-0.24518544226719285</v>
      </c>
      <c r="AC547" s="43">
        <v>-4.8226774388636535</v>
      </c>
      <c r="AD547" s="43">
        <v>-2.2690522410489411</v>
      </c>
      <c r="AE547" s="43">
        <v>0.73828740130308379</v>
      </c>
      <c r="AF547" s="43">
        <v>-3.1103124298493379</v>
      </c>
      <c r="AG547" s="43">
        <v>9.2413793103448327</v>
      </c>
      <c r="AH547" s="43">
        <v>-2.6726826741329757</v>
      </c>
      <c r="AI547" s="43">
        <v>4.0546607821783764</v>
      </c>
      <c r="AJ547" s="43">
        <v>9.9143562487974854</v>
      </c>
      <c r="AK547" s="43">
        <v>37.180157942799227</v>
      </c>
      <c r="AL547" s="43">
        <v>25.65013137907275</v>
      </c>
      <c r="AM547" s="43">
        <v>5.3342357195730994</v>
      </c>
      <c r="AN547" s="43">
        <v>15.602515154227593</v>
      </c>
      <c r="AO547" s="43">
        <v>20.437292331047786</v>
      </c>
      <c r="AP547" s="43">
        <v>-1.8665258705222509</v>
      </c>
      <c r="AQ547" s="43">
        <v>10.920612976009124</v>
      </c>
      <c r="AR547" s="43">
        <v>9.1622016705909424</v>
      </c>
      <c r="AS547" s="43">
        <v>33.532951095925533</v>
      </c>
      <c r="AT547" s="43">
        <v>23.733709134003831</v>
      </c>
      <c r="AU547" s="43">
        <v>4.7889611952988798</v>
      </c>
      <c r="AV547" s="43">
        <v>11.606517404288663</v>
      </c>
      <c r="AW547" s="43">
        <v>21.001027315717067</v>
      </c>
      <c r="AX547" s="43">
        <v>-0.51303560852676844</v>
      </c>
      <c r="AY547" s="43">
        <v>14.689053918059036</v>
      </c>
      <c r="AZ547" s="43">
        <v>-1.658569592269532</v>
      </c>
      <c r="BA547" s="43">
        <v>-4.6902245335215031</v>
      </c>
      <c r="BB547" s="43">
        <v>-1.7417423475930227</v>
      </c>
      <c r="BC547" s="43">
        <v>0.60648348597791557</v>
      </c>
      <c r="BD547" s="43">
        <v>-5.5057490398830788</v>
      </c>
      <c r="BE547" s="43">
        <v>3.5699004947833846</v>
      </c>
      <c r="BF547" s="43">
        <v>-10.388259058679083</v>
      </c>
      <c r="BG547" s="43">
        <v>2.5360319803207965</v>
      </c>
      <c r="BH547" s="43">
        <v>2.6295131595749366</v>
      </c>
      <c r="BI547" s="43">
        <v>16.0392079367778</v>
      </c>
      <c r="BJ547" s="43">
        <v>3.2114722026361786</v>
      </c>
      <c r="BK547" s="43">
        <v>0.85351130307382839</v>
      </c>
      <c r="BL547" s="43">
        <v>3.061351811034152</v>
      </c>
      <c r="BM547" s="43">
        <v>2.3933121684389214</v>
      </c>
      <c r="BN547" s="43">
        <v>-6.9379655408951413</v>
      </c>
      <c r="BO547" s="43">
        <v>2.5127781307762609</v>
      </c>
      <c r="BP547" s="43">
        <v>3.5031644432614417</v>
      </c>
      <c r="BQ547" s="43">
        <v>12.14559288958046</v>
      </c>
      <c r="BR547" s="43">
        <v>2.2751686961540285</v>
      </c>
      <c r="BS547" s="43">
        <v>2.6166120243023894</v>
      </c>
      <c r="BT547" s="43">
        <v>1.8408067170207376</v>
      </c>
      <c r="BU547" s="43">
        <v>4.5851809224088491</v>
      </c>
      <c r="BV547" s="43">
        <v>-4.6942284754790347</v>
      </c>
      <c r="BW547" s="43">
        <v>8.1881632759001945</v>
      </c>
      <c r="BX547" s="43">
        <v>-0.57124592212954894</v>
      </c>
      <c r="BY547" s="43">
        <v>-0.23806511157253474</v>
      </c>
      <c r="BZ547" s="43">
        <v>-0.14654841107945024</v>
      </c>
      <c r="CA547" s="43">
        <v>0.28705833811886505</v>
      </c>
      <c r="CB547" s="43">
        <v>-0.45412065916718913</v>
      </c>
      <c r="CC547" s="43">
        <v>0.12897904814794672</v>
      </c>
      <c r="CD547" s="43">
        <v>-0.52223977418424883</v>
      </c>
      <c r="CE547" s="43">
        <v>0.37369064760702064</v>
      </c>
      <c r="CF547" s="43">
        <v>9.1561609992082253</v>
      </c>
      <c r="CG547" s="43">
        <v>3.6229392178824162</v>
      </c>
      <c r="CH547" s="43">
        <v>1.1826527618199123</v>
      </c>
      <c r="CI547" s="43">
        <v>2.8073912343293639</v>
      </c>
      <c r="CJ547" s="43">
        <v>1.6304764022197578</v>
      </c>
      <c r="CK547" s="43">
        <v>0.10716760506258817</v>
      </c>
      <c r="CL547" s="43">
        <v>-0.62718643991558221</v>
      </c>
      <c r="CM547" s="43">
        <v>0.43272021780982117</v>
      </c>
      <c r="CN547" s="43">
        <v>-1.653056303242991</v>
      </c>
      <c r="CO547" s="43">
        <v>-0.27887736204470498</v>
      </c>
      <c r="CP547" s="43">
        <v>-0.12674403445333729</v>
      </c>
      <c r="CQ547" s="43">
        <v>0.30571049013316354</v>
      </c>
      <c r="CR547" s="43">
        <v>-0.71380989491599389</v>
      </c>
      <c r="CS547" s="43">
        <v>6.9818531814710816E-2</v>
      </c>
      <c r="CT547" s="43">
        <v>-1.1601728097144592</v>
      </c>
      <c r="CU547" s="43">
        <v>0.25101877593760108</v>
      </c>
      <c r="CV547" s="43">
        <v>2.5560143525815704</v>
      </c>
      <c r="CW547" s="43">
        <v>1.9211934326347893</v>
      </c>
      <c r="CX547" s="43">
        <v>0.19587582530102077</v>
      </c>
      <c r="CY547" s="43">
        <v>0.46605349713881616</v>
      </c>
      <c r="CZ547" s="43">
        <v>0.3654157112526511</v>
      </c>
      <c r="DA547" s="43">
        <v>1.7128021822436935E-2</v>
      </c>
      <c r="DB547" s="43">
        <v>-0.52434417700599933</v>
      </c>
      <c r="DC547" s="43">
        <v>0.11469204143784005</v>
      </c>
      <c r="DD547" s="44"/>
      <c r="DE547" s="44"/>
      <c r="DF547" s="43"/>
      <c r="DG547" s="43"/>
      <c r="DH547" s="44"/>
      <c r="DI547" s="44"/>
      <c r="DJ547" s="43"/>
      <c r="DK547" s="43"/>
    </row>
    <row r="548" spans="1:115" customFormat="1" ht="14.5" x14ac:dyDescent="0.35">
      <c r="A548" s="41" t="s">
        <v>497</v>
      </c>
      <c r="B548" s="41" t="s">
        <v>160</v>
      </c>
      <c r="C548" s="41" t="s">
        <v>177</v>
      </c>
      <c r="D548" s="42">
        <v>103.69874638674293</v>
      </c>
      <c r="E548" s="42">
        <v>96.56615468733159</v>
      </c>
      <c r="F548" s="42">
        <v>100.43459153143353</v>
      </c>
      <c r="G548" s="42">
        <v>111.45412467618006</v>
      </c>
      <c r="H548" s="42">
        <v>84.648670062859438</v>
      </c>
      <c r="I548" s="42">
        <v>101.72351919924736</v>
      </c>
      <c r="J548" s="42">
        <v>84.632354214713288</v>
      </c>
      <c r="K548" s="42">
        <v>129.38001353169838</v>
      </c>
      <c r="L548" s="42">
        <v>123.15663234004077</v>
      </c>
      <c r="M548" s="42">
        <v>110.38102381242156</v>
      </c>
      <c r="N548" s="42">
        <v>138.60986548887587</v>
      </c>
      <c r="O548" s="42">
        <v>121.42173245612318</v>
      </c>
      <c r="P548" s="42">
        <v>143.72829629947381</v>
      </c>
      <c r="Q548" s="42">
        <v>145.26214113019492</v>
      </c>
      <c r="R548" s="42">
        <v>102.60819933934206</v>
      </c>
      <c r="S548" s="42">
        <v>129.25936173754104</v>
      </c>
      <c r="T548" s="42">
        <v>172.53889503580186</v>
      </c>
      <c r="U548" s="42">
        <v>150.52497623188881</v>
      </c>
      <c r="V548" s="42">
        <v>188.46853743462745</v>
      </c>
      <c r="W548" s="42">
        <v>180.54236079038384</v>
      </c>
      <c r="X548" s="42">
        <v>174.91700623730688</v>
      </c>
      <c r="Y548" s="42">
        <v>191.7449454576853</v>
      </c>
      <c r="Z548" s="42">
        <v>117.53719064314659</v>
      </c>
      <c r="AA548" s="42">
        <v>185.36192422739293</v>
      </c>
      <c r="AB548" s="43">
        <v>-0.75552889026988534</v>
      </c>
      <c r="AC548" s="43">
        <v>-3.8173934900087914</v>
      </c>
      <c r="AD548" s="43">
        <v>-2.2581714350093041</v>
      </c>
      <c r="AE548" s="43">
        <v>-0.56633972495424567</v>
      </c>
      <c r="AF548" s="43">
        <v>-3.0751686413978518</v>
      </c>
      <c r="AG548" s="43">
        <v>8.4905660377358583</v>
      </c>
      <c r="AH548" s="43">
        <v>-2.6197103123576038</v>
      </c>
      <c r="AI548" s="43">
        <v>4.1149326634232208</v>
      </c>
      <c r="AJ548" s="43">
        <v>13.270258190355699</v>
      </c>
      <c r="AK548" s="43">
        <v>25.243093694105511</v>
      </c>
      <c r="AL548" s="43">
        <v>20.278462618706961</v>
      </c>
      <c r="AM548" s="43">
        <v>8.3832173971186474</v>
      </c>
      <c r="AN548" s="43">
        <v>23.725414110207254</v>
      </c>
      <c r="AO548" s="43">
        <v>15.050613799525014</v>
      </c>
      <c r="AP548" s="43">
        <v>6.7343881086120438</v>
      </c>
      <c r="AQ548" s="43">
        <v>9.7203181267662799</v>
      </c>
      <c r="AR548" s="43">
        <v>12.540187131270875</v>
      </c>
      <c r="AS548" s="43">
        <v>23.547429526387997</v>
      </c>
      <c r="AT548" s="43">
        <v>18.983604965659829</v>
      </c>
      <c r="AU548" s="43">
        <v>8.4744229373005187</v>
      </c>
      <c r="AV548" s="43">
        <v>19.534761441932737</v>
      </c>
      <c r="AW548" s="43">
        <v>16.112803403733022</v>
      </c>
      <c r="AX548" s="43">
        <v>7.6132944865771712</v>
      </c>
      <c r="AY548" s="43">
        <v>13.72092891065202</v>
      </c>
      <c r="AZ548" s="43">
        <v>-0.75552889026988534</v>
      </c>
      <c r="BA548" s="43">
        <v>-3.8173934900087914</v>
      </c>
      <c r="BB548" s="43">
        <v>-2.2581714350093041</v>
      </c>
      <c r="BC548" s="43">
        <v>-0.56633972495424567</v>
      </c>
      <c r="BD548" s="43">
        <v>-3.0751686413978518</v>
      </c>
      <c r="BE548" s="43">
        <v>8.4905660377358583</v>
      </c>
      <c r="BF548" s="43">
        <v>-2.6197103123576038</v>
      </c>
      <c r="BG548" s="43">
        <v>4.1149326634232208</v>
      </c>
      <c r="BH548" s="43">
        <v>13.270258190355699</v>
      </c>
      <c r="BI548" s="43">
        <v>25.243093694105511</v>
      </c>
      <c r="BJ548" s="43">
        <v>20.278462618706961</v>
      </c>
      <c r="BK548" s="43">
        <v>8.3832173971186474</v>
      </c>
      <c r="BL548" s="43">
        <v>23.725414110207254</v>
      </c>
      <c r="BM548" s="43">
        <v>15.050613799525014</v>
      </c>
      <c r="BN548" s="43">
        <v>6.7343881086120438</v>
      </c>
      <c r="BO548" s="43">
        <v>9.7203181267662799</v>
      </c>
      <c r="BP548" s="43">
        <v>12.540187131270875</v>
      </c>
      <c r="BQ548" s="43">
        <v>23.547429526387997</v>
      </c>
      <c r="BR548" s="43">
        <v>18.983604965659829</v>
      </c>
      <c r="BS548" s="43">
        <v>8.4744229373005187</v>
      </c>
      <c r="BT548" s="43">
        <v>19.534761441932737</v>
      </c>
      <c r="BU548" s="43">
        <v>16.112803403733022</v>
      </c>
      <c r="BV548" s="43">
        <v>7.6132944865771712</v>
      </c>
      <c r="BW548" s="43">
        <v>13.72092891065202</v>
      </c>
      <c r="BX548" s="43">
        <v>-0.68553446333574186</v>
      </c>
      <c r="BY548" s="43">
        <v>-0.22621017554097922</v>
      </c>
      <c r="BZ548" s="43">
        <v>-0.13630968957279399</v>
      </c>
      <c r="CA548" s="43">
        <v>-0.31985125449497487</v>
      </c>
      <c r="CB548" s="43">
        <v>-0.44310256146104843</v>
      </c>
      <c r="CC548" s="43">
        <v>0.18563612577046171</v>
      </c>
      <c r="CD548" s="43">
        <v>-0.16591406913060161</v>
      </c>
      <c r="CE548" s="43">
        <v>0.42021716109419371</v>
      </c>
      <c r="CF548" s="43">
        <v>13.236002625916839</v>
      </c>
      <c r="CG548" s="43">
        <v>3.0786742592716183</v>
      </c>
      <c r="CH548" s="43">
        <v>1.3552693229294339</v>
      </c>
      <c r="CI548" s="43">
        <v>4.7100380958964072</v>
      </c>
      <c r="CJ548" s="43">
        <v>3.0650543312527194</v>
      </c>
      <c r="CK548" s="43">
        <v>0.24510334955109975</v>
      </c>
      <c r="CL548" s="43">
        <v>0.32714912237346605</v>
      </c>
      <c r="CM548" s="43">
        <v>0.45471414464212934</v>
      </c>
      <c r="CN548" s="43">
        <v>-1.5662438887993773</v>
      </c>
      <c r="CO548" s="43">
        <v>-0.282365098391618</v>
      </c>
      <c r="CP548" s="43">
        <v>-0.13669745353514565</v>
      </c>
      <c r="CQ548" s="43">
        <v>0.21046489058328838</v>
      </c>
      <c r="CR548" s="43">
        <v>-0.6813776477905189</v>
      </c>
      <c r="CS548" s="43">
        <v>9.3838078329026547E-2</v>
      </c>
      <c r="CT548" s="43">
        <v>-1.0410175142687232</v>
      </c>
      <c r="CU548" s="43">
        <v>0.27091085627434408</v>
      </c>
      <c r="CV548" s="43">
        <v>4.0886244530844209</v>
      </c>
      <c r="CW548" s="43">
        <v>2.1646586741170295</v>
      </c>
      <c r="CX548" s="43">
        <v>0.40813897109275837</v>
      </c>
      <c r="CY548" s="43">
        <v>1.03491934335577</v>
      </c>
      <c r="CZ548" s="43">
        <v>0.69487125886758749</v>
      </c>
      <c r="DA548" s="43">
        <v>6.3058181029022428E-2</v>
      </c>
      <c r="DB548" s="43">
        <v>-0.43411097333575782</v>
      </c>
      <c r="DC548" s="43">
        <v>0.15708899795801826</v>
      </c>
      <c r="DD548" s="44"/>
      <c r="DE548" s="44"/>
      <c r="DF548" s="43"/>
      <c r="DG548" s="43"/>
      <c r="DH548" s="44"/>
      <c r="DI548" s="44"/>
      <c r="DJ548" s="43"/>
      <c r="DK548" s="43"/>
    </row>
    <row r="549" spans="1:115" customFormat="1" ht="14.5" x14ac:dyDescent="0.35">
      <c r="A549" s="41" t="s">
        <v>497</v>
      </c>
      <c r="B549" s="41" t="s">
        <v>162</v>
      </c>
      <c r="C549" s="41" t="s">
        <v>177</v>
      </c>
      <c r="D549" s="42">
        <v>102.72353630929312</v>
      </c>
      <c r="E549" s="42">
        <v>96.209705614072888</v>
      </c>
      <c r="F549" s="42">
        <v>102.10977768224794</v>
      </c>
      <c r="G549" s="42">
        <v>111.24724884630352</v>
      </c>
      <c r="H549" s="42">
        <v>85.053484189398944</v>
      </c>
      <c r="I549" s="42">
        <v>92.668496551991709</v>
      </c>
      <c r="J549" s="42">
        <v>78.676957471158687</v>
      </c>
      <c r="K549" s="42">
        <v>128.47883237920712</v>
      </c>
      <c r="L549" s="42">
        <v>114.07222739761711</v>
      </c>
      <c r="M549" s="42">
        <v>113.51375609851392</v>
      </c>
      <c r="N549" s="42">
        <v>136.11638096303571</v>
      </c>
      <c r="O549" s="42">
        <v>112.36232461899365</v>
      </c>
      <c r="P549" s="42">
        <v>129.72284531741812</v>
      </c>
      <c r="Q549" s="42">
        <v>108.65109657977294</v>
      </c>
      <c r="R549" s="42">
        <v>83.147799377025351</v>
      </c>
      <c r="S549" s="42">
        <v>106.75338236268684</v>
      </c>
      <c r="T549" s="42">
        <v>160.22000196569371</v>
      </c>
      <c r="U549" s="42">
        <v>153.9457652451797</v>
      </c>
      <c r="V549" s="42">
        <v>185.82069134594929</v>
      </c>
      <c r="W549" s="42">
        <v>167.23552537197062</v>
      </c>
      <c r="X549" s="42">
        <v>158.92726971763346</v>
      </c>
      <c r="Y549" s="42">
        <v>145.4206819195964</v>
      </c>
      <c r="Z549" s="42">
        <v>95.893966255338597</v>
      </c>
      <c r="AA549" s="42">
        <v>153.61818343170449</v>
      </c>
      <c r="AB549" s="43">
        <v>-0.44448913207967289</v>
      </c>
      <c r="AC549" s="43">
        <v>-3.9309562807105958</v>
      </c>
      <c r="AD549" s="43">
        <v>-0.73732861061889254</v>
      </c>
      <c r="AE549" s="43">
        <v>-0.13835501732607502</v>
      </c>
      <c r="AF549" s="43">
        <v>-1.7801272929296896</v>
      </c>
      <c r="AG549" s="43">
        <v>0.42885973763875374</v>
      </c>
      <c r="AH549" s="43">
        <v>-3.3026514613133995</v>
      </c>
      <c r="AI549" s="43">
        <v>4.6002019600860589</v>
      </c>
      <c r="AJ549" s="43">
        <v>11.929313330079649</v>
      </c>
      <c r="AK549" s="43">
        <v>32.139911832621102</v>
      </c>
      <c r="AL549" s="43">
        <v>17.364571627670266</v>
      </c>
      <c r="AM549" s="43">
        <v>6.1766055185748181</v>
      </c>
      <c r="AN549" s="43">
        <v>16.680932371468636</v>
      </c>
      <c r="AO549" s="43">
        <v>16.07050701459649</v>
      </c>
      <c r="AP549" s="43">
        <v>12.638191159202927</v>
      </c>
      <c r="AQ549" s="43">
        <v>4.9299420764843394</v>
      </c>
      <c r="AR549" s="43">
        <v>11.0030922184293</v>
      </c>
      <c r="AS549" s="43">
        <v>29.751503236155852</v>
      </c>
      <c r="AT549" s="43">
        <v>16.629958724050621</v>
      </c>
      <c r="AU549" s="43">
        <v>6.0080556820812481</v>
      </c>
      <c r="AV549" s="43">
        <v>13.36588363284843</v>
      </c>
      <c r="AW549" s="43">
        <v>16.801615980766282</v>
      </c>
      <c r="AX549" s="43">
        <v>13.698249114061255</v>
      </c>
      <c r="AY549" s="43">
        <v>8.8427019209155624</v>
      </c>
      <c r="AZ549" s="43">
        <v>-0.60098705780297079</v>
      </c>
      <c r="BA549" s="43">
        <v>-3.8741034352585912</v>
      </c>
      <c r="BB549" s="43">
        <v>-1.4973310996575173</v>
      </c>
      <c r="BC549" s="43">
        <v>-0.35300570198982806</v>
      </c>
      <c r="BD549" s="43">
        <v>-2.430400539617239</v>
      </c>
      <c r="BE549" s="43">
        <v>4.4919919919919726</v>
      </c>
      <c r="BF549" s="43">
        <v>-2.9499286468490649</v>
      </c>
      <c r="BG549" s="43">
        <v>4.356155215310098</v>
      </c>
      <c r="BH549" s="43">
        <v>12.621473361793845</v>
      </c>
      <c r="BI549" s="43">
        <v>28.647332945738448</v>
      </c>
      <c r="BJ549" s="43">
        <v>18.816875683687751</v>
      </c>
      <c r="BK549" s="43">
        <v>7.3113315829055336</v>
      </c>
      <c r="BL549" s="43">
        <v>20.280479115849271</v>
      </c>
      <c r="BM549" s="43">
        <v>15.484830510049029</v>
      </c>
      <c r="BN549" s="43">
        <v>9.2986894528527042</v>
      </c>
      <c r="BO549" s="43">
        <v>7.5004526514609093</v>
      </c>
      <c r="BP549" s="43">
        <v>11.794812995865623</v>
      </c>
      <c r="BQ549" s="43">
        <v>26.608328588773844</v>
      </c>
      <c r="BR549" s="43">
        <v>17.803351041919434</v>
      </c>
      <c r="BS549" s="43">
        <v>7.2742578997829987</v>
      </c>
      <c r="BT549" s="43">
        <v>16.516440022478072</v>
      </c>
      <c r="BU549" s="43">
        <v>16.408891709219198</v>
      </c>
      <c r="BV549" s="43">
        <v>10.264683584922253</v>
      </c>
      <c r="BW549" s="43">
        <v>11.457124320817558</v>
      </c>
      <c r="BX549" s="43">
        <v>-0.5359699147777377</v>
      </c>
      <c r="BY549" s="43">
        <v>-0.21913973176057711</v>
      </c>
      <c r="BZ549" s="43">
        <v>-7.5837660546749786E-2</v>
      </c>
      <c r="CA549" s="43">
        <v>-7.696786294674024E-2</v>
      </c>
      <c r="CB549" s="43">
        <v>-0.2251813311409615</v>
      </c>
      <c r="CC549" s="43">
        <v>6.4540473785400579E-3</v>
      </c>
      <c r="CD549" s="43">
        <v>-0.4134640432968677</v>
      </c>
      <c r="CE549" s="43">
        <v>0.46816666753562297</v>
      </c>
      <c r="CF549" s="43">
        <v>11.925252464391292</v>
      </c>
      <c r="CG549" s="43">
        <v>4.0046742116350362</v>
      </c>
      <c r="CH549" s="43">
        <v>1.2030907278202669</v>
      </c>
      <c r="CI549" s="43">
        <v>3.5285982441751567</v>
      </c>
      <c r="CJ549" s="43">
        <v>2.2354910403598067</v>
      </c>
      <c r="CK549" s="43">
        <v>0.19386246290778789</v>
      </c>
      <c r="CL549" s="43">
        <v>0.52477295399813784</v>
      </c>
      <c r="CM549" s="43">
        <v>0.23476282349532615</v>
      </c>
      <c r="CN549" s="43">
        <v>-0.63402939411312786</v>
      </c>
      <c r="CO549" s="43">
        <v>-0.21976947869684227</v>
      </c>
      <c r="CP549" s="43">
        <v>-0.11249738350514102</v>
      </c>
      <c r="CQ549" s="43">
        <v>-0.18781726077383912</v>
      </c>
      <c r="CR549" s="43">
        <v>-0.30541309369669856</v>
      </c>
      <c r="CS549" s="43">
        <v>8.6673131486058513E-2</v>
      </c>
      <c r="CT549" s="43">
        <v>-0.33879395109633487</v>
      </c>
      <c r="CU549" s="43">
        <v>0.44358864216967481</v>
      </c>
      <c r="CV549" s="43">
        <v>12.613947112153141</v>
      </c>
      <c r="CW549" s="43">
        <v>3.4988076686734457</v>
      </c>
      <c r="CX549" s="43">
        <v>1.2658228349313467</v>
      </c>
      <c r="CY549" s="43">
        <v>4.1463882571856798</v>
      </c>
      <c r="CZ549" s="43">
        <v>2.6965855347705503</v>
      </c>
      <c r="DA549" s="43">
        <v>0.21110038316344842</v>
      </c>
      <c r="DB549" s="43">
        <v>0.42231651595316555</v>
      </c>
      <c r="DC549" s="43">
        <v>0.37292591747563408</v>
      </c>
      <c r="DD549" s="44"/>
      <c r="DE549" s="44"/>
      <c r="DF549" s="43"/>
      <c r="DG549" s="43"/>
      <c r="DH549" s="44"/>
      <c r="DI549" s="44"/>
      <c r="DJ549" s="43"/>
      <c r="DK549" s="43"/>
    </row>
    <row r="550" spans="1:115" customFormat="1" ht="14.5" x14ac:dyDescent="0.35">
      <c r="A550" s="41" t="s">
        <v>497</v>
      </c>
      <c r="B550" s="41" t="s">
        <v>163</v>
      </c>
      <c r="C550" s="41" t="s">
        <v>177</v>
      </c>
      <c r="D550" s="42">
        <v>102.928070146422</v>
      </c>
      <c r="E550" s="42">
        <v>95.61667529750089</v>
      </c>
      <c r="F550" s="42">
        <v>102.90093770295796</v>
      </c>
      <c r="G550" s="42">
        <v>112.3243908766584</v>
      </c>
      <c r="H550" s="42">
        <v>83.569060222651316</v>
      </c>
      <c r="I550" s="42">
        <v>87.780180984064486</v>
      </c>
      <c r="J550" s="42">
        <v>77.288684778162803</v>
      </c>
      <c r="K550" s="42">
        <v>130.45555885664638</v>
      </c>
      <c r="L550" s="42">
        <v>121.5142297104185</v>
      </c>
      <c r="M550" s="42">
        <v>109.24635473973385</v>
      </c>
      <c r="N550" s="42">
        <v>130.35107515617798</v>
      </c>
      <c r="O550" s="42">
        <v>124.21496062672846</v>
      </c>
      <c r="P550" s="42">
        <v>138.69783207312594</v>
      </c>
      <c r="Q550" s="42">
        <v>80.767330311310417</v>
      </c>
      <c r="R550" s="42">
        <v>92.187760631976701</v>
      </c>
      <c r="S550" s="42">
        <v>120.29418651100951</v>
      </c>
      <c r="T550" s="42">
        <v>172.20391613528045</v>
      </c>
      <c r="U550" s="42">
        <v>149.43786235307968</v>
      </c>
      <c r="V550" s="42">
        <v>179.39786849810659</v>
      </c>
      <c r="W550" s="42">
        <v>186.77276594974455</v>
      </c>
      <c r="X550" s="42">
        <v>168.41645199709629</v>
      </c>
      <c r="Y550" s="42">
        <v>109.87906063809574</v>
      </c>
      <c r="Z550" s="42">
        <v>106.55673108916419</v>
      </c>
      <c r="AA550" s="42">
        <v>174.40794165891</v>
      </c>
      <c r="AB550" s="43">
        <v>-0.5561162694736832</v>
      </c>
      <c r="AC550" s="43">
        <v>-3.6276348837948835</v>
      </c>
      <c r="AD550" s="43">
        <v>2.0870366133052265E-2</v>
      </c>
      <c r="AE550" s="43">
        <v>-0.27772168136288578</v>
      </c>
      <c r="AF550" s="43">
        <v>-2.9264125924346129</v>
      </c>
      <c r="AG550" s="43">
        <v>-0.35671819262782511</v>
      </c>
      <c r="AH550" s="43">
        <v>-4.189698148034382</v>
      </c>
      <c r="AI550" s="43">
        <v>5.8625032212892059</v>
      </c>
      <c r="AJ550" s="43">
        <v>13.722011060901472</v>
      </c>
      <c r="AK550" s="43">
        <v>40.758352189534875</v>
      </c>
      <c r="AL550" s="43">
        <v>28.938815290184184</v>
      </c>
      <c r="AM550" s="43">
        <v>4.888261158680085</v>
      </c>
      <c r="AN550" s="43">
        <v>29.405853961188242</v>
      </c>
      <c r="AO550" s="43">
        <v>11.652024119879755</v>
      </c>
      <c r="AP550" s="43">
        <v>7.2294055039398675</v>
      </c>
      <c r="AQ550" s="43">
        <v>13.387123262733503</v>
      </c>
      <c r="AR550" s="43">
        <v>13.090360840802262</v>
      </c>
      <c r="AS550" s="43">
        <v>39.20438434070401</v>
      </c>
      <c r="AT550" s="43">
        <v>28.712436070467806</v>
      </c>
      <c r="AU550" s="43">
        <v>5.4078347595950316</v>
      </c>
      <c r="AV550" s="43">
        <v>24.988748899377921</v>
      </c>
      <c r="AW550" s="43">
        <v>12.868856624391235</v>
      </c>
      <c r="AX550" s="43">
        <v>8.0763934297734643</v>
      </c>
      <c r="AY550" s="43">
        <v>17.638411429303048</v>
      </c>
      <c r="AZ550" s="43">
        <v>-0.58606199681807691</v>
      </c>
      <c r="BA550" s="43">
        <v>-3.7925264919130175</v>
      </c>
      <c r="BB550" s="43">
        <v>-0.99104133751599655</v>
      </c>
      <c r="BC550" s="43">
        <v>-0.32777782997058802</v>
      </c>
      <c r="BD550" s="43">
        <v>-2.5946234578370642</v>
      </c>
      <c r="BE550" s="43">
        <v>2.9338088566212228</v>
      </c>
      <c r="BF550" s="43">
        <v>-3.3516704297782307</v>
      </c>
      <c r="BG550" s="43">
        <v>4.8574132951484383</v>
      </c>
      <c r="BH550" s="43">
        <v>12.991856435282978</v>
      </c>
      <c r="BI550" s="43">
        <v>32.382550997809247</v>
      </c>
      <c r="BJ550" s="43">
        <v>21.896138095570784</v>
      </c>
      <c r="BK550" s="43">
        <v>6.4580161684645532</v>
      </c>
      <c r="BL550" s="43">
        <v>23.204212711282857</v>
      </c>
      <c r="BM550" s="43">
        <v>14.53598075310396</v>
      </c>
      <c r="BN550" s="43">
        <v>8.6035585678731366</v>
      </c>
      <c r="BO550" s="43">
        <v>9.4183103141446622</v>
      </c>
      <c r="BP550" s="43">
        <v>12.233276180557763</v>
      </c>
      <c r="BQ550" s="43">
        <v>30.495829688920129</v>
      </c>
      <c r="BR550" s="43">
        <v>21.129727769032769</v>
      </c>
      <c r="BS550" s="43">
        <v>6.6146606540025799</v>
      </c>
      <c r="BT550" s="43">
        <v>19.226372580145814</v>
      </c>
      <c r="BU550" s="43">
        <v>15.518361899553113</v>
      </c>
      <c r="BV550" s="43">
        <v>9.5262023886691694</v>
      </c>
      <c r="BW550" s="43">
        <v>13.482849369678007</v>
      </c>
      <c r="BX550" s="43">
        <v>-0.63322978883245185</v>
      </c>
      <c r="BY550" s="43">
        <v>-0.22674270942106672</v>
      </c>
      <c r="BZ550" s="43">
        <v>5.3381856933632761E-3</v>
      </c>
      <c r="CA550" s="43">
        <v>-0.25580591224650556</v>
      </c>
      <c r="CB550" s="43">
        <v>-0.35086551453153575</v>
      </c>
      <c r="CC550" s="43">
        <v>-6.6486241902354547E-3</v>
      </c>
      <c r="CD550" s="43">
        <v>-0.39525617201112639</v>
      </c>
      <c r="CE550" s="43">
        <v>0.59675095787468735</v>
      </c>
      <c r="CF550" s="43">
        <v>13.614359230985926</v>
      </c>
      <c r="CG550" s="43">
        <v>4.3748448378743392</v>
      </c>
      <c r="CH550" s="43">
        <v>1.6829671499438255</v>
      </c>
      <c r="CI550" s="43">
        <v>2.8928226770046255</v>
      </c>
      <c r="CJ550" s="43">
        <v>3.5173020762177747</v>
      </c>
      <c r="CK550" s="43">
        <v>0.10239813400908294</v>
      </c>
      <c r="CL550" s="43">
        <v>0.38167995699679935</v>
      </c>
      <c r="CM550" s="43">
        <v>0.66234439893952934</v>
      </c>
      <c r="CN550" s="43">
        <v>-0.6160044210019322</v>
      </c>
      <c r="CO550" s="43">
        <v>-0.23682546961045145</v>
      </c>
      <c r="CP550" s="43">
        <v>-6.0988737956099479E-2</v>
      </c>
      <c r="CQ550" s="43">
        <v>-0.21002629318600119</v>
      </c>
      <c r="CR550" s="43">
        <v>-0.31868253829641985</v>
      </c>
      <c r="CS550" s="43">
        <v>5.6601549356952656E-2</v>
      </c>
      <c r="CT550" s="43">
        <v>-0.33888501704262708</v>
      </c>
      <c r="CU550" s="43">
        <v>0.49280208573270451</v>
      </c>
      <c r="CV550" s="43">
        <v>12.9562978129633</v>
      </c>
      <c r="CW550" s="43">
        <v>3.7880244870858002</v>
      </c>
      <c r="CX550" s="43">
        <v>1.406430799553104</v>
      </c>
      <c r="CY550" s="43">
        <v>3.7180743753958514</v>
      </c>
      <c r="CZ550" s="43">
        <v>2.972067968850642</v>
      </c>
      <c r="DA550" s="43">
        <v>0.17365761078856434</v>
      </c>
      <c r="DB550" s="43">
        <v>0.42826906160652134</v>
      </c>
      <c r="DC550" s="43">
        <v>0.46977350968292919</v>
      </c>
      <c r="DD550" s="44"/>
      <c r="DE550" s="44"/>
      <c r="DF550" s="43"/>
      <c r="DG550" s="43"/>
      <c r="DH550" s="44"/>
      <c r="DI550" s="44"/>
      <c r="DJ550" s="43"/>
      <c r="DK550" s="43"/>
    </row>
    <row r="551" spans="1:115" customFormat="1" ht="14.5" x14ac:dyDescent="0.35">
      <c r="A551" s="41" t="s">
        <v>497</v>
      </c>
      <c r="B551" s="41" t="s">
        <v>164</v>
      </c>
      <c r="C551" s="41" t="s">
        <v>177</v>
      </c>
      <c r="D551" s="42">
        <v>102.67102965694232</v>
      </c>
      <c r="E551" s="42">
        <v>96.286988820221907</v>
      </c>
      <c r="F551" s="42">
        <v>102.87068746694953</v>
      </c>
      <c r="G551" s="42">
        <v>111.48457450909581</v>
      </c>
      <c r="H551" s="42">
        <v>83.703259745444697</v>
      </c>
      <c r="I551" s="42">
        <v>87.989680222689941</v>
      </c>
      <c r="J551" s="42">
        <v>77.554987989176254</v>
      </c>
      <c r="K551" s="42">
        <v>131.06733143423517</v>
      </c>
      <c r="L551" s="42">
        <v>117.27726761250676</v>
      </c>
      <c r="M551" s="42">
        <v>114.05591345519623</v>
      </c>
      <c r="N551" s="42">
        <v>129.19486463726599</v>
      </c>
      <c r="O551" s="42">
        <v>116.82544692016916</v>
      </c>
      <c r="P551" s="42">
        <v>132.0076921969399</v>
      </c>
      <c r="Q551" s="42">
        <v>80.237800254388674</v>
      </c>
      <c r="R551" s="42">
        <v>95.690537161580053</v>
      </c>
      <c r="S551" s="42">
        <v>116.07548244336282</v>
      </c>
      <c r="T551" s="42">
        <v>166.54092984076968</v>
      </c>
      <c r="U551" s="42">
        <v>156.96400862833917</v>
      </c>
      <c r="V551" s="42">
        <v>177.5848504786847</v>
      </c>
      <c r="W551" s="42">
        <v>176.65413300534988</v>
      </c>
      <c r="X551" s="42">
        <v>159.51670367307776</v>
      </c>
      <c r="Y551" s="42">
        <v>108.66511743361555</v>
      </c>
      <c r="Z551" s="42">
        <v>111.05524219451422</v>
      </c>
      <c r="AA551" s="42">
        <v>168.72738041736235</v>
      </c>
      <c r="AB551" s="43">
        <v>-0.76811100505128627</v>
      </c>
      <c r="AC551" s="43">
        <v>-2.99057698113806</v>
      </c>
      <c r="AD551" s="43">
        <v>1.8449813553851779</v>
      </c>
      <c r="AE551" s="43">
        <v>-1.3265790598215088</v>
      </c>
      <c r="AF551" s="43">
        <v>-3.2190972035854193</v>
      </c>
      <c r="AG551" s="43">
        <v>0.51854806541682397</v>
      </c>
      <c r="AH551" s="43">
        <v>-3.0177601546099941</v>
      </c>
      <c r="AI551" s="43">
        <v>6.7821018511286413</v>
      </c>
      <c r="AJ551" s="43">
        <v>16.042495603223617</v>
      </c>
      <c r="AK551" s="43">
        <v>29.89784483205662</v>
      </c>
      <c r="AL551" s="43">
        <v>12.915559506616269</v>
      </c>
      <c r="AM551" s="43">
        <v>12.263913233915758</v>
      </c>
      <c r="AN551" s="43">
        <v>20.973900275699652</v>
      </c>
      <c r="AO551" s="43">
        <v>9.2482524994092827</v>
      </c>
      <c r="AP551" s="43">
        <v>15.39029937388008</v>
      </c>
      <c r="AQ551" s="43">
        <v>16.367245357499492</v>
      </c>
      <c r="AR551" s="43">
        <v>15.774988878203477</v>
      </c>
      <c r="AS551" s="43">
        <v>30.00307666579889</v>
      </c>
      <c r="AT551" s="43">
        <v>12.636668396812279</v>
      </c>
      <c r="AU551" s="43">
        <v>12.710145490610692</v>
      </c>
      <c r="AV551" s="43">
        <v>16.118765394219416</v>
      </c>
      <c r="AW551" s="43">
        <v>12.910647528212028</v>
      </c>
      <c r="AX551" s="43">
        <v>16.757074251392233</v>
      </c>
      <c r="AY551" s="43">
        <v>20.651775787211889</v>
      </c>
      <c r="AZ551" s="43">
        <v>-0.63148899119573887</v>
      </c>
      <c r="BA551" s="43">
        <v>-3.5930415946938576</v>
      </c>
      <c r="BB551" s="43">
        <v>-0.29152576179175549</v>
      </c>
      <c r="BC551" s="43">
        <v>-0.5790474969352255</v>
      </c>
      <c r="BD551" s="43">
        <v>-2.7504915778659877</v>
      </c>
      <c r="BE551" s="43">
        <v>2.3492308682499852</v>
      </c>
      <c r="BF551" s="43">
        <v>-3.2704864550267665</v>
      </c>
      <c r="BG551" s="43">
        <v>5.3365382862656574</v>
      </c>
      <c r="BH551" s="43">
        <v>13.728455624944736</v>
      </c>
      <c r="BI551" s="43">
        <v>31.739849762332483</v>
      </c>
      <c r="BJ551" s="43">
        <v>19.59602101425606</v>
      </c>
      <c r="BK551" s="43">
        <v>7.8300772171385757</v>
      </c>
      <c r="BL551" s="43">
        <v>22.655636691282453</v>
      </c>
      <c r="BM551" s="43">
        <v>13.473877166070336</v>
      </c>
      <c r="BN551" s="43">
        <v>10.264482975157119</v>
      </c>
      <c r="BO551" s="43">
        <v>11.047771891926384</v>
      </c>
      <c r="BP551" s="43">
        <v>13.09130195066961</v>
      </c>
      <c r="BQ551" s="43">
        <v>30.368860319512535</v>
      </c>
      <c r="BR551" s="43">
        <v>18.951608372226914</v>
      </c>
      <c r="BS551" s="43">
        <v>8.0663200868726683</v>
      </c>
      <c r="BT551" s="43">
        <v>18.462189046999434</v>
      </c>
      <c r="BU551" s="43">
        <v>14.999010484092645</v>
      </c>
      <c r="BV551" s="43">
        <v>11.302146678688452</v>
      </c>
      <c r="BW551" s="43">
        <v>15.17566168828024</v>
      </c>
      <c r="BX551" s="43">
        <v>-0.76811100505128138</v>
      </c>
      <c r="BY551" s="43">
        <v>-0.18547737359538696</v>
      </c>
      <c r="BZ551" s="43">
        <v>0.1214273554082573</v>
      </c>
      <c r="CA551" s="43">
        <v>-0.70455465128453898</v>
      </c>
      <c r="CB551" s="43">
        <v>-0.40011137184735396</v>
      </c>
      <c r="CC551" s="43">
        <v>9.6089500135759561E-3</v>
      </c>
      <c r="CD551" s="43">
        <v>-0.29360464471307024</v>
      </c>
      <c r="CE551" s="43">
        <v>0.68460073096724783</v>
      </c>
      <c r="CF551" s="43">
        <v>16.042495603223614</v>
      </c>
      <c r="CG551" s="43">
        <v>3.8299184552234902</v>
      </c>
      <c r="CH551" s="43">
        <v>0.89393657827677475</v>
      </c>
      <c r="CI551" s="43">
        <v>6.9244094922263013</v>
      </c>
      <c r="CJ551" s="43">
        <v>2.7883921124971183</v>
      </c>
      <c r="CK551" s="43">
        <v>8.7229428848877605E-2</v>
      </c>
      <c r="CL551" s="43">
        <v>0.74980984436379883</v>
      </c>
      <c r="CM551" s="43">
        <v>0.7687996917873211</v>
      </c>
      <c r="CN551" s="43">
        <v>-0.63148899119573798</v>
      </c>
      <c r="CO551" s="43">
        <v>-0.22354290353065076</v>
      </c>
      <c r="CP551" s="43">
        <v>-1.9410623777206138E-2</v>
      </c>
      <c r="CQ551" s="43">
        <v>-0.3050425533236959</v>
      </c>
      <c r="CR551" s="43">
        <v>-0.34177453144522596</v>
      </c>
      <c r="CS551" s="43">
        <v>4.4880725956373671E-2</v>
      </c>
      <c r="CT551" s="43">
        <v>-0.32656957073237569</v>
      </c>
      <c r="CU551" s="43">
        <v>0.53997046565703921</v>
      </c>
      <c r="CV551" s="43">
        <v>13.728455624944729</v>
      </c>
      <c r="CW551" s="43">
        <v>3.7954284448985276</v>
      </c>
      <c r="CX551" s="43">
        <v>1.2786631498605567</v>
      </c>
      <c r="CY551" s="43">
        <v>4.517061566561182</v>
      </c>
      <c r="CZ551" s="43">
        <v>2.9567880878081012</v>
      </c>
      <c r="DA551" s="43">
        <v>0.15277017678255184</v>
      </c>
      <c r="DB551" s="43">
        <v>0.49339295022022239</v>
      </c>
      <c r="DC551" s="43">
        <v>0.53435124881368901</v>
      </c>
      <c r="DD551" s="44"/>
      <c r="DE551" s="44"/>
      <c r="DF551" s="43"/>
      <c r="DG551" s="43"/>
      <c r="DH551" s="44"/>
      <c r="DI551" s="44"/>
      <c r="DJ551" s="43"/>
      <c r="DK551" s="43"/>
    </row>
    <row r="552" spans="1:115" x14ac:dyDescent="0.25">
      <c r="A552" s="41"/>
      <c r="B552" s="41"/>
      <c r="C552" s="41"/>
      <c r="D552" s="42"/>
      <c r="E552" s="42"/>
      <c r="F552" s="42"/>
      <c r="G552" s="42"/>
      <c r="H552" s="42"/>
      <c r="I552" s="42"/>
      <c r="J552" s="42"/>
      <c r="K552" s="42"/>
      <c r="L552" s="42"/>
      <c r="M552" s="42"/>
      <c r="N552" s="42"/>
      <c r="O552" s="42"/>
      <c r="P552" s="42"/>
      <c r="Q552" s="42"/>
      <c r="R552" s="42"/>
      <c r="S552" s="42"/>
      <c r="T552" s="42"/>
      <c r="U552" s="42"/>
      <c r="V552" s="42"/>
      <c r="W552" s="42"/>
      <c r="X552" s="42"/>
      <c r="Y552" s="42"/>
      <c r="Z552" s="42"/>
      <c r="AA552" s="42"/>
      <c r="AB552" s="43"/>
      <c r="AC552" s="43"/>
      <c r="AD552" s="43"/>
      <c r="AE552" s="43"/>
      <c r="AF552" s="43"/>
      <c r="AG552" s="43"/>
      <c r="AH552" s="43"/>
      <c r="AI552" s="43"/>
      <c r="AJ552" s="43"/>
      <c r="AK552" s="43"/>
      <c r="AL552" s="43"/>
      <c r="AM552" s="43"/>
      <c r="AN552" s="43"/>
      <c r="AO552" s="43"/>
      <c r="AP552" s="43"/>
      <c r="AQ552" s="43"/>
      <c r="AR552" s="43"/>
      <c r="AS552" s="43"/>
      <c r="AT552" s="43"/>
      <c r="AU552" s="43"/>
      <c r="AV552" s="43"/>
      <c r="AW552" s="43"/>
      <c r="AX552" s="43"/>
      <c r="AY552" s="43"/>
      <c r="AZ552" s="43"/>
      <c r="BA552" s="43"/>
      <c r="BB552" s="43"/>
      <c r="BC552" s="43"/>
      <c r="BD552" s="43"/>
      <c r="BE552" s="43"/>
      <c r="BF552" s="43"/>
      <c r="BG552" s="43"/>
      <c r="BH552" s="43"/>
      <c r="BI552" s="43"/>
      <c r="BJ552" s="43"/>
      <c r="BK552" s="43"/>
      <c r="BL552" s="43"/>
      <c r="BM552" s="43"/>
      <c r="BN552" s="43"/>
      <c r="BO552" s="43"/>
      <c r="BP552" s="43"/>
      <c r="BQ552" s="43"/>
      <c r="BR552" s="43"/>
      <c r="BS552" s="43"/>
      <c r="BT552" s="43"/>
      <c r="BU552" s="43"/>
      <c r="BV552" s="43"/>
      <c r="BW552" s="43"/>
      <c r="BX552" s="43"/>
      <c r="BY552" s="43"/>
      <c r="BZ552" s="43"/>
      <c r="CA552" s="43"/>
      <c r="CB552" s="43"/>
      <c r="CC552" s="43"/>
      <c r="CD552" s="43"/>
      <c r="CE552" s="43"/>
      <c r="CF552" s="43"/>
      <c r="CG552" s="43"/>
      <c r="CH552" s="43"/>
      <c r="CI552" s="43"/>
      <c r="CJ552" s="43"/>
      <c r="CK552" s="43"/>
      <c r="CL552" s="43"/>
      <c r="CM552" s="43"/>
      <c r="CN552" s="43"/>
      <c r="CO552" s="43"/>
      <c r="CP552" s="43"/>
      <c r="CQ552" s="43"/>
      <c r="CR552" s="43"/>
      <c r="CS552" s="43"/>
      <c r="CT552" s="43"/>
      <c r="CU552" s="43"/>
      <c r="CV552" s="43"/>
      <c r="CW552" s="43"/>
      <c r="CX552" s="43"/>
      <c r="CY552" s="43"/>
      <c r="CZ552" s="43"/>
      <c r="DA552" s="43"/>
      <c r="DB552" s="43"/>
      <c r="DC552" s="43"/>
    </row>
    <row r="553" spans="1:115" x14ac:dyDescent="0.25">
      <c r="A553" s="41"/>
      <c r="B553" s="41"/>
      <c r="C553" s="41"/>
      <c r="D553" s="42"/>
      <c r="E553" s="42"/>
      <c r="F553" s="42"/>
      <c r="G553" s="42"/>
      <c r="H553" s="42"/>
      <c r="I553" s="42"/>
      <c r="J553" s="42"/>
      <c r="K553" s="42"/>
      <c r="L553" s="42"/>
      <c r="M553" s="42"/>
      <c r="N553" s="42"/>
      <c r="O553" s="42"/>
      <c r="P553" s="42"/>
      <c r="Q553" s="42"/>
      <c r="R553" s="42"/>
      <c r="S553" s="42"/>
      <c r="T553" s="42"/>
      <c r="U553" s="42"/>
      <c r="V553" s="42"/>
      <c r="W553" s="42"/>
      <c r="X553" s="42"/>
      <c r="Y553" s="42"/>
      <c r="Z553" s="42"/>
      <c r="AA553" s="42"/>
      <c r="AB553" s="43"/>
      <c r="AC553" s="43"/>
      <c r="AD553" s="43"/>
      <c r="AE553" s="43"/>
      <c r="AF553" s="43"/>
      <c r="AG553" s="43"/>
      <c r="AH553" s="43"/>
      <c r="AI553" s="43"/>
      <c r="AJ553" s="43"/>
      <c r="AK553" s="43"/>
      <c r="AL553" s="43"/>
      <c r="AM553" s="43"/>
      <c r="AN553" s="43"/>
      <c r="AO553" s="43"/>
      <c r="AP553" s="43"/>
      <c r="AQ553" s="43"/>
      <c r="AR553" s="43"/>
      <c r="AS553" s="43"/>
      <c r="AT553" s="43"/>
      <c r="AU553" s="43"/>
      <c r="AV553" s="43"/>
      <c r="AW553" s="43"/>
      <c r="AX553" s="43"/>
      <c r="AY553" s="43"/>
      <c r="AZ553" s="43"/>
      <c r="BA553" s="43"/>
      <c r="BB553" s="43"/>
      <c r="BC553" s="43"/>
      <c r="BD553" s="43"/>
      <c r="BE553" s="43"/>
      <c r="BF553" s="43"/>
      <c r="BG553" s="43"/>
      <c r="BH553" s="43"/>
      <c r="BI553" s="43"/>
      <c r="BJ553" s="43"/>
      <c r="BK553" s="43"/>
      <c r="BL553" s="43"/>
      <c r="BM553" s="43"/>
      <c r="BN553" s="43"/>
      <c r="BO553" s="43"/>
      <c r="BP553" s="43"/>
      <c r="BQ553" s="43"/>
      <c r="BR553" s="43"/>
      <c r="BS553" s="43"/>
      <c r="BT553" s="43"/>
      <c r="BU553" s="43"/>
      <c r="BV553" s="43"/>
      <c r="BW553" s="43"/>
      <c r="BX553" s="43"/>
      <c r="BY553" s="43"/>
      <c r="BZ553" s="43"/>
      <c r="CA553" s="43"/>
      <c r="CB553" s="43"/>
      <c r="CC553" s="43"/>
      <c r="CD553" s="43"/>
      <c r="CE553" s="43"/>
      <c r="CF553" s="43"/>
      <c r="CG553" s="43"/>
      <c r="CH553" s="43"/>
      <c r="CI553" s="43"/>
      <c r="CJ553" s="43"/>
      <c r="CK553" s="43"/>
      <c r="CL553" s="43"/>
      <c r="CM553" s="43"/>
      <c r="CN553" s="43"/>
      <c r="CO553" s="43"/>
      <c r="CP553" s="43"/>
      <c r="CQ553" s="43"/>
      <c r="CR553" s="43"/>
      <c r="CS553" s="43"/>
      <c r="CT553" s="43"/>
      <c r="CU553" s="43"/>
      <c r="CV553" s="43"/>
      <c r="CW553" s="43"/>
      <c r="CX553" s="43"/>
      <c r="CY553" s="43"/>
      <c r="CZ553" s="43"/>
      <c r="DA553" s="43"/>
      <c r="DB553" s="43"/>
      <c r="DC553" s="43"/>
    </row>
    <row r="554" spans="1:115" x14ac:dyDescent="0.25">
      <c r="A554" s="41"/>
      <c r="B554" s="41"/>
      <c r="C554" s="41"/>
      <c r="D554" s="42"/>
      <c r="E554" s="42"/>
      <c r="F554" s="42"/>
      <c r="G554" s="42"/>
      <c r="H554" s="42"/>
      <c r="I554" s="42"/>
      <c r="J554" s="42"/>
      <c r="K554" s="42"/>
      <c r="L554" s="42"/>
      <c r="M554" s="42"/>
      <c r="N554" s="42"/>
      <c r="O554" s="42"/>
      <c r="P554" s="42"/>
      <c r="Q554" s="42"/>
      <c r="R554" s="42"/>
      <c r="S554" s="42"/>
      <c r="T554" s="42"/>
      <c r="U554" s="42"/>
      <c r="V554" s="42"/>
      <c r="W554" s="42"/>
      <c r="X554" s="42"/>
      <c r="Y554" s="42"/>
      <c r="Z554" s="42"/>
      <c r="AA554" s="42"/>
      <c r="AB554" s="43"/>
      <c r="AC554" s="43"/>
      <c r="AD554" s="43"/>
      <c r="AE554" s="43"/>
      <c r="AF554" s="43"/>
      <c r="AG554" s="43"/>
      <c r="AH554" s="43"/>
      <c r="AI554" s="43"/>
      <c r="AJ554" s="43"/>
      <c r="AK554" s="43"/>
      <c r="AL554" s="43"/>
      <c r="AM554" s="43"/>
      <c r="AN554" s="43"/>
      <c r="AO554" s="43"/>
      <c r="AP554" s="43"/>
      <c r="AQ554" s="43"/>
      <c r="AR554" s="43"/>
      <c r="AS554" s="43"/>
      <c r="AT554" s="43"/>
      <c r="AU554" s="43"/>
      <c r="AV554" s="43"/>
      <c r="AW554" s="43"/>
      <c r="AX554" s="43"/>
      <c r="AY554" s="43"/>
      <c r="AZ554" s="43"/>
      <c r="BA554" s="43"/>
      <c r="BB554" s="43"/>
      <c r="BC554" s="43"/>
      <c r="BD554" s="43"/>
      <c r="BE554" s="43"/>
      <c r="BF554" s="43"/>
      <c r="BG554" s="43"/>
      <c r="BH554" s="43"/>
      <c r="BI554" s="43"/>
      <c r="BJ554" s="43"/>
      <c r="BK554" s="43"/>
      <c r="BL554" s="43"/>
      <c r="BM554" s="43"/>
      <c r="BN554" s="43"/>
      <c r="BO554" s="43"/>
      <c r="BP554" s="43"/>
      <c r="BQ554" s="43"/>
      <c r="BR554" s="43"/>
      <c r="BS554" s="43"/>
      <c r="BT554" s="43"/>
      <c r="BU554" s="43"/>
      <c r="BV554" s="43"/>
      <c r="BW554" s="43"/>
      <c r="BX554" s="43"/>
      <c r="BY554" s="43"/>
      <c r="BZ554" s="43"/>
      <c r="CA554" s="43"/>
      <c r="CB554" s="43"/>
      <c r="CC554" s="43"/>
      <c r="CD554" s="43"/>
      <c r="CE554" s="43"/>
      <c r="CF554" s="43"/>
      <c r="CG554" s="43"/>
      <c r="CH554" s="43"/>
      <c r="CI554" s="43"/>
      <c r="CJ554" s="43"/>
      <c r="CK554" s="43"/>
      <c r="CL554" s="43"/>
      <c r="CM554" s="43"/>
      <c r="CN554" s="43"/>
      <c r="CO554" s="43"/>
      <c r="CP554" s="43"/>
      <c r="CQ554" s="43"/>
      <c r="CR554" s="43"/>
      <c r="CS554" s="43"/>
      <c r="CT554" s="43"/>
      <c r="CU554" s="43"/>
      <c r="CV554" s="43"/>
      <c r="CW554" s="43"/>
      <c r="CX554" s="43"/>
      <c r="CY554" s="43"/>
      <c r="CZ554" s="43"/>
      <c r="DA554" s="43"/>
      <c r="DB554" s="43"/>
      <c r="DC554" s="43"/>
    </row>
    <row r="555" spans="1:115" x14ac:dyDescent="0.25">
      <c r="A555" s="41"/>
      <c r="B555" s="41"/>
      <c r="C555" s="41"/>
      <c r="D555" s="42"/>
      <c r="E555" s="42"/>
      <c r="F555" s="42"/>
      <c r="G555" s="42"/>
      <c r="H555" s="42"/>
      <c r="I555" s="42"/>
      <c r="J555" s="42"/>
      <c r="K555" s="42"/>
      <c r="L555" s="42"/>
      <c r="M555" s="42"/>
      <c r="N555" s="42"/>
      <c r="O555" s="42"/>
      <c r="P555" s="42"/>
      <c r="Q555" s="42"/>
      <c r="R555" s="42"/>
      <c r="S555" s="42"/>
      <c r="T555" s="42"/>
      <c r="U555" s="42"/>
      <c r="V555" s="42"/>
      <c r="W555" s="42"/>
      <c r="X555" s="42"/>
      <c r="Y555" s="42"/>
      <c r="Z555" s="42"/>
      <c r="AA555" s="42"/>
      <c r="AB555" s="43"/>
      <c r="AC555" s="43"/>
      <c r="AD555" s="43"/>
      <c r="AE555" s="43"/>
      <c r="AF555" s="43"/>
      <c r="AG555" s="43"/>
      <c r="AH555" s="43"/>
      <c r="AI555" s="43"/>
      <c r="AJ555" s="43"/>
      <c r="AK555" s="43"/>
      <c r="AL555" s="43"/>
      <c r="AM555" s="43"/>
      <c r="AN555" s="43"/>
      <c r="AO555" s="43"/>
      <c r="AP555" s="43"/>
      <c r="AQ555" s="43"/>
      <c r="AR555" s="43"/>
      <c r="AS555" s="43"/>
      <c r="AT555" s="43"/>
      <c r="AU555" s="43"/>
      <c r="AV555" s="43"/>
      <c r="AW555" s="43"/>
      <c r="AX555" s="43"/>
      <c r="AY555" s="43"/>
      <c r="AZ555" s="43"/>
      <c r="BA555" s="43"/>
      <c r="BB555" s="43"/>
      <c r="BC555" s="43"/>
      <c r="BD555" s="43"/>
      <c r="BE555" s="43"/>
      <c r="BF555" s="43"/>
      <c r="BG555" s="43"/>
      <c r="BH555" s="43"/>
      <c r="BI555" s="43"/>
      <c r="BJ555" s="43"/>
      <c r="BK555" s="43"/>
      <c r="BL555" s="43"/>
      <c r="BM555" s="43"/>
      <c r="BN555" s="43"/>
      <c r="BO555" s="43"/>
      <c r="BP555" s="43"/>
      <c r="BQ555" s="43"/>
      <c r="BR555" s="43"/>
      <c r="BS555" s="43"/>
      <c r="BT555" s="43"/>
      <c r="BU555" s="43"/>
      <c r="BV555" s="43"/>
      <c r="BW555" s="43"/>
      <c r="BX555" s="43"/>
      <c r="BY555" s="43"/>
      <c r="BZ555" s="43"/>
      <c r="CA555" s="43"/>
      <c r="CB555" s="43"/>
      <c r="CC555" s="43"/>
      <c r="CD555" s="43"/>
      <c r="CE555" s="43"/>
      <c r="CF555" s="43"/>
      <c r="CG555" s="43"/>
      <c r="CH555" s="43"/>
      <c r="CI555" s="43"/>
      <c r="CJ555" s="43"/>
      <c r="CK555" s="43"/>
      <c r="CL555" s="43"/>
      <c r="CM555" s="43"/>
      <c r="CN555" s="43"/>
      <c r="CO555" s="43"/>
      <c r="CP555" s="43"/>
      <c r="CQ555" s="43"/>
      <c r="CR555" s="43"/>
      <c r="CS555" s="43"/>
      <c r="CT555" s="43"/>
      <c r="CU555" s="43"/>
      <c r="CV555" s="43"/>
      <c r="CW555" s="43"/>
      <c r="CX555" s="43"/>
      <c r="CY555" s="43"/>
      <c r="CZ555" s="43"/>
      <c r="DA555" s="43"/>
      <c r="DB555" s="43"/>
      <c r="DC555" s="43"/>
    </row>
    <row r="556" spans="1:115" x14ac:dyDescent="0.25">
      <c r="A556" s="41"/>
      <c r="B556" s="41"/>
      <c r="C556" s="41"/>
      <c r="D556" s="42"/>
      <c r="E556" s="42"/>
      <c r="F556" s="42"/>
      <c r="G556" s="42"/>
      <c r="H556" s="42"/>
      <c r="I556" s="42"/>
      <c r="J556" s="42"/>
      <c r="K556" s="42"/>
      <c r="L556" s="42"/>
      <c r="M556" s="42"/>
      <c r="N556" s="42"/>
      <c r="O556" s="42"/>
      <c r="P556" s="42"/>
      <c r="Q556" s="42"/>
      <c r="R556" s="42"/>
      <c r="S556" s="42"/>
      <c r="T556" s="42"/>
      <c r="U556" s="42"/>
      <c r="V556" s="42"/>
      <c r="W556" s="42"/>
      <c r="X556" s="42"/>
      <c r="Y556" s="42"/>
      <c r="Z556" s="42"/>
      <c r="AA556" s="42"/>
      <c r="AB556" s="43"/>
      <c r="AC556" s="43"/>
      <c r="AD556" s="43"/>
      <c r="AE556" s="43"/>
      <c r="AF556" s="43"/>
      <c r="AG556" s="43"/>
      <c r="AH556" s="43"/>
      <c r="AI556" s="43"/>
      <c r="AJ556" s="43"/>
      <c r="AK556" s="43"/>
      <c r="AL556" s="43"/>
      <c r="AM556" s="43"/>
      <c r="AN556" s="43"/>
      <c r="AO556" s="43"/>
      <c r="AP556" s="43"/>
      <c r="AQ556" s="43"/>
      <c r="AR556" s="43"/>
      <c r="AS556" s="43"/>
      <c r="AT556" s="43"/>
      <c r="AU556" s="43"/>
      <c r="AV556" s="43"/>
      <c r="AW556" s="43"/>
      <c r="AX556" s="43"/>
      <c r="AY556" s="43"/>
      <c r="AZ556" s="43"/>
      <c r="BA556" s="43"/>
      <c r="BB556" s="43"/>
      <c r="BC556" s="43"/>
      <c r="BD556" s="43"/>
      <c r="BE556" s="43"/>
      <c r="BF556" s="43"/>
      <c r="BG556" s="43"/>
      <c r="BH556" s="43"/>
      <c r="BI556" s="43"/>
      <c r="BJ556" s="43"/>
      <c r="BK556" s="43"/>
      <c r="BL556" s="43"/>
      <c r="BM556" s="43"/>
      <c r="BN556" s="43"/>
      <c r="BO556" s="43"/>
      <c r="BP556" s="43"/>
      <c r="BQ556" s="43"/>
      <c r="BR556" s="43"/>
      <c r="BS556" s="43"/>
      <c r="BT556" s="43"/>
      <c r="BU556" s="43"/>
      <c r="BV556" s="43"/>
      <c r="BW556" s="43"/>
      <c r="BX556" s="43"/>
      <c r="BY556" s="43"/>
      <c r="BZ556" s="43"/>
      <c r="CA556" s="43"/>
      <c r="CB556" s="43"/>
      <c r="CC556" s="43"/>
      <c r="CD556" s="43"/>
      <c r="CE556" s="43"/>
      <c r="CF556" s="43"/>
      <c r="CG556" s="43"/>
      <c r="CH556" s="43"/>
      <c r="CI556" s="43"/>
      <c r="CJ556" s="43"/>
      <c r="CK556" s="43"/>
      <c r="CL556" s="43"/>
      <c r="CM556" s="43"/>
      <c r="CN556" s="43"/>
      <c r="CO556" s="43"/>
      <c r="CP556" s="43"/>
      <c r="CQ556" s="43"/>
      <c r="CR556" s="43"/>
      <c r="CS556" s="43"/>
      <c r="CT556" s="43"/>
      <c r="CU556" s="43"/>
      <c r="CV556" s="43"/>
      <c r="CW556" s="43"/>
      <c r="CX556" s="43"/>
      <c r="CY556" s="43"/>
      <c r="CZ556" s="43"/>
      <c r="DA556" s="43"/>
      <c r="DB556" s="43"/>
      <c r="DC556" s="43"/>
    </row>
    <row r="557" spans="1:115" x14ac:dyDescent="0.25">
      <c r="A557" s="41"/>
      <c r="B557" s="41"/>
      <c r="C557" s="41"/>
      <c r="D557" s="42"/>
      <c r="E557" s="42"/>
      <c r="F557" s="42"/>
      <c r="G557" s="42"/>
      <c r="H557" s="42"/>
      <c r="I557" s="42"/>
      <c r="J557" s="42"/>
      <c r="K557" s="42"/>
      <c r="L557" s="42"/>
      <c r="M557" s="42"/>
      <c r="N557" s="42"/>
      <c r="O557" s="42"/>
      <c r="P557" s="42"/>
      <c r="Q557" s="42"/>
      <c r="R557" s="42"/>
      <c r="S557" s="42"/>
      <c r="T557" s="42"/>
      <c r="U557" s="42"/>
      <c r="V557" s="42"/>
      <c r="W557" s="42"/>
      <c r="X557" s="42"/>
      <c r="Y557" s="42"/>
      <c r="Z557" s="42"/>
      <c r="AA557" s="42"/>
      <c r="AB557" s="43"/>
      <c r="AC557" s="43"/>
      <c r="AD557" s="43"/>
      <c r="AE557" s="43"/>
      <c r="AF557" s="43"/>
      <c r="AG557" s="43"/>
      <c r="AH557" s="43"/>
      <c r="AI557" s="43"/>
      <c r="AJ557" s="43"/>
      <c r="AK557" s="43"/>
      <c r="AL557" s="43"/>
      <c r="AM557" s="43"/>
      <c r="AN557" s="43"/>
      <c r="AO557" s="43"/>
      <c r="AP557" s="43"/>
      <c r="AQ557" s="43"/>
      <c r="AR557" s="43"/>
      <c r="AS557" s="43"/>
      <c r="AT557" s="43"/>
      <c r="AU557" s="43"/>
      <c r="AV557" s="43"/>
      <c r="AW557" s="43"/>
      <c r="AX557" s="43"/>
      <c r="AY557" s="43"/>
      <c r="AZ557" s="43"/>
      <c r="BA557" s="43"/>
      <c r="BB557" s="43"/>
      <c r="BC557" s="43"/>
      <c r="BD557" s="43"/>
      <c r="BE557" s="43"/>
      <c r="BF557" s="43"/>
      <c r="BG557" s="43"/>
      <c r="BH557" s="43"/>
      <c r="BI557" s="43"/>
      <c r="BJ557" s="43"/>
      <c r="BK557" s="43"/>
      <c r="BL557" s="43"/>
      <c r="BM557" s="43"/>
      <c r="BN557" s="43"/>
      <c r="BO557" s="43"/>
      <c r="BP557" s="43"/>
      <c r="BQ557" s="43"/>
      <c r="BR557" s="43"/>
      <c r="BS557" s="43"/>
      <c r="BT557" s="43"/>
      <c r="BU557" s="43"/>
      <c r="BV557" s="43"/>
      <c r="BW557" s="43"/>
      <c r="BX557" s="43"/>
      <c r="BY557" s="43"/>
      <c r="BZ557" s="43"/>
      <c r="CA557" s="43"/>
      <c r="CB557" s="43"/>
      <c r="CC557" s="43"/>
      <c r="CD557" s="43"/>
      <c r="CE557" s="43"/>
      <c r="CF557" s="43"/>
      <c r="CG557" s="43"/>
      <c r="CH557" s="43"/>
      <c r="CI557" s="43"/>
      <c r="CJ557" s="43"/>
      <c r="CK557" s="43"/>
      <c r="CL557" s="43"/>
      <c r="CM557" s="43"/>
      <c r="CN557" s="43"/>
      <c r="CO557" s="43"/>
      <c r="CP557" s="43"/>
      <c r="CQ557" s="43"/>
      <c r="CR557" s="43"/>
      <c r="CS557" s="43"/>
      <c r="CT557" s="43"/>
      <c r="CU557" s="43"/>
      <c r="CV557" s="43"/>
      <c r="CW557" s="43"/>
      <c r="CX557" s="43"/>
      <c r="CY557" s="43"/>
      <c r="CZ557" s="43"/>
      <c r="DA557" s="43"/>
      <c r="DB557" s="43"/>
      <c r="DC557" s="43"/>
    </row>
    <row r="558" spans="1:115" x14ac:dyDescent="0.25">
      <c r="A558" s="41"/>
      <c r="B558" s="41"/>
      <c r="C558" s="41"/>
      <c r="D558" s="42"/>
      <c r="E558" s="42"/>
      <c r="F558" s="42"/>
      <c r="G558" s="42"/>
      <c r="H558" s="42"/>
      <c r="I558" s="42"/>
      <c r="J558" s="42"/>
      <c r="K558" s="42"/>
      <c r="L558" s="42"/>
      <c r="M558" s="42"/>
      <c r="N558" s="42"/>
      <c r="O558" s="42"/>
      <c r="P558" s="42"/>
      <c r="Q558" s="42"/>
      <c r="R558" s="42"/>
      <c r="S558" s="42"/>
      <c r="T558" s="42"/>
      <c r="U558" s="42"/>
      <c r="V558" s="42"/>
      <c r="W558" s="42"/>
      <c r="X558" s="42"/>
      <c r="Y558" s="42"/>
      <c r="Z558" s="42"/>
      <c r="AA558" s="42"/>
      <c r="AB558" s="43"/>
      <c r="AC558" s="43"/>
      <c r="AD558" s="43"/>
      <c r="AE558" s="43"/>
      <c r="AF558" s="43"/>
      <c r="AG558" s="43"/>
      <c r="AH558" s="43"/>
      <c r="AI558" s="43"/>
      <c r="AJ558" s="43"/>
      <c r="AK558" s="43"/>
      <c r="AL558" s="43"/>
      <c r="AM558" s="43"/>
      <c r="AN558" s="43"/>
      <c r="AO558" s="43"/>
      <c r="AP558" s="43"/>
      <c r="AQ558" s="43"/>
      <c r="AR558" s="43"/>
      <c r="AS558" s="43"/>
      <c r="AT558" s="43"/>
      <c r="AU558" s="43"/>
      <c r="AV558" s="43"/>
      <c r="AW558" s="43"/>
      <c r="AX558" s="43"/>
      <c r="AY558" s="43"/>
      <c r="AZ558" s="43"/>
      <c r="BA558" s="43"/>
      <c r="BB558" s="43"/>
      <c r="BC558" s="43"/>
      <c r="BD558" s="43"/>
      <c r="BE558" s="43"/>
      <c r="BF558" s="43"/>
      <c r="BG558" s="43"/>
      <c r="BH558" s="43"/>
      <c r="BI558" s="43"/>
      <c r="BJ558" s="43"/>
      <c r="BK558" s="43"/>
      <c r="BL558" s="43"/>
      <c r="BM558" s="43"/>
      <c r="BN558" s="43"/>
      <c r="BO558" s="43"/>
      <c r="BP558" s="43"/>
      <c r="BQ558" s="43"/>
      <c r="BR558" s="43"/>
      <c r="BS558" s="43"/>
      <c r="BT558" s="43"/>
      <c r="BU558" s="43"/>
      <c r="BV558" s="43"/>
      <c r="BW558" s="43"/>
      <c r="BX558" s="43"/>
      <c r="BY558" s="43"/>
      <c r="BZ558" s="43"/>
      <c r="CA558" s="43"/>
      <c r="CB558" s="43"/>
      <c r="CC558" s="43"/>
      <c r="CD558" s="43"/>
      <c r="CE558" s="43"/>
      <c r="CF558" s="43"/>
      <c r="CG558" s="43"/>
      <c r="CH558" s="43"/>
      <c r="CI558" s="43"/>
      <c r="CJ558" s="43"/>
      <c r="CK558" s="43"/>
      <c r="CL558" s="43"/>
      <c r="CM558" s="43"/>
      <c r="CN558" s="43"/>
      <c r="CO558" s="43"/>
      <c r="CP558" s="43"/>
      <c r="CQ558" s="43"/>
      <c r="CR558" s="43"/>
      <c r="CS558" s="43"/>
      <c r="CT558" s="43"/>
      <c r="CU558" s="43"/>
      <c r="CV558" s="43"/>
      <c r="CW558" s="43"/>
      <c r="CX558" s="43"/>
      <c r="CY558" s="43"/>
      <c r="CZ558" s="43"/>
      <c r="DA558" s="43"/>
      <c r="DB558" s="43"/>
      <c r="DC558" s="43"/>
    </row>
    <row r="559" spans="1:115" x14ac:dyDescent="0.25">
      <c r="A559" s="41"/>
      <c r="B559" s="41"/>
      <c r="C559" s="41"/>
      <c r="D559" s="42"/>
      <c r="E559" s="42"/>
      <c r="F559" s="42"/>
      <c r="G559" s="42"/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  <c r="V559" s="42"/>
      <c r="W559" s="42"/>
      <c r="X559" s="42"/>
      <c r="Y559" s="42"/>
      <c r="Z559" s="42"/>
      <c r="AA559" s="42"/>
      <c r="AB559" s="43"/>
      <c r="AC559" s="43"/>
      <c r="AD559" s="43"/>
      <c r="AE559" s="43"/>
      <c r="AF559" s="43"/>
      <c r="AG559" s="43"/>
      <c r="AH559" s="43"/>
      <c r="AI559" s="43"/>
      <c r="AJ559" s="43"/>
      <c r="AK559" s="43"/>
      <c r="AL559" s="43"/>
      <c r="AM559" s="43"/>
      <c r="AN559" s="43"/>
      <c r="AO559" s="43"/>
      <c r="AP559" s="43"/>
      <c r="AQ559" s="43"/>
      <c r="AR559" s="43"/>
      <c r="AS559" s="43"/>
      <c r="AT559" s="43"/>
      <c r="AU559" s="43"/>
      <c r="AV559" s="43"/>
      <c r="AW559" s="43"/>
      <c r="AX559" s="43"/>
      <c r="AY559" s="43"/>
      <c r="AZ559" s="43"/>
      <c r="BA559" s="43"/>
      <c r="BB559" s="43"/>
      <c r="BC559" s="43"/>
      <c r="BD559" s="43"/>
      <c r="BE559" s="43"/>
      <c r="BF559" s="43"/>
      <c r="BG559" s="43"/>
      <c r="BH559" s="43"/>
      <c r="BI559" s="43"/>
      <c r="BJ559" s="43"/>
      <c r="BK559" s="43"/>
      <c r="BL559" s="43"/>
      <c r="BM559" s="43"/>
      <c r="BN559" s="43"/>
      <c r="BO559" s="43"/>
      <c r="BP559" s="43"/>
      <c r="BQ559" s="43"/>
      <c r="BR559" s="43"/>
      <c r="BS559" s="43"/>
      <c r="BT559" s="43"/>
      <c r="BU559" s="43"/>
      <c r="BV559" s="43"/>
      <c r="BW559" s="43"/>
      <c r="BX559" s="43"/>
      <c r="BY559" s="43"/>
      <c r="BZ559" s="43"/>
      <c r="CA559" s="43"/>
      <c r="CB559" s="43"/>
      <c r="CC559" s="43"/>
      <c r="CD559" s="43"/>
      <c r="CE559" s="43"/>
      <c r="CF559" s="43"/>
      <c r="CG559" s="43"/>
      <c r="CH559" s="43"/>
      <c r="CI559" s="43"/>
      <c r="CJ559" s="43"/>
      <c r="CK559" s="43"/>
      <c r="CL559" s="43"/>
      <c r="CM559" s="43"/>
      <c r="CN559" s="43"/>
      <c r="CO559" s="43"/>
      <c r="CP559" s="43"/>
      <c r="CQ559" s="43"/>
      <c r="CR559" s="43"/>
      <c r="CS559" s="43"/>
      <c r="CT559" s="43"/>
      <c r="CU559" s="43"/>
      <c r="CV559" s="43"/>
      <c r="CW559" s="43"/>
      <c r="CX559" s="43"/>
      <c r="CY559" s="43"/>
      <c r="CZ559" s="43"/>
      <c r="DA559" s="43"/>
      <c r="DB559" s="43"/>
      <c r="DC559" s="43"/>
    </row>
    <row r="560" spans="1:115" x14ac:dyDescent="0.25">
      <c r="A560" s="41"/>
      <c r="B560" s="41"/>
      <c r="C560" s="41"/>
      <c r="D560" s="42"/>
      <c r="E560" s="42"/>
      <c r="F560" s="42"/>
      <c r="G560" s="42"/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  <c r="V560" s="42"/>
      <c r="W560" s="42"/>
      <c r="X560" s="42"/>
      <c r="Y560" s="42"/>
      <c r="Z560" s="42"/>
      <c r="AA560" s="42"/>
      <c r="AB560" s="43"/>
      <c r="AC560" s="43"/>
      <c r="AD560" s="43"/>
      <c r="AE560" s="43"/>
      <c r="AF560" s="43"/>
      <c r="AG560" s="43"/>
      <c r="AH560" s="43"/>
      <c r="AI560" s="43"/>
      <c r="AJ560" s="43"/>
      <c r="AK560" s="43"/>
      <c r="AL560" s="43"/>
      <c r="AM560" s="43"/>
      <c r="AN560" s="43"/>
      <c r="AO560" s="43"/>
      <c r="AP560" s="43"/>
      <c r="AQ560" s="43"/>
      <c r="AR560" s="43"/>
      <c r="AS560" s="43"/>
      <c r="AT560" s="43"/>
      <c r="AU560" s="43"/>
      <c r="AV560" s="43"/>
      <c r="AW560" s="43"/>
      <c r="AX560" s="43"/>
      <c r="AY560" s="43"/>
      <c r="AZ560" s="43"/>
      <c r="BA560" s="43"/>
      <c r="BB560" s="43"/>
      <c r="BC560" s="43"/>
      <c r="BD560" s="43"/>
      <c r="BE560" s="43"/>
      <c r="BF560" s="43"/>
      <c r="BG560" s="43"/>
      <c r="BH560" s="43"/>
      <c r="BI560" s="43"/>
      <c r="BJ560" s="43"/>
      <c r="BK560" s="43"/>
      <c r="BL560" s="43"/>
      <c r="BM560" s="43"/>
      <c r="BN560" s="43"/>
      <c r="BO560" s="43"/>
      <c r="BP560" s="43"/>
      <c r="BQ560" s="43"/>
      <c r="BR560" s="43"/>
      <c r="BS560" s="43"/>
      <c r="BT560" s="43"/>
      <c r="BU560" s="43"/>
      <c r="BV560" s="43"/>
      <c r="BW560" s="43"/>
      <c r="BX560" s="43"/>
      <c r="BY560" s="43"/>
      <c r="BZ560" s="43"/>
      <c r="CA560" s="43"/>
      <c r="CB560" s="43"/>
      <c r="CC560" s="43"/>
      <c r="CD560" s="43"/>
      <c r="CE560" s="43"/>
      <c r="CF560" s="43"/>
      <c r="CG560" s="43"/>
      <c r="CH560" s="43"/>
      <c r="CI560" s="43"/>
      <c r="CJ560" s="43"/>
      <c r="CK560" s="43"/>
      <c r="CL560" s="43"/>
      <c r="CM560" s="43"/>
      <c r="CN560" s="43"/>
      <c r="CO560" s="43"/>
      <c r="CP560" s="43"/>
      <c r="CQ560" s="43"/>
      <c r="CR560" s="43"/>
      <c r="CS560" s="43"/>
      <c r="CT560" s="43"/>
      <c r="CU560" s="43"/>
      <c r="CV560" s="43"/>
      <c r="CW560" s="43"/>
      <c r="CX560" s="43"/>
      <c r="CY560" s="43"/>
      <c r="CZ560" s="43"/>
      <c r="DA560" s="43"/>
      <c r="DB560" s="43"/>
      <c r="DC560" s="43"/>
    </row>
    <row r="561" spans="1:107" x14ac:dyDescent="0.25">
      <c r="A561" s="41"/>
      <c r="B561" s="41"/>
      <c r="C561" s="41"/>
      <c r="D561" s="42"/>
      <c r="E561" s="42"/>
      <c r="F561" s="42"/>
      <c r="G561" s="42"/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  <c r="V561" s="42"/>
      <c r="W561" s="42"/>
      <c r="X561" s="42"/>
      <c r="Y561" s="42"/>
      <c r="Z561" s="42"/>
      <c r="AA561" s="42"/>
      <c r="AB561" s="43"/>
      <c r="AC561" s="43"/>
      <c r="AD561" s="43"/>
      <c r="AE561" s="43"/>
      <c r="AF561" s="43"/>
      <c r="AG561" s="43"/>
      <c r="AH561" s="43"/>
      <c r="AI561" s="43"/>
      <c r="AJ561" s="43"/>
      <c r="AK561" s="43"/>
      <c r="AL561" s="43"/>
      <c r="AM561" s="43"/>
      <c r="AN561" s="43"/>
      <c r="AO561" s="43"/>
      <c r="AP561" s="43"/>
      <c r="AQ561" s="43"/>
      <c r="AR561" s="43"/>
      <c r="AS561" s="43"/>
      <c r="AT561" s="43"/>
      <c r="AU561" s="43"/>
      <c r="AV561" s="43"/>
      <c r="AW561" s="43"/>
      <c r="AX561" s="43"/>
      <c r="AY561" s="43"/>
      <c r="AZ561" s="43"/>
      <c r="BA561" s="43"/>
      <c r="BB561" s="43"/>
      <c r="BC561" s="43"/>
      <c r="BD561" s="43"/>
      <c r="BE561" s="43"/>
      <c r="BF561" s="43"/>
      <c r="BG561" s="43"/>
      <c r="BH561" s="43"/>
      <c r="BI561" s="43"/>
      <c r="BJ561" s="43"/>
      <c r="BK561" s="43"/>
      <c r="BL561" s="43"/>
      <c r="BM561" s="43"/>
      <c r="BN561" s="43"/>
      <c r="BO561" s="43"/>
      <c r="BP561" s="43"/>
      <c r="BQ561" s="43"/>
      <c r="BR561" s="43"/>
      <c r="BS561" s="43"/>
      <c r="BT561" s="43"/>
      <c r="BU561" s="43"/>
      <c r="BV561" s="43"/>
      <c r="BW561" s="43"/>
      <c r="BX561" s="43"/>
      <c r="BY561" s="43"/>
      <c r="BZ561" s="43"/>
      <c r="CA561" s="43"/>
      <c r="CB561" s="43"/>
      <c r="CC561" s="43"/>
      <c r="CD561" s="43"/>
      <c r="CE561" s="43"/>
      <c r="CF561" s="43"/>
      <c r="CG561" s="43"/>
      <c r="CH561" s="43"/>
      <c r="CI561" s="43"/>
      <c r="CJ561" s="43"/>
      <c r="CK561" s="43"/>
      <c r="CL561" s="43"/>
      <c r="CM561" s="43"/>
      <c r="CN561" s="43"/>
      <c r="CO561" s="43"/>
      <c r="CP561" s="43"/>
      <c r="CQ561" s="43"/>
      <c r="CR561" s="43"/>
      <c r="CS561" s="43"/>
      <c r="CT561" s="43"/>
      <c r="CU561" s="43"/>
      <c r="CV561" s="43"/>
      <c r="CW561" s="43"/>
      <c r="CX561" s="43"/>
      <c r="CY561" s="43"/>
      <c r="CZ561" s="43"/>
      <c r="DA561" s="43"/>
      <c r="DB561" s="43"/>
      <c r="DC561" s="43"/>
    </row>
    <row r="562" spans="1:107" x14ac:dyDescent="0.25">
      <c r="A562" s="41"/>
      <c r="B562" s="41"/>
      <c r="C562" s="41"/>
      <c r="D562" s="42"/>
      <c r="E562" s="42"/>
      <c r="F562" s="42"/>
      <c r="G562" s="42"/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  <c r="V562" s="42"/>
      <c r="W562" s="42"/>
      <c r="X562" s="42"/>
      <c r="Y562" s="42"/>
      <c r="Z562" s="42"/>
      <c r="AA562" s="42"/>
      <c r="AB562" s="43"/>
      <c r="AC562" s="43"/>
      <c r="AD562" s="43"/>
      <c r="AE562" s="43"/>
      <c r="AF562" s="43"/>
      <c r="AG562" s="43"/>
      <c r="AH562" s="43"/>
      <c r="AI562" s="43"/>
      <c r="AJ562" s="43"/>
      <c r="AK562" s="43"/>
      <c r="AL562" s="43"/>
      <c r="AM562" s="43"/>
      <c r="AN562" s="43"/>
      <c r="AO562" s="43"/>
      <c r="AP562" s="43"/>
      <c r="AQ562" s="43"/>
      <c r="AR562" s="43"/>
      <c r="AS562" s="43"/>
      <c r="AT562" s="43"/>
      <c r="AU562" s="43"/>
      <c r="AV562" s="43"/>
      <c r="AW562" s="43"/>
      <c r="AX562" s="43"/>
      <c r="AY562" s="43"/>
      <c r="AZ562" s="43"/>
      <c r="BA562" s="43"/>
      <c r="BB562" s="43"/>
      <c r="BC562" s="43"/>
      <c r="BD562" s="43"/>
      <c r="BE562" s="43"/>
      <c r="BF562" s="43"/>
      <c r="BG562" s="43"/>
      <c r="BH562" s="43"/>
      <c r="BI562" s="43"/>
      <c r="BJ562" s="43"/>
      <c r="BK562" s="43"/>
      <c r="BL562" s="43"/>
      <c r="BM562" s="43"/>
      <c r="BN562" s="43"/>
      <c r="BO562" s="43"/>
      <c r="BP562" s="43"/>
      <c r="BQ562" s="43"/>
      <c r="BR562" s="43"/>
      <c r="BS562" s="43"/>
      <c r="BT562" s="43"/>
      <c r="BU562" s="43"/>
      <c r="BV562" s="43"/>
      <c r="BW562" s="43"/>
      <c r="BX562" s="43"/>
      <c r="BY562" s="43"/>
      <c r="BZ562" s="43"/>
      <c r="CA562" s="43"/>
      <c r="CB562" s="43"/>
      <c r="CC562" s="43"/>
      <c r="CD562" s="43"/>
      <c r="CE562" s="43"/>
      <c r="CF562" s="43"/>
      <c r="CG562" s="43"/>
      <c r="CH562" s="43"/>
      <c r="CI562" s="43"/>
      <c r="CJ562" s="43"/>
      <c r="CK562" s="43"/>
      <c r="CL562" s="43"/>
      <c r="CM562" s="43"/>
      <c r="CN562" s="43"/>
      <c r="CO562" s="43"/>
      <c r="CP562" s="43"/>
      <c r="CQ562" s="43"/>
      <c r="CR562" s="43"/>
      <c r="CS562" s="43"/>
      <c r="CT562" s="43"/>
      <c r="CU562" s="43"/>
      <c r="CV562" s="43"/>
      <c r="CW562" s="43"/>
      <c r="CX562" s="43"/>
      <c r="CY562" s="43"/>
      <c r="CZ562" s="43"/>
      <c r="DA562" s="43"/>
      <c r="DB562" s="43"/>
      <c r="DC562" s="43"/>
    </row>
    <row r="563" spans="1:107" x14ac:dyDescent="0.25">
      <c r="A563" s="41"/>
      <c r="B563" s="41"/>
      <c r="C563" s="41"/>
      <c r="D563" s="42"/>
      <c r="E563" s="42"/>
      <c r="F563" s="42"/>
      <c r="G563" s="42"/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  <c r="V563" s="42"/>
      <c r="W563" s="42"/>
      <c r="X563" s="42"/>
      <c r="Y563" s="42"/>
      <c r="Z563" s="42"/>
      <c r="AA563" s="42"/>
      <c r="AB563" s="43"/>
      <c r="AC563" s="43"/>
      <c r="AD563" s="43"/>
      <c r="AE563" s="43"/>
      <c r="AF563" s="43"/>
      <c r="AG563" s="43"/>
      <c r="AH563" s="43"/>
      <c r="AI563" s="43"/>
      <c r="AJ563" s="43"/>
      <c r="AK563" s="43"/>
      <c r="AL563" s="43"/>
      <c r="AM563" s="43"/>
      <c r="AN563" s="43"/>
      <c r="AO563" s="43"/>
      <c r="AP563" s="43"/>
      <c r="AQ563" s="43"/>
      <c r="AR563" s="43"/>
      <c r="AS563" s="43"/>
      <c r="AT563" s="43"/>
      <c r="AU563" s="43"/>
      <c r="AV563" s="43"/>
      <c r="AW563" s="43"/>
      <c r="AX563" s="43"/>
      <c r="AY563" s="43"/>
      <c r="AZ563" s="43"/>
      <c r="BA563" s="43"/>
      <c r="BB563" s="43"/>
      <c r="BC563" s="43"/>
      <c r="BD563" s="43"/>
      <c r="BE563" s="43"/>
      <c r="BF563" s="43"/>
      <c r="BG563" s="43"/>
      <c r="BH563" s="43"/>
      <c r="BI563" s="43"/>
      <c r="BJ563" s="43"/>
      <c r="BK563" s="43"/>
      <c r="BL563" s="43"/>
      <c r="BM563" s="43"/>
      <c r="BN563" s="43"/>
      <c r="BO563" s="43"/>
      <c r="BP563" s="43"/>
      <c r="BQ563" s="43"/>
      <c r="BR563" s="43"/>
      <c r="BS563" s="43"/>
      <c r="BT563" s="43"/>
      <c r="BU563" s="43"/>
      <c r="BV563" s="43"/>
      <c r="BW563" s="43"/>
      <c r="BX563" s="43"/>
      <c r="BY563" s="43"/>
      <c r="BZ563" s="43"/>
      <c r="CA563" s="43"/>
      <c r="CB563" s="43"/>
      <c r="CC563" s="43"/>
      <c r="CD563" s="43"/>
      <c r="CE563" s="43"/>
      <c r="CF563" s="43"/>
      <c r="CG563" s="43"/>
      <c r="CH563" s="43"/>
      <c r="CI563" s="43"/>
      <c r="CJ563" s="43"/>
      <c r="CK563" s="43"/>
      <c r="CL563" s="43"/>
      <c r="CM563" s="43"/>
      <c r="CN563" s="43"/>
      <c r="CO563" s="43"/>
      <c r="CP563" s="43"/>
      <c r="CQ563" s="43"/>
      <c r="CR563" s="43"/>
      <c r="CS563" s="43"/>
      <c r="CT563" s="43"/>
      <c r="CU563" s="43"/>
      <c r="CV563" s="43"/>
      <c r="CW563" s="43"/>
      <c r="CX563" s="43"/>
      <c r="CY563" s="43"/>
      <c r="CZ563" s="43"/>
      <c r="DA563" s="43"/>
      <c r="DB563" s="43"/>
      <c r="DC563" s="43"/>
    </row>
    <row r="564" spans="1:107" x14ac:dyDescent="0.25">
      <c r="A564" s="41"/>
      <c r="B564" s="41"/>
      <c r="C564" s="41"/>
      <c r="D564" s="42"/>
      <c r="E564" s="42"/>
      <c r="F564" s="42"/>
      <c r="G564" s="42"/>
      <c r="H564" s="42"/>
      <c r="I564" s="42"/>
      <c r="J564" s="42"/>
      <c r="K564" s="42"/>
      <c r="L564" s="42"/>
      <c r="M564" s="42"/>
      <c r="N564" s="42"/>
      <c r="O564" s="42"/>
      <c r="P564" s="42"/>
      <c r="Q564" s="42"/>
      <c r="R564" s="42"/>
      <c r="S564" s="42"/>
      <c r="T564" s="42"/>
      <c r="U564" s="42"/>
      <c r="V564" s="42"/>
      <c r="W564" s="42"/>
      <c r="X564" s="42"/>
      <c r="Y564" s="42"/>
      <c r="Z564" s="42"/>
      <c r="AA564" s="42"/>
      <c r="AB564" s="43"/>
      <c r="AC564" s="43"/>
      <c r="AD564" s="43"/>
      <c r="AE564" s="43"/>
      <c r="AF564" s="43"/>
      <c r="AG564" s="43"/>
      <c r="AH564" s="43"/>
      <c r="AI564" s="43"/>
      <c r="AJ564" s="43"/>
      <c r="AK564" s="43"/>
      <c r="AL564" s="43"/>
      <c r="AM564" s="43"/>
      <c r="AN564" s="43"/>
      <c r="AO564" s="43"/>
      <c r="AP564" s="43"/>
      <c r="AQ564" s="43"/>
      <c r="AR564" s="43"/>
      <c r="AS564" s="43"/>
      <c r="AT564" s="43"/>
      <c r="AU564" s="43"/>
      <c r="AV564" s="43"/>
      <c r="AW564" s="43"/>
      <c r="AX564" s="43"/>
      <c r="AY564" s="43"/>
      <c r="AZ564" s="43"/>
      <c r="BA564" s="43"/>
      <c r="BB564" s="43"/>
      <c r="BC564" s="43"/>
      <c r="BD564" s="43"/>
      <c r="BE564" s="43"/>
      <c r="BF564" s="43"/>
      <c r="BG564" s="43"/>
      <c r="BH564" s="43"/>
      <c r="BI564" s="43"/>
      <c r="BJ564" s="43"/>
      <c r="BK564" s="43"/>
      <c r="BL564" s="43"/>
      <c r="BM564" s="43"/>
      <c r="BN564" s="43"/>
      <c r="BO564" s="43"/>
      <c r="BP564" s="43"/>
      <c r="BQ564" s="43"/>
      <c r="BR564" s="43"/>
      <c r="BS564" s="43"/>
      <c r="BT564" s="43"/>
      <c r="BU564" s="43"/>
      <c r="BV564" s="43"/>
      <c r="BW564" s="43"/>
      <c r="BX564" s="43"/>
      <c r="BY564" s="43"/>
      <c r="BZ564" s="43"/>
      <c r="CA564" s="43"/>
      <c r="CB564" s="43"/>
      <c r="CC564" s="43"/>
      <c r="CD564" s="43"/>
      <c r="CE564" s="43"/>
      <c r="CF564" s="43"/>
      <c r="CG564" s="43"/>
      <c r="CH564" s="43"/>
      <c r="CI564" s="43"/>
      <c r="CJ564" s="43"/>
      <c r="CK564" s="43"/>
      <c r="CL564" s="43"/>
      <c r="CM564" s="43"/>
      <c r="CN564" s="43"/>
      <c r="CO564" s="43"/>
      <c r="CP564" s="43"/>
      <c r="CQ564" s="43"/>
      <c r="CR564" s="43"/>
      <c r="CS564" s="43"/>
      <c r="CT564" s="43"/>
      <c r="CU564" s="43"/>
      <c r="CV564" s="43"/>
      <c r="CW564" s="43"/>
      <c r="CX564" s="43"/>
      <c r="CY564" s="43"/>
      <c r="CZ564" s="43"/>
      <c r="DA564" s="43"/>
      <c r="DB564" s="43"/>
      <c r="DC564" s="43"/>
    </row>
    <row r="565" spans="1:107" x14ac:dyDescent="0.25">
      <c r="A565" s="41"/>
      <c r="B565" s="41"/>
      <c r="C565" s="41"/>
      <c r="D565" s="42"/>
      <c r="E565" s="42"/>
      <c r="F565" s="42"/>
      <c r="G565" s="42"/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  <c r="V565" s="42"/>
      <c r="W565" s="42"/>
      <c r="X565" s="42"/>
      <c r="Y565" s="42"/>
      <c r="Z565" s="42"/>
      <c r="AA565" s="42"/>
      <c r="AB565" s="43"/>
      <c r="AC565" s="43"/>
      <c r="AD565" s="43"/>
      <c r="AE565" s="43"/>
      <c r="AF565" s="43"/>
      <c r="AG565" s="43"/>
      <c r="AH565" s="43"/>
      <c r="AI565" s="43"/>
      <c r="AJ565" s="43"/>
      <c r="AK565" s="43"/>
      <c r="AL565" s="43"/>
      <c r="AM565" s="43"/>
      <c r="AN565" s="43"/>
      <c r="AO565" s="43"/>
      <c r="AP565" s="43"/>
      <c r="AQ565" s="43"/>
      <c r="AR565" s="43"/>
      <c r="AS565" s="43"/>
      <c r="AT565" s="43"/>
      <c r="AU565" s="43"/>
      <c r="AV565" s="43"/>
      <c r="AW565" s="43"/>
      <c r="AX565" s="43"/>
      <c r="AY565" s="43"/>
      <c r="AZ565" s="43"/>
      <c r="BA565" s="43"/>
      <c r="BB565" s="43"/>
      <c r="BC565" s="43"/>
      <c r="BD565" s="43"/>
      <c r="BE565" s="43"/>
      <c r="BF565" s="43"/>
      <c r="BG565" s="43"/>
      <c r="BH565" s="43"/>
      <c r="BI565" s="43"/>
      <c r="BJ565" s="43"/>
      <c r="BK565" s="43"/>
      <c r="BL565" s="43"/>
      <c r="BM565" s="43"/>
      <c r="BN565" s="43"/>
      <c r="BO565" s="43"/>
      <c r="BP565" s="43"/>
      <c r="BQ565" s="43"/>
      <c r="BR565" s="43"/>
      <c r="BS565" s="43"/>
      <c r="BT565" s="43"/>
      <c r="BU565" s="43"/>
      <c r="BV565" s="43"/>
      <c r="BW565" s="43"/>
      <c r="BX565" s="43"/>
      <c r="BY565" s="43"/>
      <c r="BZ565" s="43"/>
      <c r="CA565" s="43"/>
      <c r="CB565" s="43"/>
      <c r="CC565" s="43"/>
      <c r="CD565" s="43"/>
      <c r="CE565" s="43"/>
      <c r="CF565" s="43"/>
      <c r="CG565" s="43"/>
      <c r="CH565" s="43"/>
      <c r="CI565" s="43"/>
      <c r="CJ565" s="43"/>
      <c r="CK565" s="43"/>
      <c r="CL565" s="43"/>
      <c r="CM565" s="43"/>
      <c r="CN565" s="43"/>
      <c r="CO565" s="43"/>
      <c r="CP565" s="43"/>
      <c r="CQ565" s="43"/>
      <c r="CR565" s="43"/>
      <c r="CS565" s="43"/>
      <c r="CT565" s="43"/>
      <c r="CU565" s="43"/>
      <c r="CV565" s="43"/>
      <c r="CW565" s="43"/>
      <c r="CX565" s="43"/>
      <c r="CY565" s="43"/>
      <c r="CZ565" s="43"/>
      <c r="DA565" s="43"/>
      <c r="DB565" s="43"/>
      <c r="DC565" s="43"/>
    </row>
    <row r="566" spans="1:107" x14ac:dyDescent="0.25">
      <c r="A566" s="41"/>
      <c r="B566" s="41"/>
      <c r="C566" s="41"/>
      <c r="D566" s="42"/>
      <c r="E566" s="42"/>
      <c r="F566" s="42"/>
      <c r="G566" s="42"/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  <c r="V566" s="42"/>
      <c r="W566" s="42"/>
      <c r="X566" s="42"/>
      <c r="Y566" s="42"/>
      <c r="Z566" s="42"/>
      <c r="AA566" s="42"/>
      <c r="AB566" s="43"/>
      <c r="AC566" s="43"/>
      <c r="AD566" s="43"/>
      <c r="AE566" s="43"/>
      <c r="AF566" s="43"/>
      <c r="AG566" s="43"/>
      <c r="AH566" s="43"/>
      <c r="AI566" s="43"/>
      <c r="AJ566" s="43"/>
      <c r="AK566" s="43"/>
      <c r="AL566" s="43"/>
      <c r="AM566" s="43"/>
      <c r="AN566" s="43"/>
      <c r="AO566" s="43"/>
      <c r="AP566" s="43"/>
      <c r="AQ566" s="43"/>
      <c r="AR566" s="43"/>
      <c r="AS566" s="43"/>
      <c r="AT566" s="43"/>
      <c r="AU566" s="43"/>
      <c r="AV566" s="43"/>
      <c r="AW566" s="43"/>
      <c r="AX566" s="43"/>
      <c r="AY566" s="43"/>
      <c r="AZ566" s="43"/>
      <c r="BA566" s="43"/>
      <c r="BB566" s="43"/>
      <c r="BC566" s="43"/>
      <c r="BD566" s="43"/>
      <c r="BE566" s="43"/>
      <c r="BF566" s="43"/>
      <c r="BG566" s="43"/>
      <c r="BH566" s="43"/>
      <c r="BI566" s="43"/>
      <c r="BJ566" s="43"/>
      <c r="BK566" s="43"/>
      <c r="BL566" s="43"/>
      <c r="BM566" s="43"/>
      <c r="BN566" s="43"/>
      <c r="BO566" s="43"/>
      <c r="BP566" s="43"/>
      <c r="BQ566" s="43"/>
      <c r="BR566" s="43"/>
      <c r="BS566" s="43"/>
      <c r="BT566" s="43"/>
      <c r="BU566" s="43"/>
      <c r="BV566" s="43"/>
      <c r="BW566" s="43"/>
      <c r="BX566" s="43"/>
      <c r="BY566" s="43"/>
      <c r="BZ566" s="43"/>
      <c r="CA566" s="43"/>
      <c r="CB566" s="43"/>
      <c r="CC566" s="43"/>
      <c r="CD566" s="43"/>
      <c r="CE566" s="43"/>
      <c r="CF566" s="43"/>
      <c r="CG566" s="43"/>
      <c r="CH566" s="43"/>
      <c r="CI566" s="43"/>
      <c r="CJ566" s="43"/>
      <c r="CK566" s="43"/>
      <c r="CL566" s="43"/>
      <c r="CM566" s="43"/>
      <c r="CN566" s="43"/>
      <c r="CO566" s="43"/>
      <c r="CP566" s="43"/>
      <c r="CQ566" s="43"/>
      <c r="CR566" s="43"/>
      <c r="CS566" s="43"/>
      <c r="CT566" s="43"/>
      <c r="CU566" s="43"/>
      <c r="CV566" s="43"/>
      <c r="CW566" s="43"/>
      <c r="CX566" s="43"/>
      <c r="CY566" s="43"/>
      <c r="CZ566" s="43"/>
      <c r="DA566" s="43"/>
      <c r="DB566" s="43"/>
      <c r="DC566" s="43"/>
    </row>
    <row r="567" spans="1:107" x14ac:dyDescent="0.25">
      <c r="A567" s="41"/>
      <c r="B567" s="41"/>
      <c r="C567" s="41"/>
      <c r="D567" s="42"/>
      <c r="E567" s="42"/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  <c r="V567" s="42"/>
      <c r="W567" s="42"/>
      <c r="X567" s="42"/>
      <c r="Y567" s="42"/>
      <c r="Z567" s="42"/>
      <c r="AA567" s="42"/>
      <c r="AB567" s="43"/>
      <c r="AC567" s="43"/>
      <c r="AD567" s="43"/>
      <c r="AE567" s="43"/>
      <c r="AF567" s="43"/>
      <c r="AG567" s="43"/>
      <c r="AH567" s="43"/>
      <c r="AI567" s="43"/>
      <c r="AJ567" s="43"/>
      <c r="AK567" s="43"/>
      <c r="AL567" s="43"/>
      <c r="AM567" s="43"/>
      <c r="AN567" s="43"/>
      <c r="AO567" s="43"/>
      <c r="AP567" s="43"/>
      <c r="AQ567" s="43"/>
      <c r="AR567" s="43"/>
      <c r="AS567" s="43"/>
      <c r="AT567" s="43"/>
      <c r="AU567" s="43"/>
      <c r="AV567" s="43"/>
      <c r="AW567" s="43"/>
      <c r="AX567" s="43"/>
      <c r="AY567" s="43"/>
      <c r="AZ567" s="43"/>
      <c r="BA567" s="43"/>
      <c r="BB567" s="43"/>
      <c r="BC567" s="43"/>
      <c r="BD567" s="43"/>
      <c r="BE567" s="43"/>
      <c r="BF567" s="43"/>
      <c r="BG567" s="43"/>
      <c r="BH567" s="43"/>
      <c r="BI567" s="43"/>
      <c r="BJ567" s="43"/>
      <c r="BK567" s="43"/>
      <c r="BL567" s="43"/>
      <c r="BM567" s="43"/>
      <c r="BN567" s="43"/>
      <c r="BO567" s="43"/>
      <c r="BP567" s="43"/>
      <c r="BQ567" s="43"/>
      <c r="BR567" s="43"/>
      <c r="BS567" s="43"/>
      <c r="BT567" s="43"/>
      <c r="BU567" s="43"/>
      <c r="BV567" s="43"/>
      <c r="BW567" s="43"/>
      <c r="BX567" s="43"/>
      <c r="BY567" s="43"/>
      <c r="BZ567" s="43"/>
      <c r="CA567" s="43"/>
      <c r="CB567" s="43"/>
      <c r="CC567" s="43"/>
      <c r="CD567" s="43"/>
      <c r="CE567" s="43"/>
      <c r="CF567" s="43"/>
      <c r="CG567" s="43"/>
      <c r="CH567" s="43"/>
      <c r="CI567" s="43"/>
      <c r="CJ567" s="43"/>
      <c r="CK567" s="43"/>
      <c r="CL567" s="43"/>
      <c r="CM567" s="43"/>
      <c r="CN567" s="43"/>
      <c r="CO567" s="43"/>
      <c r="CP567" s="43"/>
      <c r="CQ567" s="43"/>
      <c r="CR567" s="43"/>
      <c r="CS567" s="43"/>
      <c r="CT567" s="43"/>
      <c r="CU567" s="43"/>
      <c r="CV567" s="43"/>
      <c r="CW567" s="43"/>
      <c r="CX567" s="43"/>
      <c r="CY567" s="43"/>
      <c r="CZ567" s="43"/>
      <c r="DA567" s="43"/>
      <c r="DB567" s="43"/>
      <c r="DC567" s="43"/>
    </row>
    <row r="568" spans="1:107" x14ac:dyDescent="0.25">
      <c r="A568" s="41"/>
      <c r="B568" s="41"/>
      <c r="C568" s="41"/>
      <c r="D568" s="42"/>
      <c r="E568" s="42"/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  <c r="V568" s="42"/>
      <c r="W568" s="42"/>
      <c r="X568" s="42"/>
      <c r="Y568" s="42"/>
      <c r="Z568" s="42"/>
      <c r="AA568" s="42"/>
      <c r="AB568" s="43"/>
      <c r="AC568" s="43"/>
      <c r="AD568" s="43"/>
      <c r="AE568" s="43"/>
      <c r="AF568" s="43"/>
      <c r="AG568" s="43"/>
      <c r="AH568" s="43"/>
      <c r="AI568" s="43"/>
      <c r="AJ568" s="43"/>
      <c r="AK568" s="43"/>
      <c r="AL568" s="43"/>
      <c r="AM568" s="43"/>
      <c r="AN568" s="43"/>
      <c r="AO568" s="43"/>
      <c r="AP568" s="43"/>
      <c r="AQ568" s="43"/>
      <c r="AR568" s="43"/>
      <c r="AS568" s="43"/>
      <c r="AT568" s="43"/>
      <c r="AU568" s="43"/>
      <c r="AV568" s="43"/>
      <c r="AW568" s="43"/>
      <c r="AX568" s="43"/>
      <c r="AY568" s="43"/>
      <c r="AZ568" s="43"/>
      <c r="BA568" s="43"/>
      <c r="BB568" s="43"/>
      <c r="BC568" s="43"/>
      <c r="BD568" s="43"/>
      <c r="BE568" s="43"/>
      <c r="BF568" s="43"/>
      <c r="BG568" s="43"/>
      <c r="BH568" s="43"/>
      <c r="BI568" s="43"/>
      <c r="BJ568" s="43"/>
      <c r="BK568" s="43"/>
      <c r="BL568" s="43"/>
      <c r="BM568" s="43"/>
      <c r="BN568" s="43"/>
      <c r="BO568" s="43"/>
      <c r="BP568" s="43"/>
      <c r="BQ568" s="43"/>
      <c r="BR568" s="43"/>
      <c r="BS568" s="43"/>
      <c r="BT568" s="43"/>
      <c r="BU568" s="43"/>
      <c r="BV568" s="43"/>
      <c r="BW568" s="43"/>
      <c r="BX568" s="43"/>
      <c r="BY568" s="43"/>
      <c r="BZ568" s="43"/>
      <c r="CA568" s="43"/>
      <c r="CB568" s="43"/>
      <c r="CC568" s="43"/>
      <c r="CD568" s="43"/>
      <c r="CE568" s="43"/>
      <c r="CF568" s="43"/>
      <c r="CG568" s="43"/>
      <c r="CH568" s="43"/>
      <c r="CI568" s="43"/>
      <c r="CJ568" s="43"/>
      <c r="CK568" s="43"/>
      <c r="CL568" s="43"/>
      <c r="CM568" s="43"/>
      <c r="CN568" s="43"/>
      <c r="CO568" s="43"/>
      <c r="CP568" s="43"/>
      <c r="CQ568" s="43"/>
      <c r="CR568" s="43"/>
      <c r="CS568" s="43"/>
      <c r="CT568" s="43"/>
      <c r="CU568" s="43"/>
      <c r="CV568" s="43"/>
      <c r="CW568" s="43"/>
      <c r="CX568" s="43"/>
      <c r="CY568" s="43"/>
      <c r="CZ568" s="43"/>
      <c r="DA568" s="43"/>
      <c r="DB568" s="43"/>
      <c r="DC568" s="43"/>
    </row>
    <row r="569" spans="1:107" x14ac:dyDescent="0.25">
      <c r="A569" s="41"/>
      <c r="B569" s="41"/>
      <c r="C569" s="41"/>
      <c r="D569" s="42"/>
      <c r="E569" s="42"/>
      <c r="F569" s="42"/>
      <c r="G569" s="42"/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  <c r="V569" s="42"/>
      <c r="W569" s="42"/>
      <c r="X569" s="42"/>
      <c r="Y569" s="42"/>
      <c r="Z569" s="42"/>
      <c r="AA569" s="42"/>
      <c r="AB569" s="43"/>
      <c r="AC569" s="43"/>
      <c r="AD569" s="43"/>
      <c r="AE569" s="43"/>
      <c r="AF569" s="43"/>
      <c r="AG569" s="43"/>
      <c r="AH569" s="43"/>
      <c r="AI569" s="43"/>
      <c r="AJ569" s="43"/>
      <c r="AK569" s="43"/>
      <c r="AL569" s="43"/>
      <c r="AM569" s="43"/>
      <c r="AN569" s="43"/>
      <c r="AO569" s="43"/>
      <c r="AP569" s="43"/>
      <c r="AQ569" s="43"/>
      <c r="AR569" s="43"/>
      <c r="AS569" s="43"/>
      <c r="AT569" s="43"/>
      <c r="AU569" s="43"/>
      <c r="AV569" s="43"/>
      <c r="AW569" s="43"/>
      <c r="AX569" s="43"/>
      <c r="AY569" s="43"/>
      <c r="AZ569" s="43"/>
      <c r="BA569" s="43"/>
      <c r="BB569" s="43"/>
      <c r="BC569" s="43"/>
      <c r="BD569" s="43"/>
      <c r="BE569" s="43"/>
      <c r="BF569" s="43"/>
      <c r="BG569" s="43"/>
      <c r="BH569" s="43"/>
      <c r="BI569" s="43"/>
      <c r="BJ569" s="43"/>
      <c r="BK569" s="43"/>
      <c r="BL569" s="43"/>
      <c r="BM569" s="43"/>
      <c r="BN569" s="43"/>
      <c r="BO569" s="43"/>
      <c r="BP569" s="43"/>
      <c r="BQ569" s="43"/>
      <c r="BR569" s="43"/>
      <c r="BS569" s="43"/>
      <c r="BT569" s="43"/>
      <c r="BU569" s="43"/>
      <c r="BV569" s="43"/>
      <c r="BW569" s="43"/>
      <c r="BX569" s="43"/>
      <c r="BY569" s="43"/>
      <c r="BZ569" s="43"/>
      <c r="CA569" s="43"/>
      <c r="CB569" s="43"/>
      <c r="CC569" s="43"/>
      <c r="CD569" s="43"/>
      <c r="CE569" s="43"/>
      <c r="CF569" s="43"/>
      <c r="CG569" s="43"/>
      <c r="CH569" s="43"/>
      <c r="CI569" s="43"/>
      <c r="CJ569" s="43"/>
      <c r="CK569" s="43"/>
      <c r="CL569" s="43"/>
      <c r="CM569" s="43"/>
      <c r="CN569" s="43"/>
      <c r="CO569" s="43"/>
      <c r="CP569" s="43"/>
      <c r="CQ569" s="43"/>
      <c r="CR569" s="43"/>
      <c r="CS569" s="43"/>
      <c r="CT569" s="43"/>
      <c r="CU569" s="43"/>
      <c r="CV569" s="43"/>
      <c r="CW569" s="43"/>
      <c r="CX569" s="43"/>
      <c r="CY569" s="43"/>
      <c r="CZ569" s="43"/>
      <c r="DA569" s="43"/>
      <c r="DB569" s="43"/>
      <c r="DC569" s="43"/>
    </row>
    <row r="570" spans="1:107" x14ac:dyDescent="0.25">
      <c r="A570" s="41"/>
      <c r="B570" s="41"/>
      <c r="C570" s="41"/>
      <c r="D570" s="42"/>
      <c r="E570" s="42"/>
      <c r="F570" s="42"/>
      <c r="G570" s="42"/>
      <c r="H570" s="42"/>
      <c r="I570" s="42"/>
      <c r="J570" s="42"/>
      <c r="K570" s="42"/>
      <c r="L570" s="42"/>
      <c r="M570" s="42"/>
      <c r="N570" s="42"/>
      <c r="O570" s="42"/>
      <c r="P570" s="42"/>
      <c r="Q570" s="42"/>
      <c r="R570" s="42"/>
      <c r="S570" s="42"/>
      <c r="T570" s="42"/>
      <c r="U570" s="42"/>
      <c r="V570" s="42"/>
      <c r="W570" s="42"/>
      <c r="X570" s="42"/>
      <c r="Y570" s="42"/>
      <c r="Z570" s="42"/>
      <c r="AA570" s="42"/>
      <c r="AB570" s="43"/>
      <c r="AC570" s="43"/>
      <c r="AD570" s="43"/>
      <c r="AE570" s="43"/>
      <c r="AF570" s="43"/>
      <c r="AG570" s="43"/>
      <c r="AH570" s="43"/>
      <c r="AI570" s="43"/>
      <c r="AJ570" s="43"/>
      <c r="AK570" s="43"/>
      <c r="AL570" s="43"/>
      <c r="AM570" s="43"/>
      <c r="AN570" s="43"/>
      <c r="AO570" s="43"/>
      <c r="AP570" s="43"/>
      <c r="AQ570" s="43"/>
      <c r="AR570" s="43"/>
      <c r="AS570" s="43"/>
      <c r="AT570" s="43"/>
      <c r="AU570" s="43"/>
      <c r="AV570" s="43"/>
      <c r="AW570" s="43"/>
      <c r="AX570" s="43"/>
      <c r="AY570" s="43"/>
      <c r="AZ570" s="43"/>
      <c r="BA570" s="43"/>
      <c r="BB570" s="43"/>
      <c r="BC570" s="43"/>
      <c r="BD570" s="43"/>
      <c r="BE570" s="43"/>
      <c r="BF570" s="43"/>
      <c r="BG570" s="43"/>
      <c r="BH570" s="43"/>
      <c r="BI570" s="43"/>
      <c r="BJ570" s="43"/>
      <c r="BK570" s="43"/>
      <c r="BL570" s="43"/>
      <c r="BM570" s="43"/>
      <c r="BN570" s="43"/>
      <c r="BO570" s="43"/>
      <c r="BP570" s="43"/>
      <c r="BQ570" s="43"/>
      <c r="BR570" s="43"/>
      <c r="BS570" s="43"/>
      <c r="BT570" s="43"/>
      <c r="BU570" s="43"/>
      <c r="BV570" s="43"/>
      <c r="BW570" s="43"/>
      <c r="BX570" s="43"/>
      <c r="BY570" s="43"/>
      <c r="BZ570" s="43"/>
      <c r="CA570" s="43"/>
      <c r="CB570" s="43"/>
      <c r="CC570" s="43"/>
      <c r="CD570" s="43"/>
      <c r="CE570" s="43"/>
      <c r="CF570" s="43"/>
      <c r="CG570" s="43"/>
      <c r="CH570" s="43"/>
      <c r="CI570" s="43"/>
      <c r="CJ570" s="43"/>
      <c r="CK570" s="43"/>
      <c r="CL570" s="43"/>
      <c r="CM570" s="43"/>
      <c r="CN570" s="43"/>
      <c r="CO570" s="43"/>
      <c r="CP570" s="43"/>
      <c r="CQ570" s="43"/>
      <c r="CR570" s="43"/>
      <c r="CS570" s="43"/>
      <c r="CT570" s="43"/>
      <c r="CU570" s="43"/>
      <c r="CV570" s="43"/>
      <c r="CW570" s="43"/>
      <c r="CX570" s="43"/>
      <c r="CY570" s="43"/>
      <c r="CZ570" s="43"/>
      <c r="DA570" s="43"/>
      <c r="DB570" s="43"/>
      <c r="DC570" s="43"/>
    </row>
    <row r="571" spans="1:107" x14ac:dyDescent="0.25">
      <c r="A571" s="41"/>
      <c r="B571" s="41"/>
      <c r="C571" s="41"/>
      <c r="D571" s="42"/>
      <c r="E571" s="42"/>
      <c r="F571" s="42"/>
      <c r="G571" s="42"/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  <c r="V571" s="42"/>
      <c r="W571" s="42"/>
      <c r="X571" s="42"/>
      <c r="Y571" s="42"/>
      <c r="Z571" s="42"/>
      <c r="AA571" s="42"/>
      <c r="AB571" s="43"/>
      <c r="AC571" s="43"/>
      <c r="AD571" s="43"/>
      <c r="AE571" s="43"/>
      <c r="AF571" s="43"/>
      <c r="AG571" s="43"/>
      <c r="AH571" s="43"/>
      <c r="AI571" s="43"/>
      <c r="AJ571" s="43"/>
      <c r="AK571" s="43"/>
      <c r="AL571" s="43"/>
      <c r="AM571" s="43"/>
      <c r="AN571" s="43"/>
      <c r="AO571" s="43"/>
      <c r="AP571" s="43"/>
      <c r="AQ571" s="43"/>
      <c r="AR571" s="43"/>
      <c r="AS571" s="43"/>
      <c r="AT571" s="43"/>
      <c r="AU571" s="43"/>
      <c r="AV571" s="43"/>
      <c r="AW571" s="43"/>
      <c r="AX571" s="43"/>
      <c r="AY571" s="43"/>
      <c r="AZ571" s="43"/>
      <c r="BA571" s="43"/>
      <c r="BB571" s="43"/>
      <c r="BC571" s="43"/>
      <c r="BD571" s="43"/>
      <c r="BE571" s="43"/>
      <c r="BF571" s="43"/>
      <c r="BG571" s="43"/>
      <c r="BH571" s="43"/>
      <c r="BI571" s="43"/>
      <c r="BJ571" s="43"/>
      <c r="BK571" s="43"/>
      <c r="BL571" s="43"/>
      <c r="BM571" s="43"/>
      <c r="BN571" s="43"/>
      <c r="BO571" s="43"/>
      <c r="BP571" s="43"/>
      <c r="BQ571" s="43"/>
      <c r="BR571" s="43"/>
      <c r="BS571" s="43"/>
      <c r="BT571" s="43"/>
      <c r="BU571" s="43"/>
      <c r="BV571" s="43"/>
      <c r="BW571" s="43"/>
      <c r="BX571" s="43"/>
      <c r="BY571" s="43"/>
      <c r="BZ571" s="43"/>
      <c r="CA571" s="43"/>
      <c r="CB571" s="43"/>
      <c r="CC571" s="43"/>
      <c r="CD571" s="43"/>
      <c r="CE571" s="43"/>
      <c r="CF571" s="43"/>
      <c r="CG571" s="43"/>
      <c r="CH571" s="43"/>
      <c r="CI571" s="43"/>
      <c r="CJ571" s="43"/>
      <c r="CK571" s="43"/>
      <c r="CL571" s="43"/>
      <c r="CM571" s="43"/>
      <c r="CN571" s="43"/>
      <c r="CO571" s="43"/>
      <c r="CP571" s="43"/>
      <c r="CQ571" s="43"/>
      <c r="CR571" s="43"/>
      <c r="CS571" s="43"/>
      <c r="CT571" s="43"/>
      <c r="CU571" s="43"/>
      <c r="CV571" s="43"/>
      <c r="CW571" s="43"/>
      <c r="CX571" s="43"/>
      <c r="CY571" s="43"/>
      <c r="CZ571" s="43"/>
      <c r="DA571" s="43"/>
      <c r="DB571" s="43"/>
      <c r="DC571" s="43"/>
    </row>
    <row r="572" spans="1:107" x14ac:dyDescent="0.25">
      <c r="A572" s="41"/>
      <c r="B572" s="41"/>
      <c r="C572" s="41"/>
      <c r="D572" s="42"/>
      <c r="E572" s="42"/>
      <c r="F572" s="42"/>
      <c r="G572" s="42"/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  <c r="V572" s="42"/>
      <c r="W572" s="42"/>
      <c r="X572" s="42"/>
      <c r="Y572" s="42"/>
      <c r="Z572" s="42"/>
      <c r="AA572" s="42"/>
      <c r="AB572" s="43"/>
      <c r="AC572" s="43"/>
      <c r="AD572" s="43"/>
      <c r="AE572" s="43"/>
      <c r="AF572" s="43"/>
      <c r="AG572" s="43"/>
      <c r="AH572" s="43"/>
      <c r="AI572" s="43"/>
      <c r="AJ572" s="43"/>
      <c r="AK572" s="43"/>
      <c r="AL572" s="43"/>
      <c r="AM572" s="43"/>
      <c r="AN572" s="43"/>
      <c r="AO572" s="43"/>
      <c r="AP572" s="43"/>
      <c r="AQ572" s="43"/>
      <c r="AR572" s="43"/>
      <c r="AS572" s="43"/>
      <c r="AT572" s="43"/>
      <c r="AU572" s="43"/>
      <c r="AV572" s="43"/>
      <c r="AW572" s="43"/>
      <c r="AX572" s="43"/>
      <c r="AY572" s="43"/>
      <c r="AZ572" s="43"/>
      <c r="BA572" s="43"/>
      <c r="BB572" s="43"/>
      <c r="BC572" s="43"/>
      <c r="BD572" s="43"/>
      <c r="BE572" s="43"/>
      <c r="BF572" s="43"/>
      <c r="BG572" s="43"/>
      <c r="BH572" s="43"/>
      <c r="BI572" s="43"/>
      <c r="BJ572" s="43"/>
      <c r="BK572" s="43"/>
      <c r="BL572" s="43"/>
      <c r="BM572" s="43"/>
      <c r="BN572" s="43"/>
      <c r="BO572" s="43"/>
      <c r="BP572" s="43"/>
      <c r="BQ572" s="43"/>
      <c r="BR572" s="43"/>
      <c r="BS572" s="43"/>
      <c r="BT572" s="43"/>
      <c r="BU572" s="43"/>
      <c r="BV572" s="43"/>
      <c r="BW572" s="43"/>
      <c r="BX572" s="43"/>
      <c r="BY572" s="43"/>
      <c r="BZ572" s="43"/>
      <c r="CA572" s="43"/>
      <c r="CB572" s="43"/>
      <c r="CC572" s="43"/>
      <c r="CD572" s="43"/>
      <c r="CE572" s="43"/>
      <c r="CF572" s="43"/>
      <c r="CG572" s="43"/>
      <c r="CH572" s="43"/>
      <c r="CI572" s="43"/>
      <c r="CJ572" s="43"/>
      <c r="CK572" s="43"/>
      <c r="CL572" s="43"/>
      <c r="CM572" s="43"/>
      <c r="CN572" s="43"/>
      <c r="CO572" s="43"/>
      <c r="CP572" s="43"/>
      <c r="CQ572" s="43"/>
      <c r="CR572" s="43"/>
      <c r="CS572" s="43"/>
      <c r="CT572" s="43"/>
      <c r="CU572" s="43"/>
      <c r="CV572" s="43"/>
      <c r="CW572" s="43"/>
      <c r="CX572" s="43"/>
      <c r="CY572" s="43"/>
      <c r="CZ572" s="43"/>
      <c r="DA572" s="43"/>
      <c r="DB572" s="43"/>
      <c r="DC572" s="43"/>
    </row>
    <row r="573" spans="1:107" x14ac:dyDescent="0.25">
      <c r="A573" s="41"/>
      <c r="B573" s="41"/>
      <c r="C573" s="41"/>
      <c r="D573" s="42"/>
      <c r="E573" s="42"/>
      <c r="F573" s="42"/>
      <c r="G573" s="42"/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  <c r="V573" s="42"/>
      <c r="W573" s="42"/>
      <c r="X573" s="42"/>
      <c r="Y573" s="42"/>
      <c r="Z573" s="42"/>
      <c r="AA573" s="42"/>
      <c r="AB573" s="43"/>
      <c r="AC573" s="43"/>
      <c r="AD573" s="43"/>
      <c r="AE573" s="43"/>
      <c r="AF573" s="43"/>
      <c r="AG573" s="43"/>
      <c r="AH573" s="43"/>
      <c r="AI573" s="43"/>
      <c r="AJ573" s="43"/>
      <c r="AK573" s="43"/>
      <c r="AL573" s="43"/>
      <c r="AM573" s="43"/>
      <c r="AN573" s="43"/>
      <c r="AO573" s="43"/>
      <c r="AP573" s="43"/>
      <c r="AQ573" s="43"/>
      <c r="AR573" s="43"/>
      <c r="AS573" s="43"/>
      <c r="AT573" s="43"/>
      <c r="AU573" s="43"/>
      <c r="AV573" s="43"/>
      <c r="AW573" s="43"/>
      <c r="AX573" s="43"/>
      <c r="AY573" s="43"/>
      <c r="AZ573" s="43"/>
      <c r="BA573" s="43"/>
      <c r="BB573" s="43"/>
      <c r="BC573" s="43"/>
      <c r="BD573" s="43"/>
      <c r="BE573" s="43"/>
      <c r="BF573" s="43"/>
      <c r="BG573" s="43"/>
      <c r="BH573" s="43"/>
      <c r="BI573" s="43"/>
      <c r="BJ573" s="43"/>
      <c r="BK573" s="43"/>
      <c r="BL573" s="43"/>
      <c r="BM573" s="43"/>
      <c r="BN573" s="43"/>
      <c r="BO573" s="43"/>
      <c r="BP573" s="43"/>
      <c r="BQ573" s="43"/>
      <c r="BR573" s="43"/>
      <c r="BS573" s="43"/>
      <c r="BT573" s="43"/>
      <c r="BU573" s="43"/>
      <c r="BV573" s="43"/>
      <c r="BW573" s="43"/>
      <c r="BX573" s="43"/>
      <c r="BY573" s="43"/>
      <c r="BZ573" s="43"/>
      <c r="CA573" s="43"/>
      <c r="CB573" s="43"/>
      <c r="CC573" s="43"/>
      <c r="CD573" s="43"/>
      <c r="CE573" s="43"/>
      <c r="CF573" s="43"/>
      <c r="CG573" s="43"/>
      <c r="CH573" s="43"/>
      <c r="CI573" s="43"/>
      <c r="CJ573" s="43"/>
      <c r="CK573" s="43"/>
      <c r="CL573" s="43"/>
      <c r="CM573" s="43"/>
      <c r="CN573" s="43"/>
      <c r="CO573" s="43"/>
      <c r="CP573" s="43"/>
      <c r="CQ573" s="43"/>
      <c r="CR573" s="43"/>
      <c r="CS573" s="43"/>
      <c r="CT573" s="43"/>
      <c r="CU573" s="43"/>
      <c r="CV573" s="43"/>
      <c r="CW573" s="43"/>
      <c r="CX573" s="43"/>
      <c r="CY573" s="43"/>
      <c r="CZ573" s="43"/>
      <c r="DA573" s="43"/>
      <c r="DB573" s="43"/>
      <c r="DC573" s="43"/>
    </row>
    <row r="574" spans="1:107" x14ac:dyDescent="0.25">
      <c r="A574" s="41"/>
      <c r="B574" s="41"/>
      <c r="C574" s="41"/>
      <c r="D574" s="42"/>
      <c r="E574" s="42"/>
      <c r="F574" s="42"/>
      <c r="G574" s="42"/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  <c r="V574" s="42"/>
      <c r="W574" s="42"/>
      <c r="X574" s="42"/>
      <c r="Y574" s="42"/>
      <c r="Z574" s="42"/>
      <c r="AA574" s="42"/>
      <c r="AB574" s="43"/>
      <c r="AC574" s="43"/>
      <c r="AD574" s="43"/>
      <c r="AE574" s="43"/>
      <c r="AF574" s="43"/>
      <c r="AG574" s="43"/>
      <c r="AH574" s="43"/>
      <c r="AI574" s="43"/>
      <c r="AJ574" s="43"/>
      <c r="AK574" s="43"/>
      <c r="AL574" s="43"/>
      <c r="AM574" s="43"/>
      <c r="AN574" s="43"/>
      <c r="AO574" s="43"/>
      <c r="AP574" s="43"/>
      <c r="AQ574" s="43"/>
      <c r="AR574" s="43"/>
      <c r="AS574" s="43"/>
      <c r="AT574" s="43"/>
      <c r="AU574" s="43"/>
      <c r="AV574" s="43"/>
      <c r="AW574" s="43"/>
      <c r="AX574" s="43"/>
      <c r="AY574" s="43"/>
      <c r="AZ574" s="43"/>
      <c r="BA574" s="43"/>
      <c r="BB574" s="43"/>
      <c r="BC574" s="43"/>
      <c r="BD574" s="43"/>
      <c r="BE574" s="43"/>
      <c r="BF574" s="43"/>
      <c r="BG574" s="43"/>
      <c r="BH574" s="43"/>
      <c r="BI574" s="43"/>
      <c r="BJ574" s="43"/>
      <c r="BK574" s="43"/>
      <c r="BL574" s="43"/>
      <c r="BM574" s="43"/>
      <c r="BN574" s="43"/>
      <c r="BO574" s="43"/>
      <c r="BP574" s="43"/>
      <c r="BQ574" s="43"/>
      <c r="BR574" s="43"/>
      <c r="BS574" s="43"/>
      <c r="BT574" s="43"/>
      <c r="BU574" s="43"/>
      <c r="BV574" s="43"/>
      <c r="BW574" s="43"/>
      <c r="BX574" s="43"/>
      <c r="BY574" s="43"/>
      <c r="BZ574" s="43"/>
      <c r="CA574" s="43"/>
      <c r="CB574" s="43"/>
      <c r="CC574" s="43"/>
      <c r="CD574" s="43"/>
      <c r="CE574" s="43"/>
      <c r="CF574" s="43"/>
      <c r="CG574" s="43"/>
      <c r="CH574" s="43"/>
      <c r="CI574" s="43"/>
      <c r="CJ574" s="43"/>
      <c r="CK574" s="43"/>
      <c r="CL574" s="43"/>
      <c r="CM574" s="43"/>
      <c r="CN574" s="43"/>
      <c r="CO574" s="43"/>
      <c r="CP574" s="43"/>
      <c r="CQ574" s="43"/>
      <c r="CR574" s="43"/>
      <c r="CS574" s="43"/>
      <c r="CT574" s="43"/>
      <c r="CU574" s="43"/>
      <c r="CV574" s="43"/>
      <c r="CW574" s="43"/>
      <c r="CX574" s="43"/>
      <c r="CY574" s="43"/>
      <c r="CZ574" s="43"/>
      <c r="DA574" s="43"/>
      <c r="DB574" s="43"/>
      <c r="DC574" s="43"/>
    </row>
    <row r="575" spans="1:107" x14ac:dyDescent="0.25">
      <c r="A575" s="41"/>
      <c r="B575" s="41"/>
      <c r="C575" s="41"/>
      <c r="D575" s="42"/>
      <c r="E575" s="42"/>
      <c r="F575" s="42"/>
      <c r="G575" s="42"/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  <c r="V575" s="42"/>
      <c r="W575" s="42"/>
      <c r="X575" s="42"/>
      <c r="Y575" s="42"/>
      <c r="Z575" s="42"/>
      <c r="AA575" s="42"/>
      <c r="AB575" s="43"/>
      <c r="AC575" s="43"/>
      <c r="AD575" s="43"/>
      <c r="AE575" s="43"/>
      <c r="AF575" s="43"/>
      <c r="AG575" s="43"/>
      <c r="AH575" s="43"/>
      <c r="AI575" s="43"/>
      <c r="AJ575" s="43"/>
      <c r="AK575" s="43"/>
      <c r="AL575" s="43"/>
      <c r="AM575" s="43"/>
      <c r="AN575" s="43"/>
      <c r="AO575" s="43"/>
      <c r="AP575" s="43"/>
      <c r="AQ575" s="43"/>
      <c r="AR575" s="43"/>
      <c r="AS575" s="43"/>
      <c r="AT575" s="43"/>
      <c r="AU575" s="43"/>
      <c r="AV575" s="43"/>
      <c r="AW575" s="43"/>
      <c r="AX575" s="43"/>
      <c r="AY575" s="43"/>
      <c r="AZ575" s="43"/>
      <c r="BA575" s="43"/>
      <c r="BB575" s="43"/>
      <c r="BC575" s="43"/>
      <c r="BD575" s="43"/>
      <c r="BE575" s="43"/>
      <c r="BF575" s="43"/>
      <c r="BG575" s="43"/>
      <c r="BH575" s="43"/>
      <c r="BI575" s="43"/>
      <c r="BJ575" s="43"/>
      <c r="BK575" s="43"/>
      <c r="BL575" s="43"/>
      <c r="BM575" s="43"/>
      <c r="BN575" s="43"/>
      <c r="BO575" s="43"/>
      <c r="BP575" s="43"/>
      <c r="BQ575" s="43"/>
      <c r="BR575" s="43"/>
      <c r="BS575" s="43"/>
      <c r="BT575" s="43"/>
      <c r="BU575" s="43"/>
      <c r="BV575" s="43"/>
      <c r="BW575" s="43"/>
      <c r="BX575" s="43"/>
      <c r="BY575" s="43"/>
      <c r="BZ575" s="43"/>
      <c r="CA575" s="43"/>
      <c r="CB575" s="43"/>
      <c r="CC575" s="43"/>
      <c r="CD575" s="43"/>
      <c r="CE575" s="43"/>
      <c r="CF575" s="43"/>
      <c r="CG575" s="43"/>
      <c r="CH575" s="43"/>
      <c r="CI575" s="43"/>
      <c r="CJ575" s="43"/>
      <c r="CK575" s="43"/>
      <c r="CL575" s="43"/>
      <c r="CM575" s="43"/>
      <c r="CN575" s="43"/>
      <c r="CO575" s="43"/>
      <c r="CP575" s="43"/>
      <c r="CQ575" s="43"/>
      <c r="CR575" s="43"/>
      <c r="CS575" s="43"/>
      <c r="CT575" s="43"/>
      <c r="CU575" s="43"/>
      <c r="CV575" s="43"/>
      <c r="CW575" s="43"/>
      <c r="CX575" s="43"/>
      <c r="CY575" s="43"/>
      <c r="CZ575" s="43"/>
      <c r="DA575" s="43"/>
      <c r="DB575" s="43"/>
      <c r="DC575" s="43"/>
    </row>
    <row r="576" spans="1:107" x14ac:dyDescent="0.25">
      <c r="A576" s="41"/>
      <c r="B576" s="41"/>
      <c r="C576" s="41"/>
      <c r="D576" s="42"/>
      <c r="E576" s="42"/>
      <c r="F576" s="42"/>
      <c r="G576" s="42"/>
      <c r="H576" s="42"/>
      <c r="I576" s="42"/>
      <c r="J576" s="42"/>
      <c r="K576" s="42"/>
      <c r="L576" s="42"/>
      <c r="M576" s="42"/>
      <c r="N576" s="42"/>
      <c r="O576" s="42"/>
      <c r="P576" s="42"/>
      <c r="Q576" s="42"/>
      <c r="R576" s="42"/>
      <c r="S576" s="42"/>
      <c r="T576" s="42"/>
      <c r="U576" s="42"/>
      <c r="V576" s="42"/>
      <c r="W576" s="42"/>
      <c r="X576" s="42"/>
      <c r="Y576" s="42"/>
      <c r="Z576" s="42"/>
      <c r="AA576" s="42"/>
      <c r="AB576" s="43"/>
      <c r="AC576" s="43"/>
      <c r="AD576" s="43"/>
      <c r="AE576" s="43"/>
      <c r="AF576" s="43"/>
      <c r="AG576" s="43"/>
      <c r="AH576" s="43"/>
      <c r="AI576" s="43"/>
      <c r="AJ576" s="43"/>
      <c r="AK576" s="43"/>
      <c r="AL576" s="43"/>
      <c r="AM576" s="43"/>
      <c r="AN576" s="43"/>
      <c r="AO576" s="43"/>
      <c r="AP576" s="43"/>
      <c r="AQ576" s="43"/>
      <c r="AR576" s="43"/>
      <c r="AS576" s="43"/>
      <c r="AT576" s="43"/>
      <c r="AU576" s="43"/>
      <c r="AV576" s="43"/>
      <c r="AW576" s="43"/>
      <c r="AX576" s="43"/>
      <c r="AY576" s="43"/>
      <c r="AZ576" s="43"/>
      <c r="BA576" s="43"/>
      <c r="BB576" s="43"/>
      <c r="BC576" s="43"/>
      <c r="BD576" s="43"/>
      <c r="BE576" s="43"/>
      <c r="BF576" s="43"/>
      <c r="BG576" s="43"/>
      <c r="BH576" s="43"/>
      <c r="BI576" s="43"/>
      <c r="BJ576" s="43"/>
      <c r="BK576" s="43"/>
      <c r="BL576" s="43"/>
      <c r="BM576" s="43"/>
      <c r="BN576" s="43"/>
      <c r="BO576" s="43"/>
      <c r="BP576" s="43"/>
      <c r="BQ576" s="43"/>
      <c r="BR576" s="43"/>
      <c r="BS576" s="43"/>
      <c r="BT576" s="43"/>
      <c r="BU576" s="43"/>
      <c r="BV576" s="43"/>
      <c r="BW576" s="43"/>
      <c r="BX576" s="43"/>
      <c r="BY576" s="43"/>
      <c r="BZ576" s="43"/>
      <c r="CA576" s="43"/>
      <c r="CB576" s="43"/>
      <c r="CC576" s="43"/>
      <c r="CD576" s="43"/>
      <c r="CE576" s="43"/>
      <c r="CF576" s="43"/>
      <c r="CG576" s="43"/>
      <c r="CH576" s="43"/>
      <c r="CI576" s="43"/>
      <c r="CJ576" s="43"/>
      <c r="CK576" s="43"/>
      <c r="CL576" s="43"/>
      <c r="CM576" s="43"/>
      <c r="CN576" s="43"/>
      <c r="CO576" s="43"/>
      <c r="CP576" s="43"/>
      <c r="CQ576" s="43"/>
      <c r="CR576" s="43"/>
      <c r="CS576" s="43"/>
      <c r="CT576" s="43"/>
      <c r="CU576" s="43"/>
      <c r="CV576" s="43"/>
      <c r="CW576" s="43"/>
      <c r="CX576" s="43"/>
      <c r="CY576" s="43"/>
      <c r="CZ576" s="43"/>
      <c r="DA576" s="43"/>
      <c r="DB576" s="43"/>
      <c r="DC576" s="43"/>
    </row>
    <row r="577" spans="1:107" x14ac:dyDescent="0.25">
      <c r="A577" s="41"/>
      <c r="B577" s="41"/>
      <c r="C577" s="41"/>
      <c r="D577" s="42"/>
      <c r="E577" s="42"/>
      <c r="F577" s="42"/>
      <c r="G577" s="42"/>
      <c r="H577" s="42"/>
      <c r="I577" s="42"/>
      <c r="J577" s="42"/>
      <c r="K577" s="42"/>
      <c r="L577" s="42"/>
      <c r="M577" s="42"/>
      <c r="N577" s="42"/>
      <c r="O577" s="42"/>
      <c r="P577" s="42"/>
      <c r="Q577" s="42"/>
      <c r="R577" s="42"/>
      <c r="S577" s="42"/>
      <c r="T577" s="42"/>
      <c r="U577" s="42"/>
      <c r="V577" s="42"/>
      <c r="W577" s="42"/>
      <c r="X577" s="42"/>
      <c r="Y577" s="42"/>
      <c r="Z577" s="42"/>
      <c r="AA577" s="42"/>
      <c r="AB577" s="43"/>
      <c r="AC577" s="43"/>
      <c r="AD577" s="43"/>
      <c r="AE577" s="43"/>
      <c r="AF577" s="43"/>
      <c r="AG577" s="43"/>
      <c r="AH577" s="43"/>
      <c r="AI577" s="43"/>
      <c r="AJ577" s="43"/>
      <c r="AK577" s="43"/>
      <c r="AL577" s="43"/>
      <c r="AM577" s="43"/>
      <c r="AN577" s="43"/>
      <c r="AO577" s="43"/>
      <c r="AP577" s="43"/>
      <c r="AQ577" s="43"/>
      <c r="AR577" s="43"/>
      <c r="AS577" s="43"/>
      <c r="AT577" s="43"/>
      <c r="AU577" s="43"/>
      <c r="AV577" s="43"/>
      <c r="AW577" s="43"/>
      <c r="AX577" s="43"/>
      <c r="AY577" s="43"/>
      <c r="AZ577" s="43"/>
      <c r="BA577" s="43"/>
      <c r="BB577" s="43"/>
      <c r="BC577" s="43"/>
      <c r="BD577" s="43"/>
      <c r="BE577" s="43"/>
      <c r="BF577" s="43"/>
      <c r="BG577" s="43"/>
      <c r="BH577" s="43"/>
      <c r="BI577" s="43"/>
      <c r="BJ577" s="43"/>
      <c r="BK577" s="43"/>
      <c r="BL577" s="43"/>
      <c r="BM577" s="43"/>
      <c r="BN577" s="43"/>
      <c r="BO577" s="43"/>
      <c r="BP577" s="43"/>
      <c r="BQ577" s="43"/>
      <c r="BR577" s="43"/>
      <c r="BS577" s="43"/>
      <c r="BT577" s="43"/>
      <c r="BU577" s="43"/>
      <c r="BV577" s="43"/>
      <c r="BW577" s="43"/>
      <c r="BX577" s="43"/>
      <c r="BY577" s="43"/>
      <c r="BZ577" s="43"/>
      <c r="CA577" s="43"/>
      <c r="CB577" s="43"/>
      <c r="CC577" s="43"/>
      <c r="CD577" s="43"/>
      <c r="CE577" s="43"/>
      <c r="CF577" s="43"/>
      <c r="CG577" s="43"/>
      <c r="CH577" s="43"/>
      <c r="CI577" s="43"/>
      <c r="CJ577" s="43"/>
      <c r="CK577" s="43"/>
      <c r="CL577" s="43"/>
      <c r="CM577" s="43"/>
      <c r="CN577" s="43"/>
      <c r="CO577" s="43"/>
      <c r="CP577" s="43"/>
      <c r="CQ577" s="43"/>
      <c r="CR577" s="43"/>
      <c r="CS577" s="43"/>
      <c r="CT577" s="43"/>
      <c r="CU577" s="43"/>
      <c r="CV577" s="43"/>
      <c r="CW577" s="43"/>
      <c r="CX577" s="43"/>
      <c r="CY577" s="43"/>
      <c r="CZ577" s="43"/>
      <c r="DA577" s="43"/>
      <c r="DB577" s="43"/>
      <c r="DC577" s="43"/>
    </row>
    <row r="578" spans="1:107" x14ac:dyDescent="0.25">
      <c r="A578" s="41"/>
      <c r="B578" s="41"/>
      <c r="C578" s="41"/>
      <c r="D578" s="42"/>
      <c r="E578" s="42"/>
      <c r="F578" s="42"/>
      <c r="G578" s="42"/>
      <c r="H578" s="42"/>
      <c r="I578" s="42"/>
      <c r="J578" s="42"/>
      <c r="K578" s="42"/>
      <c r="L578" s="42"/>
      <c r="M578" s="42"/>
      <c r="N578" s="42"/>
      <c r="O578" s="42"/>
      <c r="P578" s="42"/>
      <c r="Q578" s="42"/>
      <c r="R578" s="42"/>
      <c r="S578" s="42"/>
      <c r="T578" s="42"/>
      <c r="U578" s="42"/>
      <c r="V578" s="42"/>
      <c r="W578" s="42"/>
      <c r="X578" s="42"/>
      <c r="Y578" s="42"/>
      <c r="Z578" s="42"/>
      <c r="AA578" s="42"/>
      <c r="AB578" s="43"/>
      <c r="AC578" s="43"/>
      <c r="AD578" s="43"/>
      <c r="AE578" s="43"/>
      <c r="AF578" s="43"/>
      <c r="AG578" s="43"/>
      <c r="AH578" s="43"/>
      <c r="AI578" s="43"/>
      <c r="AJ578" s="43"/>
      <c r="AK578" s="43"/>
      <c r="AL578" s="43"/>
      <c r="AM578" s="43"/>
      <c r="AN578" s="43"/>
      <c r="AO578" s="43"/>
      <c r="AP578" s="43"/>
      <c r="AQ578" s="43"/>
      <c r="AR578" s="43"/>
      <c r="AS578" s="43"/>
      <c r="AT578" s="43"/>
      <c r="AU578" s="43"/>
      <c r="AV578" s="43"/>
      <c r="AW578" s="43"/>
      <c r="AX578" s="43"/>
      <c r="AY578" s="43"/>
      <c r="AZ578" s="43"/>
      <c r="BA578" s="43"/>
      <c r="BB578" s="43"/>
      <c r="BC578" s="43"/>
      <c r="BD578" s="43"/>
      <c r="BE578" s="43"/>
      <c r="BF578" s="43"/>
      <c r="BG578" s="43"/>
      <c r="BH578" s="43"/>
      <c r="BI578" s="43"/>
      <c r="BJ578" s="43"/>
      <c r="BK578" s="43"/>
      <c r="BL578" s="43"/>
      <c r="BM578" s="43"/>
      <c r="BN578" s="43"/>
      <c r="BO578" s="43"/>
      <c r="BP578" s="43"/>
      <c r="BQ578" s="43"/>
      <c r="BR578" s="43"/>
      <c r="BS578" s="43"/>
      <c r="BT578" s="43"/>
      <c r="BU578" s="43"/>
      <c r="BV578" s="43"/>
      <c r="BW578" s="43"/>
      <c r="BX578" s="43"/>
      <c r="BY578" s="43"/>
      <c r="BZ578" s="43"/>
      <c r="CA578" s="43"/>
      <c r="CB578" s="43"/>
      <c r="CC578" s="43"/>
      <c r="CD578" s="43"/>
      <c r="CE578" s="43"/>
      <c r="CF578" s="43"/>
      <c r="CG578" s="43"/>
      <c r="CH578" s="43"/>
      <c r="CI578" s="43"/>
      <c r="CJ578" s="43"/>
      <c r="CK578" s="43"/>
      <c r="CL578" s="43"/>
      <c r="CM578" s="43"/>
      <c r="CN578" s="43"/>
      <c r="CO578" s="43"/>
      <c r="CP578" s="43"/>
      <c r="CQ578" s="43"/>
      <c r="CR578" s="43"/>
      <c r="CS578" s="43"/>
      <c r="CT578" s="43"/>
      <c r="CU578" s="43"/>
      <c r="CV578" s="43"/>
      <c r="CW578" s="43"/>
      <c r="CX578" s="43"/>
      <c r="CY578" s="43"/>
      <c r="CZ578" s="43"/>
      <c r="DA578" s="43"/>
      <c r="DB578" s="43"/>
      <c r="DC578" s="43"/>
    </row>
    <row r="579" spans="1:107" x14ac:dyDescent="0.25">
      <c r="A579" s="41"/>
      <c r="B579" s="41"/>
      <c r="C579" s="41"/>
      <c r="D579" s="42"/>
      <c r="E579" s="42"/>
      <c r="F579" s="42"/>
      <c r="G579" s="42"/>
      <c r="H579" s="42"/>
      <c r="I579" s="42"/>
      <c r="J579" s="42"/>
      <c r="K579" s="42"/>
      <c r="L579" s="42"/>
      <c r="M579" s="42"/>
      <c r="N579" s="42"/>
      <c r="O579" s="42"/>
      <c r="P579" s="42"/>
      <c r="Q579" s="42"/>
      <c r="R579" s="42"/>
      <c r="S579" s="42"/>
      <c r="T579" s="42"/>
      <c r="U579" s="42"/>
      <c r="V579" s="42"/>
      <c r="W579" s="42"/>
      <c r="X579" s="42"/>
      <c r="Y579" s="42"/>
      <c r="Z579" s="42"/>
      <c r="AA579" s="42"/>
      <c r="AB579" s="43"/>
      <c r="AC579" s="43"/>
      <c r="AD579" s="43"/>
      <c r="AE579" s="43"/>
      <c r="AF579" s="43"/>
      <c r="AG579" s="43"/>
      <c r="AH579" s="43"/>
      <c r="AI579" s="43"/>
      <c r="AJ579" s="43"/>
      <c r="AK579" s="43"/>
      <c r="AL579" s="43"/>
      <c r="AM579" s="43"/>
      <c r="AN579" s="43"/>
      <c r="AO579" s="43"/>
      <c r="AP579" s="43"/>
      <c r="AQ579" s="43"/>
      <c r="AR579" s="43"/>
      <c r="AS579" s="43"/>
      <c r="AT579" s="43"/>
      <c r="AU579" s="43"/>
      <c r="AV579" s="43"/>
      <c r="AW579" s="43"/>
      <c r="AX579" s="43"/>
      <c r="AY579" s="43"/>
      <c r="AZ579" s="43"/>
      <c r="BA579" s="43"/>
      <c r="BB579" s="43"/>
      <c r="BC579" s="43"/>
      <c r="BD579" s="43"/>
      <c r="BE579" s="43"/>
      <c r="BF579" s="43"/>
      <c r="BG579" s="43"/>
      <c r="BH579" s="43"/>
      <c r="BI579" s="43"/>
      <c r="BJ579" s="43"/>
      <c r="BK579" s="43"/>
      <c r="BL579" s="43"/>
      <c r="BM579" s="43"/>
      <c r="BN579" s="43"/>
      <c r="BO579" s="43"/>
      <c r="BP579" s="43"/>
      <c r="BQ579" s="43"/>
      <c r="BR579" s="43"/>
      <c r="BS579" s="43"/>
      <c r="BT579" s="43"/>
      <c r="BU579" s="43"/>
      <c r="BV579" s="43"/>
      <c r="BW579" s="43"/>
      <c r="BX579" s="43"/>
      <c r="BY579" s="43"/>
      <c r="BZ579" s="43"/>
      <c r="CA579" s="43"/>
      <c r="CB579" s="43"/>
      <c r="CC579" s="43"/>
      <c r="CD579" s="43"/>
      <c r="CE579" s="43"/>
      <c r="CF579" s="43"/>
      <c r="CG579" s="43"/>
      <c r="CH579" s="43"/>
      <c r="CI579" s="43"/>
      <c r="CJ579" s="43"/>
      <c r="CK579" s="43"/>
      <c r="CL579" s="43"/>
      <c r="CM579" s="43"/>
      <c r="CN579" s="43"/>
      <c r="CO579" s="43"/>
      <c r="CP579" s="43"/>
      <c r="CQ579" s="43"/>
      <c r="CR579" s="43"/>
      <c r="CS579" s="43"/>
      <c r="CT579" s="43"/>
      <c r="CU579" s="43"/>
      <c r="CV579" s="43"/>
      <c r="CW579" s="43"/>
      <c r="CX579" s="43"/>
      <c r="CY579" s="43"/>
      <c r="CZ579" s="43"/>
      <c r="DA579" s="43"/>
      <c r="DB579" s="43"/>
      <c r="DC579" s="43"/>
    </row>
    <row r="580" spans="1:107" x14ac:dyDescent="0.25">
      <c r="A580" s="41"/>
      <c r="B580" s="41"/>
      <c r="C580" s="41"/>
      <c r="D580" s="42"/>
      <c r="E580" s="42"/>
      <c r="F580" s="42"/>
      <c r="G580" s="42"/>
      <c r="H580" s="42"/>
      <c r="I580" s="42"/>
      <c r="J580" s="42"/>
      <c r="K580" s="42"/>
      <c r="L580" s="42"/>
      <c r="M580" s="42"/>
      <c r="N580" s="42"/>
      <c r="O580" s="42"/>
      <c r="P580" s="42"/>
      <c r="Q580" s="42"/>
      <c r="R580" s="42"/>
      <c r="S580" s="42"/>
      <c r="T580" s="42"/>
      <c r="U580" s="42"/>
      <c r="V580" s="42"/>
      <c r="W580" s="42"/>
      <c r="X580" s="42"/>
      <c r="Y580" s="42"/>
      <c r="Z580" s="42"/>
      <c r="AA580" s="42"/>
      <c r="AB580" s="43"/>
      <c r="AC580" s="43"/>
      <c r="AD580" s="43"/>
      <c r="AE580" s="43"/>
      <c r="AF580" s="43"/>
      <c r="AG580" s="43"/>
      <c r="AH580" s="43"/>
      <c r="AI580" s="43"/>
      <c r="AJ580" s="43"/>
      <c r="AK580" s="43"/>
      <c r="AL580" s="43"/>
      <c r="AM580" s="43"/>
      <c r="AN580" s="43"/>
      <c r="AO580" s="43"/>
      <c r="AP580" s="43"/>
      <c r="AQ580" s="43"/>
      <c r="AR580" s="43"/>
      <c r="AS580" s="43"/>
      <c r="AT580" s="43"/>
      <c r="AU580" s="43"/>
      <c r="AV580" s="43"/>
      <c r="AW580" s="43"/>
      <c r="AX580" s="43"/>
      <c r="AY580" s="43"/>
      <c r="AZ580" s="43"/>
      <c r="BA580" s="43"/>
      <c r="BB580" s="43"/>
      <c r="BC580" s="43"/>
      <c r="BD580" s="43"/>
      <c r="BE580" s="43"/>
      <c r="BF580" s="43"/>
      <c r="BG580" s="43"/>
      <c r="BH580" s="43"/>
      <c r="BI580" s="43"/>
      <c r="BJ580" s="43"/>
      <c r="BK580" s="43"/>
      <c r="BL580" s="43"/>
      <c r="BM580" s="43"/>
      <c r="BN580" s="43"/>
      <c r="BO580" s="43"/>
      <c r="BP580" s="43"/>
      <c r="BQ580" s="43"/>
      <c r="BR580" s="43"/>
      <c r="BS580" s="43"/>
      <c r="BT580" s="43"/>
      <c r="BU580" s="43"/>
      <c r="BV580" s="43"/>
      <c r="BW580" s="43"/>
      <c r="BX580" s="43"/>
      <c r="BY580" s="43"/>
      <c r="BZ580" s="43"/>
      <c r="CA580" s="43"/>
      <c r="CB580" s="43"/>
      <c r="CC580" s="43"/>
      <c r="CD580" s="43"/>
      <c r="CE580" s="43"/>
      <c r="CF580" s="43"/>
      <c r="CG580" s="43"/>
      <c r="CH580" s="43"/>
      <c r="CI580" s="43"/>
      <c r="CJ580" s="43"/>
      <c r="CK580" s="43"/>
      <c r="CL580" s="43"/>
      <c r="CM580" s="43"/>
      <c r="CN580" s="43"/>
      <c r="CO580" s="43"/>
      <c r="CP580" s="43"/>
      <c r="CQ580" s="43"/>
      <c r="CR580" s="43"/>
      <c r="CS580" s="43"/>
      <c r="CT580" s="43"/>
      <c r="CU580" s="43"/>
      <c r="CV580" s="43"/>
      <c r="CW580" s="43"/>
      <c r="CX580" s="43"/>
      <c r="CY580" s="43"/>
      <c r="CZ580" s="43"/>
      <c r="DA580" s="43"/>
      <c r="DB580" s="43"/>
      <c r="DC580" s="43"/>
    </row>
    <row r="581" spans="1:107" x14ac:dyDescent="0.25">
      <c r="A581" s="41"/>
      <c r="B581" s="41"/>
      <c r="C581" s="41"/>
      <c r="D581" s="42"/>
      <c r="E581" s="42"/>
      <c r="F581" s="42"/>
      <c r="G581" s="42"/>
      <c r="H581" s="42"/>
      <c r="I581" s="42"/>
      <c r="J581" s="42"/>
      <c r="K581" s="42"/>
      <c r="L581" s="42"/>
      <c r="M581" s="42"/>
      <c r="N581" s="42"/>
      <c r="O581" s="42"/>
      <c r="P581" s="42"/>
      <c r="Q581" s="42"/>
      <c r="R581" s="42"/>
      <c r="S581" s="42"/>
      <c r="T581" s="42"/>
      <c r="U581" s="42"/>
      <c r="V581" s="42"/>
      <c r="W581" s="42"/>
      <c r="X581" s="42"/>
      <c r="Y581" s="42"/>
      <c r="Z581" s="42"/>
      <c r="AA581" s="42"/>
      <c r="AB581" s="43"/>
      <c r="AC581" s="43"/>
      <c r="AD581" s="43"/>
      <c r="AE581" s="43"/>
      <c r="AF581" s="43"/>
      <c r="AG581" s="43"/>
      <c r="AH581" s="43"/>
      <c r="AI581" s="43"/>
      <c r="AJ581" s="43"/>
      <c r="AK581" s="43"/>
      <c r="AL581" s="43"/>
      <c r="AM581" s="43"/>
      <c r="AN581" s="43"/>
      <c r="AO581" s="43"/>
      <c r="AP581" s="43"/>
      <c r="AQ581" s="43"/>
      <c r="AR581" s="43"/>
      <c r="AS581" s="43"/>
      <c r="AT581" s="43"/>
      <c r="AU581" s="43"/>
      <c r="AV581" s="43"/>
      <c r="AW581" s="43"/>
      <c r="AX581" s="43"/>
      <c r="AY581" s="43"/>
      <c r="AZ581" s="43"/>
      <c r="BA581" s="43"/>
      <c r="BB581" s="43"/>
      <c r="BC581" s="43"/>
      <c r="BD581" s="43"/>
      <c r="BE581" s="43"/>
      <c r="BF581" s="43"/>
      <c r="BG581" s="43"/>
      <c r="BH581" s="43"/>
      <c r="BI581" s="43"/>
      <c r="BJ581" s="43"/>
      <c r="BK581" s="43"/>
      <c r="BL581" s="43"/>
      <c r="BM581" s="43"/>
      <c r="BN581" s="43"/>
      <c r="BO581" s="43"/>
      <c r="BP581" s="43"/>
      <c r="BQ581" s="43"/>
      <c r="BR581" s="43"/>
      <c r="BS581" s="43"/>
      <c r="BT581" s="43"/>
      <c r="BU581" s="43"/>
      <c r="BV581" s="43"/>
      <c r="BW581" s="43"/>
      <c r="BX581" s="43"/>
      <c r="BY581" s="43"/>
      <c r="BZ581" s="43"/>
      <c r="CA581" s="43"/>
      <c r="CB581" s="43"/>
      <c r="CC581" s="43"/>
      <c r="CD581" s="43"/>
      <c r="CE581" s="43"/>
      <c r="CF581" s="43"/>
      <c r="CG581" s="43"/>
      <c r="CH581" s="43"/>
      <c r="CI581" s="43"/>
      <c r="CJ581" s="43"/>
      <c r="CK581" s="43"/>
      <c r="CL581" s="43"/>
      <c r="CM581" s="43"/>
      <c r="CN581" s="43"/>
      <c r="CO581" s="43"/>
      <c r="CP581" s="43"/>
      <c r="CQ581" s="43"/>
      <c r="CR581" s="43"/>
      <c r="CS581" s="43"/>
      <c r="CT581" s="43"/>
      <c r="CU581" s="43"/>
      <c r="CV581" s="43"/>
      <c r="CW581" s="43"/>
      <c r="CX581" s="43"/>
      <c r="CY581" s="43"/>
      <c r="CZ581" s="43"/>
      <c r="DA581" s="43"/>
      <c r="DB581" s="43"/>
      <c r="DC581" s="43"/>
    </row>
    <row r="582" spans="1:107" x14ac:dyDescent="0.25">
      <c r="A582" s="41"/>
      <c r="B582" s="41"/>
      <c r="C582" s="41"/>
      <c r="D582" s="42"/>
      <c r="E582" s="42"/>
      <c r="F582" s="42"/>
      <c r="G582" s="42"/>
      <c r="H582" s="42"/>
      <c r="I582" s="42"/>
      <c r="J582" s="42"/>
      <c r="K582" s="42"/>
      <c r="L582" s="42"/>
      <c r="M582" s="42"/>
      <c r="N582" s="42"/>
      <c r="O582" s="42"/>
      <c r="P582" s="42"/>
      <c r="Q582" s="42"/>
      <c r="R582" s="42"/>
      <c r="S582" s="42"/>
      <c r="T582" s="42"/>
      <c r="U582" s="42"/>
      <c r="V582" s="42"/>
      <c r="W582" s="42"/>
      <c r="X582" s="42"/>
      <c r="Y582" s="42"/>
      <c r="Z582" s="42"/>
      <c r="AA582" s="42"/>
      <c r="AB582" s="43"/>
      <c r="AC582" s="43"/>
      <c r="AD582" s="43"/>
      <c r="AE582" s="43"/>
      <c r="AF582" s="43"/>
      <c r="AG582" s="43"/>
      <c r="AH582" s="43"/>
      <c r="AI582" s="43"/>
      <c r="AJ582" s="43"/>
      <c r="AK582" s="43"/>
      <c r="AL582" s="43"/>
      <c r="AM582" s="43"/>
      <c r="AN582" s="43"/>
      <c r="AO582" s="43"/>
      <c r="AP582" s="43"/>
      <c r="AQ582" s="43"/>
      <c r="AR582" s="43"/>
      <c r="AS582" s="43"/>
      <c r="AT582" s="43"/>
      <c r="AU582" s="43"/>
      <c r="AV582" s="43"/>
      <c r="AW582" s="43"/>
      <c r="AX582" s="43"/>
      <c r="AY582" s="43"/>
      <c r="AZ582" s="43"/>
      <c r="BA582" s="43"/>
      <c r="BB582" s="43"/>
      <c r="BC582" s="43"/>
      <c r="BD582" s="43"/>
      <c r="BE582" s="43"/>
      <c r="BF582" s="43"/>
      <c r="BG582" s="43"/>
      <c r="BH582" s="43"/>
      <c r="BI582" s="43"/>
      <c r="BJ582" s="43"/>
      <c r="BK582" s="43"/>
      <c r="BL582" s="43"/>
      <c r="BM582" s="43"/>
      <c r="BN582" s="43"/>
      <c r="BO582" s="43"/>
      <c r="BP582" s="43"/>
      <c r="BQ582" s="43"/>
      <c r="BR582" s="43"/>
      <c r="BS582" s="43"/>
      <c r="BT582" s="43"/>
      <c r="BU582" s="43"/>
      <c r="BV582" s="43"/>
      <c r="BW582" s="43"/>
      <c r="BX582" s="43"/>
      <c r="BY582" s="43"/>
      <c r="BZ582" s="43"/>
      <c r="CA582" s="43"/>
      <c r="CB582" s="43"/>
      <c r="CC582" s="43"/>
      <c r="CD582" s="43"/>
      <c r="CE582" s="43"/>
      <c r="CF582" s="43"/>
      <c r="CG582" s="43"/>
      <c r="CH582" s="43"/>
      <c r="CI582" s="43"/>
      <c r="CJ582" s="43"/>
      <c r="CK582" s="43"/>
      <c r="CL582" s="43"/>
      <c r="CM582" s="43"/>
      <c r="CN582" s="43"/>
      <c r="CO582" s="43"/>
      <c r="CP582" s="43"/>
      <c r="CQ582" s="43"/>
      <c r="CR582" s="43"/>
      <c r="CS582" s="43"/>
      <c r="CT582" s="43"/>
      <c r="CU582" s="43"/>
      <c r="CV582" s="43"/>
      <c r="CW582" s="43"/>
      <c r="CX582" s="43"/>
      <c r="CY582" s="43"/>
      <c r="CZ582" s="43"/>
      <c r="DA582" s="43"/>
      <c r="DB582" s="43"/>
      <c r="DC582" s="43"/>
    </row>
    <row r="583" spans="1:107" x14ac:dyDescent="0.25">
      <c r="A583" s="41"/>
      <c r="B583" s="41"/>
      <c r="C583" s="41"/>
      <c r="D583" s="42"/>
      <c r="E583" s="42"/>
      <c r="F583" s="42"/>
      <c r="G583" s="42"/>
      <c r="H583" s="42"/>
      <c r="I583" s="42"/>
      <c r="J583" s="42"/>
      <c r="K583" s="42"/>
      <c r="L583" s="42"/>
      <c r="M583" s="42"/>
      <c r="N583" s="42"/>
      <c r="O583" s="42"/>
      <c r="P583" s="42"/>
      <c r="Q583" s="42"/>
      <c r="R583" s="42"/>
      <c r="S583" s="42"/>
      <c r="T583" s="42"/>
      <c r="U583" s="42"/>
      <c r="V583" s="42"/>
      <c r="W583" s="42"/>
      <c r="X583" s="42"/>
      <c r="Y583" s="42"/>
      <c r="Z583" s="42"/>
      <c r="AA583" s="42"/>
      <c r="AB583" s="43"/>
      <c r="AC583" s="43"/>
      <c r="AD583" s="43"/>
      <c r="AE583" s="43"/>
      <c r="AF583" s="43"/>
      <c r="AG583" s="43"/>
      <c r="AH583" s="43"/>
      <c r="AI583" s="43"/>
      <c r="AJ583" s="43"/>
      <c r="AK583" s="43"/>
      <c r="AL583" s="43"/>
      <c r="AM583" s="43"/>
      <c r="AN583" s="43"/>
      <c r="AO583" s="43"/>
      <c r="AP583" s="43"/>
      <c r="AQ583" s="43"/>
      <c r="AR583" s="43"/>
      <c r="AS583" s="43"/>
      <c r="AT583" s="43"/>
      <c r="AU583" s="43"/>
      <c r="AV583" s="43"/>
      <c r="AW583" s="43"/>
      <c r="AX583" s="43"/>
      <c r="AY583" s="43"/>
      <c r="AZ583" s="43"/>
      <c r="BA583" s="43"/>
      <c r="BB583" s="43"/>
      <c r="BC583" s="43"/>
      <c r="BD583" s="43"/>
      <c r="BE583" s="43"/>
      <c r="BF583" s="43"/>
      <c r="BG583" s="43"/>
      <c r="BH583" s="43"/>
      <c r="BI583" s="43"/>
      <c r="BJ583" s="43"/>
      <c r="BK583" s="43"/>
      <c r="BL583" s="43"/>
      <c r="BM583" s="43"/>
      <c r="BN583" s="43"/>
      <c r="BO583" s="43"/>
      <c r="BP583" s="43"/>
      <c r="BQ583" s="43"/>
      <c r="BR583" s="43"/>
      <c r="BS583" s="43"/>
      <c r="BT583" s="43"/>
      <c r="BU583" s="43"/>
      <c r="BV583" s="43"/>
      <c r="BW583" s="43"/>
      <c r="BX583" s="43"/>
      <c r="BY583" s="43"/>
      <c r="BZ583" s="43"/>
      <c r="CA583" s="43"/>
      <c r="CB583" s="43"/>
      <c r="CC583" s="43"/>
      <c r="CD583" s="43"/>
      <c r="CE583" s="43"/>
      <c r="CF583" s="43"/>
      <c r="CG583" s="43"/>
      <c r="CH583" s="43"/>
      <c r="CI583" s="43"/>
      <c r="CJ583" s="43"/>
      <c r="CK583" s="43"/>
      <c r="CL583" s="43"/>
      <c r="CM583" s="43"/>
      <c r="CN583" s="43"/>
      <c r="CO583" s="43"/>
      <c r="CP583" s="43"/>
      <c r="CQ583" s="43"/>
      <c r="CR583" s="43"/>
      <c r="CS583" s="43"/>
      <c r="CT583" s="43"/>
      <c r="CU583" s="43"/>
      <c r="CV583" s="43"/>
      <c r="CW583" s="43"/>
      <c r="CX583" s="43"/>
      <c r="CY583" s="43"/>
      <c r="CZ583" s="43"/>
      <c r="DA583" s="43"/>
      <c r="DB583" s="43"/>
      <c r="DC583" s="43"/>
    </row>
    <row r="584" spans="1:107" x14ac:dyDescent="0.25">
      <c r="A584" s="41"/>
      <c r="B584" s="41"/>
      <c r="C584" s="41"/>
      <c r="D584" s="42"/>
      <c r="E584" s="42"/>
      <c r="F584" s="42"/>
      <c r="G584" s="42"/>
      <c r="H584" s="42"/>
      <c r="I584" s="42"/>
      <c r="J584" s="42"/>
      <c r="K584" s="42"/>
      <c r="L584" s="42"/>
      <c r="M584" s="42"/>
      <c r="N584" s="42"/>
      <c r="O584" s="42"/>
      <c r="P584" s="42"/>
      <c r="Q584" s="42"/>
      <c r="R584" s="42"/>
      <c r="S584" s="42"/>
      <c r="T584" s="42"/>
      <c r="U584" s="42"/>
      <c r="V584" s="42"/>
      <c r="W584" s="42"/>
      <c r="X584" s="42"/>
      <c r="Y584" s="42"/>
      <c r="Z584" s="42"/>
      <c r="AA584" s="42"/>
      <c r="AB584" s="43"/>
      <c r="AC584" s="43"/>
      <c r="AD584" s="43"/>
      <c r="AE584" s="43"/>
      <c r="AF584" s="43"/>
      <c r="AG584" s="43"/>
      <c r="AH584" s="43"/>
      <c r="AI584" s="43"/>
      <c r="AJ584" s="43"/>
      <c r="AK584" s="43"/>
      <c r="AL584" s="43"/>
      <c r="AM584" s="43"/>
      <c r="AN584" s="43"/>
      <c r="AO584" s="43"/>
      <c r="AP584" s="43"/>
      <c r="AQ584" s="43"/>
      <c r="AR584" s="43"/>
      <c r="AS584" s="43"/>
      <c r="AT584" s="43"/>
      <c r="AU584" s="43"/>
      <c r="AV584" s="43"/>
      <c r="AW584" s="43"/>
      <c r="AX584" s="43"/>
      <c r="AY584" s="43"/>
      <c r="AZ584" s="43"/>
      <c r="BA584" s="43"/>
      <c r="BB584" s="43"/>
      <c r="BC584" s="43"/>
      <c r="BD584" s="43"/>
      <c r="BE584" s="43"/>
      <c r="BF584" s="43"/>
      <c r="BG584" s="43"/>
      <c r="BH584" s="43"/>
      <c r="BI584" s="43"/>
      <c r="BJ584" s="43"/>
      <c r="BK584" s="43"/>
      <c r="BL584" s="43"/>
      <c r="BM584" s="43"/>
      <c r="BN584" s="43"/>
      <c r="BO584" s="43"/>
      <c r="BP584" s="43"/>
      <c r="BQ584" s="43"/>
      <c r="BR584" s="43"/>
      <c r="BS584" s="43"/>
      <c r="BT584" s="43"/>
      <c r="BU584" s="43"/>
      <c r="BV584" s="43"/>
      <c r="BW584" s="43"/>
      <c r="BX584" s="43"/>
      <c r="BY584" s="43"/>
      <c r="BZ584" s="43"/>
      <c r="CA584" s="43"/>
      <c r="CB584" s="43"/>
      <c r="CC584" s="43"/>
      <c r="CD584" s="43"/>
      <c r="CE584" s="43"/>
      <c r="CF584" s="43"/>
      <c r="CG584" s="43"/>
      <c r="CH584" s="43"/>
      <c r="CI584" s="43"/>
      <c r="CJ584" s="43"/>
      <c r="CK584" s="43"/>
      <c r="CL584" s="43"/>
      <c r="CM584" s="43"/>
      <c r="CN584" s="43"/>
      <c r="CO584" s="43"/>
      <c r="CP584" s="43"/>
      <c r="CQ584" s="43"/>
      <c r="CR584" s="43"/>
      <c r="CS584" s="43"/>
      <c r="CT584" s="43"/>
      <c r="CU584" s="43"/>
      <c r="CV584" s="43"/>
      <c r="CW584" s="43"/>
      <c r="CX584" s="43"/>
      <c r="CY584" s="43"/>
      <c r="CZ584" s="43"/>
      <c r="DA584" s="43"/>
      <c r="DB584" s="43"/>
      <c r="DC584" s="43"/>
    </row>
    <row r="585" spans="1:107" x14ac:dyDescent="0.25">
      <c r="A585" s="41"/>
      <c r="B585" s="41"/>
      <c r="C585" s="41"/>
      <c r="D585" s="42"/>
      <c r="E585" s="42"/>
      <c r="F585" s="42"/>
      <c r="G585" s="42"/>
      <c r="H585" s="42"/>
      <c r="I585" s="42"/>
      <c r="J585" s="42"/>
      <c r="K585" s="42"/>
      <c r="L585" s="42"/>
      <c r="M585" s="42"/>
      <c r="N585" s="42"/>
      <c r="O585" s="42"/>
      <c r="P585" s="42"/>
      <c r="Q585" s="42"/>
      <c r="R585" s="42"/>
      <c r="S585" s="42"/>
      <c r="T585" s="42"/>
      <c r="U585" s="42"/>
      <c r="V585" s="42"/>
      <c r="W585" s="42"/>
      <c r="X585" s="42"/>
      <c r="Y585" s="42"/>
      <c r="Z585" s="42"/>
      <c r="AA585" s="42"/>
      <c r="AB585" s="43"/>
      <c r="AC585" s="43"/>
      <c r="AD585" s="43"/>
      <c r="AE585" s="43"/>
      <c r="AF585" s="43"/>
      <c r="AG585" s="43"/>
      <c r="AH585" s="43"/>
      <c r="AI585" s="43"/>
      <c r="AJ585" s="43"/>
      <c r="AK585" s="43"/>
      <c r="AL585" s="43"/>
      <c r="AM585" s="43"/>
      <c r="AN585" s="43"/>
      <c r="AO585" s="43"/>
      <c r="AP585" s="43"/>
      <c r="AQ585" s="43"/>
      <c r="AR585" s="43"/>
      <c r="AS585" s="43"/>
      <c r="AT585" s="43"/>
      <c r="AU585" s="43"/>
      <c r="AV585" s="43"/>
      <c r="AW585" s="43"/>
      <c r="AX585" s="43"/>
      <c r="AY585" s="43"/>
      <c r="AZ585" s="43"/>
      <c r="BA585" s="43"/>
      <c r="BB585" s="43"/>
      <c r="BC585" s="43"/>
      <c r="BD585" s="43"/>
      <c r="BE585" s="43"/>
      <c r="BF585" s="43"/>
      <c r="BG585" s="43"/>
      <c r="BH585" s="43"/>
      <c r="BI585" s="43"/>
      <c r="BJ585" s="43"/>
      <c r="BK585" s="43"/>
      <c r="BL585" s="43"/>
      <c r="BM585" s="43"/>
      <c r="BN585" s="43"/>
      <c r="BO585" s="43"/>
      <c r="BP585" s="43"/>
      <c r="BQ585" s="43"/>
      <c r="BR585" s="43"/>
      <c r="BS585" s="43"/>
      <c r="BT585" s="43"/>
      <c r="BU585" s="43"/>
      <c r="BV585" s="43"/>
      <c r="BW585" s="43"/>
      <c r="BX585" s="43"/>
      <c r="BY585" s="43"/>
      <c r="BZ585" s="43"/>
      <c r="CA585" s="43"/>
      <c r="CB585" s="43"/>
      <c r="CC585" s="43"/>
      <c r="CD585" s="43"/>
      <c r="CE585" s="43"/>
      <c r="CF585" s="43"/>
      <c r="CG585" s="43"/>
      <c r="CH585" s="43"/>
      <c r="CI585" s="43"/>
      <c r="CJ585" s="43"/>
      <c r="CK585" s="43"/>
      <c r="CL585" s="43"/>
      <c r="CM585" s="43"/>
      <c r="CN585" s="43"/>
      <c r="CO585" s="43"/>
      <c r="CP585" s="43"/>
      <c r="CQ585" s="43"/>
      <c r="CR585" s="43"/>
      <c r="CS585" s="43"/>
      <c r="CT585" s="43"/>
      <c r="CU585" s="43"/>
      <c r="CV585" s="43"/>
      <c r="CW585" s="43"/>
      <c r="CX585" s="43"/>
      <c r="CY585" s="43"/>
      <c r="CZ585" s="43"/>
      <c r="DA585" s="43"/>
      <c r="DB585" s="43"/>
      <c r="DC585" s="43"/>
    </row>
    <row r="586" spans="1:107" x14ac:dyDescent="0.25">
      <c r="A586" s="41"/>
      <c r="B586" s="41"/>
      <c r="C586" s="41"/>
      <c r="D586" s="42"/>
      <c r="E586" s="42"/>
      <c r="F586" s="42"/>
      <c r="G586" s="42"/>
      <c r="H586" s="42"/>
      <c r="I586" s="42"/>
      <c r="J586" s="42"/>
      <c r="K586" s="42"/>
      <c r="L586" s="42"/>
      <c r="M586" s="42"/>
      <c r="N586" s="42"/>
      <c r="O586" s="42"/>
      <c r="P586" s="42"/>
      <c r="Q586" s="42"/>
      <c r="R586" s="42"/>
      <c r="S586" s="42"/>
      <c r="T586" s="42"/>
      <c r="U586" s="42"/>
      <c r="V586" s="42"/>
      <c r="W586" s="42"/>
      <c r="X586" s="42"/>
      <c r="Y586" s="42"/>
      <c r="Z586" s="42"/>
      <c r="AA586" s="42"/>
      <c r="AB586" s="43"/>
      <c r="AC586" s="43"/>
      <c r="AD586" s="43"/>
      <c r="AE586" s="43"/>
      <c r="AF586" s="43"/>
      <c r="AG586" s="43"/>
      <c r="AH586" s="43"/>
      <c r="AI586" s="43"/>
      <c r="AJ586" s="43"/>
      <c r="AK586" s="43"/>
      <c r="AL586" s="43"/>
      <c r="AM586" s="43"/>
      <c r="AN586" s="43"/>
      <c r="AO586" s="43"/>
      <c r="AP586" s="43"/>
      <c r="AQ586" s="43"/>
      <c r="AR586" s="43"/>
      <c r="AS586" s="43"/>
      <c r="AT586" s="43"/>
      <c r="AU586" s="43"/>
      <c r="AV586" s="43"/>
      <c r="AW586" s="43"/>
      <c r="AX586" s="43"/>
      <c r="AY586" s="43"/>
      <c r="AZ586" s="43"/>
      <c r="BA586" s="43"/>
      <c r="BB586" s="43"/>
      <c r="BC586" s="43"/>
      <c r="BD586" s="43"/>
      <c r="BE586" s="43"/>
      <c r="BF586" s="43"/>
      <c r="BG586" s="43"/>
      <c r="BH586" s="43"/>
      <c r="BI586" s="43"/>
      <c r="BJ586" s="43"/>
      <c r="BK586" s="43"/>
      <c r="BL586" s="43"/>
      <c r="BM586" s="43"/>
      <c r="BN586" s="43"/>
      <c r="BO586" s="43"/>
      <c r="BP586" s="43"/>
      <c r="BQ586" s="43"/>
      <c r="BR586" s="43"/>
      <c r="BS586" s="43"/>
      <c r="BT586" s="43"/>
      <c r="BU586" s="43"/>
      <c r="BV586" s="43"/>
      <c r="BW586" s="43"/>
      <c r="BX586" s="43"/>
      <c r="BY586" s="43"/>
      <c r="BZ586" s="43"/>
      <c r="CA586" s="43"/>
      <c r="CB586" s="43"/>
      <c r="CC586" s="43"/>
      <c r="CD586" s="43"/>
      <c r="CE586" s="43"/>
      <c r="CF586" s="43"/>
      <c r="CG586" s="43"/>
      <c r="CH586" s="43"/>
      <c r="CI586" s="43"/>
      <c r="CJ586" s="43"/>
      <c r="CK586" s="43"/>
      <c r="CL586" s="43"/>
      <c r="CM586" s="43"/>
      <c r="CN586" s="43"/>
      <c r="CO586" s="43"/>
      <c r="CP586" s="43"/>
      <c r="CQ586" s="43"/>
      <c r="CR586" s="43"/>
      <c r="CS586" s="43"/>
      <c r="CT586" s="43"/>
      <c r="CU586" s="43"/>
      <c r="CV586" s="43"/>
      <c r="CW586" s="43"/>
      <c r="CX586" s="43"/>
      <c r="CY586" s="43"/>
      <c r="CZ586" s="43"/>
      <c r="DA586" s="43"/>
      <c r="DB586" s="43"/>
      <c r="DC586" s="43"/>
    </row>
    <row r="587" spans="1:107" x14ac:dyDescent="0.25">
      <c r="A587" s="41"/>
      <c r="B587" s="41"/>
      <c r="C587" s="41"/>
      <c r="D587" s="42"/>
      <c r="E587" s="42"/>
      <c r="F587" s="42"/>
      <c r="G587" s="42"/>
      <c r="H587" s="42"/>
      <c r="I587" s="42"/>
      <c r="J587" s="42"/>
      <c r="K587" s="42"/>
      <c r="L587" s="42"/>
      <c r="M587" s="42"/>
      <c r="N587" s="42"/>
      <c r="O587" s="42"/>
      <c r="P587" s="42"/>
      <c r="Q587" s="42"/>
      <c r="R587" s="42"/>
      <c r="S587" s="42"/>
      <c r="T587" s="42"/>
      <c r="U587" s="42"/>
      <c r="V587" s="42"/>
      <c r="W587" s="42"/>
      <c r="X587" s="42"/>
      <c r="Y587" s="42"/>
      <c r="Z587" s="42"/>
      <c r="AA587" s="42"/>
      <c r="AB587" s="43"/>
      <c r="AC587" s="43"/>
      <c r="AD587" s="43"/>
      <c r="AE587" s="43"/>
      <c r="AF587" s="43"/>
      <c r="AG587" s="43"/>
      <c r="AH587" s="43"/>
      <c r="AI587" s="43"/>
      <c r="AJ587" s="43"/>
      <c r="AK587" s="43"/>
      <c r="AL587" s="43"/>
      <c r="AM587" s="43"/>
      <c r="AN587" s="43"/>
      <c r="AO587" s="43"/>
      <c r="AP587" s="43"/>
      <c r="AQ587" s="43"/>
      <c r="AR587" s="43"/>
      <c r="AS587" s="43"/>
      <c r="AT587" s="43"/>
      <c r="AU587" s="43"/>
      <c r="AV587" s="43"/>
      <c r="AW587" s="43"/>
      <c r="AX587" s="43"/>
      <c r="AY587" s="43"/>
      <c r="AZ587" s="43"/>
      <c r="BA587" s="43"/>
      <c r="BB587" s="43"/>
      <c r="BC587" s="43"/>
      <c r="BD587" s="43"/>
      <c r="BE587" s="43"/>
      <c r="BF587" s="43"/>
      <c r="BG587" s="43"/>
      <c r="BH587" s="43"/>
      <c r="BI587" s="43"/>
      <c r="BJ587" s="43"/>
      <c r="BK587" s="43"/>
      <c r="BL587" s="43"/>
      <c r="BM587" s="43"/>
      <c r="BN587" s="43"/>
      <c r="BO587" s="43"/>
      <c r="BP587" s="43"/>
      <c r="BQ587" s="43"/>
      <c r="BR587" s="43"/>
      <c r="BS587" s="43"/>
      <c r="BT587" s="43"/>
      <c r="BU587" s="43"/>
      <c r="BV587" s="43"/>
      <c r="BW587" s="43"/>
      <c r="BX587" s="43"/>
      <c r="BY587" s="43"/>
      <c r="BZ587" s="43"/>
      <c r="CA587" s="43"/>
      <c r="CB587" s="43"/>
      <c r="CC587" s="43"/>
      <c r="CD587" s="43"/>
      <c r="CE587" s="43"/>
      <c r="CF587" s="43"/>
      <c r="CG587" s="43"/>
      <c r="CH587" s="43"/>
      <c r="CI587" s="43"/>
      <c r="CJ587" s="43"/>
      <c r="CK587" s="43"/>
      <c r="CL587" s="43"/>
      <c r="CM587" s="43"/>
      <c r="CN587" s="43"/>
      <c r="CO587" s="43"/>
      <c r="CP587" s="43"/>
      <c r="CQ587" s="43"/>
      <c r="CR587" s="43"/>
      <c r="CS587" s="43"/>
      <c r="CT587" s="43"/>
      <c r="CU587" s="43"/>
      <c r="CV587" s="43"/>
      <c r="CW587" s="43"/>
      <c r="CX587" s="43"/>
      <c r="CY587" s="43"/>
      <c r="CZ587" s="43"/>
      <c r="DA587" s="43"/>
      <c r="DB587" s="43"/>
      <c r="DC587" s="43"/>
    </row>
    <row r="588" spans="1:107" x14ac:dyDescent="0.25">
      <c r="A588" s="41"/>
      <c r="B588" s="41"/>
      <c r="C588" s="41"/>
      <c r="D588" s="42"/>
      <c r="E588" s="42"/>
      <c r="F588" s="42"/>
      <c r="G588" s="42"/>
      <c r="H588" s="42"/>
      <c r="I588" s="42"/>
      <c r="J588" s="42"/>
      <c r="K588" s="42"/>
      <c r="L588" s="42"/>
      <c r="M588" s="42"/>
      <c r="N588" s="42"/>
      <c r="O588" s="42"/>
      <c r="P588" s="42"/>
      <c r="Q588" s="42"/>
      <c r="R588" s="42"/>
      <c r="S588" s="42"/>
      <c r="T588" s="42"/>
      <c r="U588" s="42"/>
      <c r="V588" s="42"/>
      <c r="W588" s="42"/>
      <c r="X588" s="42"/>
      <c r="Y588" s="42"/>
      <c r="Z588" s="42"/>
      <c r="AA588" s="42"/>
      <c r="AB588" s="43"/>
      <c r="AC588" s="43"/>
      <c r="AD588" s="43"/>
      <c r="AE588" s="43"/>
      <c r="AF588" s="43"/>
      <c r="AG588" s="43"/>
      <c r="AH588" s="43"/>
      <c r="AI588" s="43"/>
      <c r="AJ588" s="43"/>
      <c r="AK588" s="43"/>
      <c r="AL588" s="43"/>
      <c r="AM588" s="43"/>
      <c r="AN588" s="43"/>
      <c r="AO588" s="43"/>
      <c r="AP588" s="43"/>
      <c r="AQ588" s="43"/>
      <c r="AR588" s="43"/>
      <c r="AS588" s="43"/>
      <c r="AT588" s="43"/>
      <c r="AU588" s="43"/>
      <c r="AV588" s="43"/>
      <c r="AW588" s="43"/>
      <c r="AX588" s="43"/>
      <c r="AY588" s="43"/>
      <c r="AZ588" s="43"/>
      <c r="BA588" s="43"/>
      <c r="BB588" s="43"/>
      <c r="BC588" s="43"/>
      <c r="BD588" s="43"/>
      <c r="BE588" s="43"/>
      <c r="BF588" s="43"/>
      <c r="BG588" s="43"/>
      <c r="BH588" s="43"/>
      <c r="BI588" s="43"/>
      <c r="BJ588" s="43"/>
      <c r="BK588" s="43"/>
      <c r="BL588" s="43"/>
      <c r="BM588" s="43"/>
      <c r="BN588" s="43"/>
      <c r="BO588" s="43"/>
      <c r="BP588" s="43"/>
      <c r="BQ588" s="43"/>
      <c r="BR588" s="43"/>
      <c r="BS588" s="43"/>
      <c r="BT588" s="43"/>
      <c r="BU588" s="43"/>
      <c r="BV588" s="43"/>
      <c r="BW588" s="43"/>
      <c r="BX588" s="43"/>
      <c r="BY588" s="43"/>
      <c r="BZ588" s="43"/>
      <c r="CA588" s="43"/>
      <c r="CB588" s="43"/>
      <c r="CC588" s="43"/>
      <c r="CD588" s="43"/>
      <c r="CE588" s="43"/>
      <c r="CF588" s="43"/>
      <c r="CG588" s="43"/>
      <c r="CH588" s="43"/>
      <c r="CI588" s="43"/>
      <c r="CJ588" s="43"/>
      <c r="CK588" s="43"/>
      <c r="CL588" s="43"/>
      <c r="CM588" s="43"/>
      <c r="CN588" s="43"/>
      <c r="CO588" s="43"/>
      <c r="CP588" s="43"/>
      <c r="CQ588" s="43"/>
      <c r="CR588" s="43"/>
      <c r="CS588" s="43"/>
      <c r="CT588" s="43"/>
      <c r="CU588" s="43"/>
      <c r="CV588" s="43"/>
      <c r="CW588" s="43"/>
      <c r="CX588" s="43"/>
      <c r="CY588" s="43"/>
      <c r="CZ588" s="43"/>
      <c r="DA588" s="43"/>
      <c r="DB588" s="43"/>
      <c r="DC588" s="43"/>
    </row>
    <row r="589" spans="1:107" x14ac:dyDescent="0.25">
      <c r="A589" s="41"/>
      <c r="B589" s="41"/>
      <c r="C589" s="41"/>
      <c r="D589" s="42"/>
      <c r="E589" s="42"/>
      <c r="F589" s="42"/>
      <c r="G589" s="42"/>
      <c r="H589" s="42"/>
      <c r="I589" s="42"/>
      <c r="J589" s="42"/>
      <c r="K589" s="42"/>
      <c r="L589" s="42"/>
      <c r="M589" s="42"/>
      <c r="N589" s="42"/>
      <c r="O589" s="42"/>
      <c r="P589" s="42"/>
      <c r="Q589" s="42"/>
      <c r="R589" s="42"/>
      <c r="S589" s="42"/>
      <c r="T589" s="42"/>
      <c r="U589" s="42"/>
      <c r="V589" s="42"/>
      <c r="W589" s="42"/>
      <c r="X589" s="42"/>
      <c r="Y589" s="42"/>
      <c r="Z589" s="42"/>
      <c r="AA589" s="42"/>
      <c r="AB589" s="43"/>
      <c r="AC589" s="43"/>
      <c r="AD589" s="43"/>
      <c r="AE589" s="43"/>
      <c r="AF589" s="43"/>
      <c r="AG589" s="43"/>
      <c r="AH589" s="43"/>
      <c r="AI589" s="43"/>
      <c r="AJ589" s="43"/>
      <c r="AK589" s="43"/>
      <c r="AL589" s="43"/>
      <c r="AM589" s="43"/>
      <c r="AN589" s="43"/>
      <c r="AO589" s="43"/>
      <c r="AP589" s="43"/>
      <c r="AQ589" s="43"/>
      <c r="AR589" s="43"/>
      <c r="AS589" s="43"/>
      <c r="AT589" s="43"/>
      <c r="AU589" s="43"/>
      <c r="AV589" s="43"/>
      <c r="AW589" s="43"/>
      <c r="AX589" s="43"/>
      <c r="AY589" s="43"/>
      <c r="AZ589" s="43"/>
      <c r="BA589" s="43"/>
      <c r="BB589" s="43"/>
      <c r="BC589" s="43"/>
      <c r="BD589" s="43"/>
      <c r="BE589" s="43"/>
      <c r="BF589" s="43"/>
      <c r="BG589" s="43"/>
      <c r="BH589" s="43"/>
      <c r="BI589" s="43"/>
      <c r="BJ589" s="43"/>
      <c r="BK589" s="43"/>
      <c r="BL589" s="43"/>
      <c r="BM589" s="43"/>
      <c r="BN589" s="43"/>
      <c r="BO589" s="43"/>
      <c r="BP589" s="43"/>
      <c r="BQ589" s="43"/>
      <c r="BR589" s="43"/>
      <c r="BS589" s="43"/>
      <c r="BT589" s="43"/>
      <c r="BU589" s="43"/>
      <c r="BV589" s="43"/>
      <c r="BW589" s="43"/>
      <c r="BX589" s="43"/>
      <c r="BY589" s="43"/>
      <c r="BZ589" s="43"/>
      <c r="CA589" s="43"/>
      <c r="CB589" s="43"/>
      <c r="CC589" s="43"/>
      <c r="CD589" s="43"/>
      <c r="CE589" s="43"/>
      <c r="CF589" s="43"/>
      <c r="CG589" s="43"/>
      <c r="CH589" s="43"/>
      <c r="CI589" s="43"/>
      <c r="CJ589" s="43"/>
      <c r="CK589" s="43"/>
      <c r="CL589" s="43"/>
      <c r="CM589" s="43"/>
      <c r="CN589" s="43"/>
      <c r="CO589" s="43"/>
      <c r="CP589" s="43"/>
      <c r="CQ589" s="43"/>
      <c r="CR589" s="43"/>
      <c r="CS589" s="43"/>
      <c r="CT589" s="43"/>
      <c r="CU589" s="43"/>
      <c r="CV589" s="43"/>
      <c r="CW589" s="43"/>
      <c r="CX589" s="43"/>
      <c r="CY589" s="43"/>
      <c r="CZ589" s="43"/>
      <c r="DA589" s="43"/>
      <c r="DB589" s="43"/>
      <c r="DC589" s="43"/>
    </row>
    <row r="590" spans="1:107" x14ac:dyDescent="0.25">
      <c r="A590" s="41"/>
      <c r="B590" s="41"/>
      <c r="C590" s="41"/>
      <c r="D590" s="42"/>
      <c r="E590" s="42"/>
      <c r="F590" s="42"/>
      <c r="G590" s="42"/>
      <c r="H590" s="42"/>
      <c r="I590" s="42"/>
      <c r="J590" s="42"/>
      <c r="K590" s="42"/>
      <c r="L590" s="42"/>
      <c r="M590" s="42"/>
      <c r="N590" s="42"/>
      <c r="O590" s="42"/>
      <c r="P590" s="42"/>
      <c r="Q590" s="42"/>
      <c r="R590" s="42"/>
      <c r="S590" s="42"/>
      <c r="T590" s="42"/>
      <c r="U590" s="42"/>
      <c r="V590" s="42"/>
      <c r="W590" s="42"/>
      <c r="X590" s="42"/>
      <c r="Y590" s="42"/>
      <c r="Z590" s="42"/>
      <c r="AA590" s="42"/>
      <c r="AB590" s="43"/>
      <c r="AC590" s="43"/>
      <c r="AD590" s="43"/>
      <c r="AE590" s="43"/>
      <c r="AF590" s="43"/>
      <c r="AG590" s="43"/>
      <c r="AH590" s="43"/>
      <c r="AI590" s="43"/>
      <c r="AJ590" s="43"/>
      <c r="AK590" s="43"/>
      <c r="AL590" s="43"/>
      <c r="AM590" s="43"/>
      <c r="AN590" s="43"/>
      <c r="AO590" s="43"/>
      <c r="AP590" s="43"/>
      <c r="AQ590" s="43"/>
      <c r="AR590" s="43"/>
      <c r="AS590" s="43"/>
      <c r="AT590" s="43"/>
      <c r="AU590" s="43"/>
      <c r="AV590" s="43"/>
      <c r="AW590" s="43"/>
      <c r="AX590" s="43"/>
      <c r="AY590" s="43"/>
      <c r="AZ590" s="43"/>
      <c r="BA590" s="43"/>
      <c r="BB590" s="43"/>
      <c r="BC590" s="43"/>
      <c r="BD590" s="43"/>
      <c r="BE590" s="43"/>
      <c r="BF590" s="43"/>
      <c r="BG590" s="43"/>
      <c r="BH590" s="43"/>
      <c r="BI590" s="43"/>
      <c r="BJ590" s="43"/>
      <c r="BK590" s="43"/>
      <c r="BL590" s="43"/>
      <c r="BM590" s="43"/>
      <c r="BN590" s="43"/>
      <c r="BO590" s="43"/>
      <c r="BP590" s="43"/>
      <c r="BQ590" s="43"/>
      <c r="BR590" s="43"/>
      <c r="BS590" s="43"/>
      <c r="BT590" s="43"/>
      <c r="BU590" s="43"/>
      <c r="BV590" s="43"/>
      <c r="BW590" s="43"/>
      <c r="BX590" s="43"/>
      <c r="BY590" s="43"/>
      <c r="BZ590" s="43"/>
      <c r="CA590" s="43"/>
      <c r="CB590" s="43"/>
      <c r="CC590" s="43"/>
      <c r="CD590" s="43"/>
      <c r="CE590" s="43"/>
      <c r="CF590" s="43"/>
      <c r="CG590" s="43"/>
      <c r="CH590" s="43"/>
      <c r="CI590" s="43"/>
      <c r="CJ590" s="43"/>
      <c r="CK590" s="43"/>
      <c r="CL590" s="43"/>
      <c r="CM590" s="43"/>
      <c r="CN590" s="43"/>
      <c r="CO590" s="43"/>
      <c r="CP590" s="43"/>
      <c r="CQ590" s="43"/>
      <c r="CR590" s="43"/>
      <c r="CS590" s="43"/>
      <c r="CT590" s="43"/>
      <c r="CU590" s="43"/>
      <c r="CV590" s="43"/>
      <c r="CW590" s="43"/>
      <c r="CX590" s="43"/>
      <c r="CY590" s="43"/>
      <c r="CZ590" s="43"/>
      <c r="DA590" s="43"/>
      <c r="DB590" s="43"/>
      <c r="DC590" s="43"/>
    </row>
    <row r="591" spans="1:107" x14ac:dyDescent="0.25">
      <c r="A591" s="41"/>
      <c r="B591" s="41"/>
      <c r="C591" s="41"/>
      <c r="D591" s="42"/>
      <c r="E591" s="42"/>
      <c r="F591" s="42"/>
      <c r="G591" s="42"/>
      <c r="H591" s="42"/>
      <c r="I591" s="42"/>
      <c r="J591" s="42"/>
      <c r="K591" s="42"/>
      <c r="L591" s="42"/>
      <c r="M591" s="42"/>
      <c r="N591" s="42"/>
      <c r="O591" s="42"/>
      <c r="P591" s="42"/>
      <c r="Q591" s="42"/>
      <c r="R591" s="42"/>
      <c r="S591" s="42"/>
      <c r="T591" s="42"/>
      <c r="U591" s="42"/>
      <c r="V591" s="42"/>
      <c r="W591" s="42"/>
      <c r="X591" s="42"/>
      <c r="Y591" s="42"/>
      <c r="Z591" s="42"/>
      <c r="AA591" s="42"/>
      <c r="AB591" s="43"/>
      <c r="AC591" s="43"/>
      <c r="AD591" s="43"/>
      <c r="AE591" s="43"/>
      <c r="AF591" s="43"/>
      <c r="AG591" s="43"/>
      <c r="AH591" s="43"/>
      <c r="AI591" s="43"/>
      <c r="AJ591" s="43"/>
      <c r="AK591" s="43"/>
      <c r="AL591" s="43"/>
      <c r="AM591" s="43"/>
      <c r="AN591" s="43"/>
      <c r="AO591" s="43"/>
      <c r="AP591" s="43"/>
      <c r="AQ591" s="43"/>
      <c r="AR591" s="43"/>
      <c r="AS591" s="43"/>
      <c r="AT591" s="43"/>
      <c r="AU591" s="43"/>
      <c r="AV591" s="43"/>
      <c r="AW591" s="43"/>
      <c r="AX591" s="43"/>
      <c r="AY591" s="43"/>
      <c r="AZ591" s="43"/>
      <c r="BA591" s="43"/>
      <c r="BB591" s="43"/>
      <c r="BC591" s="43"/>
      <c r="BD591" s="43"/>
      <c r="BE591" s="43"/>
      <c r="BF591" s="43"/>
      <c r="BG591" s="43"/>
      <c r="BH591" s="43"/>
      <c r="BI591" s="43"/>
      <c r="BJ591" s="43"/>
      <c r="BK591" s="43"/>
      <c r="BL591" s="43"/>
      <c r="BM591" s="43"/>
      <c r="BN591" s="43"/>
      <c r="BO591" s="43"/>
      <c r="BP591" s="43"/>
      <c r="BQ591" s="43"/>
      <c r="BR591" s="43"/>
      <c r="BS591" s="43"/>
      <c r="BT591" s="43"/>
      <c r="BU591" s="43"/>
      <c r="BV591" s="43"/>
      <c r="BW591" s="43"/>
      <c r="BX591" s="43"/>
      <c r="BY591" s="43"/>
      <c r="BZ591" s="43"/>
      <c r="CA591" s="43"/>
      <c r="CB591" s="43"/>
      <c r="CC591" s="43"/>
      <c r="CD591" s="43"/>
      <c r="CE591" s="43"/>
      <c r="CF591" s="43"/>
      <c r="CG591" s="43"/>
      <c r="CH591" s="43"/>
      <c r="CI591" s="43"/>
      <c r="CJ591" s="43"/>
      <c r="CK591" s="43"/>
      <c r="CL591" s="43"/>
      <c r="CM591" s="43"/>
      <c r="CN591" s="43"/>
      <c r="CO591" s="43"/>
      <c r="CP591" s="43"/>
      <c r="CQ591" s="43"/>
      <c r="CR591" s="43"/>
      <c r="CS591" s="43"/>
      <c r="CT591" s="43"/>
      <c r="CU591" s="43"/>
      <c r="CV591" s="43"/>
      <c r="CW591" s="43"/>
      <c r="CX591" s="43"/>
      <c r="CY591" s="43"/>
      <c r="CZ591" s="43"/>
      <c r="DA591" s="43"/>
      <c r="DB591" s="43"/>
      <c r="DC591" s="43"/>
    </row>
    <row r="592" spans="1:107" x14ac:dyDescent="0.25">
      <c r="A592" s="41"/>
      <c r="B592" s="41"/>
      <c r="C592" s="41"/>
      <c r="D592" s="42"/>
      <c r="E592" s="42"/>
      <c r="F592" s="42"/>
      <c r="G592" s="42"/>
      <c r="H592" s="42"/>
      <c r="I592" s="42"/>
      <c r="J592" s="42"/>
      <c r="K592" s="42"/>
      <c r="L592" s="42"/>
      <c r="M592" s="42"/>
      <c r="N592" s="42"/>
      <c r="O592" s="42"/>
      <c r="P592" s="42"/>
      <c r="Q592" s="42"/>
      <c r="R592" s="42"/>
      <c r="S592" s="42"/>
      <c r="T592" s="42"/>
      <c r="U592" s="42"/>
      <c r="V592" s="42"/>
      <c r="W592" s="42"/>
      <c r="X592" s="42"/>
      <c r="Y592" s="42"/>
      <c r="Z592" s="42"/>
      <c r="AA592" s="42"/>
      <c r="AB592" s="43"/>
      <c r="AC592" s="43"/>
      <c r="AD592" s="43"/>
      <c r="AE592" s="43"/>
      <c r="AF592" s="43"/>
      <c r="AG592" s="43"/>
      <c r="AH592" s="43"/>
      <c r="AI592" s="43"/>
      <c r="AJ592" s="43"/>
      <c r="AK592" s="43"/>
      <c r="AL592" s="43"/>
      <c r="AM592" s="43"/>
      <c r="AN592" s="43"/>
      <c r="AO592" s="43"/>
      <c r="AP592" s="43"/>
      <c r="AQ592" s="43"/>
      <c r="AR592" s="43"/>
      <c r="AS592" s="43"/>
      <c r="AT592" s="43"/>
      <c r="AU592" s="43"/>
      <c r="AV592" s="43"/>
      <c r="AW592" s="43"/>
      <c r="AX592" s="43"/>
      <c r="AY592" s="43"/>
      <c r="AZ592" s="43"/>
      <c r="BA592" s="43"/>
      <c r="BB592" s="43"/>
      <c r="BC592" s="43"/>
      <c r="BD592" s="43"/>
      <c r="BE592" s="43"/>
      <c r="BF592" s="43"/>
      <c r="BG592" s="43"/>
      <c r="BH592" s="43"/>
      <c r="BI592" s="43"/>
      <c r="BJ592" s="43"/>
      <c r="BK592" s="43"/>
      <c r="BL592" s="43"/>
      <c r="BM592" s="43"/>
      <c r="BN592" s="43"/>
      <c r="BO592" s="43"/>
      <c r="BP592" s="43"/>
      <c r="BQ592" s="43"/>
      <c r="BR592" s="43"/>
      <c r="BS592" s="43"/>
      <c r="BT592" s="43"/>
      <c r="BU592" s="43"/>
      <c r="BV592" s="43"/>
      <c r="BW592" s="43"/>
      <c r="BX592" s="43"/>
      <c r="BY592" s="43"/>
      <c r="BZ592" s="43"/>
      <c r="CA592" s="43"/>
      <c r="CB592" s="43"/>
      <c r="CC592" s="43"/>
      <c r="CD592" s="43"/>
      <c r="CE592" s="43"/>
      <c r="CF592" s="43"/>
      <c r="CG592" s="43"/>
      <c r="CH592" s="43"/>
      <c r="CI592" s="43"/>
      <c r="CJ592" s="43"/>
      <c r="CK592" s="43"/>
      <c r="CL592" s="43"/>
      <c r="CM592" s="43"/>
      <c r="CN592" s="43"/>
      <c r="CO592" s="43"/>
      <c r="CP592" s="43"/>
      <c r="CQ592" s="43"/>
      <c r="CR592" s="43"/>
      <c r="CS592" s="43"/>
      <c r="CT592" s="43"/>
      <c r="CU592" s="43"/>
      <c r="CV592" s="43"/>
      <c r="CW592" s="43"/>
      <c r="CX592" s="43"/>
      <c r="CY592" s="43"/>
      <c r="CZ592" s="43"/>
      <c r="DA592" s="43"/>
      <c r="DB592" s="43"/>
      <c r="DC592" s="43"/>
    </row>
    <row r="593" spans="1:107" x14ac:dyDescent="0.25">
      <c r="A593" s="41"/>
      <c r="B593" s="41"/>
      <c r="C593" s="41"/>
      <c r="D593" s="42"/>
      <c r="E593" s="42"/>
      <c r="F593" s="42"/>
      <c r="G593" s="42"/>
      <c r="H593" s="42"/>
      <c r="I593" s="42"/>
      <c r="J593" s="42"/>
      <c r="K593" s="42"/>
      <c r="L593" s="42"/>
      <c r="M593" s="42"/>
      <c r="N593" s="42"/>
      <c r="O593" s="42"/>
      <c r="P593" s="42"/>
      <c r="Q593" s="42"/>
      <c r="R593" s="42"/>
      <c r="S593" s="42"/>
      <c r="T593" s="42"/>
      <c r="U593" s="42"/>
      <c r="V593" s="42"/>
      <c r="W593" s="42"/>
      <c r="X593" s="42"/>
      <c r="Y593" s="42"/>
      <c r="Z593" s="42"/>
      <c r="AA593" s="42"/>
      <c r="AB593" s="43"/>
      <c r="AC593" s="43"/>
      <c r="AD593" s="43"/>
      <c r="AE593" s="43"/>
      <c r="AF593" s="43"/>
      <c r="AG593" s="43"/>
      <c r="AH593" s="43"/>
      <c r="AI593" s="43"/>
      <c r="AJ593" s="43"/>
      <c r="AK593" s="43"/>
      <c r="AL593" s="43"/>
      <c r="AM593" s="43"/>
      <c r="AN593" s="43"/>
      <c r="AO593" s="43"/>
      <c r="AP593" s="43"/>
      <c r="AQ593" s="43"/>
      <c r="AR593" s="43"/>
      <c r="AS593" s="43"/>
      <c r="AT593" s="43"/>
      <c r="AU593" s="43"/>
      <c r="AV593" s="43"/>
      <c r="AW593" s="43"/>
      <c r="AX593" s="43"/>
      <c r="AY593" s="43"/>
      <c r="AZ593" s="43"/>
      <c r="BA593" s="43"/>
      <c r="BB593" s="43"/>
      <c r="BC593" s="43"/>
      <c r="BD593" s="43"/>
      <c r="BE593" s="43"/>
      <c r="BF593" s="43"/>
      <c r="BG593" s="43"/>
      <c r="BH593" s="43"/>
      <c r="BI593" s="43"/>
      <c r="BJ593" s="43"/>
      <c r="BK593" s="43"/>
      <c r="BL593" s="43"/>
      <c r="BM593" s="43"/>
      <c r="BN593" s="43"/>
      <c r="BO593" s="43"/>
      <c r="BP593" s="43"/>
      <c r="BQ593" s="43"/>
      <c r="BR593" s="43"/>
      <c r="BS593" s="43"/>
      <c r="BT593" s="43"/>
      <c r="BU593" s="43"/>
      <c r="BV593" s="43"/>
      <c r="BW593" s="43"/>
      <c r="BX593" s="43"/>
      <c r="BY593" s="43"/>
      <c r="BZ593" s="43"/>
      <c r="CA593" s="43"/>
      <c r="CB593" s="43"/>
      <c r="CC593" s="43"/>
      <c r="CD593" s="43"/>
      <c r="CE593" s="43"/>
      <c r="CF593" s="43"/>
      <c r="CG593" s="43"/>
      <c r="CH593" s="43"/>
      <c r="CI593" s="43"/>
      <c r="CJ593" s="43"/>
      <c r="CK593" s="43"/>
      <c r="CL593" s="43"/>
      <c r="CM593" s="43"/>
      <c r="CN593" s="43"/>
      <c r="CO593" s="43"/>
      <c r="CP593" s="43"/>
      <c r="CQ593" s="43"/>
      <c r="CR593" s="43"/>
      <c r="CS593" s="43"/>
      <c r="CT593" s="43"/>
      <c r="CU593" s="43"/>
      <c r="CV593" s="43"/>
      <c r="CW593" s="43"/>
      <c r="CX593" s="43"/>
      <c r="CY593" s="43"/>
      <c r="CZ593" s="43"/>
      <c r="DA593" s="43"/>
      <c r="DB593" s="43"/>
      <c r="DC593" s="43"/>
    </row>
    <row r="594" spans="1:107" x14ac:dyDescent="0.25">
      <c r="A594" s="41"/>
      <c r="B594" s="41"/>
      <c r="C594" s="41"/>
      <c r="D594" s="42"/>
      <c r="E594" s="42"/>
      <c r="F594" s="42"/>
      <c r="G594" s="42"/>
      <c r="H594" s="42"/>
      <c r="I594" s="42"/>
      <c r="J594" s="42"/>
      <c r="K594" s="42"/>
      <c r="L594" s="42"/>
      <c r="M594" s="42"/>
      <c r="N594" s="42"/>
      <c r="O594" s="42"/>
      <c r="P594" s="42"/>
      <c r="Q594" s="42"/>
      <c r="R594" s="42"/>
      <c r="S594" s="42"/>
      <c r="T594" s="42"/>
      <c r="U594" s="42"/>
      <c r="V594" s="42"/>
      <c r="W594" s="42"/>
      <c r="X594" s="42"/>
      <c r="Y594" s="42"/>
      <c r="Z594" s="42"/>
      <c r="AA594" s="42"/>
      <c r="AB594" s="43"/>
      <c r="AC594" s="43"/>
      <c r="AD594" s="43"/>
      <c r="AE594" s="43"/>
      <c r="AF594" s="43"/>
      <c r="AG594" s="43"/>
      <c r="AH594" s="43"/>
      <c r="AI594" s="43"/>
      <c r="AJ594" s="43"/>
      <c r="AK594" s="43"/>
      <c r="AL594" s="43"/>
      <c r="AM594" s="43"/>
      <c r="AN594" s="43"/>
      <c r="AO594" s="43"/>
      <c r="AP594" s="43"/>
      <c r="AQ594" s="43"/>
      <c r="AR594" s="43"/>
      <c r="AS594" s="43"/>
      <c r="AT594" s="43"/>
      <c r="AU594" s="43"/>
      <c r="AV594" s="43"/>
      <c r="AW594" s="43"/>
      <c r="AX594" s="43"/>
      <c r="AY594" s="43"/>
      <c r="AZ594" s="43"/>
      <c r="BA594" s="43"/>
      <c r="BB594" s="43"/>
      <c r="BC594" s="43"/>
      <c r="BD594" s="43"/>
      <c r="BE594" s="43"/>
      <c r="BF594" s="43"/>
      <c r="BG594" s="43"/>
      <c r="BH594" s="43"/>
      <c r="BI594" s="43"/>
      <c r="BJ594" s="43"/>
      <c r="BK594" s="43"/>
      <c r="BL594" s="43"/>
      <c r="BM594" s="43"/>
      <c r="BN594" s="43"/>
      <c r="BO594" s="43"/>
      <c r="BP594" s="43"/>
      <c r="BQ594" s="43"/>
      <c r="BR594" s="43"/>
      <c r="BS594" s="43"/>
      <c r="BT594" s="43"/>
      <c r="BU594" s="43"/>
      <c r="BV594" s="43"/>
      <c r="BW594" s="43"/>
      <c r="BX594" s="43"/>
      <c r="BY594" s="43"/>
      <c r="BZ594" s="43"/>
      <c r="CA594" s="43"/>
      <c r="CB594" s="43"/>
      <c r="CC594" s="43"/>
      <c r="CD594" s="43"/>
      <c r="CE594" s="43"/>
      <c r="CF594" s="43"/>
      <c r="CG594" s="43"/>
      <c r="CH594" s="43"/>
      <c r="CI594" s="43"/>
      <c r="CJ594" s="43"/>
      <c r="CK594" s="43"/>
      <c r="CL594" s="43"/>
      <c r="CM594" s="43"/>
      <c r="CN594" s="43"/>
      <c r="CO594" s="43"/>
      <c r="CP594" s="43"/>
      <c r="CQ594" s="43"/>
      <c r="CR594" s="43"/>
      <c r="CS594" s="43"/>
      <c r="CT594" s="43"/>
      <c r="CU594" s="43"/>
      <c r="CV594" s="43"/>
      <c r="CW594" s="43"/>
      <c r="CX594" s="43"/>
      <c r="CY594" s="43"/>
      <c r="CZ594" s="43"/>
      <c r="DA594" s="43"/>
      <c r="DB594" s="43"/>
      <c r="DC594" s="43"/>
    </row>
    <row r="595" spans="1:107" x14ac:dyDescent="0.25">
      <c r="A595" s="41"/>
      <c r="B595" s="41"/>
      <c r="C595" s="41"/>
      <c r="D595" s="42"/>
      <c r="E595" s="42"/>
      <c r="F595" s="42"/>
      <c r="G595" s="42"/>
      <c r="H595" s="42"/>
      <c r="I595" s="42"/>
      <c r="J595" s="42"/>
      <c r="K595" s="42"/>
      <c r="L595" s="42"/>
      <c r="M595" s="42"/>
      <c r="N595" s="42"/>
      <c r="O595" s="42"/>
      <c r="P595" s="42"/>
      <c r="Q595" s="42"/>
      <c r="R595" s="42"/>
      <c r="S595" s="42"/>
      <c r="T595" s="42"/>
      <c r="U595" s="42"/>
      <c r="V595" s="42"/>
      <c r="W595" s="42"/>
      <c r="X595" s="42"/>
      <c r="Y595" s="42"/>
      <c r="Z595" s="42"/>
      <c r="AA595" s="42"/>
      <c r="AB595" s="43"/>
      <c r="AC595" s="43"/>
      <c r="AD595" s="43"/>
      <c r="AE595" s="43"/>
      <c r="AF595" s="43"/>
      <c r="AG595" s="43"/>
      <c r="AH595" s="43"/>
      <c r="AI595" s="43"/>
      <c r="AJ595" s="43"/>
      <c r="AK595" s="43"/>
      <c r="AL595" s="43"/>
      <c r="AM595" s="43"/>
      <c r="AN595" s="43"/>
      <c r="AO595" s="43"/>
      <c r="AP595" s="43"/>
      <c r="AQ595" s="43"/>
      <c r="AR595" s="43"/>
      <c r="AS595" s="43"/>
      <c r="AT595" s="43"/>
      <c r="AU595" s="43"/>
      <c r="AV595" s="43"/>
      <c r="AW595" s="43"/>
      <c r="AX595" s="43"/>
      <c r="AY595" s="43"/>
      <c r="AZ595" s="43"/>
      <c r="BA595" s="43"/>
      <c r="BB595" s="43"/>
      <c r="BC595" s="43"/>
      <c r="BD595" s="43"/>
      <c r="BE595" s="43"/>
      <c r="BF595" s="43"/>
      <c r="BG595" s="43"/>
      <c r="BH595" s="43"/>
      <c r="BI595" s="43"/>
      <c r="BJ595" s="43"/>
      <c r="BK595" s="43"/>
      <c r="BL595" s="43"/>
      <c r="BM595" s="43"/>
      <c r="BN595" s="43"/>
      <c r="BO595" s="43"/>
      <c r="BP595" s="43"/>
      <c r="BQ595" s="43"/>
      <c r="BR595" s="43"/>
      <c r="BS595" s="43"/>
      <c r="BT595" s="43"/>
      <c r="BU595" s="43"/>
      <c r="BV595" s="43"/>
      <c r="BW595" s="43"/>
      <c r="BX595" s="43"/>
      <c r="BY595" s="43"/>
      <c r="BZ595" s="43"/>
      <c r="CA595" s="43"/>
      <c r="CB595" s="43"/>
      <c r="CC595" s="43"/>
      <c r="CD595" s="43"/>
      <c r="CE595" s="43"/>
      <c r="CF595" s="43"/>
      <c r="CG595" s="43"/>
      <c r="CH595" s="43"/>
      <c r="CI595" s="43"/>
      <c r="CJ595" s="43"/>
      <c r="CK595" s="43"/>
      <c r="CL595" s="43"/>
      <c r="CM595" s="43"/>
      <c r="CN595" s="43"/>
      <c r="CO595" s="43"/>
      <c r="CP595" s="43"/>
      <c r="CQ595" s="43"/>
      <c r="CR595" s="43"/>
      <c r="CS595" s="43"/>
      <c r="CT595" s="43"/>
      <c r="CU595" s="43"/>
      <c r="CV595" s="43"/>
      <c r="CW595" s="43"/>
      <c r="CX595" s="43"/>
      <c r="CY595" s="43"/>
      <c r="CZ595" s="43"/>
      <c r="DA595" s="43"/>
      <c r="DB595" s="43"/>
      <c r="DC595" s="43"/>
    </row>
    <row r="596" spans="1:107" x14ac:dyDescent="0.25">
      <c r="A596" s="41"/>
      <c r="B596" s="41"/>
      <c r="C596" s="41"/>
      <c r="D596" s="42"/>
      <c r="E596" s="42"/>
      <c r="F596" s="42"/>
      <c r="G596" s="42"/>
      <c r="H596" s="42"/>
      <c r="I596" s="42"/>
      <c r="J596" s="42"/>
      <c r="K596" s="42"/>
      <c r="L596" s="42"/>
      <c r="M596" s="42"/>
      <c r="N596" s="42"/>
      <c r="O596" s="42"/>
      <c r="P596" s="42"/>
      <c r="Q596" s="42"/>
      <c r="R596" s="42"/>
      <c r="S596" s="42"/>
      <c r="T596" s="42"/>
      <c r="U596" s="42"/>
      <c r="V596" s="42"/>
      <c r="W596" s="42"/>
      <c r="X596" s="42"/>
      <c r="Y596" s="42"/>
      <c r="Z596" s="42"/>
      <c r="AA596" s="42"/>
      <c r="AB596" s="43"/>
      <c r="AC596" s="43"/>
      <c r="AD596" s="43"/>
      <c r="AE596" s="43"/>
      <c r="AF596" s="43"/>
      <c r="AG596" s="43"/>
      <c r="AH596" s="43"/>
      <c r="AI596" s="43"/>
      <c r="AJ596" s="43"/>
      <c r="AK596" s="43"/>
      <c r="AL596" s="43"/>
      <c r="AM596" s="43"/>
      <c r="AN596" s="43"/>
      <c r="AO596" s="43"/>
      <c r="AP596" s="43"/>
      <c r="AQ596" s="43"/>
      <c r="AR596" s="43"/>
      <c r="AS596" s="43"/>
      <c r="AT596" s="43"/>
      <c r="AU596" s="43"/>
      <c r="AV596" s="43"/>
      <c r="AW596" s="43"/>
      <c r="AX596" s="43"/>
      <c r="AY596" s="43"/>
      <c r="AZ596" s="43"/>
      <c r="BA596" s="43"/>
      <c r="BB596" s="43"/>
      <c r="BC596" s="43"/>
      <c r="BD596" s="43"/>
      <c r="BE596" s="43"/>
      <c r="BF596" s="43"/>
      <c r="BG596" s="43"/>
      <c r="BH596" s="43"/>
      <c r="BI596" s="43"/>
      <c r="BJ596" s="43"/>
      <c r="BK596" s="43"/>
      <c r="BL596" s="43"/>
      <c r="BM596" s="43"/>
      <c r="BN596" s="43"/>
      <c r="BO596" s="43"/>
      <c r="BP596" s="43"/>
      <c r="BQ596" s="43"/>
      <c r="BR596" s="43"/>
      <c r="BS596" s="43"/>
      <c r="BT596" s="43"/>
      <c r="BU596" s="43"/>
      <c r="BV596" s="43"/>
      <c r="BW596" s="43"/>
      <c r="BX596" s="43"/>
      <c r="BY596" s="43"/>
      <c r="BZ596" s="43"/>
      <c r="CA596" s="43"/>
      <c r="CB596" s="43"/>
      <c r="CC596" s="43"/>
      <c r="CD596" s="43"/>
      <c r="CE596" s="43"/>
      <c r="CF596" s="43"/>
      <c r="CG596" s="43"/>
      <c r="CH596" s="43"/>
      <c r="CI596" s="43"/>
      <c r="CJ596" s="43"/>
      <c r="CK596" s="43"/>
      <c r="CL596" s="43"/>
      <c r="CM596" s="43"/>
      <c r="CN596" s="43"/>
      <c r="CO596" s="43"/>
      <c r="CP596" s="43"/>
      <c r="CQ596" s="43"/>
      <c r="CR596" s="43"/>
      <c r="CS596" s="43"/>
      <c r="CT596" s="43"/>
      <c r="CU596" s="43"/>
      <c r="CV596" s="43"/>
      <c r="CW596" s="43"/>
      <c r="CX596" s="43"/>
      <c r="CY596" s="43"/>
      <c r="CZ596" s="43"/>
      <c r="DA596" s="43"/>
      <c r="DB596" s="43"/>
      <c r="DC596" s="43"/>
    </row>
    <row r="597" spans="1:107" x14ac:dyDescent="0.25">
      <c r="A597" s="41"/>
      <c r="B597" s="41"/>
      <c r="C597" s="41"/>
      <c r="D597" s="42"/>
      <c r="E597" s="42"/>
      <c r="F597" s="42"/>
      <c r="G597" s="42"/>
      <c r="H597" s="42"/>
      <c r="I597" s="42"/>
      <c r="J597" s="42"/>
      <c r="K597" s="42"/>
      <c r="L597" s="42"/>
      <c r="M597" s="42"/>
      <c r="N597" s="42"/>
      <c r="O597" s="42"/>
      <c r="P597" s="42"/>
      <c r="Q597" s="42"/>
      <c r="R597" s="42"/>
      <c r="S597" s="42"/>
      <c r="T597" s="42"/>
      <c r="U597" s="42"/>
      <c r="V597" s="42"/>
      <c r="W597" s="42"/>
      <c r="X597" s="42"/>
      <c r="Y597" s="42"/>
      <c r="Z597" s="42"/>
      <c r="AA597" s="42"/>
      <c r="AB597" s="43"/>
      <c r="AC597" s="43"/>
      <c r="AD597" s="43"/>
      <c r="AE597" s="43"/>
      <c r="AF597" s="43"/>
      <c r="AG597" s="43"/>
      <c r="AH597" s="43"/>
      <c r="AI597" s="43"/>
      <c r="AJ597" s="43"/>
      <c r="AK597" s="43"/>
      <c r="AL597" s="43"/>
      <c r="AM597" s="43"/>
      <c r="AN597" s="43"/>
      <c r="AO597" s="43"/>
      <c r="AP597" s="43"/>
      <c r="AQ597" s="43"/>
      <c r="AR597" s="43"/>
      <c r="AS597" s="43"/>
      <c r="AT597" s="43"/>
      <c r="AU597" s="43"/>
      <c r="AV597" s="43"/>
      <c r="AW597" s="43"/>
      <c r="AX597" s="43"/>
      <c r="AY597" s="43"/>
      <c r="AZ597" s="43"/>
      <c r="BA597" s="43"/>
      <c r="BB597" s="43"/>
      <c r="BC597" s="43"/>
      <c r="BD597" s="43"/>
      <c r="BE597" s="43"/>
      <c r="BF597" s="43"/>
      <c r="BG597" s="43"/>
      <c r="BH597" s="43"/>
      <c r="BI597" s="43"/>
      <c r="BJ597" s="43"/>
      <c r="BK597" s="43"/>
      <c r="BL597" s="43"/>
      <c r="BM597" s="43"/>
      <c r="BN597" s="43"/>
      <c r="BO597" s="43"/>
      <c r="BP597" s="43"/>
      <c r="BQ597" s="43"/>
      <c r="BR597" s="43"/>
      <c r="BS597" s="43"/>
      <c r="BT597" s="43"/>
      <c r="BU597" s="43"/>
      <c r="BV597" s="43"/>
      <c r="BW597" s="43"/>
      <c r="BX597" s="43"/>
      <c r="BY597" s="43"/>
      <c r="BZ597" s="43"/>
      <c r="CA597" s="43"/>
      <c r="CB597" s="43"/>
      <c r="CC597" s="43"/>
      <c r="CD597" s="43"/>
      <c r="CE597" s="43"/>
      <c r="CF597" s="43"/>
      <c r="CG597" s="43"/>
      <c r="CH597" s="43"/>
      <c r="CI597" s="43"/>
      <c r="CJ597" s="43"/>
      <c r="CK597" s="43"/>
      <c r="CL597" s="43"/>
      <c r="CM597" s="43"/>
      <c r="CN597" s="43"/>
      <c r="CO597" s="43"/>
      <c r="CP597" s="43"/>
      <c r="CQ597" s="43"/>
      <c r="CR597" s="43"/>
      <c r="CS597" s="43"/>
      <c r="CT597" s="43"/>
      <c r="CU597" s="43"/>
      <c r="CV597" s="43"/>
      <c r="CW597" s="43"/>
      <c r="CX597" s="43"/>
      <c r="CY597" s="43"/>
      <c r="CZ597" s="43"/>
      <c r="DA597" s="43"/>
      <c r="DB597" s="43"/>
      <c r="DC597" s="43"/>
    </row>
    <row r="598" spans="1:107" x14ac:dyDescent="0.25">
      <c r="A598" s="41"/>
      <c r="B598" s="41"/>
      <c r="C598" s="41"/>
      <c r="D598" s="42"/>
      <c r="E598" s="42"/>
      <c r="F598" s="42"/>
      <c r="G598" s="42"/>
      <c r="H598" s="42"/>
      <c r="I598" s="42"/>
      <c r="J598" s="42"/>
      <c r="K598" s="42"/>
      <c r="L598" s="42"/>
      <c r="M598" s="42"/>
      <c r="N598" s="42"/>
      <c r="O598" s="42"/>
      <c r="P598" s="42"/>
      <c r="Q598" s="42"/>
      <c r="R598" s="42"/>
      <c r="S598" s="42"/>
      <c r="T598" s="42"/>
      <c r="U598" s="42"/>
      <c r="V598" s="42"/>
      <c r="W598" s="42"/>
      <c r="X598" s="42"/>
      <c r="Y598" s="42"/>
      <c r="Z598" s="42"/>
      <c r="AA598" s="42"/>
      <c r="AB598" s="43"/>
      <c r="AC598" s="43"/>
      <c r="AD598" s="43"/>
      <c r="AE598" s="43"/>
      <c r="AF598" s="43"/>
      <c r="AG598" s="43"/>
      <c r="AH598" s="43"/>
      <c r="AI598" s="43"/>
      <c r="AJ598" s="43"/>
      <c r="AK598" s="43"/>
      <c r="AL598" s="43"/>
      <c r="AM598" s="43"/>
      <c r="AN598" s="43"/>
      <c r="AO598" s="43"/>
      <c r="AP598" s="43"/>
      <c r="AQ598" s="43"/>
      <c r="AR598" s="43"/>
      <c r="AS598" s="43"/>
      <c r="AT598" s="43"/>
      <c r="AU598" s="43"/>
      <c r="AV598" s="43"/>
      <c r="AW598" s="43"/>
      <c r="AX598" s="43"/>
      <c r="AY598" s="43"/>
      <c r="AZ598" s="43"/>
      <c r="BA598" s="43"/>
      <c r="BB598" s="43"/>
      <c r="BC598" s="43"/>
      <c r="BD598" s="43"/>
      <c r="BE598" s="43"/>
      <c r="BF598" s="43"/>
      <c r="BG598" s="43"/>
      <c r="BH598" s="43"/>
      <c r="BI598" s="43"/>
      <c r="BJ598" s="43"/>
      <c r="BK598" s="43"/>
      <c r="BL598" s="43"/>
      <c r="BM598" s="43"/>
      <c r="BN598" s="43"/>
      <c r="BO598" s="43"/>
      <c r="BP598" s="43"/>
      <c r="BQ598" s="43"/>
      <c r="BR598" s="43"/>
      <c r="BS598" s="43"/>
      <c r="BT598" s="43"/>
      <c r="BU598" s="43"/>
      <c r="BV598" s="43"/>
      <c r="BW598" s="43"/>
      <c r="BX598" s="43"/>
      <c r="BY598" s="43"/>
      <c r="BZ598" s="43"/>
      <c r="CA598" s="43"/>
      <c r="CB598" s="43"/>
      <c r="CC598" s="43"/>
      <c r="CD598" s="43"/>
      <c r="CE598" s="43"/>
      <c r="CF598" s="43"/>
      <c r="CG598" s="43"/>
      <c r="CH598" s="43"/>
      <c r="CI598" s="43"/>
      <c r="CJ598" s="43"/>
      <c r="CK598" s="43"/>
      <c r="CL598" s="43"/>
      <c r="CM598" s="43"/>
      <c r="CN598" s="43"/>
      <c r="CO598" s="43"/>
      <c r="CP598" s="43"/>
      <c r="CQ598" s="43"/>
      <c r="CR598" s="43"/>
      <c r="CS598" s="43"/>
      <c r="CT598" s="43"/>
      <c r="CU598" s="43"/>
      <c r="CV598" s="43"/>
      <c r="CW598" s="43"/>
      <c r="CX598" s="43"/>
      <c r="CY598" s="43"/>
      <c r="CZ598" s="43"/>
      <c r="DA598" s="43"/>
      <c r="DB598" s="43"/>
      <c r="DC598" s="43"/>
    </row>
    <row r="599" spans="1:107" x14ac:dyDescent="0.25">
      <c r="A599" s="41"/>
      <c r="B599" s="41"/>
      <c r="C599" s="41"/>
      <c r="D599" s="42"/>
      <c r="E599" s="42"/>
      <c r="F599" s="42"/>
      <c r="G599" s="42"/>
      <c r="H599" s="42"/>
      <c r="I599" s="42"/>
      <c r="J599" s="42"/>
      <c r="K599" s="42"/>
      <c r="L599" s="42"/>
      <c r="M599" s="42"/>
      <c r="N599" s="42"/>
      <c r="O599" s="42"/>
      <c r="P599" s="42"/>
      <c r="Q599" s="42"/>
      <c r="R599" s="42"/>
      <c r="S599" s="42"/>
      <c r="T599" s="42"/>
      <c r="U599" s="42"/>
      <c r="V599" s="42"/>
      <c r="W599" s="42"/>
      <c r="X599" s="42"/>
      <c r="Y599" s="42"/>
      <c r="Z599" s="42"/>
      <c r="AA599" s="42"/>
      <c r="AB599" s="43"/>
      <c r="AC599" s="43"/>
      <c r="AD599" s="43"/>
      <c r="AE599" s="43"/>
      <c r="AF599" s="43"/>
      <c r="AG599" s="43"/>
      <c r="AH599" s="43"/>
      <c r="AI599" s="43"/>
      <c r="AJ599" s="43"/>
      <c r="AK599" s="43"/>
      <c r="AL599" s="43"/>
      <c r="AM599" s="43"/>
      <c r="AN599" s="43"/>
      <c r="AO599" s="43"/>
      <c r="AP599" s="43"/>
      <c r="AQ599" s="43"/>
      <c r="AR599" s="43"/>
      <c r="AS599" s="43"/>
      <c r="AT599" s="43"/>
      <c r="AU599" s="43"/>
      <c r="AV599" s="43"/>
      <c r="AW599" s="43"/>
      <c r="AX599" s="43"/>
      <c r="AY599" s="43"/>
      <c r="AZ599" s="43"/>
      <c r="BA599" s="43"/>
      <c r="BB599" s="43"/>
      <c r="BC599" s="43"/>
      <c r="BD599" s="43"/>
      <c r="BE599" s="43"/>
      <c r="BF599" s="43"/>
      <c r="BG599" s="43"/>
      <c r="BH599" s="43"/>
      <c r="BI599" s="43"/>
      <c r="BJ599" s="43"/>
      <c r="BK599" s="43"/>
      <c r="BL599" s="43"/>
      <c r="BM599" s="43"/>
      <c r="BN599" s="43"/>
      <c r="BO599" s="43"/>
      <c r="BP599" s="43"/>
      <c r="BQ599" s="43"/>
      <c r="BR599" s="43"/>
      <c r="BS599" s="43"/>
      <c r="BT599" s="43"/>
      <c r="BU599" s="43"/>
      <c r="BV599" s="43"/>
      <c r="BW599" s="43"/>
      <c r="BX599" s="43"/>
      <c r="BY599" s="43"/>
      <c r="BZ599" s="43"/>
      <c r="CA599" s="43"/>
      <c r="CB599" s="43"/>
      <c r="CC599" s="43"/>
      <c r="CD599" s="43"/>
      <c r="CE599" s="43"/>
      <c r="CF599" s="43"/>
      <c r="CG599" s="43"/>
      <c r="CH599" s="43"/>
      <c r="CI599" s="43"/>
      <c r="CJ599" s="43"/>
      <c r="CK599" s="43"/>
      <c r="CL599" s="43"/>
      <c r="CM599" s="43"/>
      <c r="CN599" s="43"/>
      <c r="CO599" s="43"/>
      <c r="CP599" s="43"/>
      <c r="CQ599" s="43"/>
      <c r="CR599" s="43"/>
      <c r="CS599" s="43"/>
      <c r="CT599" s="43"/>
      <c r="CU599" s="43"/>
      <c r="CV599" s="43"/>
      <c r="CW599" s="43"/>
      <c r="CX599" s="43"/>
      <c r="CY599" s="43"/>
      <c r="CZ599" s="43"/>
      <c r="DA599" s="43"/>
      <c r="DB599" s="43"/>
      <c r="DC599" s="43"/>
    </row>
    <row r="600" spans="1:107" x14ac:dyDescent="0.25">
      <c r="A600" s="41"/>
      <c r="B600" s="41"/>
      <c r="C600" s="41"/>
      <c r="D600" s="42"/>
      <c r="E600" s="42"/>
      <c r="F600" s="42"/>
      <c r="G600" s="42"/>
      <c r="H600" s="42"/>
      <c r="I600" s="42"/>
      <c r="J600" s="42"/>
      <c r="K600" s="42"/>
      <c r="L600" s="42"/>
      <c r="M600" s="42"/>
      <c r="N600" s="42"/>
      <c r="O600" s="42"/>
      <c r="P600" s="42"/>
      <c r="Q600" s="42"/>
      <c r="R600" s="42"/>
      <c r="S600" s="42"/>
      <c r="T600" s="42"/>
      <c r="U600" s="42"/>
      <c r="V600" s="42"/>
      <c r="W600" s="42"/>
      <c r="X600" s="42"/>
      <c r="Y600" s="42"/>
      <c r="Z600" s="42"/>
      <c r="AA600" s="42"/>
      <c r="AB600" s="43"/>
      <c r="AC600" s="43"/>
      <c r="AD600" s="43"/>
      <c r="AE600" s="43"/>
      <c r="AF600" s="43"/>
      <c r="AG600" s="43"/>
      <c r="AH600" s="43"/>
      <c r="AI600" s="43"/>
      <c r="AJ600" s="43"/>
      <c r="AK600" s="43"/>
      <c r="AL600" s="43"/>
      <c r="AM600" s="43"/>
      <c r="AN600" s="43"/>
      <c r="AO600" s="43"/>
      <c r="AP600" s="43"/>
      <c r="AQ600" s="43"/>
      <c r="AR600" s="43"/>
      <c r="AS600" s="43"/>
      <c r="AT600" s="43"/>
      <c r="AU600" s="43"/>
      <c r="AV600" s="43"/>
      <c r="AW600" s="43"/>
      <c r="AX600" s="43"/>
      <c r="AY600" s="43"/>
      <c r="AZ600" s="43"/>
      <c r="BA600" s="43"/>
      <c r="BB600" s="43"/>
      <c r="BC600" s="43"/>
      <c r="BD600" s="43"/>
      <c r="BE600" s="43"/>
      <c r="BF600" s="43"/>
      <c r="BG600" s="43"/>
      <c r="BH600" s="43"/>
      <c r="BI600" s="43"/>
      <c r="BJ600" s="43"/>
      <c r="BK600" s="43"/>
      <c r="BL600" s="43"/>
      <c r="BM600" s="43"/>
      <c r="BN600" s="43"/>
      <c r="BO600" s="43"/>
      <c r="BP600" s="43"/>
      <c r="BQ600" s="43"/>
      <c r="BR600" s="43"/>
      <c r="BS600" s="43"/>
      <c r="BT600" s="43"/>
      <c r="BU600" s="43"/>
      <c r="BV600" s="43"/>
      <c r="BW600" s="43"/>
      <c r="BX600" s="43"/>
      <c r="BY600" s="43"/>
      <c r="BZ600" s="43"/>
      <c r="CA600" s="43"/>
      <c r="CB600" s="43"/>
      <c r="CC600" s="43"/>
      <c r="CD600" s="43"/>
      <c r="CE600" s="43"/>
      <c r="CF600" s="43"/>
      <c r="CG600" s="43"/>
      <c r="CH600" s="43"/>
      <c r="CI600" s="43"/>
      <c r="CJ600" s="43"/>
      <c r="CK600" s="43"/>
      <c r="CL600" s="43"/>
      <c r="CM600" s="43"/>
      <c r="CN600" s="43"/>
      <c r="CO600" s="43"/>
      <c r="CP600" s="43"/>
      <c r="CQ600" s="43"/>
      <c r="CR600" s="43"/>
      <c r="CS600" s="43"/>
      <c r="CT600" s="43"/>
      <c r="CU600" s="43"/>
      <c r="CV600" s="43"/>
      <c r="CW600" s="43"/>
      <c r="CX600" s="43"/>
      <c r="CY600" s="43"/>
      <c r="CZ600" s="43"/>
      <c r="DA600" s="43"/>
      <c r="DB600" s="43"/>
      <c r="DC600" s="43"/>
    </row>
    <row r="601" spans="1:107" x14ac:dyDescent="0.25">
      <c r="A601" s="41"/>
      <c r="B601" s="41"/>
      <c r="C601" s="41"/>
      <c r="D601" s="42"/>
      <c r="E601" s="42"/>
      <c r="F601" s="42"/>
      <c r="G601" s="42"/>
      <c r="H601" s="42"/>
      <c r="I601" s="42"/>
      <c r="J601" s="42"/>
      <c r="K601" s="42"/>
      <c r="L601" s="42"/>
      <c r="M601" s="42"/>
      <c r="N601" s="42"/>
      <c r="O601" s="42"/>
      <c r="P601" s="42"/>
      <c r="Q601" s="42"/>
      <c r="R601" s="42"/>
      <c r="S601" s="42"/>
      <c r="T601" s="42"/>
      <c r="U601" s="42"/>
      <c r="V601" s="42"/>
      <c r="W601" s="42"/>
      <c r="X601" s="42"/>
      <c r="Y601" s="42"/>
      <c r="Z601" s="42"/>
      <c r="AA601" s="42"/>
      <c r="AB601" s="43"/>
      <c r="AC601" s="43"/>
      <c r="AD601" s="43"/>
      <c r="AE601" s="43"/>
      <c r="AF601" s="43"/>
      <c r="AG601" s="43"/>
      <c r="AH601" s="43"/>
      <c r="AI601" s="43"/>
      <c r="AJ601" s="43"/>
      <c r="AK601" s="43"/>
      <c r="AL601" s="43"/>
      <c r="AM601" s="43"/>
      <c r="AN601" s="43"/>
      <c r="AO601" s="43"/>
      <c r="AP601" s="43"/>
      <c r="AQ601" s="43"/>
      <c r="AR601" s="43"/>
      <c r="AS601" s="43"/>
      <c r="AT601" s="43"/>
      <c r="AU601" s="43"/>
      <c r="AV601" s="43"/>
      <c r="AW601" s="43"/>
      <c r="AX601" s="43"/>
      <c r="AY601" s="43"/>
      <c r="AZ601" s="43"/>
      <c r="BA601" s="43"/>
      <c r="BB601" s="43"/>
      <c r="BC601" s="43"/>
      <c r="BD601" s="43"/>
      <c r="BE601" s="43"/>
      <c r="BF601" s="43"/>
      <c r="BG601" s="43"/>
      <c r="BH601" s="43"/>
      <c r="BI601" s="43"/>
      <c r="BJ601" s="43"/>
      <c r="BK601" s="43"/>
      <c r="BL601" s="43"/>
      <c r="BM601" s="43"/>
      <c r="BN601" s="43"/>
      <c r="BO601" s="43"/>
      <c r="BP601" s="43"/>
      <c r="BQ601" s="43"/>
      <c r="BR601" s="43"/>
      <c r="BS601" s="43"/>
      <c r="BT601" s="43"/>
      <c r="BU601" s="43"/>
      <c r="BV601" s="43"/>
      <c r="BW601" s="43"/>
      <c r="BX601" s="43"/>
      <c r="BY601" s="43"/>
      <c r="BZ601" s="43"/>
      <c r="CA601" s="43"/>
      <c r="CB601" s="43"/>
      <c r="CC601" s="43"/>
      <c r="CD601" s="43"/>
      <c r="CE601" s="43"/>
      <c r="CF601" s="43"/>
      <c r="CG601" s="43"/>
      <c r="CH601" s="43"/>
      <c r="CI601" s="43"/>
      <c r="CJ601" s="43"/>
      <c r="CK601" s="43"/>
      <c r="CL601" s="43"/>
      <c r="CM601" s="43"/>
      <c r="CN601" s="43"/>
      <c r="CO601" s="43"/>
      <c r="CP601" s="43"/>
      <c r="CQ601" s="43"/>
      <c r="CR601" s="43"/>
      <c r="CS601" s="43"/>
      <c r="CT601" s="43"/>
      <c r="CU601" s="43"/>
      <c r="CV601" s="43"/>
      <c r="CW601" s="43"/>
      <c r="CX601" s="43"/>
      <c r="CY601" s="43"/>
      <c r="CZ601" s="43"/>
      <c r="DA601" s="43"/>
      <c r="DB601" s="43"/>
      <c r="DC601" s="43"/>
    </row>
    <row r="602" spans="1:107" x14ac:dyDescent="0.25">
      <c r="A602" s="41"/>
      <c r="B602" s="41"/>
      <c r="C602" s="41"/>
      <c r="D602" s="42"/>
      <c r="E602" s="42"/>
      <c r="F602" s="42"/>
      <c r="G602" s="42"/>
      <c r="H602" s="42"/>
      <c r="I602" s="42"/>
      <c r="J602" s="42"/>
      <c r="K602" s="42"/>
      <c r="L602" s="42"/>
      <c r="M602" s="42"/>
      <c r="N602" s="42"/>
      <c r="O602" s="42"/>
      <c r="P602" s="42"/>
      <c r="Q602" s="42"/>
      <c r="R602" s="42"/>
      <c r="S602" s="42"/>
      <c r="T602" s="42"/>
      <c r="U602" s="42"/>
      <c r="V602" s="42"/>
      <c r="W602" s="42"/>
      <c r="X602" s="42"/>
      <c r="Y602" s="42"/>
      <c r="Z602" s="42"/>
      <c r="AA602" s="42"/>
      <c r="AB602" s="43"/>
      <c r="AC602" s="43"/>
      <c r="AD602" s="43"/>
      <c r="AE602" s="43"/>
      <c r="AF602" s="43"/>
      <c r="AG602" s="43"/>
      <c r="AH602" s="43"/>
      <c r="AI602" s="43"/>
      <c r="AJ602" s="43"/>
      <c r="AK602" s="43"/>
      <c r="AL602" s="43"/>
      <c r="AM602" s="43"/>
      <c r="AN602" s="43"/>
      <c r="AO602" s="43"/>
      <c r="AP602" s="43"/>
      <c r="AQ602" s="43"/>
      <c r="AR602" s="43"/>
      <c r="AS602" s="43"/>
      <c r="AT602" s="43"/>
      <c r="AU602" s="43"/>
      <c r="AV602" s="43"/>
      <c r="AW602" s="43"/>
      <c r="AX602" s="43"/>
      <c r="AY602" s="43"/>
      <c r="AZ602" s="43"/>
      <c r="BA602" s="43"/>
      <c r="BB602" s="43"/>
      <c r="BC602" s="43"/>
      <c r="BD602" s="43"/>
      <c r="BE602" s="43"/>
      <c r="BF602" s="43"/>
      <c r="BG602" s="43"/>
      <c r="BH602" s="43"/>
      <c r="BI602" s="43"/>
      <c r="BJ602" s="43"/>
      <c r="BK602" s="43"/>
      <c r="BL602" s="43"/>
      <c r="BM602" s="43"/>
      <c r="BN602" s="43"/>
      <c r="BO602" s="43"/>
      <c r="BP602" s="43"/>
      <c r="BQ602" s="43"/>
      <c r="BR602" s="43"/>
      <c r="BS602" s="43"/>
      <c r="BT602" s="43"/>
      <c r="BU602" s="43"/>
      <c r="BV602" s="43"/>
      <c r="BW602" s="43"/>
      <c r="BX602" s="43"/>
      <c r="BY602" s="43"/>
      <c r="BZ602" s="43"/>
      <c r="CA602" s="43"/>
      <c r="CB602" s="43"/>
      <c r="CC602" s="43"/>
      <c r="CD602" s="43"/>
      <c r="CE602" s="43"/>
      <c r="CF602" s="43"/>
      <c r="CG602" s="43"/>
      <c r="CH602" s="43"/>
      <c r="CI602" s="43"/>
      <c r="CJ602" s="43"/>
      <c r="CK602" s="43"/>
      <c r="CL602" s="43"/>
      <c r="CM602" s="43"/>
      <c r="CN602" s="43"/>
      <c r="CO602" s="43"/>
      <c r="CP602" s="43"/>
      <c r="CQ602" s="43"/>
      <c r="CR602" s="43"/>
      <c r="CS602" s="43"/>
      <c r="CT602" s="43"/>
      <c r="CU602" s="43"/>
      <c r="CV602" s="43"/>
      <c r="CW602" s="43"/>
      <c r="CX602" s="43"/>
      <c r="CY602" s="43"/>
      <c r="CZ602" s="43"/>
      <c r="DA602" s="43"/>
      <c r="DB602" s="43"/>
      <c r="DC602" s="43"/>
    </row>
    <row r="603" spans="1:107" x14ac:dyDescent="0.25">
      <c r="A603" s="41"/>
      <c r="B603" s="41"/>
      <c r="C603" s="41"/>
      <c r="D603" s="42"/>
      <c r="E603" s="42"/>
      <c r="F603" s="42"/>
      <c r="G603" s="42"/>
      <c r="H603" s="42"/>
      <c r="I603" s="42"/>
      <c r="J603" s="42"/>
      <c r="K603" s="42"/>
      <c r="L603" s="42"/>
      <c r="M603" s="42"/>
      <c r="N603" s="42"/>
      <c r="O603" s="42"/>
      <c r="P603" s="42"/>
      <c r="Q603" s="42"/>
      <c r="R603" s="42"/>
      <c r="S603" s="42"/>
      <c r="T603" s="42"/>
      <c r="U603" s="42"/>
      <c r="V603" s="42"/>
      <c r="W603" s="42"/>
      <c r="X603" s="42"/>
      <c r="Y603" s="42"/>
      <c r="Z603" s="42"/>
      <c r="AA603" s="42"/>
      <c r="AB603" s="43"/>
      <c r="AC603" s="43"/>
      <c r="AD603" s="43"/>
      <c r="AE603" s="43"/>
      <c r="AF603" s="43"/>
      <c r="AG603" s="43"/>
      <c r="AH603" s="43"/>
      <c r="AI603" s="43"/>
      <c r="AJ603" s="43"/>
      <c r="AK603" s="43"/>
      <c r="AL603" s="43"/>
      <c r="AM603" s="43"/>
      <c r="AN603" s="43"/>
      <c r="AO603" s="43"/>
      <c r="AP603" s="43"/>
      <c r="AQ603" s="43"/>
      <c r="AR603" s="43"/>
      <c r="AS603" s="43"/>
      <c r="AT603" s="43"/>
      <c r="AU603" s="43"/>
      <c r="AV603" s="43"/>
      <c r="AW603" s="43"/>
      <c r="AX603" s="43"/>
      <c r="AY603" s="43"/>
      <c r="AZ603" s="43"/>
      <c r="BA603" s="43"/>
      <c r="BB603" s="43"/>
      <c r="BC603" s="43"/>
      <c r="BD603" s="43"/>
      <c r="BE603" s="43"/>
      <c r="BF603" s="43"/>
      <c r="BG603" s="43"/>
      <c r="BH603" s="43"/>
      <c r="BI603" s="43"/>
      <c r="BJ603" s="43"/>
      <c r="BK603" s="43"/>
      <c r="BL603" s="43"/>
      <c r="BM603" s="43"/>
      <c r="BN603" s="43"/>
      <c r="BO603" s="43"/>
      <c r="BP603" s="43"/>
      <c r="BQ603" s="43"/>
      <c r="BR603" s="43"/>
      <c r="BS603" s="43"/>
      <c r="BT603" s="43"/>
      <c r="BU603" s="43"/>
      <c r="BV603" s="43"/>
      <c r="BW603" s="43"/>
      <c r="BX603" s="43"/>
      <c r="BY603" s="43"/>
      <c r="BZ603" s="43"/>
      <c r="CA603" s="43"/>
      <c r="CB603" s="43"/>
      <c r="CC603" s="43"/>
      <c r="CD603" s="43"/>
      <c r="CE603" s="43"/>
      <c r="CF603" s="43"/>
      <c r="CG603" s="43"/>
      <c r="CH603" s="43"/>
      <c r="CI603" s="43"/>
      <c r="CJ603" s="43"/>
      <c r="CK603" s="43"/>
      <c r="CL603" s="43"/>
      <c r="CM603" s="43"/>
      <c r="CN603" s="43"/>
      <c r="CO603" s="43"/>
      <c r="CP603" s="43"/>
      <c r="CQ603" s="43"/>
      <c r="CR603" s="43"/>
      <c r="CS603" s="43"/>
      <c r="CT603" s="43"/>
      <c r="CU603" s="43"/>
      <c r="CV603" s="43"/>
      <c r="CW603" s="43"/>
      <c r="CX603" s="43"/>
      <c r="CY603" s="43"/>
      <c r="CZ603" s="43"/>
      <c r="DA603" s="43"/>
      <c r="DB603" s="43"/>
      <c r="DC603" s="43"/>
    </row>
    <row r="604" spans="1:107" x14ac:dyDescent="0.25">
      <c r="A604" s="41"/>
      <c r="B604" s="41"/>
      <c r="C604" s="41"/>
      <c r="D604" s="42"/>
      <c r="E604" s="42"/>
      <c r="F604" s="42"/>
      <c r="G604" s="42"/>
      <c r="H604" s="42"/>
      <c r="I604" s="42"/>
      <c r="J604" s="42"/>
      <c r="K604" s="42"/>
      <c r="L604" s="42"/>
      <c r="M604" s="42"/>
      <c r="N604" s="42"/>
      <c r="O604" s="42"/>
      <c r="P604" s="42"/>
      <c r="Q604" s="42"/>
      <c r="R604" s="42"/>
      <c r="S604" s="42"/>
      <c r="T604" s="42"/>
      <c r="U604" s="42"/>
      <c r="V604" s="42"/>
      <c r="W604" s="42"/>
      <c r="X604" s="42"/>
      <c r="Y604" s="42"/>
      <c r="Z604" s="42"/>
      <c r="AA604" s="42"/>
      <c r="AB604" s="43"/>
      <c r="AC604" s="43"/>
      <c r="AD604" s="43"/>
      <c r="AE604" s="43"/>
      <c r="AF604" s="43"/>
      <c r="AG604" s="43"/>
      <c r="AH604" s="43"/>
      <c r="AI604" s="43"/>
      <c r="AJ604" s="43"/>
      <c r="AK604" s="43"/>
      <c r="AL604" s="43"/>
      <c r="AM604" s="43"/>
      <c r="AN604" s="43"/>
      <c r="AO604" s="43"/>
      <c r="AP604" s="43"/>
      <c r="AQ604" s="43"/>
      <c r="AR604" s="43"/>
      <c r="AS604" s="43"/>
      <c r="AT604" s="43"/>
      <c r="AU604" s="43"/>
      <c r="AV604" s="43"/>
      <c r="AW604" s="43"/>
      <c r="AX604" s="43"/>
      <c r="AY604" s="43"/>
      <c r="AZ604" s="43"/>
      <c r="BA604" s="43"/>
      <c r="BB604" s="43"/>
      <c r="BC604" s="43"/>
      <c r="BD604" s="43"/>
      <c r="BE604" s="43"/>
      <c r="BF604" s="43"/>
      <c r="BG604" s="43"/>
      <c r="BH604" s="43"/>
      <c r="BI604" s="43"/>
      <c r="BJ604" s="43"/>
      <c r="BK604" s="43"/>
      <c r="BL604" s="43"/>
      <c r="BM604" s="43"/>
      <c r="BN604" s="43"/>
      <c r="BO604" s="43"/>
      <c r="BP604" s="43"/>
      <c r="BQ604" s="43"/>
      <c r="BR604" s="43"/>
      <c r="BS604" s="43"/>
      <c r="BT604" s="43"/>
      <c r="BU604" s="43"/>
      <c r="BV604" s="43"/>
      <c r="BW604" s="43"/>
      <c r="BX604" s="43"/>
      <c r="BY604" s="43"/>
      <c r="BZ604" s="43"/>
      <c r="CA604" s="43"/>
      <c r="CB604" s="43"/>
      <c r="CC604" s="43"/>
      <c r="CD604" s="43"/>
      <c r="CE604" s="43"/>
      <c r="CF604" s="43"/>
      <c r="CG604" s="43"/>
      <c r="CH604" s="43"/>
      <c r="CI604" s="43"/>
      <c r="CJ604" s="43"/>
      <c r="CK604" s="43"/>
      <c r="CL604" s="43"/>
      <c r="CM604" s="43"/>
      <c r="CN604" s="43"/>
      <c r="CO604" s="43"/>
      <c r="CP604" s="43"/>
      <c r="CQ604" s="43"/>
      <c r="CR604" s="43"/>
      <c r="CS604" s="43"/>
      <c r="CT604" s="43"/>
      <c r="CU604" s="43"/>
      <c r="CV604" s="43"/>
      <c r="CW604" s="43"/>
      <c r="CX604" s="43"/>
      <c r="CY604" s="43"/>
      <c r="CZ604" s="43"/>
      <c r="DA604" s="43"/>
      <c r="DB604" s="43"/>
      <c r="DC604" s="43"/>
    </row>
    <row r="605" spans="1:107" x14ac:dyDescent="0.25">
      <c r="A605" s="41"/>
      <c r="B605" s="41"/>
      <c r="C605" s="41"/>
      <c r="D605" s="42"/>
      <c r="E605" s="42"/>
      <c r="F605" s="42"/>
      <c r="G605" s="42"/>
      <c r="H605" s="42"/>
      <c r="I605" s="42"/>
      <c r="J605" s="42"/>
      <c r="K605" s="42"/>
      <c r="L605" s="42"/>
      <c r="M605" s="42"/>
      <c r="N605" s="42"/>
      <c r="O605" s="42"/>
      <c r="P605" s="42"/>
      <c r="Q605" s="42"/>
      <c r="R605" s="42"/>
      <c r="S605" s="42"/>
      <c r="T605" s="42"/>
      <c r="U605" s="42"/>
      <c r="V605" s="42"/>
      <c r="W605" s="42"/>
      <c r="X605" s="42"/>
      <c r="Y605" s="42"/>
      <c r="Z605" s="42"/>
      <c r="AA605" s="42"/>
      <c r="AB605" s="43"/>
      <c r="AC605" s="43"/>
      <c r="AD605" s="43"/>
      <c r="AE605" s="43"/>
      <c r="AF605" s="43"/>
      <c r="AG605" s="43"/>
      <c r="AH605" s="43"/>
      <c r="AI605" s="43"/>
      <c r="AJ605" s="43"/>
      <c r="AK605" s="43"/>
      <c r="AL605" s="43"/>
      <c r="AM605" s="43"/>
      <c r="AN605" s="43"/>
      <c r="AO605" s="43"/>
      <c r="AP605" s="43"/>
      <c r="AQ605" s="43"/>
      <c r="AR605" s="43"/>
      <c r="AS605" s="43"/>
      <c r="AT605" s="43"/>
      <c r="AU605" s="43"/>
      <c r="AV605" s="43"/>
      <c r="AW605" s="43"/>
      <c r="AX605" s="43"/>
      <c r="AY605" s="43"/>
      <c r="AZ605" s="43"/>
      <c r="BA605" s="43"/>
      <c r="BB605" s="43"/>
      <c r="BC605" s="43"/>
      <c r="BD605" s="43"/>
      <c r="BE605" s="43"/>
      <c r="BF605" s="43"/>
      <c r="BG605" s="43"/>
      <c r="BH605" s="43"/>
      <c r="BI605" s="43"/>
      <c r="BJ605" s="43"/>
      <c r="BK605" s="43"/>
      <c r="BL605" s="43"/>
      <c r="BM605" s="43"/>
      <c r="BN605" s="43"/>
      <c r="BO605" s="43"/>
      <c r="BP605" s="43"/>
      <c r="BQ605" s="43"/>
      <c r="BR605" s="43"/>
      <c r="BS605" s="43"/>
      <c r="BT605" s="43"/>
      <c r="BU605" s="43"/>
      <c r="BV605" s="43"/>
      <c r="BW605" s="43"/>
      <c r="BX605" s="43"/>
      <c r="BY605" s="43"/>
      <c r="BZ605" s="43"/>
      <c r="CA605" s="43"/>
      <c r="CB605" s="43"/>
      <c r="CC605" s="43"/>
      <c r="CD605" s="43"/>
      <c r="CE605" s="43"/>
      <c r="CF605" s="43"/>
      <c r="CG605" s="43"/>
      <c r="CH605" s="43"/>
      <c r="CI605" s="43"/>
      <c r="CJ605" s="43"/>
      <c r="CK605" s="43"/>
      <c r="CL605" s="43"/>
      <c r="CM605" s="43"/>
      <c r="CN605" s="43"/>
      <c r="CO605" s="43"/>
      <c r="CP605" s="43"/>
      <c r="CQ605" s="43"/>
      <c r="CR605" s="43"/>
      <c r="CS605" s="43"/>
      <c r="CT605" s="43"/>
      <c r="CU605" s="43"/>
      <c r="CV605" s="43"/>
      <c r="CW605" s="43"/>
      <c r="CX605" s="43"/>
      <c r="CY605" s="43"/>
      <c r="CZ605" s="43"/>
      <c r="DA605" s="43"/>
      <c r="DB605" s="43"/>
      <c r="DC605" s="43"/>
    </row>
    <row r="606" spans="1:107" x14ac:dyDescent="0.25">
      <c r="A606" s="41"/>
      <c r="B606" s="41"/>
      <c r="C606" s="41"/>
      <c r="D606" s="42"/>
      <c r="E606" s="42"/>
      <c r="F606" s="42"/>
      <c r="G606" s="42"/>
      <c r="H606" s="42"/>
      <c r="I606" s="42"/>
      <c r="J606" s="42"/>
      <c r="K606" s="42"/>
      <c r="L606" s="42"/>
      <c r="M606" s="42"/>
      <c r="N606" s="42"/>
      <c r="O606" s="42"/>
      <c r="P606" s="42"/>
      <c r="Q606" s="42"/>
      <c r="R606" s="42"/>
      <c r="S606" s="42"/>
      <c r="T606" s="42"/>
      <c r="U606" s="42"/>
      <c r="V606" s="42"/>
      <c r="W606" s="42"/>
      <c r="X606" s="42"/>
      <c r="Y606" s="42"/>
      <c r="Z606" s="42"/>
      <c r="AA606" s="42"/>
      <c r="AB606" s="43"/>
      <c r="AC606" s="43"/>
      <c r="AD606" s="43"/>
      <c r="AE606" s="43"/>
      <c r="AF606" s="43"/>
      <c r="AG606" s="43"/>
      <c r="AH606" s="43"/>
      <c r="AI606" s="43"/>
      <c r="AJ606" s="43"/>
      <c r="AK606" s="43"/>
      <c r="AL606" s="43"/>
      <c r="AM606" s="43"/>
      <c r="AN606" s="43"/>
      <c r="AO606" s="43"/>
      <c r="AP606" s="43"/>
      <c r="AQ606" s="43"/>
      <c r="AR606" s="43"/>
      <c r="AS606" s="43"/>
      <c r="AT606" s="43"/>
      <c r="AU606" s="43"/>
      <c r="AV606" s="43"/>
      <c r="AW606" s="43"/>
      <c r="AX606" s="43"/>
      <c r="AY606" s="43"/>
      <c r="AZ606" s="43"/>
      <c r="BA606" s="43"/>
      <c r="BB606" s="43"/>
      <c r="BC606" s="43"/>
      <c r="BD606" s="43"/>
      <c r="BE606" s="43"/>
      <c r="BF606" s="43"/>
      <c r="BG606" s="43"/>
      <c r="BH606" s="43"/>
      <c r="BI606" s="43"/>
      <c r="BJ606" s="43"/>
      <c r="BK606" s="43"/>
      <c r="BL606" s="43"/>
      <c r="BM606" s="43"/>
      <c r="BN606" s="43"/>
      <c r="BO606" s="43"/>
      <c r="BP606" s="43"/>
      <c r="BQ606" s="43"/>
      <c r="BR606" s="43"/>
      <c r="BS606" s="43"/>
      <c r="BT606" s="43"/>
      <c r="BU606" s="43"/>
      <c r="BV606" s="43"/>
      <c r="BW606" s="43"/>
      <c r="BX606" s="43"/>
      <c r="BY606" s="43"/>
      <c r="BZ606" s="43"/>
      <c r="CA606" s="43"/>
      <c r="CB606" s="43"/>
      <c r="CC606" s="43"/>
      <c r="CD606" s="43"/>
      <c r="CE606" s="43"/>
      <c r="CF606" s="43"/>
      <c r="CG606" s="43"/>
      <c r="CH606" s="43"/>
      <c r="CI606" s="43"/>
      <c r="CJ606" s="43"/>
      <c r="CK606" s="43"/>
      <c r="CL606" s="43"/>
      <c r="CM606" s="43"/>
      <c r="CN606" s="43"/>
      <c r="CO606" s="43"/>
      <c r="CP606" s="43"/>
      <c r="CQ606" s="43"/>
      <c r="CR606" s="43"/>
      <c r="CS606" s="43"/>
      <c r="CT606" s="43"/>
      <c r="CU606" s="43"/>
      <c r="CV606" s="43"/>
      <c r="CW606" s="43"/>
      <c r="CX606" s="43"/>
      <c r="CY606" s="43"/>
      <c r="CZ606" s="43"/>
      <c r="DA606" s="43"/>
      <c r="DB606" s="43"/>
      <c r="DC606" s="43"/>
    </row>
    <row r="607" spans="1:107" x14ac:dyDescent="0.25">
      <c r="A607" s="41"/>
      <c r="B607" s="41"/>
      <c r="C607" s="41"/>
      <c r="D607" s="42"/>
      <c r="E607" s="42"/>
      <c r="F607" s="42"/>
      <c r="G607" s="42"/>
      <c r="H607" s="42"/>
      <c r="I607" s="42"/>
      <c r="J607" s="42"/>
      <c r="K607" s="42"/>
      <c r="L607" s="42"/>
      <c r="M607" s="42"/>
      <c r="N607" s="42"/>
      <c r="O607" s="42"/>
      <c r="P607" s="42"/>
      <c r="Q607" s="42"/>
      <c r="R607" s="42"/>
      <c r="S607" s="42"/>
      <c r="T607" s="42"/>
      <c r="U607" s="42"/>
      <c r="V607" s="42"/>
      <c r="W607" s="42"/>
      <c r="X607" s="42"/>
      <c r="Y607" s="42"/>
      <c r="Z607" s="42"/>
      <c r="AA607" s="42"/>
      <c r="AB607" s="43"/>
      <c r="AC607" s="43"/>
      <c r="AD607" s="43"/>
      <c r="AE607" s="43"/>
      <c r="AF607" s="43"/>
      <c r="AG607" s="43"/>
      <c r="AH607" s="43"/>
      <c r="AI607" s="43"/>
      <c r="AJ607" s="43"/>
      <c r="AK607" s="43"/>
      <c r="AL607" s="43"/>
      <c r="AM607" s="43"/>
      <c r="AN607" s="43"/>
      <c r="AO607" s="43"/>
      <c r="AP607" s="43"/>
      <c r="AQ607" s="43"/>
      <c r="AR607" s="43"/>
      <c r="AS607" s="43"/>
      <c r="AT607" s="43"/>
      <c r="AU607" s="43"/>
      <c r="AV607" s="43"/>
      <c r="AW607" s="43"/>
      <c r="AX607" s="43"/>
      <c r="AY607" s="43"/>
      <c r="AZ607" s="43"/>
      <c r="BA607" s="43"/>
      <c r="BB607" s="43"/>
      <c r="BC607" s="43"/>
      <c r="BD607" s="43"/>
      <c r="BE607" s="43"/>
      <c r="BF607" s="43"/>
      <c r="BG607" s="43"/>
      <c r="BH607" s="43"/>
      <c r="BI607" s="43"/>
      <c r="BJ607" s="43"/>
      <c r="BK607" s="43"/>
      <c r="BL607" s="43"/>
      <c r="BM607" s="43"/>
      <c r="BN607" s="43"/>
      <c r="BO607" s="43"/>
      <c r="BP607" s="43"/>
      <c r="BQ607" s="43"/>
      <c r="BR607" s="43"/>
      <c r="BS607" s="43"/>
      <c r="BT607" s="43"/>
      <c r="BU607" s="43"/>
      <c r="BV607" s="43"/>
      <c r="BW607" s="43"/>
      <c r="BX607" s="43"/>
      <c r="BY607" s="43"/>
      <c r="BZ607" s="43"/>
      <c r="CA607" s="43"/>
      <c r="CB607" s="43"/>
      <c r="CC607" s="43"/>
      <c r="CD607" s="43"/>
      <c r="CE607" s="43"/>
      <c r="CF607" s="43"/>
      <c r="CG607" s="43"/>
      <c r="CH607" s="43"/>
      <c r="CI607" s="43"/>
      <c r="CJ607" s="43"/>
      <c r="CK607" s="43"/>
      <c r="CL607" s="43"/>
      <c r="CM607" s="43"/>
      <c r="CN607" s="43"/>
      <c r="CO607" s="43"/>
      <c r="CP607" s="43"/>
      <c r="CQ607" s="43"/>
      <c r="CR607" s="43"/>
      <c r="CS607" s="43"/>
      <c r="CT607" s="43"/>
      <c r="CU607" s="43"/>
      <c r="CV607" s="43"/>
      <c r="CW607" s="43"/>
      <c r="CX607" s="43"/>
      <c r="CY607" s="43"/>
      <c r="CZ607" s="43"/>
      <c r="DA607" s="43"/>
      <c r="DB607" s="43"/>
      <c r="DC607" s="43"/>
    </row>
    <row r="608" spans="1:107" x14ac:dyDescent="0.25">
      <c r="A608" s="41"/>
      <c r="B608" s="41"/>
      <c r="C608" s="41"/>
      <c r="D608" s="42"/>
      <c r="E608" s="42"/>
      <c r="F608" s="42"/>
      <c r="G608" s="42"/>
      <c r="H608" s="42"/>
      <c r="I608" s="42"/>
      <c r="J608" s="42"/>
      <c r="K608" s="42"/>
      <c r="L608" s="42"/>
      <c r="M608" s="42"/>
      <c r="N608" s="42"/>
      <c r="O608" s="42"/>
      <c r="P608" s="42"/>
      <c r="Q608" s="42"/>
      <c r="R608" s="42"/>
      <c r="S608" s="42"/>
      <c r="T608" s="42"/>
      <c r="U608" s="42"/>
      <c r="V608" s="42"/>
      <c r="W608" s="42"/>
      <c r="X608" s="42"/>
      <c r="Y608" s="42"/>
      <c r="Z608" s="42"/>
      <c r="AA608" s="42"/>
      <c r="AB608" s="43"/>
      <c r="AC608" s="43"/>
      <c r="AD608" s="43"/>
      <c r="AE608" s="43"/>
      <c r="AF608" s="43"/>
      <c r="AG608" s="43"/>
      <c r="AH608" s="43"/>
      <c r="AI608" s="43"/>
      <c r="AJ608" s="43"/>
      <c r="AK608" s="43"/>
      <c r="AL608" s="43"/>
      <c r="AM608" s="43"/>
      <c r="AN608" s="43"/>
      <c r="AO608" s="43"/>
      <c r="AP608" s="43"/>
      <c r="AQ608" s="43"/>
      <c r="AR608" s="43"/>
      <c r="AS608" s="43"/>
      <c r="AT608" s="43"/>
      <c r="AU608" s="43"/>
      <c r="AV608" s="43"/>
      <c r="AW608" s="43"/>
      <c r="AX608" s="43"/>
      <c r="AY608" s="43"/>
      <c r="AZ608" s="43"/>
      <c r="BA608" s="43"/>
      <c r="BB608" s="43"/>
      <c r="BC608" s="43"/>
      <c r="BD608" s="43"/>
      <c r="BE608" s="43"/>
      <c r="BF608" s="43"/>
      <c r="BG608" s="43"/>
      <c r="BH608" s="43"/>
      <c r="BI608" s="43"/>
      <c r="BJ608" s="43"/>
      <c r="BK608" s="43"/>
      <c r="BL608" s="43"/>
      <c r="BM608" s="43"/>
      <c r="BN608" s="43"/>
      <c r="BO608" s="43"/>
      <c r="BP608" s="43"/>
      <c r="BQ608" s="43"/>
      <c r="BR608" s="43"/>
      <c r="BS608" s="43"/>
      <c r="BT608" s="43"/>
      <c r="BU608" s="43"/>
      <c r="BV608" s="43"/>
      <c r="BW608" s="43"/>
      <c r="BX608" s="43"/>
      <c r="BY608" s="43"/>
      <c r="BZ608" s="43"/>
      <c r="CA608" s="43"/>
      <c r="CB608" s="43"/>
      <c r="CC608" s="43"/>
      <c r="CD608" s="43"/>
      <c r="CE608" s="43"/>
      <c r="CF608" s="43"/>
      <c r="CG608" s="43"/>
      <c r="CH608" s="43"/>
      <c r="CI608" s="43"/>
      <c r="CJ608" s="43"/>
      <c r="CK608" s="43"/>
      <c r="CL608" s="43"/>
      <c r="CM608" s="43"/>
      <c r="CN608" s="43"/>
      <c r="CO608" s="43"/>
      <c r="CP608" s="43"/>
      <c r="CQ608" s="43"/>
      <c r="CR608" s="43"/>
      <c r="CS608" s="43"/>
      <c r="CT608" s="43"/>
      <c r="CU608" s="43"/>
      <c r="CV608" s="43"/>
      <c r="CW608" s="43"/>
      <c r="CX608" s="43"/>
      <c r="CY608" s="43"/>
      <c r="CZ608" s="43"/>
      <c r="DA608" s="43"/>
      <c r="DB608" s="43"/>
      <c r="DC608" s="43"/>
    </row>
    <row r="609" spans="1:107" x14ac:dyDescent="0.25">
      <c r="A609" s="41"/>
      <c r="B609" s="41"/>
      <c r="C609" s="41"/>
      <c r="D609" s="42"/>
      <c r="E609" s="42"/>
      <c r="F609" s="42"/>
      <c r="G609" s="42"/>
      <c r="H609" s="42"/>
      <c r="I609" s="42"/>
      <c r="J609" s="42"/>
      <c r="K609" s="42"/>
      <c r="L609" s="42"/>
      <c r="M609" s="42"/>
      <c r="N609" s="42"/>
      <c r="O609" s="42"/>
      <c r="P609" s="42"/>
      <c r="Q609" s="42"/>
      <c r="R609" s="42"/>
      <c r="S609" s="42"/>
      <c r="T609" s="42"/>
      <c r="U609" s="42"/>
      <c r="V609" s="42"/>
      <c r="W609" s="42"/>
      <c r="X609" s="42"/>
      <c r="Y609" s="42"/>
      <c r="Z609" s="42"/>
      <c r="AA609" s="42"/>
      <c r="AB609" s="43"/>
      <c r="AC609" s="43"/>
      <c r="AD609" s="43"/>
      <c r="AE609" s="43"/>
      <c r="AF609" s="43"/>
      <c r="AG609" s="43"/>
      <c r="AH609" s="43"/>
      <c r="AI609" s="43"/>
      <c r="AJ609" s="43"/>
      <c r="AK609" s="43"/>
      <c r="AL609" s="43"/>
      <c r="AM609" s="43"/>
      <c r="AN609" s="43"/>
      <c r="AO609" s="43"/>
      <c r="AP609" s="43"/>
      <c r="AQ609" s="43"/>
      <c r="AR609" s="43"/>
      <c r="AS609" s="43"/>
      <c r="AT609" s="43"/>
      <c r="AU609" s="43"/>
      <c r="AV609" s="43"/>
      <c r="AW609" s="43"/>
      <c r="AX609" s="43"/>
      <c r="AY609" s="43"/>
      <c r="AZ609" s="43"/>
      <c r="BA609" s="43"/>
      <c r="BB609" s="43"/>
      <c r="BC609" s="43"/>
      <c r="BD609" s="43"/>
      <c r="BE609" s="43"/>
      <c r="BF609" s="43"/>
      <c r="BG609" s="43"/>
      <c r="BH609" s="43"/>
      <c r="BI609" s="43"/>
      <c r="BJ609" s="43"/>
      <c r="BK609" s="43"/>
      <c r="BL609" s="43"/>
      <c r="BM609" s="43"/>
      <c r="BN609" s="43"/>
      <c r="BO609" s="43"/>
      <c r="BP609" s="43"/>
      <c r="BQ609" s="43"/>
      <c r="BR609" s="43"/>
      <c r="BS609" s="43"/>
      <c r="BT609" s="43"/>
      <c r="BU609" s="43"/>
      <c r="BV609" s="43"/>
      <c r="BW609" s="43"/>
      <c r="BX609" s="43"/>
      <c r="BY609" s="43"/>
      <c r="BZ609" s="43"/>
      <c r="CA609" s="43"/>
      <c r="CB609" s="43"/>
      <c r="CC609" s="43"/>
      <c r="CD609" s="43"/>
      <c r="CE609" s="43"/>
      <c r="CF609" s="43"/>
      <c r="CG609" s="43"/>
      <c r="CH609" s="43"/>
      <c r="CI609" s="43"/>
      <c r="CJ609" s="43"/>
      <c r="CK609" s="43"/>
      <c r="CL609" s="43"/>
      <c r="CM609" s="43"/>
      <c r="CN609" s="43"/>
      <c r="CO609" s="43"/>
      <c r="CP609" s="43"/>
      <c r="CQ609" s="43"/>
      <c r="CR609" s="43"/>
      <c r="CS609" s="43"/>
      <c r="CT609" s="43"/>
      <c r="CU609" s="43"/>
      <c r="CV609" s="43"/>
      <c r="CW609" s="43"/>
      <c r="CX609" s="43"/>
      <c r="CY609" s="43"/>
      <c r="CZ609" s="43"/>
      <c r="DA609" s="43"/>
      <c r="DB609" s="43"/>
      <c r="DC609" s="43"/>
    </row>
    <row r="610" spans="1:107" x14ac:dyDescent="0.25">
      <c r="A610" s="41"/>
      <c r="B610" s="41"/>
      <c r="C610" s="41"/>
      <c r="D610" s="42"/>
      <c r="E610" s="42"/>
      <c r="F610" s="42"/>
      <c r="G610" s="42"/>
      <c r="H610" s="42"/>
      <c r="I610" s="42"/>
      <c r="J610" s="42"/>
      <c r="K610" s="42"/>
      <c r="L610" s="42"/>
      <c r="M610" s="42"/>
      <c r="N610" s="42"/>
      <c r="O610" s="42"/>
      <c r="P610" s="42"/>
      <c r="Q610" s="42"/>
      <c r="R610" s="42"/>
      <c r="S610" s="42"/>
      <c r="T610" s="42"/>
      <c r="U610" s="42"/>
      <c r="V610" s="42"/>
      <c r="W610" s="42"/>
      <c r="X610" s="42"/>
      <c r="Y610" s="42"/>
      <c r="Z610" s="42"/>
      <c r="AA610" s="42"/>
      <c r="AB610" s="43"/>
      <c r="AC610" s="43"/>
      <c r="AD610" s="43"/>
      <c r="AE610" s="43"/>
      <c r="AF610" s="43"/>
      <c r="AG610" s="43"/>
      <c r="AH610" s="43"/>
      <c r="AI610" s="43"/>
      <c r="AJ610" s="43"/>
      <c r="AK610" s="43"/>
      <c r="AL610" s="43"/>
      <c r="AM610" s="43"/>
      <c r="AN610" s="43"/>
      <c r="AO610" s="43"/>
      <c r="AP610" s="43"/>
      <c r="AQ610" s="43"/>
      <c r="AR610" s="43"/>
      <c r="AS610" s="43"/>
      <c r="AT610" s="43"/>
      <c r="AU610" s="43"/>
      <c r="AV610" s="43"/>
      <c r="AW610" s="43"/>
      <c r="AX610" s="43"/>
      <c r="AY610" s="43"/>
      <c r="AZ610" s="43"/>
      <c r="BA610" s="43"/>
      <c r="BB610" s="43"/>
      <c r="BC610" s="43"/>
      <c r="BD610" s="43"/>
      <c r="BE610" s="43"/>
      <c r="BF610" s="43"/>
      <c r="BG610" s="43"/>
      <c r="BH610" s="43"/>
      <c r="BI610" s="43"/>
      <c r="BJ610" s="43"/>
      <c r="BK610" s="43"/>
      <c r="BL610" s="43"/>
      <c r="BM610" s="43"/>
      <c r="BN610" s="43"/>
      <c r="BO610" s="43"/>
      <c r="BP610" s="43"/>
      <c r="BQ610" s="43"/>
      <c r="BR610" s="43"/>
      <c r="BS610" s="43"/>
      <c r="BT610" s="43"/>
      <c r="BU610" s="43"/>
      <c r="BV610" s="43"/>
      <c r="BW610" s="43"/>
      <c r="BX610" s="43"/>
      <c r="BY610" s="43"/>
      <c r="BZ610" s="43"/>
      <c r="CA610" s="43"/>
      <c r="CB610" s="43"/>
      <c r="CC610" s="43"/>
      <c r="CD610" s="43"/>
      <c r="CE610" s="43"/>
      <c r="CF610" s="43"/>
      <c r="CG610" s="43"/>
      <c r="CH610" s="43"/>
      <c r="CI610" s="43"/>
      <c r="CJ610" s="43"/>
      <c r="CK610" s="43"/>
      <c r="CL610" s="43"/>
      <c r="CM610" s="43"/>
      <c r="CN610" s="43"/>
      <c r="CO610" s="43"/>
      <c r="CP610" s="43"/>
      <c r="CQ610" s="43"/>
      <c r="CR610" s="43"/>
      <c r="CS610" s="43"/>
      <c r="CT610" s="43"/>
      <c r="CU610" s="43"/>
      <c r="CV610" s="43"/>
      <c r="CW610" s="43"/>
      <c r="CX610" s="43"/>
      <c r="CY610" s="43"/>
      <c r="CZ610" s="43"/>
      <c r="DA610" s="43"/>
      <c r="DB610" s="43"/>
      <c r="DC610" s="43"/>
    </row>
    <row r="611" spans="1:107" x14ac:dyDescent="0.25">
      <c r="A611" s="41"/>
      <c r="B611" s="41"/>
      <c r="C611" s="41"/>
      <c r="D611" s="42"/>
      <c r="E611" s="42"/>
      <c r="F611" s="42"/>
      <c r="G611" s="42"/>
      <c r="H611" s="42"/>
      <c r="I611" s="42"/>
      <c r="J611" s="42"/>
      <c r="K611" s="42"/>
      <c r="L611" s="42"/>
      <c r="M611" s="42"/>
      <c r="N611" s="42"/>
      <c r="O611" s="42"/>
      <c r="P611" s="42"/>
      <c r="Q611" s="42"/>
      <c r="R611" s="42"/>
      <c r="S611" s="42"/>
      <c r="T611" s="42"/>
      <c r="U611" s="42"/>
      <c r="V611" s="42"/>
      <c r="W611" s="42"/>
      <c r="X611" s="42"/>
      <c r="Y611" s="42"/>
      <c r="Z611" s="42"/>
      <c r="AA611" s="42"/>
      <c r="AB611" s="43"/>
      <c r="AC611" s="43"/>
      <c r="AD611" s="43"/>
      <c r="AE611" s="43"/>
      <c r="AF611" s="43"/>
      <c r="AG611" s="43"/>
      <c r="AH611" s="43"/>
      <c r="AI611" s="43"/>
      <c r="AJ611" s="43"/>
      <c r="AK611" s="43"/>
      <c r="AL611" s="43"/>
      <c r="AM611" s="43"/>
      <c r="AN611" s="43"/>
      <c r="AO611" s="43"/>
      <c r="AP611" s="43"/>
      <c r="AQ611" s="43"/>
      <c r="AR611" s="43"/>
      <c r="AS611" s="43"/>
      <c r="AT611" s="43"/>
      <c r="AU611" s="43"/>
      <c r="AV611" s="43"/>
      <c r="AW611" s="43"/>
      <c r="AX611" s="43"/>
      <c r="AY611" s="43"/>
      <c r="AZ611" s="43"/>
      <c r="BA611" s="43"/>
      <c r="BB611" s="43"/>
      <c r="BC611" s="43"/>
      <c r="BD611" s="43"/>
      <c r="BE611" s="43"/>
      <c r="BF611" s="43"/>
      <c r="BG611" s="43"/>
      <c r="BH611" s="43"/>
      <c r="BI611" s="43"/>
      <c r="BJ611" s="43"/>
      <c r="BK611" s="43"/>
      <c r="BL611" s="43"/>
      <c r="BM611" s="43"/>
      <c r="BN611" s="43"/>
      <c r="BO611" s="43"/>
      <c r="BP611" s="43"/>
      <c r="BQ611" s="43"/>
      <c r="BR611" s="43"/>
      <c r="BS611" s="43"/>
      <c r="BT611" s="43"/>
      <c r="BU611" s="43"/>
      <c r="BV611" s="43"/>
      <c r="BW611" s="43"/>
      <c r="BX611" s="43"/>
      <c r="BY611" s="43"/>
      <c r="BZ611" s="43"/>
      <c r="CA611" s="43"/>
      <c r="CB611" s="43"/>
      <c r="CC611" s="43"/>
      <c r="CD611" s="43"/>
      <c r="CE611" s="43"/>
      <c r="CF611" s="43"/>
      <c r="CG611" s="43"/>
      <c r="CH611" s="43"/>
      <c r="CI611" s="43"/>
      <c r="CJ611" s="43"/>
      <c r="CK611" s="43"/>
      <c r="CL611" s="43"/>
      <c r="CM611" s="43"/>
      <c r="CN611" s="43"/>
      <c r="CO611" s="43"/>
      <c r="CP611" s="43"/>
      <c r="CQ611" s="43"/>
      <c r="CR611" s="43"/>
      <c r="CS611" s="43"/>
      <c r="CT611" s="43"/>
      <c r="CU611" s="43"/>
      <c r="CV611" s="43"/>
      <c r="CW611" s="43"/>
      <c r="CX611" s="43"/>
      <c r="CY611" s="43"/>
      <c r="CZ611" s="43"/>
      <c r="DA611" s="43"/>
      <c r="DB611" s="43"/>
      <c r="DC611" s="43"/>
    </row>
    <row r="612" spans="1:107" x14ac:dyDescent="0.25">
      <c r="A612" s="41"/>
      <c r="B612" s="41"/>
      <c r="C612" s="41"/>
      <c r="D612" s="42"/>
      <c r="E612" s="42"/>
      <c r="F612" s="42"/>
      <c r="G612" s="42"/>
      <c r="H612" s="42"/>
      <c r="I612" s="42"/>
      <c r="J612" s="42"/>
      <c r="K612" s="42"/>
      <c r="L612" s="42"/>
      <c r="M612" s="42"/>
      <c r="N612" s="42"/>
      <c r="O612" s="42"/>
      <c r="P612" s="42"/>
      <c r="Q612" s="42"/>
      <c r="R612" s="42"/>
      <c r="S612" s="42"/>
      <c r="T612" s="42"/>
      <c r="U612" s="42"/>
      <c r="V612" s="42"/>
      <c r="W612" s="42"/>
      <c r="X612" s="42"/>
      <c r="Y612" s="42"/>
      <c r="Z612" s="42"/>
      <c r="AA612" s="42"/>
      <c r="AB612" s="43"/>
      <c r="AC612" s="43"/>
      <c r="AD612" s="43"/>
      <c r="AE612" s="43"/>
      <c r="AF612" s="43"/>
      <c r="AG612" s="43"/>
      <c r="AH612" s="43"/>
      <c r="AI612" s="43"/>
      <c r="AJ612" s="43"/>
      <c r="AK612" s="43"/>
      <c r="AL612" s="43"/>
      <c r="AM612" s="43"/>
      <c r="AN612" s="43"/>
      <c r="AO612" s="43"/>
      <c r="AP612" s="43"/>
      <c r="AQ612" s="43"/>
      <c r="AR612" s="43"/>
      <c r="AS612" s="43"/>
      <c r="AT612" s="43"/>
      <c r="AU612" s="43"/>
      <c r="AV612" s="43"/>
      <c r="AW612" s="43"/>
      <c r="AX612" s="43"/>
      <c r="AY612" s="43"/>
      <c r="AZ612" s="43"/>
      <c r="BA612" s="43"/>
      <c r="BB612" s="43"/>
      <c r="BC612" s="43"/>
      <c r="BD612" s="43"/>
      <c r="BE612" s="43"/>
      <c r="BF612" s="43"/>
      <c r="BG612" s="43"/>
      <c r="BH612" s="43"/>
      <c r="BI612" s="43"/>
      <c r="BJ612" s="43"/>
      <c r="BK612" s="43"/>
      <c r="BL612" s="43"/>
      <c r="BM612" s="43"/>
      <c r="BN612" s="43"/>
      <c r="BO612" s="43"/>
      <c r="BP612" s="43"/>
      <c r="BQ612" s="43"/>
      <c r="BR612" s="43"/>
      <c r="BS612" s="43"/>
      <c r="BT612" s="43"/>
      <c r="BU612" s="43"/>
      <c r="BV612" s="43"/>
      <c r="BW612" s="43"/>
      <c r="BX612" s="43"/>
      <c r="BY612" s="43"/>
      <c r="BZ612" s="43"/>
      <c r="CA612" s="43"/>
      <c r="CB612" s="43"/>
      <c r="CC612" s="43"/>
      <c r="CD612" s="43"/>
      <c r="CE612" s="43"/>
      <c r="CF612" s="43"/>
      <c r="CG612" s="43"/>
      <c r="CH612" s="43"/>
      <c r="CI612" s="43"/>
      <c r="CJ612" s="43"/>
      <c r="CK612" s="43"/>
      <c r="CL612" s="43"/>
      <c r="CM612" s="43"/>
      <c r="CN612" s="43"/>
      <c r="CO612" s="43"/>
      <c r="CP612" s="43"/>
      <c r="CQ612" s="43"/>
      <c r="CR612" s="43"/>
      <c r="CS612" s="43"/>
      <c r="CT612" s="43"/>
      <c r="CU612" s="43"/>
      <c r="CV612" s="43"/>
      <c r="CW612" s="43"/>
      <c r="CX612" s="43"/>
      <c r="CY612" s="43"/>
      <c r="CZ612" s="43"/>
      <c r="DA612" s="43"/>
      <c r="DB612" s="43"/>
      <c r="DC612" s="43"/>
    </row>
    <row r="613" spans="1:107" x14ac:dyDescent="0.25">
      <c r="A613" s="41"/>
      <c r="B613" s="41"/>
      <c r="C613" s="41"/>
      <c r="D613" s="42"/>
      <c r="E613" s="42"/>
      <c r="F613" s="42"/>
      <c r="G613" s="42"/>
      <c r="H613" s="42"/>
      <c r="I613" s="42"/>
      <c r="J613" s="42"/>
      <c r="K613" s="42"/>
      <c r="L613" s="42"/>
      <c r="M613" s="42"/>
      <c r="N613" s="42"/>
      <c r="O613" s="42"/>
      <c r="P613" s="42"/>
      <c r="Q613" s="42"/>
      <c r="R613" s="42"/>
      <c r="S613" s="42"/>
      <c r="T613" s="42"/>
      <c r="U613" s="42"/>
      <c r="V613" s="42"/>
      <c r="W613" s="42"/>
      <c r="X613" s="42"/>
      <c r="Y613" s="42"/>
      <c r="Z613" s="42"/>
      <c r="AA613" s="42"/>
      <c r="AB613" s="43"/>
      <c r="AC613" s="43"/>
      <c r="AD613" s="43"/>
      <c r="AE613" s="43"/>
      <c r="AF613" s="43"/>
      <c r="AG613" s="43"/>
      <c r="AH613" s="43"/>
      <c r="AI613" s="43"/>
      <c r="AJ613" s="43"/>
      <c r="AK613" s="43"/>
      <c r="AL613" s="43"/>
      <c r="AM613" s="43"/>
      <c r="AN613" s="43"/>
      <c r="AO613" s="43"/>
      <c r="AP613" s="43"/>
      <c r="AQ613" s="43"/>
      <c r="AR613" s="43"/>
      <c r="AS613" s="43"/>
      <c r="AT613" s="43"/>
      <c r="AU613" s="43"/>
      <c r="AV613" s="43"/>
      <c r="AW613" s="43"/>
      <c r="AX613" s="43"/>
      <c r="AY613" s="43"/>
      <c r="AZ613" s="43"/>
      <c r="BA613" s="43"/>
      <c r="BB613" s="43"/>
      <c r="BC613" s="43"/>
      <c r="BD613" s="43"/>
      <c r="BE613" s="43"/>
      <c r="BF613" s="43"/>
      <c r="BG613" s="43"/>
      <c r="BH613" s="43"/>
      <c r="BI613" s="43"/>
      <c r="BJ613" s="43"/>
      <c r="BK613" s="43"/>
      <c r="BL613" s="43"/>
      <c r="BM613" s="43"/>
      <c r="BN613" s="43"/>
      <c r="BO613" s="43"/>
      <c r="BP613" s="43"/>
      <c r="BQ613" s="43"/>
      <c r="BR613" s="43"/>
      <c r="BS613" s="43"/>
      <c r="BT613" s="43"/>
      <c r="BU613" s="43"/>
      <c r="BV613" s="43"/>
      <c r="BW613" s="43"/>
      <c r="BX613" s="43"/>
      <c r="BY613" s="43"/>
      <c r="BZ613" s="43"/>
      <c r="CA613" s="43"/>
      <c r="CB613" s="43"/>
      <c r="CC613" s="43"/>
      <c r="CD613" s="43"/>
      <c r="CE613" s="43"/>
      <c r="CF613" s="43"/>
      <c r="CG613" s="43"/>
      <c r="CH613" s="43"/>
      <c r="CI613" s="43"/>
      <c r="CJ613" s="43"/>
      <c r="CK613" s="43"/>
      <c r="CL613" s="43"/>
      <c r="CM613" s="43"/>
      <c r="CN613" s="43"/>
      <c r="CO613" s="43"/>
      <c r="CP613" s="43"/>
      <c r="CQ613" s="43"/>
      <c r="CR613" s="43"/>
      <c r="CS613" s="43"/>
      <c r="CT613" s="43"/>
      <c r="CU613" s="43"/>
      <c r="CV613" s="43"/>
      <c r="CW613" s="43"/>
      <c r="CX613" s="43"/>
      <c r="CY613" s="43"/>
      <c r="CZ613" s="43"/>
      <c r="DA613" s="43"/>
      <c r="DB613" s="43"/>
      <c r="DC613" s="43"/>
    </row>
    <row r="614" spans="1:107" x14ac:dyDescent="0.25">
      <c r="A614" s="41"/>
      <c r="B614" s="41"/>
      <c r="C614" s="41"/>
      <c r="D614" s="42"/>
      <c r="E614" s="42"/>
      <c r="F614" s="42"/>
      <c r="G614" s="42"/>
      <c r="H614" s="42"/>
      <c r="I614" s="42"/>
      <c r="J614" s="42"/>
      <c r="K614" s="42"/>
      <c r="L614" s="42"/>
      <c r="M614" s="42"/>
      <c r="N614" s="42"/>
      <c r="O614" s="42"/>
      <c r="P614" s="42"/>
      <c r="Q614" s="42"/>
      <c r="R614" s="42"/>
      <c r="S614" s="42"/>
      <c r="T614" s="42"/>
      <c r="U614" s="42"/>
      <c r="V614" s="42"/>
      <c r="W614" s="42"/>
      <c r="X614" s="42"/>
      <c r="Y614" s="42"/>
      <c r="Z614" s="42"/>
      <c r="AA614" s="42"/>
      <c r="AB614" s="43"/>
      <c r="AC614" s="43"/>
      <c r="AD614" s="43"/>
      <c r="AE614" s="43"/>
      <c r="AF614" s="43"/>
      <c r="AG614" s="43"/>
      <c r="AH614" s="43"/>
      <c r="AI614" s="43"/>
      <c r="AJ614" s="43"/>
      <c r="AK614" s="43"/>
      <c r="AL614" s="43"/>
      <c r="AM614" s="43"/>
      <c r="AN614" s="43"/>
      <c r="AO614" s="43"/>
      <c r="AP614" s="43"/>
      <c r="AQ614" s="43"/>
      <c r="AR614" s="43"/>
      <c r="AS614" s="43"/>
      <c r="AT614" s="43"/>
      <c r="AU614" s="43"/>
      <c r="AV614" s="43"/>
      <c r="AW614" s="43"/>
      <c r="AX614" s="43"/>
      <c r="AY614" s="43"/>
      <c r="AZ614" s="43"/>
      <c r="BA614" s="43"/>
      <c r="BB614" s="43"/>
      <c r="BC614" s="43"/>
      <c r="BD614" s="43"/>
      <c r="BE614" s="43"/>
      <c r="BF614" s="43"/>
      <c r="BG614" s="43"/>
      <c r="BH614" s="43"/>
      <c r="BI614" s="43"/>
      <c r="BJ614" s="43"/>
      <c r="BK614" s="43"/>
      <c r="BL614" s="43"/>
      <c r="BM614" s="43"/>
      <c r="BN614" s="43"/>
      <c r="BO614" s="43"/>
      <c r="BP614" s="43"/>
      <c r="BQ614" s="43"/>
      <c r="BR614" s="43"/>
      <c r="BS614" s="43"/>
      <c r="BT614" s="43"/>
      <c r="BU614" s="43"/>
      <c r="BV614" s="43"/>
      <c r="BW614" s="43"/>
      <c r="BX614" s="43"/>
      <c r="BY614" s="43"/>
      <c r="BZ614" s="43"/>
      <c r="CA614" s="43"/>
      <c r="CB614" s="43"/>
      <c r="CC614" s="43"/>
      <c r="CD614" s="43"/>
      <c r="CE614" s="43"/>
      <c r="CF614" s="43"/>
      <c r="CG614" s="43"/>
      <c r="CH614" s="43"/>
      <c r="CI614" s="43"/>
      <c r="CJ614" s="43"/>
      <c r="CK614" s="43"/>
      <c r="CL614" s="43"/>
      <c r="CM614" s="43"/>
      <c r="CN614" s="43"/>
      <c r="CO614" s="43"/>
      <c r="CP614" s="43"/>
      <c r="CQ614" s="43"/>
      <c r="CR614" s="43"/>
      <c r="CS614" s="43"/>
      <c r="CT614" s="43"/>
      <c r="CU614" s="43"/>
      <c r="CV614" s="43"/>
      <c r="CW614" s="43"/>
      <c r="CX614" s="43"/>
      <c r="CY614" s="43"/>
      <c r="CZ614" s="43"/>
      <c r="DA614" s="43"/>
      <c r="DB614" s="43"/>
      <c r="DC614" s="43"/>
    </row>
    <row r="615" spans="1:107" x14ac:dyDescent="0.25">
      <c r="A615" s="41"/>
      <c r="B615" s="41"/>
      <c r="C615" s="41"/>
      <c r="D615" s="42"/>
      <c r="E615" s="42"/>
      <c r="F615" s="42"/>
      <c r="G615" s="42"/>
      <c r="H615" s="42"/>
      <c r="I615" s="42"/>
      <c r="J615" s="42"/>
      <c r="K615" s="42"/>
      <c r="L615" s="42"/>
      <c r="M615" s="42"/>
      <c r="N615" s="42"/>
      <c r="O615" s="42"/>
      <c r="P615" s="42"/>
      <c r="Q615" s="42"/>
      <c r="R615" s="42"/>
      <c r="S615" s="42"/>
      <c r="T615" s="42"/>
      <c r="U615" s="42"/>
      <c r="V615" s="42"/>
      <c r="W615" s="42"/>
      <c r="X615" s="42"/>
      <c r="Y615" s="42"/>
      <c r="Z615" s="42"/>
      <c r="AA615" s="42"/>
      <c r="AB615" s="43"/>
      <c r="AC615" s="43"/>
      <c r="AD615" s="43"/>
      <c r="AE615" s="43"/>
      <c r="AF615" s="43"/>
      <c r="AG615" s="43"/>
      <c r="AH615" s="43"/>
      <c r="AI615" s="43"/>
      <c r="AJ615" s="43"/>
      <c r="AK615" s="43"/>
      <c r="AL615" s="43"/>
      <c r="AM615" s="43"/>
      <c r="AN615" s="43"/>
      <c r="AO615" s="43"/>
      <c r="AP615" s="43"/>
      <c r="AQ615" s="43"/>
      <c r="AR615" s="43"/>
      <c r="AS615" s="43"/>
      <c r="AT615" s="43"/>
      <c r="AU615" s="43"/>
      <c r="AV615" s="43"/>
      <c r="AW615" s="43"/>
      <c r="AX615" s="43"/>
      <c r="AY615" s="43"/>
      <c r="AZ615" s="43"/>
      <c r="BA615" s="43"/>
      <c r="BB615" s="43"/>
      <c r="BC615" s="43"/>
      <c r="BD615" s="43"/>
      <c r="BE615" s="43"/>
      <c r="BF615" s="43"/>
      <c r="BG615" s="43"/>
      <c r="BH615" s="43"/>
      <c r="BI615" s="43"/>
      <c r="BJ615" s="43"/>
      <c r="BK615" s="43"/>
      <c r="BL615" s="43"/>
      <c r="BM615" s="43"/>
      <c r="BN615" s="43"/>
      <c r="BO615" s="43"/>
      <c r="BP615" s="43"/>
      <c r="BQ615" s="43"/>
      <c r="BR615" s="43"/>
      <c r="BS615" s="43"/>
      <c r="BT615" s="43"/>
      <c r="BU615" s="43"/>
      <c r="BV615" s="43"/>
      <c r="BW615" s="43"/>
      <c r="BX615" s="43"/>
      <c r="BY615" s="43"/>
      <c r="BZ615" s="43"/>
      <c r="CA615" s="43"/>
      <c r="CB615" s="43"/>
      <c r="CC615" s="43"/>
      <c r="CD615" s="43"/>
      <c r="CE615" s="43"/>
      <c r="CF615" s="43"/>
      <c r="CG615" s="43"/>
      <c r="CH615" s="43"/>
      <c r="CI615" s="43"/>
      <c r="CJ615" s="43"/>
      <c r="CK615" s="43"/>
      <c r="CL615" s="43"/>
      <c r="CM615" s="43"/>
      <c r="CN615" s="43"/>
      <c r="CO615" s="43"/>
      <c r="CP615" s="43"/>
      <c r="CQ615" s="43"/>
      <c r="CR615" s="43"/>
      <c r="CS615" s="43"/>
      <c r="CT615" s="43"/>
      <c r="CU615" s="43"/>
      <c r="CV615" s="43"/>
      <c r="CW615" s="43"/>
      <c r="CX615" s="43"/>
      <c r="CY615" s="43"/>
      <c r="CZ615" s="43"/>
      <c r="DA615" s="43"/>
      <c r="DB615" s="43"/>
      <c r="DC615" s="43"/>
    </row>
    <row r="616" spans="1:107" x14ac:dyDescent="0.25">
      <c r="A616" s="41"/>
      <c r="B616" s="41"/>
      <c r="C616" s="41"/>
      <c r="D616" s="42"/>
      <c r="E616" s="42"/>
      <c r="F616" s="42"/>
      <c r="G616" s="42"/>
      <c r="H616" s="42"/>
      <c r="I616" s="42"/>
      <c r="J616" s="42"/>
      <c r="K616" s="42"/>
      <c r="L616" s="42"/>
      <c r="M616" s="42"/>
      <c r="N616" s="42"/>
      <c r="O616" s="42"/>
      <c r="P616" s="42"/>
      <c r="Q616" s="42"/>
      <c r="R616" s="42"/>
      <c r="S616" s="42"/>
      <c r="T616" s="42"/>
      <c r="U616" s="42"/>
      <c r="V616" s="42"/>
      <c r="W616" s="42"/>
      <c r="X616" s="42"/>
      <c r="Y616" s="42"/>
      <c r="Z616" s="42"/>
      <c r="AA616" s="42"/>
      <c r="AB616" s="43"/>
      <c r="AC616" s="43"/>
      <c r="AD616" s="43"/>
      <c r="AE616" s="43"/>
      <c r="AF616" s="43"/>
      <c r="AG616" s="43"/>
      <c r="AH616" s="43"/>
      <c r="AI616" s="43"/>
      <c r="AJ616" s="43"/>
      <c r="AK616" s="43"/>
      <c r="AL616" s="43"/>
      <c r="AM616" s="43"/>
      <c r="AN616" s="43"/>
      <c r="AO616" s="43"/>
      <c r="AP616" s="43"/>
      <c r="AQ616" s="43"/>
      <c r="AR616" s="43"/>
      <c r="AS616" s="43"/>
      <c r="AT616" s="43"/>
      <c r="AU616" s="43"/>
      <c r="AV616" s="43"/>
      <c r="AW616" s="43"/>
      <c r="AX616" s="43"/>
      <c r="AY616" s="43"/>
      <c r="AZ616" s="43"/>
      <c r="BA616" s="43"/>
      <c r="BB616" s="43"/>
      <c r="BC616" s="43"/>
      <c r="BD616" s="43"/>
      <c r="BE616" s="43"/>
      <c r="BF616" s="43"/>
      <c r="BG616" s="43"/>
      <c r="BH616" s="43"/>
      <c r="BI616" s="43"/>
      <c r="BJ616" s="43"/>
      <c r="BK616" s="43"/>
      <c r="BL616" s="43"/>
      <c r="BM616" s="43"/>
      <c r="BN616" s="43"/>
      <c r="BO616" s="43"/>
      <c r="BP616" s="43"/>
      <c r="BQ616" s="43"/>
      <c r="BR616" s="43"/>
      <c r="BS616" s="43"/>
      <c r="BT616" s="43"/>
      <c r="BU616" s="43"/>
      <c r="BV616" s="43"/>
      <c r="BW616" s="43"/>
      <c r="BX616" s="43"/>
      <c r="BY616" s="43"/>
      <c r="BZ616" s="43"/>
      <c r="CA616" s="43"/>
      <c r="CB616" s="43"/>
      <c r="CC616" s="43"/>
      <c r="CD616" s="43"/>
      <c r="CE616" s="43"/>
      <c r="CF616" s="43"/>
      <c r="CG616" s="43"/>
      <c r="CH616" s="43"/>
      <c r="CI616" s="43"/>
      <c r="CJ616" s="43"/>
      <c r="CK616" s="43"/>
      <c r="CL616" s="43"/>
      <c r="CM616" s="43"/>
      <c r="CN616" s="43"/>
      <c r="CO616" s="43"/>
      <c r="CP616" s="43"/>
      <c r="CQ616" s="43"/>
      <c r="CR616" s="43"/>
      <c r="CS616" s="43"/>
      <c r="CT616" s="43"/>
      <c r="CU616" s="43"/>
      <c r="CV616" s="43"/>
      <c r="CW616" s="43"/>
      <c r="CX616" s="43"/>
      <c r="CY616" s="43"/>
      <c r="CZ616" s="43"/>
      <c r="DA616" s="43"/>
      <c r="DB616" s="43"/>
      <c r="DC616" s="43"/>
    </row>
    <row r="617" spans="1:107" x14ac:dyDescent="0.25">
      <c r="A617" s="41"/>
      <c r="B617" s="41"/>
      <c r="C617" s="41"/>
      <c r="D617" s="42"/>
      <c r="E617" s="42"/>
      <c r="F617" s="42"/>
      <c r="G617" s="42"/>
      <c r="H617" s="42"/>
      <c r="I617" s="42"/>
      <c r="J617" s="42"/>
      <c r="K617" s="42"/>
      <c r="L617" s="42"/>
      <c r="M617" s="42"/>
      <c r="N617" s="42"/>
      <c r="O617" s="42"/>
      <c r="P617" s="42"/>
      <c r="Q617" s="42"/>
      <c r="R617" s="42"/>
      <c r="S617" s="42"/>
      <c r="T617" s="42"/>
      <c r="U617" s="42"/>
      <c r="V617" s="42"/>
      <c r="W617" s="42"/>
      <c r="X617" s="42"/>
      <c r="Y617" s="42"/>
      <c r="Z617" s="42"/>
      <c r="AA617" s="42"/>
      <c r="AB617" s="43"/>
      <c r="AC617" s="43"/>
      <c r="AD617" s="43"/>
      <c r="AE617" s="43"/>
      <c r="AF617" s="43"/>
      <c r="AG617" s="43"/>
      <c r="AH617" s="43"/>
      <c r="AI617" s="43"/>
      <c r="AJ617" s="43"/>
      <c r="AK617" s="43"/>
      <c r="AL617" s="43"/>
      <c r="AM617" s="43"/>
      <c r="AN617" s="43"/>
      <c r="AO617" s="43"/>
      <c r="AP617" s="43"/>
      <c r="AQ617" s="43"/>
      <c r="AR617" s="43"/>
      <c r="AS617" s="43"/>
      <c r="AT617" s="43"/>
      <c r="AU617" s="43"/>
      <c r="AV617" s="43"/>
      <c r="AW617" s="43"/>
      <c r="AX617" s="43"/>
      <c r="AY617" s="43"/>
      <c r="AZ617" s="43"/>
      <c r="BA617" s="43"/>
      <c r="BB617" s="43"/>
      <c r="BC617" s="43"/>
      <c r="BD617" s="43"/>
      <c r="BE617" s="43"/>
      <c r="BF617" s="43"/>
      <c r="BG617" s="43"/>
      <c r="BH617" s="43"/>
      <c r="BI617" s="43"/>
      <c r="BJ617" s="43"/>
      <c r="BK617" s="43"/>
      <c r="BL617" s="43"/>
      <c r="BM617" s="43"/>
      <c r="BN617" s="43"/>
      <c r="BO617" s="43"/>
      <c r="BP617" s="43"/>
      <c r="BQ617" s="43"/>
      <c r="BR617" s="43"/>
      <c r="BS617" s="43"/>
      <c r="BT617" s="43"/>
      <c r="BU617" s="43"/>
      <c r="BV617" s="43"/>
      <c r="BW617" s="43"/>
      <c r="BX617" s="43"/>
      <c r="BY617" s="43"/>
      <c r="BZ617" s="43"/>
      <c r="CA617" s="43"/>
      <c r="CB617" s="43"/>
      <c r="CC617" s="43"/>
      <c r="CD617" s="43"/>
      <c r="CE617" s="43"/>
      <c r="CF617" s="43"/>
      <c r="CG617" s="43"/>
      <c r="CH617" s="43"/>
      <c r="CI617" s="43"/>
      <c r="CJ617" s="43"/>
      <c r="CK617" s="43"/>
      <c r="CL617" s="43"/>
      <c r="CM617" s="43"/>
      <c r="CN617" s="43"/>
      <c r="CO617" s="43"/>
      <c r="CP617" s="43"/>
      <c r="CQ617" s="43"/>
      <c r="CR617" s="43"/>
      <c r="CS617" s="43"/>
      <c r="CT617" s="43"/>
      <c r="CU617" s="43"/>
      <c r="CV617" s="43"/>
      <c r="CW617" s="43"/>
      <c r="CX617" s="43"/>
      <c r="CY617" s="43"/>
      <c r="CZ617" s="43"/>
      <c r="DA617" s="43"/>
      <c r="DB617" s="43"/>
      <c r="DC617" s="43"/>
    </row>
    <row r="618" spans="1:107" x14ac:dyDescent="0.25">
      <c r="A618" s="41"/>
      <c r="B618" s="41"/>
      <c r="C618" s="41"/>
      <c r="D618" s="42"/>
      <c r="E618" s="42"/>
      <c r="F618" s="42"/>
      <c r="G618" s="42"/>
      <c r="H618" s="42"/>
      <c r="I618" s="42"/>
      <c r="J618" s="42"/>
      <c r="K618" s="42"/>
      <c r="L618" s="42"/>
      <c r="M618" s="42"/>
      <c r="N618" s="42"/>
      <c r="O618" s="42"/>
      <c r="P618" s="42"/>
      <c r="Q618" s="42"/>
      <c r="R618" s="42"/>
      <c r="S618" s="42"/>
      <c r="T618" s="42"/>
      <c r="U618" s="42"/>
      <c r="V618" s="42"/>
      <c r="W618" s="42"/>
      <c r="X618" s="42"/>
      <c r="Y618" s="42"/>
      <c r="Z618" s="42"/>
      <c r="AA618" s="42"/>
      <c r="AB618" s="43"/>
      <c r="AC618" s="43"/>
      <c r="AD618" s="43"/>
      <c r="AE618" s="43"/>
      <c r="AF618" s="43"/>
      <c r="AG618" s="43"/>
      <c r="AH618" s="43"/>
      <c r="AI618" s="43"/>
      <c r="AJ618" s="43"/>
      <c r="AK618" s="43"/>
      <c r="AL618" s="43"/>
      <c r="AM618" s="43"/>
      <c r="AN618" s="43"/>
      <c r="AO618" s="43"/>
      <c r="AP618" s="43"/>
      <c r="AQ618" s="43"/>
      <c r="AR618" s="43"/>
      <c r="AS618" s="43"/>
      <c r="AT618" s="43"/>
      <c r="AU618" s="43"/>
      <c r="AV618" s="43"/>
      <c r="AW618" s="43"/>
      <c r="AX618" s="43"/>
      <c r="AY618" s="43"/>
      <c r="AZ618" s="43"/>
      <c r="BA618" s="43"/>
      <c r="BB618" s="43"/>
      <c r="BC618" s="43"/>
      <c r="BD618" s="43"/>
      <c r="BE618" s="43"/>
      <c r="BF618" s="43"/>
      <c r="BG618" s="43"/>
      <c r="BH618" s="43"/>
      <c r="BI618" s="43"/>
      <c r="BJ618" s="43"/>
      <c r="BK618" s="43"/>
      <c r="BL618" s="43"/>
      <c r="BM618" s="43"/>
      <c r="BN618" s="43"/>
      <c r="BO618" s="43"/>
      <c r="BP618" s="43"/>
      <c r="BQ618" s="43"/>
      <c r="BR618" s="43"/>
      <c r="BS618" s="43"/>
      <c r="BT618" s="43"/>
      <c r="BU618" s="43"/>
      <c r="BV618" s="43"/>
      <c r="BW618" s="43"/>
      <c r="BX618" s="43"/>
      <c r="BY618" s="43"/>
      <c r="BZ618" s="43"/>
      <c r="CA618" s="43"/>
      <c r="CB618" s="43"/>
      <c r="CC618" s="43"/>
      <c r="CD618" s="43"/>
      <c r="CE618" s="43"/>
      <c r="CF618" s="43"/>
      <c r="CG618" s="43"/>
      <c r="CH618" s="43"/>
      <c r="CI618" s="43"/>
      <c r="CJ618" s="43"/>
      <c r="CK618" s="43"/>
      <c r="CL618" s="43"/>
      <c r="CM618" s="43"/>
      <c r="CN618" s="43"/>
      <c r="CO618" s="43"/>
      <c r="CP618" s="43"/>
      <c r="CQ618" s="43"/>
      <c r="CR618" s="43"/>
      <c r="CS618" s="43"/>
      <c r="CT618" s="43"/>
      <c r="CU618" s="43"/>
      <c r="CV618" s="43"/>
      <c r="CW618" s="43"/>
      <c r="CX618" s="43"/>
      <c r="CY618" s="43"/>
      <c r="CZ618" s="43"/>
      <c r="DA618" s="43"/>
      <c r="DB618" s="43"/>
      <c r="DC618" s="43"/>
    </row>
    <row r="619" spans="1:107" x14ac:dyDescent="0.25">
      <c r="A619" s="41"/>
      <c r="B619" s="41"/>
      <c r="C619" s="41"/>
      <c r="D619" s="42"/>
      <c r="E619" s="42"/>
      <c r="F619" s="42"/>
      <c r="G619" s="42"/>
      <c r="H619" s="42"/>
      <c r="I619" s="42"/>
      <c r="J619" s="42"/>
      <c r="K619" s="42"/>
      <c r="L619" s="42"/>
      <c r="M619" s="42"/>
      <c r="N619" s="42"/>
      <c r="O619" s="42"/>
      <c r="P619" s="42"/>
      <c r="Q619" s="42"/>
      <c r="R619" s="42"/>
      <c r="S619" s="42"/>
      <c r="T619" s="42"/>
      <c r="U619" s="42"/>
      <c r="V619" s="42"/>
      <c r="W619" s="42"/>
      <c r="X619" s="42"/>
      <c r="Y619" s="42"/>
      <c r="Z619" s="42"/>
      <c r="AA619" s="42"/>
      <c r="AB619" s="43"/>
      <c r="AC619" s="43"/>
      <c r="AD619" s="43"/>
      <c r="AE619" s="43"/>
      <c r="AF619" s="43"/>
      <c r="AG619" s="43"/>
      <c r="AH619" s="43"/>
      <c r="AI619" s="43"/>
      <c r="AJ619" s="43"/>
      <c r="AK619" s="43"/>
      <c r="AL619" s="43"/>
      <c r="AM619" s="43"/>
      <c r="AN619" s="43"/>
      <c r="AO619" s="43"/>
      <c r="AP619" s="43"/>
      <c r="AQ619" s="43"/>
      <c r="AR619" s="43"/>
      <c r="AS619" s="43"/>
      <c r="AT619" s="43"/>
      <c r="AU619" s="43"/>
      <c r="AV619" s="43"/>
      <c r="AW619" s="43"/>
      <c r="AX619" s="43"/>
      <c r="AY619" s="43"/>
      <c r="AZ619" s="43"/>
      <c r="BA619" s="43"/>
      <c r="BB619" s="43"/>
      <c r="BC619" s="43"/>
      <c r="BD619" s="43"/>
      <c r="BE619" s="43"/>
      <c r="BF619" s="43"/>
      <c r="BG619" s="43"/>
      <c r="BH619" s="43"/>
      <c r="BI619" s="43"/>
      <c r="BJ619" s="43"/>
      <c r="BK619" s="43"/>
      <c r="BL619" s="43"/>
      <c r="BM619" s="43"/>
      <c r="BN619" s="43"/>
      <c r="BO619" s="43"/>
      <c r="BP619" s="43"/>
      <c r="BQ619" s="43"/>
      <c r="BR619" s="43"/>
      <c r="BS619" s="43"/>
      <c r="BT619" s="43"/>
      <c r="BU619" s="43"/>
      <c r="BV619" s="43"/>
      <c r="BW619" s="43"/>
      <c r="BX619" s="43"/>
      <c r="BY619" s="43"/>
      <c r="BZ619" s="43"/>
      <c r="CA619" s="43"/>
      <c r="CB619" s="43"/>
      <c r="CC619" s="43"/>
      <c r="CD619" s="43"/>
      <c r="CE619" s="43"/>
      <c r="CF619" s="43"/>
      <c r="CG619" s="43"/>
      <c r="CH619" s="43"/>
      <c r="CI619" s="43"/>
      <c r="CJ619" s="43"/>
      <c r="CK619" s="43"/>
      <c r="CL619" s="43"/>
      <c r="CM619" s="43"/>
      <c r="CN619" s="43"/>
      <c r="CO619" s="43"/>
      <c r="CP619" s="43"/>
      <c r="CQ619" s="43"/>
      <c r="CR619" s="43"/>
      <c r="CS619" s="43"/>
      <c r="CT619" s="43"/>
      <c r="CU619" s="43"/>
      <c r="CV619" s="43"/>
      <c r="CW619" s="43"/>
      <c r="CX619" s="43"/>
      <c r="CY619" s="43"/>
      <c r="CZ619" s="43"/>
      <c r="DA619" s="43"/>
      <c r="DB619" s="43"/>
      <c r="DC619" s="43"/>
    </row>
    <row r="620" spans="1:107" x14ac:dyDescent="0.25">
      <c r="A620" s="41"/>
      <c r="B620" s="41"/>
      <c r="C620" s="41"/>
      <c r="D620" s="42"/>
      <c r="E620" s="42"/>
      <c r="F620" s="42"/>
      <c r="G620" s="42"/>
      <c r="H620" s="42"/>
      <c r="I620" s="42"/>
      <c r="J620" s="42"/>
      <c r="K620" s="42"/>
      <c r="L620" s="42"/>
      <c r="M620" s="42"/>
      <c r="N620" s="42"/>
      <c r="O620" s="42"/>
      <c r="P620" s="42"/>
      <c r="Q620" s="42"/>
      <c r="R620" s="42"/>
      <c r="S620" s="42"/>
      <c r="T620" s="42"/>
      <c r="U620" s="42"/>
      <c r="V620" s="42"/>
      <c r="W620" s="42"/>
      <c r="X620" s="42"/>
      <c r="Y620" s="42"/>
      <c r="Z620" s="42"/>
      <c r="AA620" s="42"/>
      <c r="AB620" s="43"/>
      <c r="AC620" s="43"/>
      <c r="AD620" s="43"/>
      <c r="AE620" s="43"/>
      <c r="AF620" s="43"/>
      <c r="AG620" s="43"/>
      <c r="AH620" s="43"/>
      <c r="AI620" s="43"/>
      <c r="AJ620" s="43"/>
      <c r="AK620" s="43"/>
      <c r="AL620" s="43"/>
      <c r="AM620" s="43"/>
      <c r="AN620" s="43"/>
      <c r="AO620" s="43"/>
      <c r="AP620" s="43"/>
      <c r="AQ620" s="43"/>
      <c r="AR620" s="43"/>
      <c r="AS620" s="43"/>
      <c r="AT620" s="43"/>
      <c r="AU620" s="43"/>
      <c r="AV620" s="43"/>
      <c r="AW620" s="43"/>
      <c r="AX620" s="43"/>
      <c r="AY620" s="43"/>
      <c r="AZ620" s="43"/>
      <c r="BA620" s="43"/>
      <c r="BB620" s="43"/>
      <c r="BC620" s="43"/>
      <c r="BD620" s="43"/>
      <c r="BE620" s="43"/>
      <c r="BF620" s="43"/>
      <c r="BG620" s="43"/>
      <c r="BH620" s="43"/>
      <c r="BI620" s="43"/>
      <c r="BJ620" s="43"/>
      <c r="BK620" s="43"/>
      <c r="BL620" s="43"/>
      <c r="BM620" s="43"/>
      <c r="BN620" s="43"/>
      <c r="BO620" s="43"/>
      <c r="BP620" s="43"/>
      <c r="BQ620" s="43"/>
      <c r="BR620" s="43"/>
      <c r="BS620" s="43"/>
      <c r="BT620" s="43"/>
      <c r="BU620" s="43"/>
      <c r="BV620" s="43"/>
      <c r="BW620" s="43"/>
      <c r="BX620" s="43"/>
      <c r="BY620" s="43"/>
      <c r="BZ620" s="43"/>
      <c r="CA620" s="43"/>
      <c r="CB620" s="43"/>
      <c r="CC620" s="43"/>
      <c r="CD620" s="43"/>
      <c r="CE620" s="43"/>
      <c r="CF620" s="43"/>
      <c r="CG620" s="43"/>
      <c r="CH620" s="43"/>
      <c r="CI620" s="43"/>
      <c r="CJ620" s="43"/>
      <c r="CK620" s="43"/>
      <c r="CL620" s="43"/>
      <c r="CM620" s="43"/>
      <c r="CN620" s="43"/>
      <c r="CO620" s="43"/>
      <c r="CP620" s="43"/>
      <c r="CQ620" s="43"/>
      <c r="CR620" s="43"/>
      <c r="CS620" s="43"/>
      <c r="CT620" s="43"/>
      <c r="CU620" s="43"/>
      <c r="CV620" s="43"/>
      <c r="CW620" s="43"/>
      <c r="CX620" s="43"/>
      <c r="CY620" s="43"/>
      <c r="CZ620" s="43"/>
      <c r="DA620" s="43"/>
      <c r="DB620" s="43"/>
      <c r="DC620" s="43"/>
    </row>
    <row r="621" spans="1:107" x14ac:dyDescent="0.25">
      <c r="A621" s="41"/>
      <c r="B621" s="41"/>
      <c r="C621" s="41"/>
      <c r="D621" s="42"/>
      <c r="E621" s="42"/>
      <c r="F621" s="42"/>
      <c r="G621" s="42"/>
      <c r="H621" s="42"/>
      <c r="I621" s="42"/>
      <c r="J621" s="42"/>
      <c r="K621" s="42"/>
      <c r="L621" s="42"/>
      <c r="M621" s="42"/>
      <c r="N621" s="42"/>
      <c r="O621" s="42"/>
      <c r="P621" s="42"/>
      <c r="Q621" s="42"/>
      <c r="R621" s="42"/>
      <c r="S621" s="42"/>
      <c r="T621" s="42"/>
      <c r="U621" s="42"/>
      <c r="V621" s="42"/>
      <c r="W621" s="42"/>
      <c r="X621" s="42"/>
      <c r="Y621" s="42"/>
      <c r="Z621" s="42"/>
      <c r="AA621" s="42"/>
      <c r="AB621" s="43"/>
      <c r="AC621" s="43"/>
      <c r="AD621" s="43"/>
      <c r="AE621" s="43"/>
      <c r="AF621" s="43"/>
      <c r="AG621" s="43"/>
      <c r="AH621" s="43"/>
      <c r="AI621" s="43"/>
      <c r="AJ621" s="43"/>
      <c r="AK621" s="43"/>
      <c r="AL621" s="43"/>
      <c r="AM621" s="43"/>
      <c r="AN621" s="43"/>
      <c r="AO621" s="43"/>
      <c r="AP621" s="43"/>
      <c r="AQ621" s="43"/>
      <c r="AR621" s="43"/>
      <c r="AS621" s="43"/>
      <c r="AT621" s="43"/>
      <c r="AU621" s="43"/>
      <c r="AV621" s="43"/>
      <c r="AW621" s="43"/>
      <c r="AX621" s="43"/>
      <c r="AY621" s="43"/>
      <c r="AZ621" s="43"/>
      <c r="BA621" s="43"/>
      <c r="BB621" s="43"/>
      <c r="BC621" s="43"/>
      <c r="BD621" s="43"/>
      <c r="BE621" s="43"/>
      <c r="BF621" s="43"/>
      <c r="BG621" s="43"/>
      <c r="BH621" s="43"/>
      <c r="BI621" s="43"/>
      <c r="BJ621" s="43"/>
      <c r="BK621" s="43"/>
      <c r="BL621" s="43"/>
      <c r="BM621" s="43"/>
      <c r="BN621" s="43"/>
      <c r="BO621" s="43"/>
      <c r="BP621" s="43"/>
      <c r="BQ621" s="43"/>
      <c r="BR621" s="43"/>
      <c r="BS621" s="43"/>
      <c r="BT621" s="43"/>
      <c r="BU621" s="43"/>
      <c r="BV621" s="43"/>
      <c r="BW621" s="43"/>
      <c r="BX621" s="43"/>
      <c r="BY621" s="43"/>
      <c r="BZ621" s="43"/>
      <c r="CA621" s="43"/>
      <c r="CB621" s="43"/>
      <c r="CC621" s="43"/>
      <c r="CD621" s="43"/>
      <c r="CE621" s="43"/>
      <c r="CF621" s="43"/>
      <c r="CG621" s="43"/>
      <c r="CH621" s="43"/>
      <c r="CI621" s="43"/>
      <c r="CJ621" s="43"/>
      <c r="CK621" s="43"/>
      <c r="CL621" s="43"/>
      <c r="CM621" s="43"/>
      <c r="CN621" s="43"/>
      <c r="CO621" s="43"/>
      <c r="CP621" s="43"/>
      <c r="CQ621" s="43"/>
      <c r="CR621" s="43"/>
      <c r="CS621" s="43"/>
      <c r="CT621" s="43"/>
      <c r="CU621" s="43"/>
      <c r="CV621" s="43"/>
      <c r="CW621" s="43"/>
      <c r="CX621" s="43"/>
      <c r="CY621" s="43"/>
      <c r="CZ621" s="43"/>
      <c r="DA621" s="43"/>
      <c r="DB621" s="43"/>
      <c r="DC621" s="43"/>
    </row>
    <row r="622" spans="1:107" x14ac:dyDescent="0.25">
      <c r="A622" s="41"/>
      <c r="B622" s="41"/>
      <c r="C622" s="41"/>
      <c r="D622" s="42"/>
      <c r="E622" s="42"/>
      <c r="F622" s="42"/>
      <c r="G622" s="42"/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  <c r="AB622" s="43"/>
      <c r="AC622" s="43"/>
      <c r="AD622" s="43"/>
      <c r="AE622" s="43"/>
      <c r="AF622" s="43"/>
      <c r="AG622" s="43"/>
      <c r="AH622" s="43"/>
      <c r="AI622" s="43"/>
      <c r="AJ622" s="43"/>
      <c r="AK622" s="43"/>
      <c r="AL622" s="43"/>
      <c r="AM622" s="43"/>
      <c r="AN622" s="43"/>
      <c r="AO622" s="43"/>
      <c r="AP622" s="43"/>
      <c r="AQ622" s="43"/>
      <c r="AR622" s="43"/>
      <c r="AS622" s="43"/>
      <c r="AT622" s="43"/>
      <c r="AU622" s="43"/>
      <c r="AV622" s="43"/>
      <c r="AW622" s="43"/>
      <c r="AX622" s="43"/>
      <c r="AY622" s="43"/>
      <c r="AZ622" s="43"/>
      <c r="BA622" s="43"/>
      <c r="BB622" s="43"/>
      <c r="BC622" s="43"/>
      <c r="BD622" s="43"/>
      <c r="BE622" s="43"/>
      <c r="BF622" s="43"/>
      <c r="BG622" s="43"/>
      <c r="BH622" s="43"/>
      <c r="BI622" s="43"/>
      <c r="BJ622" s="43"/>
      <c r="BK622" s="43"/>
      <c r="BL622" s="43"/>
      <c r="BM622" s="43"/>
      <c r="BN622" s="43"/>
      <c r="BO622" s="43"/>
      <c r="BP622" s="43"/>
      <c r="BQ622" s="43"/>
      <c r="BR622" s="43"/>
      <c r="BS622" s="43"/>
      <c r="BT622" s="43"/>
      <c r="BU622" s="43"/>
      <c r="BV622" s="43"/>
      <c r="BW622" s="43"/>
      <c r="BX622" s="43"/>
      <c r="BY622" s="43"/>
      <c r="BZ622" s="43"/>
      <c r="CA622" s="43"/>
      <c r="CB622" s="43"/>
      <c r="CC622" s="43"/>
      <c r="CD622" s="43"/>
      <c r="CE622" s="43"/>
      <c r="CF622" s="43"/>
      <c r="CG622" s="43"/>
      <c r="CH622" s="43"/>
      <c r="CI622" s="43"/>
      <c r="CJ622" s="43"/>
      <c r="CK622" s="43"/>
      <c r="CL622" s="43"/>
      <c r="CM622" s="43"/>
      <c r="CN622" s="43"/>
      <c r="CO622" s="43"/>
      <c r="CP622" s="43"/>
      <c r="CQ622" s="43"/>
      <c r="CR622" s="43"/>
      <c r="CS622" s="43"/>
      <c r="CT622" s="43"/>
      <c r="CU622" s="43"/>
      <c r="CV622" s="43"/>
      <c r="CW622" s="43"/>
      <c r="CX622" s="43"/>
      <c r="CY622" s="43"/>
      <c r="CZ622" s="43"/>
      <c r="DA622" s="43"/>
      <c r="DB622" s="43"/>
      <c r="DC622" s="43"/>
    </row>
    <row r="623" spans="1:107" x14ac:dyDescent="0.25">
      <c r="A623" s="41"/>
      <c r="B623" s="41"/>
      <c r="C623" s="41"/>
      <c r="D623" s="42"/>
      <c r="E623" s="42"/>
      <c r="F623" s="42"/>
      <c r="G623" s="42"/>
      <c r="H623" s="42"/>
      <c r="I623" s="42"/>
      <c r="J623" s="42"/>
      <c r="K623" s="42"/>
      <c r="L623" s="42"/>
      <c r="M623" s="42"/>
      <c r="N623" s="42"/>
      <c r="O623" s="42"/>
      <c r="P623" s="42"/>
      <c r="Q623" s="42"/>
      <c r="R623" s="42"/>
      <c r="S623" s="42"/>
      <c r="T623" s="42"/>
      <c r="U623" s="42"/>
      <c r="V623" s="42"/>
      <c r="W623" s="42"/>
      <c r="X623" s="42"/>
      <c r="Y623" s="42"/>
      <c r="Z623" s="42"/>
      <c r="AA623" s="42"/>
      <c r="AB623" s="43"/>
      <c r="AC623" s="43"/>
      <c r="AD623" s="43"/>
      <c r="AE623" s="43"/>
      <c r="AF623" s="43"/>
      <c r="AG623" s="43"/>
      <c r="AH623" s="43"/>
      <c r="AI623" s="43"/>
      <c r="AJ623" s="43"/>
      <c r="AK623" s="43"/>
      <c r="AL623" s="43"/>
      <c r="AM623" s="43"/>
      <c r="AN623" s="43"/>
      <c r="AO623" s="43"/>
      <c r="AP623" s="43"/>
      <c r="AQ623" s="43"/>
      <c r="AR623" s="43"/>
      <c r="AS623" s="43"/>
      <c r="AT623" s="43"/>
      <c r="AU623" s="43"/>
      <c r="AV623" s="43"/>
      <c r="AW623" s="43"/>
      <c r="AX623" s="43"/>
      <c r="AY623" s="43"/>
      <c r="AZ623" s="43"/>
      <c r="BA623" s="43"/>
      <c r="BB623" s="43"/>
      <c r="BC623" s="43"/>
      <c r="BD623" s="43"/>
      <c r="BE623" s="43"/>
      <c r="BF623" s="43"/>
      <c r="BG623" s="43"/>
      <c r="BH623" s="43"/>
      <c r="BI623" s="43"/>
      <c r="BJ623" s="43"/>
      <c r="BK623" s="43"/>
      <c r="BL623" s="43"/>
      <c r="BM623" s="43"/>
      <c r="BN623" s="43"/>
      <c r="BO623" s="43"/>
      <c r="BP623" s="43"/>
      <c r="BQ623" s="43"/>
      <c r="BR623" s="43"/>
      <c r="BS623" s="43"/>
      <c r="BT623" s="43"/>
      <c r="BU623" s="43"/>
      <c r="BV623" s="43"/>
      <c r="BW623" s="43"/>
      <c r="BX623" s="43"/>
      <c r="BY623" s="43"/>
      <c r="BZ623" s="43"/>
      <c r="CA623" s="43"/>
      <c r="CB623" s="43"/>
      <c r="CC623" s="43"/>
      <c r="CD623" s="43"/>
      <c r="CE623" s="43"/>
      <c r="CF623" s="43"/>
      <c r="CG623" s="43"/>
      <c r="CH623" s="43"/>
      <c r="CI623" s="43"/>
      <c r="CJ623" s="43"/>
      <c r="CK623" s="43"/>
      <c r="CL623" s="43"/>
      <c r="CM623" s="43"/>
      <c r="CN623" s="43"/>
      <c r="CO623" s="43"/>
      <c r="CP623" s="43"/>
      <c r="CQ623" s="43"/>
      <c r="CR623" s="43"/>
      <c r="CS623" s="43"/>
      <c r="CT623" s="43"/>
      <c r="CU623" s="43"/>
      <c r="CV623" s="43"/>
      <c r="CW623" s="43"/>
      <c r="CX623" s="43"/>
      <c r="CY623" s="43"/>
      <c r="CZ623" s="43"/>
      <c r="DA623" s="43"/>
      <c r="DB623" s="43"/>
      <c r="DC623" s="43"/>
    </row>
    <row r="624" spans="1:107" x14ac:dyDescent="0.25">
      <c r="A624" s="41"/>
      <c r="B624" s="41"/>
      <c r="C624" s="41"/>
      <c r="D624" s="42"/>
      <c r="E624" s="42"/>
      <c r="F624" s="42"/>
      <c r="G624" s="42"/>
      <c r="H624" s="42"/>
      <c r="I624" s="42"/>
      <c r="J624" s="42"/>
      <c r="K624" s="42"/>
      <c r="L624" s="42"/>
      <c r="M624" s="42"/>
      <c r="N624" s="42"/>
      <c r="O624" s="42"/>
      <c r="P624" s="42"/>
      <c r="Q624" s="42"/>
      <c r="R624" s="42"/>
      <c r="S624" s="42"/>
      <c r="T624" s="42"/>
      <c r="U624" s="42"/>
      <c r="V624" s="42"/>
      <c r="W624" s="42"/>
      <c r="X624" s="42"/>
      <c r="Y624" s="42"/>
      <c r="Z624" s="42"/>
      <c r="AA624" s="42"/>
      <c r="AB624" s="43"/>
      <c r="AC624" s="43"/>
      <c r="AD624" s="43"/>
      <c r="AE624" s="43"/>
      <c r="AF624" s="43"/>
      <c r="AG624" s="43"/>
      <c r="AH624" s="43"/>
      <c r="AI624" s="43"/>
      <c r="AJ624" s="43"/>
      <c r="AK624" s="43"/>
      <c r="AL624" s="43"/>
      <c r="AM624" s="43"/>
      <c r="AN624" s="43"/>
      <c r="AO624" s="43"/>
      <c r="AP624" s="43"/>
      <c r="AQ624" s="43"/>
      <c r="AR624" s="43"/>
      <c r="AS624" s="43"/>
      <c r="AT624" s="43"/>
      <c r="AU624" s="43"/>
      <c r="AV624" s="43"/>
      <c r="AW624" s="43"/>
      <c r="AX624" s="43"/>
      <c r="AY624" s="43"/>
      <c r="AZ624" s="43"/>
      <c r="BA624" s="43"/>
      <c r="BB624" s="43"/>
      <c r="BC624" s="43"/>
      <c r="BD624" s="43"/>
      <c r="BE624" s="43"/>
      <c r="BF624" s="43"/>
      <c r="BG624" s="43"/>
      <c r="BH624" s="43"/>
      <c r="BI624" s="43"/>
      <c r="BJ624" s="43"/>
      <c r="BK624" s="43"/>
      <c r="BL624" s="43"/>
      <c r="BM624" s="43"/>
      <c r="BN624" s="43"/>
      <c r="BO624" s="43"/>
      <c r="BP624" s="43"/>
      <c r="BQ624" s="43"/>
      <c r="BR624" s="43"/>
      <c r="BS624" s="43"/>
      <c r="BT624" s="43"/>
      <c r="BU624" s="43"/>
      <c r="BV624" s="43"/>
      <c r="BW624" s="43"/>
      <c r="BX624" s="43"/>
      <c r="BY624" s="43"/>
      <c r="BZ624" s="43"/>
      <c r="CA624" s="43"/>
      <c r="CB624" s="43"/>
      <c r="CC624" s="43"/>
      <c r="CD624" s="43"/>
      <c r="CE624" s="43"/>
      <c r="CF624" s="43"/>
      <c r="CG624" s="43"/>
      <c r="CH624" s="43"/>
      <c r="CI624" s="43"/>
      <c r="CJ624" s="43"/>
      <c r="CK624" s="43"/>
      <c r="CL624" s="43"/>
      <c r="CM624" s="43"/>
      <c r="CN624" s="43"/>
      <c r="CO624" s="43"/>
      <c r="CP624" s="43"/>
      <c r="CQ624" s="43"/>
      <c r="CR624" s="43"/>
      <c r="CS624" s="43"/>
      <c r="CT624" s="43"/>
      <c r="CU624" s="43"/>
      <c r="CV624" s="43"/>
      <c r="CW624" s="43"/>
      <c r="CX624" s="43"/>
      <c r="CY624" s="43"/>
      <c r="CZ624" s="43"/>
      <c r="DA624" s="43"/>
      <c r="DB624" s="43"/>
      <c r="DC624" s="43"/>
    </row>
    <row r="625" spans="1:107" x14ac:dyDescent="0.25">
      <c r="A625" s="41"/>
      <c r="B625" s="41"/>
      <c r="C625" s="41"/>
      <c r="D625" s="42"/>
      <c r="E625" s="42"/>
      <c r="F625" s="42"/>
      <c r="G625" s="42"/>
      <c r="H625" s="42"/>
      <c r="I625" s="42"/>
      <c r="J625" s="42"/>
      <c r="K625" s="42"/>
      <c r="L625" s="42"/>
      <c r="M625" s="42"/>
      <c r="N625" s="42"/>
      <c r="O625" s="42"/>
      <c r="P625" s="42"/>
      <c r="Q625" s="42"/>
      <c r="R625" s="42"/>
      <c r="S625" s="42"/>
      <c r="T625" s="42"/>
      <c r="U625" s="42"/>
      <c r="V625" s="42"/>
      <c r="W625" s="42"/>
      <c r="X625" s="42"/>
      <c r="Y625" s="42"/>
      <c r="Z625" s="42"/>
      <c r="AA625" s="42"/>
      <c r="AB625" s="43"/>
      <c r="AC625" s="43"/>
      <c r="AD625" s="43"/>
      <c r="AE625" s="43"/>
      <c r="AF625" s="43"/>
      <c r="AG625" s="43"/>
      <c r="AH625" s="43"/>
      <c r="AI625" s="43"/>
      <c r="AJ625" s="43"/>
      <c r="AK625" s="43"/>
      <c r="AL625" s="43"/>
      <c r="AM625" s="43"/>
      <c r="AN625" s="43"/>
      <c r="AO625" s="43"/>
      <c r="AP625" s="43"/>
      <c r="AQ625" s="43"/>
      <c r="AR625" s="43"/>
      <c r="AS625" s="43"/>
      <c r="AT625" s="43"/>
      <c r="AU625" s="43"/>
      <c r="AV625" s="43"/>
      <c r="AW625" s="43"/>
      <c r="AX625" s="43"/>
      <c r="AY625" s="43"/>
      <c r="AZ625" s="43"/>
      <c r="BA625" s="43"/>
      <c r="BB625" s="43"/>
      <c r="BC625" s="43"/>
      <c r="BD625" s="43"/>
      <c r="BE625" s="43"/>
      <c r="BF625" s="43"/>
      <c r="BG625" s="43"/>
      <c r="BH625" s="43"/>
      <c r="BI625" s="43"/>
      <c r="BJ625" s="43"/>
      <c r="BK625" s="43"/>
      <c r="BL625" s="43"/>
      <c r="BM625" s="43"/>
      <c r="BN625" s="43"/>
      <c r="BO625" s="43"/>
      <c r="BP625" s="43"/>
      <c r="BQ625" s="43"/>
      <c r="BR625" s="43"/>
      <c r="BS625" s="43"/>
      <c r="BT625" s="43"/>
      <c r="BU625" s="43"/>
      <c r="BV625" s="43"/>
      <c r="BW625" s="43"/>
      <c r="BX625" s="43"/>
      <c r="BY625" s="43"/>
      <c r="BZ625" s="43"/>
      <c r="CA625" s="43"/>
      <c r="CB625" s="43"/>
      <c r="CC625" s="43"/>
      <c r="CD625" s="43"/>
      <c r="CE625" s="43"/>
      <c r="CF625" s="43"/>
      <c r="CG625" s="43"/>
      <c r="CH625" s="43"/>
      <c r="CI625" s="43"/>
      <c r="CJ625" s="43"/>
      <c r="CK625" s="43"/>
      <c r="CL625" s="43"/>
      <c r="CM625" s="43"/>
      <c r="CN625" s="43"/>
      <c r="CO625" s="43"/>
      <c r="CP625" s="43"/>
      <c r="CQ625" s="43"/>
      <c r="CR625" s="43"/>
      <c r="CS625" s="43"/>
      <c r="CT625" s="43"/>
      <c r="CU625" s="43"/>
      <c r="CV625" s="43"/>
      <c r="CW625" s="43"/>
      <c r="CX625" s="43"/>
      <c r="CY625" s="43"/>
      <c r="CZ625" s="43"/>
      <c r="DA625" s="43"/>
      <c r="DB625" s="43"/>
      <c r="DC625" s="43"/>
    </row>
    <row r="626" spans="1:107" x14ac:dyDescent="0.25">
      <c r="A626" s="41"/>
      <c r="B626" s="41"/>
      <c r="C626" s="41"/>
      <c r="D626" s="42"/>
      <c r="E626" s="42"/>
      <c r="F626" s="42"/>
      <c r="G626" s="42"/>
      <c r="H626" s="42"/>
      <c r="I626" s="42"/>
      <c r="J626" s="42"/>
      <c r="K626" s="42"/>
      <c r="L626" s="42"/>
      <c r="M626" s="42"/>
      <c r="N626" s="42"/>
      <c r="O626" s="42"/>
      <c r="P626" s="42"/>
      <c r="Q626" s="42"/>
      <c r="R626" s="42"/>
      <c r="S626" s="42"/>
      <c r="T626" s="42"/>
      <c r="U626" s="42"/>
      <c r="V626" s="42"/>
      <c r="W626" s="42"/>
      <c r="X626" s="42"/>
      <c r="Y626" s="42"/>
      <c r="Z626" s="42"/>
      <c r="AA626" s="42"/>
      <c r="AB626" s="43"/>
      <c r="AC626" s="43"/>
      <c r="AD626" s="43"/>
      <c r="AE626" s="43"/>
      <c r="AF626" s="43"/>
      <c r="AG626" s="43"/>
      <c r="AH626" s="43"/>
      <c r="AI626" s="43"/>
      <c r="AJ626" s="43"/>
      <c r="AK626" s="43"/>
      <c r="AL626" s="43"/>
      <c r="AM626" s="43"/>
      <c r="AN626" s="43"/>
      <c r="AO626" s="43"/>
      <c r="AP626" s="43"/>
      <c r="AQ626" s="43"/>
      <c r="AR626" s="43"/>
      <c r="AS626" s="43"/>
      <c r="AT626" s="43"/>
      <c r="AU626" s="43"/>
      <c r="AV626" s="43"/>
      <c r="AW626" s="43"/>
      <c r="AX626" s="43"/>
      <c r="AY626" s="43"/>
      <c r="AZ626" s="43"/>
      <c r="BA626" s="43"/>
      <c r="BB626" s="43"/>
      <c r="BC626" s="43"/>
      <c r="BD626" s="43"/>
      <c r="BE626" s="43"/>
      <c r="BF626" s="43"/>
      <c r="BG626" s="43"/>
      <c r="BH626" s="43"/>
      <c r="BI626" s="43"/>
      <c r="BJ626" s="43"/>
      <c r="BK626" s="43"/>
      <c r="BL626" s="43"/>
      <c r="BM626" s="43"/>
      <c r="BN626" s="43"/>
      <c r="BO626" s="43"/>
      <c r="BP626" s="43"/>
      <c r="BQ626" s="43"/>
      <c r="BR626" s="43"/>
      <c r="BS626" s="43"/>
      <c r="BT626" s="43"/>
      <c r="BU626" s="43"/>
      <c r="BV626" s="43"/>
      <c r="BW626" s="43"/>
      <c r="BX626" s="43"/>
      <c r="BY626" s="43"/>
      <c r="BZ626" s="43"/>
      <c r="CA626" s="43"/>
      <c r="CB626" s="43"/>
      <c r="CC626" s="43"/>
      <c r="CD626" s="43"/>
      <c r="CE626" s="43"/>
      <c r="CF626" s="43"/>
      <c r="CG626" s="43"/>
      <c r="CH626" s="43"/>
      <c r="CI626" s="43"/>
      <c r="CJ626" s="43"/>
      <c r="CK626" s="43"/>
      <c r="CL626" s="43"/>
      <c r="CM626" s="43"/>
      <c r="CN626" s="43"/>
      <c r="CO626" s="43"/>
      <c r="CP626" s="43"/>
      <c r="CQ626" s="43"/>
      <c r="CR626" s="43"/>
      <c r="CS626" s="43"/>
      <c r="CT626" s="43"/>
      <c r="CU626" s="43"/>
      <c r="CV626" s="43"/>
      <c r="CW626" s="43"/>
      <c r="CX626" s="43"/>
      <c r="CY626" s="43"/>
      <c r="CZ626" s="43"/>
      <c r="DA626" s="43"/>
      <c r="DB626" s="43"/>
      <c r="DC626" s="43"/>
    </row>
    <row r="627" spans="1:107" x14ac:dyDescent="0.25">
      <c r="A627" s="41"/>
      <c r="B627" s="41"/>
      <c r="C627" s="41"/>
      <c r="D627" s="42"/>
      <c r="E627" s="42"/>
      <c r="F627" s="42"/>
      <c r="G627" s="42"/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  <c r="AB627" s="43"/>
      <c r="AC627" s="43"/>
      <c r="AD627" s="43"/>
      <c r="AE627" s="43"/>
      <c r="AF627" s="43"/>
      <c r="AG627" s="43"/>
      <c r="AH627" s="43"/>
      <c r="AI627" s="43"/>
      <c r="AJ627" s="43"/>
      <c r="AK627" s="43"/>
      <c r="AL627" s="43"/>
      <c r="AM627" s="43"/>
      <c r="AN627" s="43"/>
      <c r="AO627" s="43"/>
      <c r="AP627" s="43"/>
      <c r="AQ627" s="43"/>
      <c r="AR627" s="43"/>
      <c r="AS627" s="43"/>
      <c r="AT627" s="43"/>
      <c r="AU627" s="43"/>
      <c r="AV627" s="43"/>
      <c r="AW627" s="43"/>
      <c r="AX627" s="43"/>
      <c r="AY627" s="43"/>
      <c r="AZ627" s="43"/>
      <c r="BA627" s="43"/>
      <c r="BB627" s="43"/>
      <c r="BC627" s="43"/>
      <c r="BD627" s="43"/>
      <c r="BE627" s="43"/>
      <c r="BF627" s="43"/>
      <c r="BG627" s="43"/>
      <c r="BH627" s="43"/>
      <c r="BI627" s="43"/>
      <c r="BJ627" s="43"/>
      <c r="BK627" s="43"/>
      <c r="BL627" s="43"/>
      <c r="BM627" s="43"/>
      <c r="BN627" s="43"/>
      <c r="BO627" s="43"/>
      <c r="BP627" s="43"/>
      <c r="BQ627" s="43"/>
      <c r="BR627" s="43"/>
      <c r="BS627" s="43"/>
      <c r="BT627" s="43"/>
      <c r="BU627" s="43"/>
      <c r="BV627" s="43"/>
      <c r="BW627" s="43"/>
      <c r="BX627" s="43"/>
      <c r="BY627" s="43"/>
      <c r="BZ627" s="43"/>
      <c r="CA627" s="43"/>
      <c r="CB627" s="43"/>
      <c r="CC627" s="43"/>
      <c r="CD627" s="43"/>
      <c r="CE627" s="43"/>
      <c r="CF627" s="43"/>
      <c r="CG627" s="43"/>
      <c r="CH627" s="43"/>
      <c r="CI627" s="43"/>
      <c r="CJ627" s="43"/>
      <c r="CK627" s="43"/>
      <c r="CL627" s="43"/>
      <c r="CM627" s="43"/>
      <c r="CN627" s="43"/>
      <c r="CO627" s="43"/>
      <c r="CP627" s="43"/>
      <c r="CQ627" s="43"/>
      <c r="CR627" s="43"/>
      <c r="CS627" s="43"/>
      <c r="CT627" s="43"/>
      <c r="CU627" s="43"/>
      <c r="CV627" s="43"/>
      <c r="CW627" s="43"/>
      <c r="CX627" s="43"/>
      <c r="CY627" s="43"/>
      <c r="CZ627" s="43"/>
      <c r="DA627" s="43"/>
      <c r="DB627" s="43"/>
      <c r="DC627" s="43"/>
    </row>
    <row r="628" spans="1:107" x14ac:dyDescent="0.25">
      <c r="A628" s="41"/>
      <c r="B628" s="41"/>
      <c r="C628" s="41"/>
      <c r="D628" s="42"/>
      <c r="E628" s="42"/>
      <c r="F628" s="42"/>
      <c r="G628" s="42"/>
      <c r="H628" s="42"/>
      <c r="I628" s="42"/>
      <c r="J628" s="42"/>
      <c r="K628" s="42"/>
      <c r="L628" s="42"/>
      <c r="M628" s="42"/>
      <c r="N628" s="42"/>
      <c r="O628" s="42"/>
      <c r="P628" s="42"/>
      <c r="Q628" s="42"/>
      <c r="R628" s="42"/>
      <c r="S628" s="42"/>
      <c r="T628" s="42"/>
      <c r="U628" s="42"/>
      <c r="V628" s="42"/>
      <c r="W628" s="42"/>
      <c r="X628" s="42"/>
      <c r="Y628" s="42"/>
      <c r="Z628" s="42"/>
      <c r="AA628" s="42"/>
      <c r="AB628" s="43"/>
      <c r="AC628" s="43"/>
      <c r="AD628" s="43"/>
      <c r="AE628" s="43"/>
      <c r="AF628" s="43"/>
      <c r="AG628" s="43"/>
      <c r="AH628" s="43"/>
      <c r="AI628" s="43"/>
      <c r="AJ628" s="43"/>
      <c r="AK628" s="43"/>
      <c r="AL628" s="43"/>
      <c r="AM628" s="43"/>
      <c r="AN628" s="43"/>
      <c r="AO628" s="43"/>
      <c r="AP628" s="43"/>
      <c r="AQ628" s="43"/>
      <c r="AR628" s="43"/>
      <c r="AS628" s="43"/>
      <c r="AT628" s="43"/>
      <c r="AU628" s="43"/>
      <c r="AV628" s="43"/>
      <c r="AW628" s="43"/>
      <c r="AX628" s="43"/>
      <c r="AY628" s="43"/>
      <c r="AZ628" s="43"/>
      <c r="BA628" s="43"/>
      <c r="BB628" s="43"/>
      <c r="BC628" s="43"/>
      <c r="BD628" s="43"/>
      <c r="BE628" s="43"/>
      <c r="BF628" s="43"/>
      <c r="BG628" s="43"/>
      <c r="BH628" s="43"/>
      <c r="BI628" s="43"/>
      <c r="BJ628" s="43"/>
      <c r="BK628" s="43"/>
      <c r="BL628" s="43"/>
      <c r="BM628" s="43"/>
      <c r="BN628" s="43"/>
      <c r="BO628" s="43"/>
      <c r="BP628" s="43"/>
      <c r="BQ628" s="43"/>
      <c r="BR628" s="43"/>
      <c r="BS628" s="43"/>
      <c r="BT628" s="43"/>
      <c r="BU628" s="43"/>
      <c r="BV628" s="43"/>
      <c r="BW628" s="43"/>
      <c r="BX628" s="43"/>
      <c r="BY628" s="43"/>
      <c r="BZ628" s="43"/>
      <c r="CA628" s="43"/>
      <c r="CB628" s="43"/>
      <c r="CC628" s="43"/>
      <c r="CD628" s="43"/>
      <c r="CE628" s="43"/>
      <c r="CF628" s="43"/>
      <c r="CG628" s="43"/>
      <c r="CH628" s="43"/>
      <c r="CI628" s="43"/>
      <c r="CJ628" s="43"/>
      <c r="CK628" s="43"/>
      <c r="CL628" s="43"/>
      <c r="CM628" s="43"/>
      <c r="CN628" s="43"/>
      <c r="CO628" s="43"/>
      <c r="CP628" s="43"/>
      <c r="CQ628" s="43"/>
      <c r="CR628" s="43"/>
      <c r="CS628" s="43"/>
      <c r="CT628" s="43"/>
      <c r="CU628" s="43"/>
      <c r="CV628" s="43"/>
      <c r="CW628" s="43"/>
      <c r="CX628" s="43"/>
      <c r="CY628" s="43"/>
      <c r="CZ628" s="43"/>
      <c r="DA628" s="43"/>
      <c r="DB628" s="43"/>
      <c r="DC628" s="43"/>
    </row>
    <row r="629" spans="1:107" x14ac:dyDescent="0.25">
      <c r="A629" s="41"/>
      <c r="B629" s="41"/>
      <c r="C629" s="41"/>
      <c r="D629" s="42"/>
      <c r="E629" s="42"/>
      <c r="F629" s="42"/>
      <c r="G629" s="42"/>
      <c r="H629" s="42"/>
      <c r="I629" s="42"/>
      <c r="J629" s="42"/>
      <c r="K629" s="42"/>
      <c r="L629" s="42"/>
      <c r="M629" s="42"/>
      <c r="N629" s="42"/>
      <c r="O629" s="42"/>
      <c r="P629" s="42"/>
      <c r="Q629" s="42"/>
      <c r="R629" s="42"/>
      <c r="S629" s="42"/>
      <c r="T629" s="42"/>
      <c r="U629" s="42"/>
      <c r="V629" s="42"/>
      <c r="W629" s="42"/>
      <c r="X629" s="42"/>
      <c r="Y629" s="42"/>
      <c r="Z629" s="42"/>
      <c r="AA629" s="42"/>
      <c r="AB629" s="43"/>
      <c r="AC629" s="43"/>
      <c r="AD629" s="43"/>
      <c r="AE629" s="43"/>
      <c r="AF629" s="43"/>
      <c r="AG629" s="43"/>
      <c r="AH629" s="43"/>
      <c r="AI629" s="43"/>
      <c r="AJ629" s="43"/>
      <c r="AK629" s="43"/>
      <c r="AL629" s="43"/>
      <c r="AM629" s="43"/>
      <c r="AN629" s="43"/>
      <c r="AO629" s="43"/>
      <c r="AP629" s="43"/>
      <c r="AQ629" s="43"/>
      <c r="AR629" s="43"/>
      <c r="AS629" s="43"/>
      <c r="AT629" s="43"/>
      <c r="AU629" s="43"/>
      <c r="AV629" s="43"/>
      <c r="AW629" s="43"/>
      <c r="AX629" s="43"/>
      <c r="AY629" s="43"/>
      <c r="AZ629" s="43"/>
      <c r="BA629" s="43"/>
      <c r="BB629" s="43"/>
      <c r="BC629" s="43"/>
      <c r="BD629" s="43"/>
      <c r="BE629" s="43"/>
      <c r="BF629" s="43"/>
      <c r="BG629" s="43"/>
      <c r="BH629" s="43"/>
      <c r="BI629" s="43"/>
      <c r="BJ629" s="43"/>
      <c r="BK629" s="43"/>
      <c r="BL629" s="43"/>
      <c r="BM629" s="43"/>
      <c r="BN629" s="43"/>
      <c r="BO629" s="43"/>
      <c r="BP629" s="43"/>
      <c r="BQ629" s="43"/>
      <c r="BR629" s="43"/>
      <c r="BS629" s="43"/>
      <c r="BT629" s="43"/>
      <c r="BU629" s="43"/>
      <c r="BV629" s="43"/>
      <c r="BW629" s="43"/>
      <c r="BX629" s="43"/>
      <c r="BY629" s="43"/>
      <c r="BZ629" s="43"/>
      <c r="CA629" s="43"/>
      <c r="CB629" s="43"/>
      <c r="CC629" s="43"/>
      <c r="CD629" s="43"/>
      <c r="CE629" s="43"/>
      <c r="CF629" s="43"/>
      <c r="CG629" s="43"/>
      <c r="CH629" s="43"/>
      <c r="CI629" s="43"/>
      <c r="CJ629" s="43"/>
      <c r="CK629" s="43"/>
      <c r="CL629" s="43"/>
      <c r="CM629" s="43"/>
      <c r="CN629" s="43"/>
      <c r="CO629" s="43"/>
      <c r="CP629" s="43"/>
      <c r="CQ629" s="43"/>
      <c r="CR629" s="43"/>
      <c r="CS629" s="43"/>
      <c r="CT629" s="43"/>
      <c r="CU629" s="43"/>
      <c r="CV629" s="43"/>
      <c r="CW629" s="43"/>
      <c r="CX629" s="43"/>
      <c r="CY629" s="43"/>
      <c r="CZ629" s="43"/>
      <c r="DA629" s="43"/>
      <c r="DB629" s="43"/>
      <c r="DC629" s="43"/>
    </row>
    <row r="630" spans="1:107" x14ac:dyDescent="0.25">
      <c r="A630" s="41"/>
      <c r="B630" s="41"/>
      <c r="C630" s="41"/>
      <c r="D630" s="42"/>
      <c r="E630" s="42"/>
      <c r="F630" s="42"/>
      <c r="G630" s="42"/>
      <c r="H630" s="42"/>
      <c r="I630" s="42"/>
      <c r="J630" s="42"/>
      <c r="K630" s="42"/>
      <c r="L630" s="42"/>
      <c r="M630" s="42"/>
      <c r="N630" s="42"/>
      <c r="O630" s="42"/>
      <c r="P630" s="42"/>
      <c r="Q630" s="42"/>
      <c r="R630" s="42"/>
      <c r="S630" s="42"/>
      <c r="T630" s="42"/>
      <c r="U630" s="42"/>
      <c r="V630" s="42"/>
      <c r="W630" s="42"/>
      <c r="X630" s="42"/>
      <c r="Y630" s="42"/>
      <c r="Z630" s="42"/>
      <c r="AA630" s="42"/>
      <c r="AB630" s="43"/>
      <c r="AC630" s="43"/>
      <c r="AD630" s="43"/>
      <c r="AE630" s="43"/>
      <c r="AF630" s="43"/>
      <c r="AG630" s="43"/>
      <c r="AH630" s="43"/>
      <c r="AI630" s="43"/>
      <c r="AJ630" s="43"/>
      <c r="AK630" s="43"/>
      <c r="AL630" s="43"/>
      <c r="AM630" s="43"/>
      <c r="AN630" s="43"/>
      <c r="AO630" s="43"/>
      <c r="AP630" s="43"/>
      <c r="AQ630" s="43"/>
      <c r="AR630" s="43"/>
      <c r="AS630" s="43"/>
      <c r="AT630" s="43"/>
      <c r="AU630" s="43"/>
      <c r="AV630" s="43"/>
      <c r="AW630" s="43"/>
      <c r="AX630" s="43"/>
      <c r="AY630" s="43"/>
      <c r="AZ630" s="43"/>
      <c r="BA630" s="43"/>
      <c r="BB630" s="43"/>
      <c r="BC630" s="43"/>
      <c r="BD630" s="43"/>
      <c r="BE630" s="43"/>
      <c r="BF630" s="43"/>
      <c r="BG630" s="43"/>
      <c r="BH630" s="43"/>
      <c r="BI630" s="43"/>
      <c r="BJ630" s="43"/>
      <c r="BK630" s="43"/>
      <c r="BL630" s="43"/>
      <c r="BM630" s="43"/>
      <c r="BN630" s="43"/>
      <c r="BO630" s="43"/>
      <c r="BP630" s="43"/>
      <c r="BQ630" s="43"/>
      <c r="BR630" s="43"/>
      <c r="BS630" s="43"/>
      <c r="BT630" s="43"/>
      <c r="BU630" s="43"/>
      <c r="BV630" s="43"/>
      <c r="BW630" s="43"/>
      <c r="BX630" s="43"/>
      <c r="BY630" s="43"/>
      <c r="BZ630" s="43"/>
      <c r="CA630" s="43"/>
      <c r="CB630" s="43"/>
      <c r="CC630" s="43"/>
      <c r="CD630" s="43"/>
      <c r="CE630" s="43"/>
      <c r="CF630" s="43"/>
      <c r="CG630" s="43"/>
      <c r="CH630" s="43"/>
      <c r="CI630" s="43"/>
      <c r="CJ630" s="43"/>
      <c r="CK630" s="43"/>
      <c r="CL630" s="43"/>
      <c r="CM630" s="43"/>
      <c r="CN630" s="43"/>
      <c r="CO630" s="43"/>
      <c r="CP630" s="43"/>
      <c r="CQ630" s="43"/>
      <c r="CR630" s="43"/>
      <c r="CS630" s="43"/>
      <c r="CT630" s="43"/>
      <c r="CU630" s="43"/>
      <c r="CV630" s="43"/>
      <c r="CW630" s="43"/>
      <c r="CX630" s="43"/>
      <c r="CY630" s="43"/>
      <c r="CZ630" s="43"/>
      <c r="DA630" s="43"/>
      <c r="DB630" s="43"/>
      <c r="DC630" s="43"/>
    </row>
    <row r="631" spans="1:107" x14ac:dyDescent="0.25">
      <c r="A631" s="41"/>
      <c r="B631" s="41"/>
      <c r="C631" s="41"/>
      <c r="D631" s="42"/>
      <c r="E631" s="42"/>
      <c r="F631" s="42"/>
      <c r="G631" s="42"/>
      <c r="H631" s="42"/>
      <c r="I631" s="42"/>
      <c r="J631" s="42"/>
      <c r="K631" s="42"/>
      <c r="L631" s="42"/>
      <c r="M631" s="42"/>
      <c r="N631" s="42"/>
      <c r="O631" s="42"/>
      <c r="P631" s="42"/>
      <c r="Q631" s="42"/>
      <c r="R631" s="42"/>
      <c r="S631" s="42"/>
      <c r="T631" s="42"/>
      <c r="U631" s="42"/>
      <c r="V631" s="42"/>
      <c r="W631" s="42"/>
      <c r="X631" s="42"/>
      <c r="Y631" s="42"/>
      <c r="Z631" s="42"/>
      <c r="AA631" s="42"/>
      <c r="AB631" s="43"/>
      <c r="AC631" s="43"/>
      <c r="AD631" s="43"/>
      <c r="AE631" s="43"/>
      <c r="AF631" s="43"/>
      <c r="AG631" s="43"/>
      <c r="AH631" s="43"/>
      <c r="AI631" s="43"/>
      <c r="AJ631" s="43"/>
      <c r="AK631" s="43"/>
      <c r="AL631" s="43"/>
      <c r="AM631" s="43"/>
      <c r="AN631" s="43"/>
      <c r="AO631" s="43"/>
      <c r="AP631" s="43"/>
      <c r="AQ631" s="43"/>
      <c r="AR631" s="43"/>
      <c r="AS631" s="43"/>
      <c r="AT631" s="43"/>
      <c r="AU631" s="43"/>
      <c r="AV631" s="43"/>
      <c r="AW631" s="43"/>
      <c r="AX631" s="43"/>
      <c r="AY631" s="43"/>
      <c r="AZ631" s="43"/>
      <c r="BA631" s="43"/>
      <c r="BB631" s="43"/>
      <c r="BC631" s="43"/>
      <c r="BD631" s="43"/>
      <c r="BE631" s="43"/>
      <c r="BF631" s="43"/>
      <c r="BG631" s="43"/>
      <c r="BH631" s="43"/>
      <c r="BI631" s="43"/>
      <c r="BJ631" s="43"/>
      <c r="BK631" s="43"/>
      <c r="BL631" s="43"/>
      <c r="BM631" s="43"/>
      <c r="BN631" s="43"/>
      <c r="BO631" s="43"/>
      <c r="BP631" s="43"/>
      <c r="BQ631" s="43"/>
      <c r="BR631" s="43"/>
      <c r="BS631" s="43"/>
      <c r="BT631" s="43"/>
      <c r="BU631" s="43"/>
      <c r="BV631" s="43"/>
      <c r="BW631" s="43"/>
      <c r="BX631" s="43"/>
      <c r="BY631" s="43"/>
      <c r="BZ631" s="43"/>
      <c r="CA631" s="43"/>
      <c r="CB631" s="43"/>
      <c r="CC631" s="43"/>
      <c r="CD631" s="43"/>
      <c r="CE631" s="43"/>
      <c r="CF631" s="43"/>
      <c r="CG631" s="43"/>
      <c r="CH631" s="43"/>
      <c r="CI631" s="43"/>
      <c r="CJ631" s="43"/>
      <c r="CK631" s="43"/>
      <c r="CL631" s="43"/>
      <c r="CM631" s="43"/>
      <c r="CN631" s="43"/>
      <c r="CO631" s="43"/>
      <c r="CP631" s="43"/>
      <c r="CQ631" s="43"/>
      <c r="CR631" s="43"/>
      <c r="CS631" s="43"/>
      <c r="CT631" s="43"/>
      <c r="CU631" s="43"/>
      <c r="CV631" s="43"/>
      <c r="CW631" s="43"/>
      <c r="CX631" s="43"/>
      <c r="CY631" s="43"/>
      <c r="CZ631" s="43"/>
      <c r="DA631" s="43"/>
      <c r="DB631" s="43"/>
      <c r="DC631" s="43"/>
    </row>
    <row r="632" spans="1:107" x14ac:dyDescent="0.25">
      <c r="A632" s="41"/>
      <c r="B632" s="41"/>
      <c r="C632" s="41"/>
      <c r="D632" s="42"/>
      <c r="E632" s="42"/>
      <c r="F632" s="42"/>
      <c r="G632" s="42"/>
      <c r="H632" s="42"/>
      <c r="I632" s="42"/>
      <c r="J632" s="42"/>
      <c r="K632" s="42"/>
      <c r="L632" s="42"/>
      <c r="M632" s="42"/>
      <c r="N632" s="42"/>
      <c r="O632" s="42"/>
      <c r="P632" s="42"/>
      <c r="Q632" s="42"/>
      <c r="R632" s="42"/>
      <c r="S632" s="42"/>
      <c r="T632" s="42"/>
      <c r="U632" s="42"/>
      <c r="V632" s="42"/>
      <c r="W632" s="42"/>
      <c r="X632" s="42"/>
      <c r="Y632" s="42"/>
      <c r="Z632" s="42"/>
      <c r="AA632" s="42"/>
      <c r="AB632" s="43"/>
      <c r="AC632" s="43"/>
      <c r="AD632" s="43"/>
      <c r="AE632" s="43"/>
      <c r="AF632" s="43"/>
      <c r="AG632" s="43"/>
      <c r="AH632" s="43"/>
      <c r="AI632" s="43"/>
      <c r="AJ632" s="43"/>
      <c r="AK632" s="43"/>
      <c r="AL632" s="43"/>
      <c r="AM632" s="43"/>
      <c r="AN632" s="43"/>
      <c r="AO632" s="43"/>
      <c r="AP632" s="43"/>
      <c r="AQ632" s="43"/>
      <c r="AR632" s="43"/>
      <c r="AS632" s="43"/>
      <c r="AT632" s="43"/>
      <c r="AU632" s="43"/>
      <c r="AV632" s="43"/>
      <c r="AW632" s="43"/>
      <c r="AX632" s="43"/>
      <c r="AY632" s="43"/>
      <c r="AZ632" s="43"/>
      <c r="BA632" s="43"/>
      <c r="BB632" s="43"/>
      <c r="BC632" s="43"/>
      <c r="BD632" s="43"/>
      <c r="BE632" s="43"/>
      <c r="BF632" s="43"/>
      <c r="BG632" s="43"/>
      <c r="BH632" s="43"/>
      <c r="BI632" s="43"/>
      <c r="BJ632" s="43"/>
      <c r="BK632" s="43"/>
      <c r="BL632" s="43"/>
      <c r="BM632" s="43"/>
      <c r="BN632" s="43"/>
      <c r="BO632" s="43"/>
      <c r="BP632" s="43"/>
      <c r="BQ632" s="43"/>
      <c r="BR632" s="43"/>
      <c r="BS632" s="43"/>
      <c r="BT632" s="43"/>
      <c r="BU632" s="43"/>
      <c r="BV632" s="43"/>
      <c r="BW632" s="43"/>
      <c r="BX632" s="43"/>
      <c r="BY632" s="43"/>
      <c r="BZ632" s="43"/>
      <c r="CA632" s="43"/>
      <c r="CB632" s="43"/>
      <c r="CC632" s="43"/>
      <c r="CD632" s="43"/>
      <c r="CE632" s="43"/>
      <c r="CF632" s="43"/>
      <c r="CG632" s="43"/>
      <c r="CH632" s="43"/>
      <c r="CI632" s="43"/>
      <c r="CJ632" s="43"/>
      <c r="CK632" s="43"/>
      <c r="CL632" s="43"/>
      <c r="CM632" s="43"/>
      <c r="CN632" s="43"/>
      <c r="CO632" s="43"/>
      <c r="CP632" s="43"/>
      <c r="CQ632" s="43"/>
      <c r="CR632" s="43"/>
      <c r="CS632" s="43"/>
      <c r="CT632" s="43"/>
      <c r="CU632" s="43"/>
      <c r="CV632" s="43"/>
      <c r="CW632" s="43"/>
      <c r="CX632" s="43"/>
      <c r="CY632" s="43"/>
      <c r="CZ632" s="43"/>
      <c r="DA632" s="43"/>
      <c r="DB632" s="43"/>
      <c r="DC632" s="43"/>
    </row>
    <row r="633" spans="1:107" x14ac:dyDescent="0.25">
      <c r="A633" s="41"/>
      <c r="B633" s="41"/>
      <c r="C633" s="41"/>
      <c r="D633" s="42"/>
      <c r="E633" s="42"/>
      <c r="F633" s="42"/>
      <c r="G633" s="42"/>
      <c r="H633" s="42"/>
      <c r="I633" s="42"/>
      <c r="J633" s="42"/>
      <c r="K633" s="42"/>
      <c r="L633" s="42"/>
      <c r="M633" s="42"/>
      <c r="N633" s="42"/>
      <c r="O633" s="42"/>
      <c r="P633" s="42"/>
      <c r="Q633" s="42"/>
      <c r="R633" s="42"/>
      <c r="S633" s="42"/>
      <c r="T633" s="42"/>
      <c r="U633" s="42"/>
      <c r="V633" s="42"/>
      <c r="W633" s="42"/>
      <c r="X633" s="42"/>
      <c r="Y633" s="42"/>
      <c r="Z633" s="42"/>
      <c r="AA633" s="42"/>
      <c r="AB633" s="43"/>
      <c r="AC633" s="43"/>
      <c r="AD633" s="43"/>
      <c r="AE633" s="43"/>
      <c r="AF633" s="43"/>
      <c r="AG633" s="43"/>
      <c r="AH633" s="43"/>
      <c r="AI633" s="43"/>
      <c r="AJ633" s="43"/>
      <c r="AK633" s="43"/>
      <c r="AL633" s="43"/>
      <c r="AM633" s="43"/>
      <c r="AN633" s="43"/>
      <c r="AO633" s="43"/>
      <c r="AP633" s="43"/>
      <c r="AQ633" s="43"/>
      <c r="AR633" s="43"/>
      <c r="AS633" s="43"/>
      <c r="AT633" s="43"/>
      <c r="AU633" s="43"/>
      <c r="AV633" s="43"/>
      <c r="AW633" s="43"/>
      <c r="AX633" s="43"/>
      <c r="AY633" s="43"/>
      <c r="AZ633" s="43"/>
      <c r="BA633" s="43"/>
      <c r="BB633" s="43"/>
      <c r="BC633" s="43"/>
      <c r="BD633" s="43"/>
      <c r="BE633" s="43"/>
      <c r="BF633" s="43"/>
      <c r="BG633" s="43"/>
      <c r="BH633" s="43"/>
      <c r="BI633" s="43"/>
      <c r="BJ633" s="43"/>
      <c r="BK633" s="43"/>
      <c r="BL633" s="43"/>
      <c r="BM633" s="43"/>
      <c r="BN633" s="43"/>
      <c r="BO633" s="43"/>
      <c r="BP633" s="43"/>
      <c r="BQ633" s="43"/>
      <c r="BR633" s="43"/>
      <c r="BS633" s="43"/>
      <c r="BT633" s="43"/>
      <c r="BU633" s="43"/>
      <c r="BV633" s="43"/>
      <c r="BW633" s="43"/>
      <c r="BX633" s="43"/>
      <c r="BY633" s="43"/>
      <c r="BZ633" s="43"/>
      <c r="CA633" s="43"/>
      <c r="CB633" s="43"/>
      <c r="CC633" s="43"/>
      <c r="CD633" s="43"/>
      <c r="CE633" s="43"/>
      <c r="CF633" s="43"/>
      <c r="CG633" s="43"/>
      <c r="CH633" s="43"/>
      <c r="CI633" s="43"/>
      <c r="CJ633" s="43"/>
      <c r="CK633" s="43"/>
      <c r="CL633" s="43"/>
      <c r="CM633" s="43"/>
      <c r="CN633" s="43"/>
      <c r="CO633" s="43"/>
      <c r="CP633" s="43"/>
      <c r="CQ633" s="43"/>
      <c r="CR633" s="43"/>
      <c r="CS633" s="43"/>
      <c r="CT633" s="43"/>
      <c r="CU633" s="43"/>
      <c r="CV633" s="43"/>
      <c r="CW633" s="43"/>
      <c r="CX633" s="43"/>
      <c r="CY633" s="43"/>
      <c r="CZ633" s="43"/>
      <c r="DA633" s="43"/>
      <c r="DB633" s="43"/>
      <c r="DC633" s="43"/>
    </row>
    <row r="634" spans="1:107" x14ac:dyDescent="0.25">
      <c r="A634" s="41"/>
      <c r="B634" s="41"/>
      <c r="C634" s="41"/>
      <c r="D634" s="42"/>
      <c r="E634" s="42"/>
      <c r="F634" s="42"/>
      <c r="G634" s="42"/>
      <c r="H634" s="42"/>
      <c r="I634" s="42"/>
      <c r="J634" s="42"/>
      <c r="K634" s="42"/>
      <c r="L634" s="42"/>
      <c r="M634" s="42"/>
      <c r="N634" s="42"/>
      <c r="O634" s="42"/>
      <c r="P634" s="42"/>
      <c r="Q634" s="42"/>
      <c r="R634" s="42"/>
      <c r="S634" s="42"/>
      <c r="T634" s="42"/>
      <c r="U634" s="42"/>
      <c r="V634" s="42"/>
      <c r="W634" s="42"/>
      <c r="X634" s="42"/>
      <c r="Y634" s="42"/>
      <c r="Z634" s="42"/>
      <c r="AA634" s="42"/>
      <c r="AB634" s="43"/>
      <c r="AC634" s="43"/>
      <c r="AD634" s="43"/>
      <c r="AE634" s="43"/>
      <c r="AF634" s="43"/>
      <c r="AG634" s="43"/>
      <c r="AH634" s="43"/>
      <c r="AI634" s="43"/>
      <c r="AJ634" s="43"/>
      <c r="AK634" s="43"/>
      <c r="AL634" s="43"/>
      <c r="AM634" s="43"/>
      <c r="AN634" s="43"/>
      <c r="AO634" s="43"/>
      <c r="AP634" s="43"/>
      <c r="AQ634" s="43"/>
      <c r="AR634" s="43"/>
      <c r="AS634" s="43"/>
      <c r="AT634" s="43"/>
      <c r="AU634" s="43"/>
      <c r="AV634" s="43"/>
      <c r="AW634" s="43"/>
      <c r="AX634" s="43"/>
      <c r="AY634" s="43"/>
      <c r="AZ634" s="43"/>
      <c r="BA634" s="43"/>
      <c r="BB634" s="43"/>
      <c r="BC634" s="43"/>
      <c r="BD634" s="43"/>
      <c r="BE634" s="43"/>
      <c r="BF634" s="43"/>
      <c r="BG634" s="43"/>
      <c r="BH634" s="43"/>
      <c r="BI634" s="43"/>
      <c r="BJ634" s="43"/>
      <c r="BK634" s="43"/>
      <c r="BL634" s="43"/>
      <c r="BM634" s="43"/>
      <c r="BN634" s="43"/>
      <c r="BO634" s="43"/>
      <c r="BP634" s="43"/>
      <c r="BQ634" s="43"/>
      <c r="BR634" s="43"/>
      <c r="BS634" s="43"/>
      <c r="BT634" s="43"/>
      <c r="BU634" s="43"/>
      <c r="BV634" s="43"/>
      <c r="BW634" s="43"/>
      <c r="BX634" s="43"/>
      <c r="BY634" s="43"/>
      <c r="BZ634" s="43"/>
      <c r="CA634" s="43"/>
      <c r="CB634" s="43"/>
      <c r="CC634" s="43"/>
      <c r="CD634" s="43"/>
      <c r="CE634" s="43"/>
      <c r="CF634" s="43"/>
      <c r="CG634" s="43"/>
      <c r="CH634" s="43"/>
      <c r="CI634" s="43"/>
      <c r="CJ634" s="43"/>
      <c r="CK634" s="43"/>
      <c r="CL634" s="43"/>
      <c r="CM634" s="43"/>
      <c r="CN634" s="43"/>
      <c r="CO634" s="43"/>
      <c r="CP634" s="43"/>
      <c r="CQ634" s="43"/>
      <c r="CR634" s="43"/>
      <c r="CS634" s="43"/>
      <c r="CT634" s="43"/>
      <c r="CU634" s="43"/>
      <c r="CV634" s="43"/>
      <c r="CW634" s="43"/>
      <c r="CX634" s="43"/>
      <c r="CY634" s="43"/>
      <c r="CZ634" s="43"/>
      <c r="DA634" s="43"/>
      <c r="DB634" s="43"/>
      <c r="DC634" s="43"/>
    </row>
    <row r="635" spans="1:107" x14ac:dyDescent="0.25">
      <c r="A635" s="41"/>
      <c r="B635" s="41"/>
      <c r="C635" s="41"/>
      <c r="D635" s="42"/>
      <c r="E635" s="42"/>
      <c r="F635" s="42"/>
      <c r="G635" s="42"/>
      <c r="H635" s="42"/>
      <c r="I635" s="42"/>
      <c r="J635" s="42"/>
      <c r="K635" s="42"/>
      <c r="L635" s="42"/>
      <c r="M635" s="42"/>
      <c r="N635" s="42"/>
      <c r="O635" s="42"/>
      <c r="P635" s="42"/>
      <c r="Q635" s="42"/>
      <c r="R635" s="42"/>
      <c r="S635" s="42"/>
      <c r="T635" s="42"/>
      <c r="U635" s="42"/>
      <c r="V635" s="42"/>
      <c r="W635" s="42"/>
      <c r="X635" s="42"/>
      <c r="Y635" s="42"/>
      <c r="Z635" s="42"/>
      <c r="AA635" s="42"/>
      <c r="AB635" s="43"/>
      <c r="AC635" s="43"/>
      <c r="AD635" s="43"/>
      <c r="AE635" s="43"/>
      <c r="AF635" s="43"/>
      <c r="AG635" s="43"/>
      <c r="AH635" s="43"/>
      <c r="AI635" s="43"/>
      <c r="AJ635" s="43"/>
      <c r="AK635" s="43"/>
      <c r="AL635" s="43"/>
      <c r="AM635" s="43"/>
      <c r="AN635" s="43"/>
      <c r="AO635" s="43"/>
      <c r="AP635" s="43"/>
      <c r="AQ635" s="43"/>
      <c r="AR635" s="43"/>
      <c r="AS635" s="43"/>
      <c r="AT635" s="43"/>
      <c r="AU635" s="43"/>
      <c r="AV635" s="43"/>
      <c r="AW635" s="43"/>
      <c r="AX635" s="43"/>
      <c r="AY635" s="43"/>
      <c r="AZ635" s="43"/>
      <c r="BA635" s="43"/>
      <c r="BB635" s="43"/>
      <c r="BC635" s="43"/>
      <c r="BD635" s="43"/>
      <c r="BE635" s="43"/>
      <c r="BF635" s="43"/>
      <c r="BG635" s="43"/>
      <c r="BH635" s="43"/>
      <c r="BI635" s="43"/>
      <c r="BJ635" s="43"/>
      <c r="BK635" s="43"/>
      <c r="BL635" s="43"/>
      <c r="BM635" s="43"/>
      <c r="BN635" s="43"/>
      <c r="BO635" s="43"/>
      <c r="BP635" s="43"/>
      <c r="BQ635" s="43"/>
      <c r="BR635" s="43"/>
      <c r="BS635" s="43"/>
      <c r="BT635" s="43"/>
      <c r="BU635" s="43"/>
      <c r="BV635" s="43"/>
      <c r="BW635" s="43"/>
      <c r="BX635" s="43"/>
      <c r="BY635" s="43"/>
      <c r="BZ635" s="43"/>
      <c r="CA635" s="43"/>
      <c r="CB635" s="43"/>
      <c r="CC635" s="43"/>
      <c r="CD635" s="43"/>
      <c r="CE635" s="43"/>
      <c r="CF635" s="43"/>
      <c r="CG635" s="43"/>
      <c r="CH635" s="43"/>
      <c r="CI635" s="43"/>
      <c r="CJ635" s="43"/>
      <c r="CK635" s="43"/>
      <c r="CL635" s="43"/>
      <c r="CM635" s="43"/>
      <c r="CN635" s="43"/>
      <c r="CO635" s="43"/>
      <c r="CP635" s="43"/>
      <c r="CQ635" s="43"/>
      <c r="CR635" s="43"/>
      <c r="CS635" s="43"/>
      <c r="CT635" s="43"/>
      <c r="CU635" s="43"/>
      <c r="CV635" s="43"/>
      <c r="CW635" s="43"/>
      <c r="CX635" s="43"/>
      <c r="CY635" s="43"/>
      <c r="CZ635" s="43"/>
      <c r="DA635" s="43"/>
      <c r="DB635" s="43"/>
      <c r="DC635" s="43"/>
    </row>
    <row r="636" spans="1:107" x14ac:dyDescent="0.25">
      <c r="A636" s="41"/>
      <c r="B636" s="41"/>
      <c r="C636" s="41"/>
      <c r="D636" s="42"/>
      <c r="E636" s="42"/>
      <c r="F636" s="42"/>
      <c r="G636" s="42"/>
      <c r="H636" s="42"/>
      <c r="I636" s="42"/>
      <c r="J636" s="42"/>
      <c r="K636" s="42"/>
      <c r="L636" s="42"/>
      <c r="M636" s="42"/>
      <c r="N636" s="42"/>
      <c r="O636" s="42"/>
      <c r="P636" s="42"/>
      <c r="Q636" s="42"/>
      <c r="R636" s="42"/>
      <c r="S636" s="42"/>
      <c r="T636" s="42"/>
      <c r="U636" s="42"/>
      <c r="V636" s="42"/>
      <c r="W636" s="42"/>
      <c r="X636" s="42"/>
      <c r="Y636" s="42"/>
      <c r="Z636" s="42"/>
      <c r="AA636" s="42"/>
      <c r="AB636" s="43"/>
      <c r="AC636" s="43"/>
      <c r="AD636" s="43"/>
      <c r="AE636" s="43"/>
      <c r="AF636" s="43"/>
      <c r="AG636" s="43"/>
      <c r="AH636" s="43"/>
      <c r="AI636" s="43"/>
      <c r="AJ636" s="43"/>
      <c r="AK636" s="43"/>
      <c r="AL636" s="43"/>
      <c r="AM636" s="43"/>
      <c r="AN636" s="43"/>
      <c r="AO636" s="43"/>
      <c r="AP636" s="43"/>
      <c r="AQ636" s="43"/>
      <c r="AR636" s="43"/>
      <c r="AS636" s="43"/>
      <c r="AT636" s="43"/>
      <c r="AU636" s="43"/>
      <c r="AV636" s="43"/>
      <c r="AW636" s="43"/>
      <c r="AX636" s="43"/>
      <c r="AY636" s="43"/>
      <c r="AZ636" s="43"/>
      <c r="BA636" s="43"/>
      <c r="BB636" s="43"/>
      <c r="BC636" s="43"/>
      <c r="BD636" s="43"/>
      <c r="BE636" s="43"/>
      <c r="BF636" s="43"/>
      <c r="BG636" s="43"/>
      <c r="BH636" s="43"/>
      <c r="BI636" s="43"/>
      <c r="BJ636" s="43"/>
      <c r="BK636" s="43"/>
      <c r="BL636" s="43"/>
      <c r="BM636" s="43"/>
      <c r="BN636" s="43"/>
      <c r="BO636" s="43"/>
      <c r="BP636" s="43"/>
      <c r="BQ636" s="43"/>
      <c r="BR636" s="43"/>
      <c r="BS636" s="43"/>
      <c r="BT636" s="43"/>
      <c r="BU636" s="43"/>
      <c r="BV636" s="43"/>
      <c r="BW636" s="43"/>
      <c r="BX636" s="43"/>
      <c r="BY636" s="43"/>
      <c r="BZ636" s="43"/>
      <c r="CA636" s="43"/>
      <c r="CB636" s="43"/>
      <c r="CC636" s="43"/>
      <c r="CD636" s="43"/>
      <c r="CE636" s="43"/>
      <c r="CF636" s="43"/>
      <c r="CG636" s="43"/>
      <c r="CH636" s="43"/>
      <c r="CI636" s="43"/>
      <c r="CJ636" s="43"/>
      <c r="CK636" s="43"/>
      <c r="CL636" s="43"/>
      <c r="CM636" s="43"/>
      <c r="CN636" s="43"/>
      <c r="CO636" s="43"/>
      <c r="CP636" s="43"/>
      <c r="CQ636" s="43"/>
      <c r="CR636" s="43"/>
      <c r="CS636" s="43"/>
      <c r="CT636" s="43"/>
      <c r="CU636" s="43"/>
      <c r="CV636" s="43"/>
      <c r="CW636" s="43"/>
      <c r="CX636" s="43"/>
      <c r="CY636" s="43"/>
      <c r="CZ636" s="43"/>
      <c r="DA636" s="43"/>
      <c r="DB636" s="43"/>
      <c r="DC636" s="43"/>
    </row>
    <row r="637" spans="1:107" x14ac:dyDescent="0.25">
      <c r="A637" s="41"/>
      <c r="B637" s="41"/>
      <c r="C637" s="41"/>
      <c r="D637" s="42"/>
      <c r="E637" s="42"/>
      <c r="F637" s="42"/>
      <c r="G637" s="42"/>
      <c r="H637" s="42"/>
      <c r="I637" s="42"/>
      <c r="J637" s="42"/>
      <c r="K637" s="42"/>
      <c r="L637" s="42"/>
      <c r="M637" s="42"/>
      <c r="N637" s="42"/>
      <c r="O637" s="42"/>
      <c r="P637" s="42"/>
      <c r="Q637" s="42"/>
      <c r="R637" s="42"/>
      <c r="S637" s="42"/>
      <c r="T637" s="42"/>
      <c r="U637" s="42"/>
      <c r="V637" s="42"/>
      <c r="W637" s="42"/>
      <c r="X637" s="42"/>
      <c r="Y637" s="42"/>
      <c r="Z637" s="42"/>
      <c r="AA637" s="42"/>
      <c r="AB637" s="43"/>
      <c r="AC637" s="43"/>
      <c r="AD637" s="43"/>
      <c r="AE637" s="43"/>
      <c r="AF637" s="43"/>
      <c r="AG637" s="43"/>
      <c r="AH637" s="43"/>
      <c r="AI637" s="43"/>
      <c r="AJ637" s="43"/>
      <c r="AK637" s="43"/>
      <c r="AL637" s="43"/>
      <c r="AM637" s="43"/>
      <c r="AN637" s="43"/>
      <c r="AO637" s="43"/>
      <c r="AP637" s="43"/>
      <c r="AQ637" s="43"/>
      <c r="AR637" s="43"/>
      <c r="AS637" s="43"/>
      <c r="AT637" s="43"/>
      <c r="AU637" s="43"/>
      <c r="AV637" s="43"/>
      <c r="AW637" s="43"/>
      <c r="AX637" s="43"/>
      <c r="AY637" s="43"/>
      <c r="AZ637" s="43"/>
      <c r="BA637" s="43"/>
      <c r="BB637" s="43"/>
      <c r="BC637" s="43"/>
      <c r="BD637" s="43"/>
      <c r="BE637" s="43"/>
      <c r="BF637" s="43"/>
      <c r="BG637" s="43"/>
      <c r="BH637" s="43"/>
      <c r="BI637" s="43"/>
      <c r="BJ637" s="43"/>
      <c r="BK637" s="43"/>
      <c r="BL637" s="43"/>
      <c r="BM637" s="43"/>
      <c r="BN637" s="43"/>
      <c r="BO637" s="43"/>
      <c r="BP637" s="43"/>
      <c r="BQ637" s="43"/>
      <c r="BR637" s="43"/>
      <c r="BS637" s="43"/>
      <c r="BT637" s="43"/>
      <c r="BU637" s="43"/>
      <c r="BV637" s="43"/>
      <c r="BW637" s="43"/>
      <c r="BX637" s="43"/>
      <c r="BY637" s="43"/>
      <c r="BZ637" s="43"/>
      <c r="CA637" s="43"/>
      <c r="CB637" s="43"/>
      <c r="CC637" s="43"/>
      <c r="CD637" s="43"/>
      <c r="CE637" s="43"/>
      <c r="CF637" s="43"/>
      <c r="CG637" s="43"/>
      <c r="CH637" s="43"/>
      <c r="CI637" s="43"/>
      <c r="CJ637" s="43"/>
      <c r="CK637" s="43"/>
      <c r="CL637" s="43"/>
      <c r="CM637" s="43"/>
      <c r="CN637" s="43"/>
      <c r="CO637" s="43"/>
      <c r="CP637" s="43"/>
      <c r="CQ637" s="43"/>
      <c r="CR637" s="43"/>
      <c r="CS637" s="43"/>
      <c r="CT637" s="43"/>
      <c r="CU637" s="43"/>
      <c r="CV637" s="43"/>
      <c r="CW637" s="43"/>
      <c r="CX637" s="43"/>
      <c r="CY637" s="43"/>
      <c r="CZ637" s="43"/>
      <c r="DA637" s="43"/>
      <c r="DB637" s="43"/>
      <c r="DC637" s="43"/>
    </row>
    <row r="638" spans="1:107" x14ac:dyDescent="0.25">
      <c r="A638" s="41"/>
      <c r="B638" s="41"/>
      <c r="C638" s="41"/>
      <c r="D638" s="42"/>
      <c r="E638" s="42"/>
      <c r="F638" s="42"/>
      <c r="G638" s="42"/>
      <c r="H638" s="42"/>
      <c r="I638" s="42"/>
      <c r="J638" s="42"/>
      <c r="K638" s="42"/>
      <c r="L638" s="42"/>
      <c r="M638" s="42"/>
      <c r="N638" s="42"/>
      <c r="O638" s="42"/>
      <c r="P638" s="42"/>
      <c r="Q638" s="42"/>
      <c r="R638" s="42"/>
      <c r="S638" s="42"/>
      <c r="T638" s="42"/>
      <c r="U638" s="42"/>
      <c r="V638" s="42"/>
      <c r="W638" s="42"/>
      <c r="X638" s="42"/>
      <c r="Y638" s="42"/>
      <c r="Z638" s="42"/>
      <c r="AA638" s="42"/>
      <c r="AB638" s="43"/>
      <c r="AC638" s="43"/>
      <c r="AD638" s="43"/>
      <c r="AE638" s="43"/>
      <c r="AF638" s="43"/>
      <c r="AG638" s="43"/>
      <c r="AH638" s="43"/>
      <c r="AI638" s="43"/>
      <c r="AJ638" s="43"/>
      <c r="AK638" s="43"/>
      <c r="AL638" s="43"/>
      <c r="AM638" s="43"/>
      <c r="AN638" s="43"/>
      <c r="AO638" s="43"/>
      <c r="AP638" s="43"/>
      <c r="AQ638" s="43"/>
      <c r="AR638" s="43"/>
      <c r="AS638" s="43"/>
      <c r="AT638" s="43"/>
      <c r="AU638" s="43"/>
      <c r="AV638" s="43"/>
      <c r="AW638" s="43"/>
      <c r="AX638" s="43"/>
      <c r="AY638" s="43"/>
      <c r="AZ638" s="43"/>
      <c r="BA638" s="43"/>
      <c r="BB638" s="43"/>
      <c r="BC638" s="43"/>
      <c r="BD638" s="43"/>
      <c r="BE638" s="43"/>
      <c r="BF638" s="43"/>
      <c r="BG638" s="43"/>
      <c r="BH638" s="43"/>
      <c r="BI638" s="43"/>
      <c r="BJ638" s="43"/>
      <c r="BK638" s="43"/>
      <c r="BL638" s="43"/>
      <c r="BM638" s="43"/>
      <c r="BN638" s="43"/>
      <c r="BO638" s="43"/>
      <c r="BP638" s="43"/>
      <c r="BQ638" s="43"/>
      <c r="BR638" s="43"/>
      <c r="BS638" s="43"/>
      <c r="BT638" s="43"/>
      <c r="BU638" s="43"/>
      <c r="BV638" s="43"/>
      <c r="BW638" s="43"/>
      <c r="BX638" s="43"/>
      <c r="BY638" s="43"/>
      <c r="BZ638" s="43"/>
      <c r="CA638" s="43"/>
      <c r="CB638" s="43"/>
      <c r="CC638" s="43"/>
      <c r="CD638" s="43"/>
      <c r="CE638" s="43"/>
      <c r="CF638" s="43"/>
      <c r="CG638" s="43"/>
      <c r="CH638" s="43"/>
      <c r="CI638" s="43"/>
      <c r="CJ638" s="43"/>
      <c r="CK638" s="43"/>
      <c r="CL638" s="43"/>
      <c r="CM638" s="43"/>
      <c r="CN638" s="43"/>
      <c r="CO638" s="43"/>
      <c r="CP638" s="43"/>
      <c r="CQ638" s="43"/>
      <c r="CR638" s="43"/>
      <c r="CS638" s="43"/>
      <c r="CT638" s="43"/>
      <c r="CU638" s="43"/>
      <c r="CV638" s="43"/>
      <c r="CW638" s="43"/>
      <c r="CX638" s="43"/>
      <c r="CY638" s="43"/>
      <c r="CZ638" s="43"/>
      <c r="DA638" s="43"/>
      <c r="DB638" s="43"/>
      <c r="DC638" s="43"/>
    </row>
    <row r="639" spans="1:107" x14ac:dyDescent="0.25">
      <c r="A639" s="41"/>
      <c r="B639" s="41"/>
      <c r="C639" s="41"/>
      <c r="D639" s="42"/>
      <c r="E639" s="42"/>
      <c r="F639" s="42"/>
      <c r="G639" s="42"/>
      <c r="H639" s="42"/>
      <c r="I639" s="42"/>
      <c r="J639" s="42"/>
      <c r="K639" s="42"/>
      <c r="L639" s="42"/>
      <c r="M639" s="42"/>
      <c r="N639" s="42"/>
      <c r="O639" s="42"/>
      <c r="P639" s="42"/>
      <c r="Q639" s="42"/>
      <c r="R639" s="42"/>
      <c r="S639" s="42"/>
      <c r="T639" s="42"/>
      <c r="U639" s="42"/>
      <c r="V639" s="42"/>
      <c r="W639" s="42"/>
      <c r="X639" s="42"/>
      <c r="Y639" s="42"/>
      <c r="Z639" s="42"/>
      <c r="AA639" s="42"/>
      <c r="AB639" s="43"/>
      <c r="AC639" s="43"/>
      <c r="AD639" s="43"/>
      <c r="AE639" s="43"/>
      <c r="AF639" s="43"/>
      <c r="AG639" s="43"/>
      <c r="AH639" s="43"/>
      <c r="AI639" s="43"/>
      <c r="AJ639" s="43"/>
      <c r="AK639" s="43"/>
      <c r="AL639" s="43"/>
      <c r="AM639" s="43"/>
      <c r="AN639" s="43"/>
      <c r="AO639" s="43"/>
      <c r="AP639" s="43"/>
      <c r="AQ639" s="43"/>
      <c r="AR639" s="43"/>
      <c r="AS639" s="43"/>
      <c r="AT639" s="43"/>
      <c r="AU639" s="43"/>
      <c r="AV639" s="43"/>
      <c r="AW639" s="43"/>
      <c r="AX639" s="43"/>
      <c r="AY639" s="43"/>
      <c r="AZ639" s="43"/>
      <c r="BA639" s="43"/>
      <c r="BB639" s="43"/>
      <c r="BC639" s="43"/>
      <c r="BD639" s="43"/>
      <c r="BE639" s="43"/>
      <c r="BF639" s="43"/>
      <c r="BG639" s="43"/>
      <c r="BH639" s="43"/>
      <c r="BI639" s="43"/>
      <c r="BJ639" s="43"/>
      <c r="BK639" s="43"/>
      <c r="BL639" s="43"/>
      <c r="BM639" s="43"/>
      <c r="BN639" s="43"/>
      <c r="BO639" s="43"/>
      <c r="BP639" s="43"/>
      <c r="BQ639" s="43"/>
      <c r="BR639" s="43"/>
      <c r="BS639" s="43"/>
      <c r="BT639" s="43"/>
      <c r="BU639" s="43"/>
      <c r="BV639" s="43"/>
      <c r="BW639" s="43"/>
      <c r="BX639" s="43"/>
      <c r="BY639" s="43"/>
      <c r="BZ639" s="43"/>
      <c r="CA639" s="43"/>
      <c r="CB639" s="43"/>
      <c r="CC639" s="43"/>
      <c r="CD639" s="43"/>
      <c r="CE639" s="43"/>
      <c r="CF639" s="43"/>
      <c r="CG639" s="43"/>
      <c r="CH639" s="43"/>
      <c r="CI639" s="43"/>
      <c r="CJ639" s="43"/>
      <c r="CK639" s="43"/>
      <c r="CL639" s="43"/>
      <c r="CM639" s="43"/>
      <c r="CN639" s="43"/>
      <c r="CO639" s="43"/>
      <c r="CP639" s="43"/>
      <c r="CQ639" s="43"/>
      <c r="CR639" s="43"/>
      <c r="CS639" s="43"/>
      <c r="CT639" s="43"/>
      <c r="CU639" s="43"/>
      <c r="CV639" s="43"/>
      <c r="CW639" s="43"/>
      <c r="CX639" s="43"/>
      <c r="CY639" s="43"/>
      <c r="CZ639" s="43"/>
      <c r="DA639" s="43"/>
      <c r="DB639" s="43"/>
      <c r="DC639" s="43"/>
    </row>
    <row r="640" spans="1:107" x14ac:dyDescent="0.25">
      <c r="A640" s="41"/>
      <c r="B640" s="41"/>
      <c r="C640" s="41"/>
      <c r="D640" s="42"/>
      <c r="E640" s="42"/>
      <c r="F640" s="42"/>
      <c r="G640" s="42"/>
      <c r="H640" s="42"/>
      <c r="I640" s="42"/>
      <c r="J640" s="42"/>
      <c r="K640" s="42"/>
      <c r="L640" s="42"/>
      <c r="M640" s="42"/>
      <c r="N640" s="42"/>
      <c r="O640" s="42"/>
      <c r="P640" s="42"/>
      <c r="Q640" s="42"/>
      <c r="R640" s="42"/>
      <c r="S640" s="42"/>
      <c r="T640" s="42"/>
      <c r="U640" s="42"/>
      <c r="V640" s="42"/>
      <c r="W640" s="42"/>
      <c r="X640" s="42"/>
      <c r="Y640" s="42"/>
      <c r="Z640" s="42"/>
      <c r="AA640" s="42"/>
      <c r="AB640" s="43"/>
      <c r="AC640" s="43"/>
      <c r="AD640" s="43"/>
      <c r="AE640" s="43"/>
      <c r="AF640" s="43"/>
      <c r="AG640" s="43"/>
      <c r="AH640" s="43"/>
      <c r="AI640" s="43"/>
      <c r="AJ640" s="43"/>
      <c r="AK640" s="43"/>
      <c r="AL640" s="43"/>
      <c r="AM640" s="43"/>
      <c r="AN640" s="43"/>
      <c r="AO640" s="43"/>
      <c r="AP640" s="43"/>
      <c r="AQ640" s="43"/>
      <c r="AR640" s="43"/>
      <c r="AS640" s="43"/>
      <c r="AT640" s="43"/>
      <c r="AU640" s="43"/>
      <c r="AV640" s="43"/>
      <c r="AW640" s="43"/>
      <c r="AX640" s="43"/>
      <c r="AY640" s="43"/>
      <c r="AZ640" s="43"/>
      <c r="BA640" s="43"/>
      <c r="BB640" s="43"/>
      <c r="BC640" s="43"/>
      <c r="BD640" s="43"/>
      <c r="BE640" s="43"/>
      <c r="BF640" s="43"/>
      <c r="BG640" s="43"/>
      <c r="BH640" s="43"/>
      <c r="BI640" s="43"/>
      <c r="BJ640" s="43"/>
      <c r="BK640" s="43"/>
      <c r="BL640" s="43"/>
      <c r="BM640" s="43"/>
      <c r="BN640" s="43"/>
      <c r="BO640" s="43"/>
      <c r="BP640" s="43"/>
      <c r="BQ640" s="43"/>
      <c r="BR640" s="43"/>
      <c r="BS640" s="43"/>
      <c r="BT640" s="43"/>
      <c r="BU640" s="43"/>
      <c r="BV640" s="43"/>
      <c r="BW640" s="43"/>
      <c r="BX640" s="43"/>
      <c r="BY640" s="43"/>
      <c r="BZ640" s="43"/>
      <c r="CA640" s="43"/>
      <c r="CB640" s="43"/>
      <c r="CC640" s="43"/>
      <c r="CD640" s="43"/>
      <c r="CE640" s="43"/>
      <c r="CF640" s="43"/>
      <c r="CG640" s="43"/>
      <c r="CH640" s="43"/>
      <c r="CI640" s="43"/>
      <c r="CJ640" s="43"/>
      <c r="CK640" s="43"/>
      <c r="CL640" s="43"/>
      <c r="CM640" s="43"/>
      <c r="CN640" s="43"/>
      <c r="CO640" s="43"/>
      <c r="CP640" s="43"/>
      <c r="CQ640" s="43"/>
      <c r="CR640" s="43"/>
      <c r="CS640" s="43"/>
      <c r="CT640" s="43"/>
      <c r="CU640" s="43"/>
      <c r="CV640" s="43"/>
      <c r="CW640" s="43"/>
      <c r="CX640" s="43"/>
      <c r="CY640" s="43"/>
      <c r="CZ640" s="43"/>
      <c r="DA640" s="43"/>
      <c r="DB640" s="43"/>
      <c r="DC640" s="43"/>
    </row>
    <row r="641" spans="1:107" x14ac:dyDescent="0.25">
      <c r="A641" s="41"/>
      <c r="B641" s="41"/>
      <c r="C641" s="41"/>
      <c r="D641" s="42"/>
      <c r="E641" s="42"/>
      <c r="F641" s="42"/>
      <c r="G641" s="42"/>
      <c r="H641" s="42"/>
      <c r="I641" s="42"/>
      <c r="J641" s="42"/>
      <c r="K641" s="42"/>
      <c r="L641" s="42"/>
      <c r="M641" s="42"/>
      <c r="N641" s="42"/>
      <c r="O641" s="42"/>
      <c r="P641" s="42"/>
      <c r="Q641" s="42"/>
      <c r="R641" s="42"/>
      <c r="S641" s="42"/>
      <c r="T641" s="42"/>
      <c r="U641" s="42"/>
      <c r="V641" s="42"/>
      <c r="W641" s="42"/>
      <c r="X641" s="42"/>
      <c r="Y641" s="42"/>
      <c r="Z641" s="42"/>
      <c r="AA641" s="42"/>
      <c r="AB641" s="43"/>
      <c r="AC641" s="43"/>
      <c r="AD641" s="43"/>
      <c r="AE641" s="43"/>
      <c r="AF641" s="43"/>
      <c r="AG641" s="43"/>
      <c r="AH641" s="43"/>
      <c r="AI641" s="43"/>
      <c r="AJ641" s="43"/>
      <c r="AK641" s="43"/>
      <c r="AL641" s="43"/>
      <c r="AM641" s="43"/>
      <c r="AN641" s="43"/>
      <c r="AO641" s="43"/>
      <c r="AP641" s="43"/>
      <c r="AQ641" s="43"/>
      <c r="AR641" s="43"/>
      <c r="AS641" s="43"/>
      <c r="AT641" s="43"/>
      <c r="AU641" s="43"/>
      <c r="AV641" s="43"/>
      <c r="AW641" s="43"/>
      <c r="AX641" s="43"/>
      <c r="AY641" s="43"/>
      <c r="AZ641" s="43"/>
      <c r="BA641" s="43"/>
      <c r="BB641" s="43"/>
      <c r="BC641" s="43"/>
      <c r="BD641" s="43"/>
      <c r="BE641" s="43"/>
      <c r="BF641" s="43"/>
      <c r="BG641" s="43"/>
      <c r="BH641" s="43"/>
      <c r="BI641" s="43"/>
      <c r="BJ641" s="43"/>
      <c r="BK641" s="43"/>
      <c r="BL641" s="43"/>
      <c r="BM641" s="43"/>
      <c r="BN641" s="43"/>
      <c r="BO641" s="43"/>
      <c r="BP641" s="43"/>
      <c r="BQ641" s="43"/>
      <c r="BR641" s="43"/>
      <c r="BS641" s="43"/>
      <c r="BT641" s="43"/>
      <c r="BU641" s="43"/>
      <c r="BV641" s="43"/>
      <c r="BW641" s="43"/>
      <c r="BX641" s="43"/>
      <c r="BY641" s="43"/>
      <c r="BZ641" s="43"/>
      <c r="CA641" s="43"/>
      <c r="CB641" s="43"/>
      <c r="CC641" s="43"/>
      <c r="CD641" s="43"/>
      <c r="CE641" s="43"/>
      <c r="CF641" s="43"/>
      <c r="CG641" s="43"/>
      <c r="CH641" s="43"/>
      <c r="CI641" s="43"/>
      <c r="CJ641" s="43"/>
      <c r="CK641" s="43"/>
      <c r="CL641" s="43"/>
      <c r="CM641" s="43"/>
      <c r="CN641" s="43"/>
      <c r="CO641" s="43"/>
      <c r="CP641" s="43"/>
      <c r="CQ641" s="43"/>
      <c r="CR641" s="43"/>
      <c r="CS641" s="43"/>
      <c r="CT641" s="43"/>
      <c r="CU641" s="43"/>
      <c r="CV641" s="43"/>
      <c r="CW641" s="43"/>
      <c r="CX641" s="43"/>
      <c r="CY641" s="43"/>
      <c r="CZ641" s="43"/>
      <c r="DA641" s="43"/>
      <c r="DB641" s="43"/>
      <c r="DC641" s="43"/>
    </row>
    <row r="642" spans="1:107" x14ac:dyDescent="0.25">
      <c r="A642" s="41"/>
      <c r="B642" s="41"/>
      <c r="C642" s="41"/>
      <c r="D642" s="42"/>
      <c r="E642" s="42"/>
      <c r="F642" s="42"/>
      <c r="G642" s="42"/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  <c r="AB642" s="43"/>
      <c r="AC642" s="43"/>
      <c r="AD642" s="43"/>
      <c r="AE642" s="43"/>
      <c r="AF642" s="43"/>
      <c r="AG642" s="43"/>
      <c r="AH642" s="43"/>
      <c r="AI642" s="43"/>
      <c r="AJ642" s="43"/>
      <c r="AK642" s="43"/>
      <c r="AL642" s="43"/>
      <c r="AM642" s="43"/>
      <c r="AN642" s="43"/>
      <c r="AO642" s="43"/>
      <c r="AP642" s="43"/>
      <c r="AQ642" s="43"/>
      <c r="AR642" s="43"/>
      <c r="AS642" s="43"/>
      <c r="AT642" s="43"/>
      <c r="AU642" s="43"/>
      <c r="AV642" s="43"/>
      <c r="AW642" s="43"/>
      <c r="AX642" s="43"/>
      <c r="AY642" s="43"/>
      <c r="AZ642" s="43"/>
      <c r="BA642" s="43"/>
      <c r="BB642" s="43"/>
      <c r="BC642" s="43"/>
      <c r="BD642" s="43"/>
      <c r="BE642" s="43"/>
      <c r="BF642" s="43"/>
      <c r="BG642" s="43"/>
      <c r="BH642" s="43"/>
      <c r="BI642" s="43"/>
      <c r="BJ642" s="43"/>
      <c r="BK642" s="43"/>
      <c r="BL642" s="43"/>
      <c r="BM642" s="43"/>
      <c r="BN642" s="43"/>
      <c r="BO642" s="43"/>
      <c r="BP642" s="43"/>
      <c r="BQ642" s="43"/>
      <c r="BR642" s="43"/>
      <c r="BS642" s="43"/>
      <c r="BT642" s="43"/>
      <c r="BU642" s="43"/>
      <c r="BV642" s="43"/>
      <c r="BW642" s="43"/>
      <c r="BX642" s="43"/>
      <c r="BY642" s="43"/>
      <c r="BZ642" s="43"/>
      <c r="CA642" s="43"/>
      <c r="CB642" s="43"/>
      <c r="CC642" s="43"/>
      <c r="CD642" s="43"/>
      <c r="CE642" s="43"/>
      <c r="CF642" s="43"/>
      <c r="CG642" s="43"/>
      <c r="CH642" s="43"/>
      <c r="CI642" s="43"/>
      <c r="CJ642" s="43"/>
      <c r="CK642" s="43"/>
      <c r="CL642" s="43"/>
      <c r="CM642" s="43"/>
      <c r="CN642" s="43"/>
      <c r="CO642" s="43"/>
      <c r="CP642" s="43"/>
      <c r="CQ642" s="43"/>
      <c r="CR642" s="43"/>
      <c r="CS642" s="43"/>
      <c r="CT642" s="43"/>
      <c r="CU642" s="43"/>
      <c r="CV642" s="43"/>
      <c r="CW642" s="43"/>
      <c r="CX642" s="43"/>
      <c r="CY642" s="43"/>
      <c r="CZ642" s="43"/>
      <c r="DA642" s="43"/>
      <c r="DB642" s="43"/>
      <c r="DC642" s="43"/>
    </row>
    <row r="643" spans="1:107" x14ac:dyDescent="0.25">
      <c r="A643" s="41"/>
      <c r="B643" s="41"/>
      <c r="C643" s="41"/>
      <c r="D643" s="42"/>
      <c r="E643" s="42"/>
      <c r="F643" s="42"/>
      <c r="G643" s="42"/>
      <c r="H643" s="42"/>
      <c r="I643" s="42"/>
      <c r="J643" s="42"/>
      <c r="K643" s="42"/>
      <c r="L643" s="42"/>
      <c r="M643" s="42"/>
      <c r="N643" s="42"/>
      <c r="O643" s="42"/>
      <c r="P643" s="42"/>
      <c r="Q643" s="42"/>
      <c r="R643" s="42"/>
      <c r="S643" s="42"/>
      <c r="T643" s="42"/>
      <c r="U643" s="42"/>
      <c r="V643" s="42"/>
      <c r="W643" s="42"/>
      <c r="X643" s="42"/>
      <c r="Y643" s="42"/>
      <c r="Z643" s="42"/>
      <c r="AA643" s="42"/>
      <c r="AB643" s="43"/>
      <c r="AC643" s="43"/>
      <c r="AD643" s="43"/>
      <c r="AE643" s="43"/>
      <c r="AF643" s="43"/>
      <c r="AG643" s="43"/>
      <c r="AH643" s="43"/>
      <c r="AI643" s="43"/>
      <c r="AJ643" s="43"/>
      <c r="AK643" s="43"/>
      <c r="AL643" s="43"/>
      <c r="AM643" s="43"/>
      <c r="AN643" s="43"/>
      <c r="AO643" s="43"/>
      <c r="AP643" s="43"/>
      <c r="AQ643" s="43"/>
      <c r="AR643" s="43"/>
      <c r="AS643" s="43"/>
      <c r="AT643" s="43"/>
      <c r="AU643" s="43"/>
      <c r="AV643" s="43"/>
      <c r="AW643" s="43"/>
      <c r="AX643" s="43"/>
      <c r="AY643" s="43"/>
      <c r="AZ643" s="43"/>
      <c r="BA643" s="43"/>
      <c r="BB643" s="43"/>
      <c r="BC643" s="43"/>
      <c r="BD643" s="43"/>
      <c r="BE643" s="43"/>
      <c r="BF643" s="43"/>
      <c r="BG643" s="43"/>
      <c r="BH643" s="43"/>
      <c r="BI643" s="43"/>
      <c r="BJ643" s="43"/>
      <c r="BK643" s="43"/>
      <c r="BL643" s="43"/>
      <c r="BM643" s="43"/>
      <c r="BN643" s="43"/>
      <c r="BO643" s="43"/>
      <c r="BP643" s="43"/>
      <c r="BQ643" s="43"/>
      <c r="BR643" s="43"/>
      <c r="BS643" s="43"/>
      <c r="BT643" s="43"/>
      <c r="BU643" s="43"/>
      <c r="BV643" s="43"/>
      <c r="BW643" s="43"/>
      <c r="BX643" s="43"/>
      <c r="BY643" s="43"/>
      <c r="BZ643" s="43"/>
      <c r="CA643" s="43"/>
      <c r="CB643" s="43"/>
      <c r="CC643" s="43"/>
      <c r="CD643" s="43"/>
      <c r="CE643" s="43"/>
      <c r="CF643" s="43"/>
      <c r="CG643" s="43"/>
      <c r="CH643" s="43"/>
      <c r="CI643" s="43"/>
      <c r="CJ643" s="43"/>
      <c r="CK643" s="43"/>
      <c r="CL643" s="43"/>
      <c r="CM643" s="43"/>
      <c r="CN643" s="43"/>
      <c r="CO643" s="43"/>
      <c r="CP643" s="43"/>
      <c r="CQ643" s="43"/>
      <c r="CR643" s="43"/>
      <c r="CS643" s="43"/>
      <c r="CT643" s="43"/>
      <c r="CU643" s="43"/>
      <c r="CV643" s="43"/>
      <c r="CW643" s="43"/>
      <c r="CX643" s="43"/>
      <c r="CY643" s="43"/>
      <c r="CZ643" s="43"/>
      <c r="DA643" s="43"/>
      <c r="DB643" s="43"/>
      <c r="DC643" s="43"/>
    </row>
    <row r="644" spans="1:107" x14ac:dyDescent="0.25">
      <c r="A644" s="41"/>
      <c r="B644" s="41"/>
      <c r="C644" s="41"/>
      <c r="D644" s="42"/>
      <c r="E644" s="42"/>
      <c r="F644" s="42"/>
      <c r="G644" s="42"/>
      <c r="H644" s="42"/>
      <c r="I644" s="42"/>
      <c r="J644" s="42"/>
      <c r="K644" s="42"/>
      <c r="L644" s="42"/>
      <c r="M644" s="42"/>
      <c r="N644" s="42"/>
      <c r="O644" s="42"/>
      <c r="P644" s="42"/>
      <c r="Q644" s="42"/>
      <c r="R644" s="42"/>
      <c r="S644" s="42"/>
      <c r="T644" s="42"/>
      <c r="U644" s="42"/>
      <c r="V644" s="42"/>
      <c r="W644" s="42"/>
      <c r="X644" s="42"/>
      <c r="Y644" s="42"/>
      <c r="Z644" s="42"/>
      <c r="AA644" s="42"/>
      <c r="AB644" s="43"/>
      <c r="AC644" s="43"/>
      <c r="AD644" s="43"/>
      <c r="AE644" s="43"/>
      <c r="AF644" s="43"/>
      <c r="AG644" s="43"/>
      <c r="AH644" s="43"/>
      <c r="AI644" s="43"/>
      <c r="AJ644" s="43"/>
      <c r="AK644" s="43"/>
      <c r="AL644" s="43"/>
      <c r="AM644" s="43"/>
      <c r="AN644" s="43"/>
      <c r="AO644" s="43"/>
      <c r="AP644" s="43"/>
      <c r="AQ644" s="43"/>
      <c r="AR644" s="43"/>
      <c r="AS644" s="43"/>
      <c r="AT644" s="43"/>
      <c r="AU644" s="43"/>
      <c r="AV644" s="43"/>
      <c r="AW644" s="43"/>
      <c r="AX644" s="43"/>
      <c r="AY644" s="43"/>
      <c r="AZ644" s="43"/>
      <c r="BA644" s="43"/>
      <c r="BB644" s="43"/>
      <c r="BC644" s="43"/>
      <c r="BD644" s="43"/>
      <c r="BE644" s="43"/>
      <c r="BF644" s="43"/>
      <c r="BG644" s="43"/>
      <c r="BH644" s="43"/>
      <c r="BI644" s="43"/>
      <c r="BJ644" s="43"/>
      <c r="BK644" s="43"/>
      <c r="BL644" s="43"/>
      <c r="BM644" s="43"/>
      <c r="BN644" s="43"/>
      <c r="BO644" s="43"/>
      <c r="BP644" s="43"/>
      <c r="BQ644" s="43"/>
      <c r="BR644" s="43"/>
      <c r="BS644" s="43"/>
      <c r="BT644" s="43"/>
      <c r="BU644" s="43"/>
      <c r="BV644" s="43"/>
      <c r="BW644" s="43"/>
      <c r="BX644" s="43"/>
      <c r="BY644" s="43"/>
      <c r="BZ644" s="43"/>
      <c r="CA644" s="43"/>
      <c r="CB644" s="43"/>
      <c r="CC644" s="43"/>
      <c r="CD644" s="43"/>
      <c r="CE644" s="43"/>
      <c r="CF644" s="43"/>
      <c r="CG644" s="43"/>
      <c r="CH644" s="43"/>
      <c r="CI644" s="43"/>
      <c r="CJ644" s="43"/>
      <c r="CK644" s="43"/>
      <c r="CL644" s="43"/>
      <c r="CM644" s="43"/>
      <c r="CN644" s="43"/>
      <c r="CO644" s="43"/>
      <c r="CP644" s="43"/>
      <c r="CQ644" s="43"/>
      <c r="CR644" s="43"/>
      <c r="CS644" s="43"/>
      <c r="CT644" s="43"/>
      <c r="CU644" s="43"/>
      <c r="CV644" s="43"/>
      <c r="CW644" s="43"/>
      <c r="CX644" s="43"/>
      <c r="CY644" s="43"/>
      <c r="CZ644" s="43"/>
      <c r="DA644" s="43"/>
      <c r="DB644" s="43"/>
      <c r="DC644" s="43"/>
    </row>
    <row r="645" spans="1:107" x14ac:dyDescent="0.25">
      <c r="A645" s="41"/>
      <c r="B645" s="41"/>
      <c r="C645" s="41"/>
      <c r="D645" s="42"/>
      <c r="E645" s="42"/>
      <c r="F645" s="42"/>
      <c r="G645" s="42"/>
      <c r="H645" s="42"/>
      <c r="I645" s="42"/>
      <c r="J645" s="42"/>
      <c r="K645" s="42"/>
      <c r="L645" s="42"/>
      <c r="M645" s="42"/>
      <c r="N645" s="42"/>
      <c r="O645" s="42"/>
      <c r="P645" s="42"/>
      <c r="Q645" s="42"/>
      <c r="R645" s="42"/>
      <c r="S645" s="42"/>
      <c r="T645" s="42"/>
      <c r="U645" s="42"/>
      <c r="V645" s="42"/>
      <c r="W645" s="42"/>
      <c r="X645" s="42"/>
      <c r="Y645" s="42"/>
      <c r="Z645" s="42"/>
      <c r="AA645" s="42"/>
      <c r="AB645" s="43"/>
      <c r="AC645" s="43"/>
      <c r="AD645" s="43"/>
      <c r="AE645" s="43"/>
      <c r="AF645" s="43"/>
      <c r="AG645" s="43"/>
      <c r="AH645" s="43"/>
      <c r="AI645" s="43"/>
      <c r="AJ645" s="43"/>
      <c r="AK645" s="43"/>
      <c r="AL645" s="43"/>
      <c r="AM645" s="43"/>
      <c r="AN645" s="43"/>
      <c r="AO645" s="43"/>
      <c r="AP645" s="43"/>
      <c r="AQ645" s="43"/>
      <c r="AR645" s="43"/>
      <c r="AS645" s="43"/>
      <c r="AT645" s="43"/>
      <c r="AU645" s="43"/>
      <c r="AV645" s="43"/>
      <c r="AW645" s="43"/>
      <c r="AX645" s="43"/>
      <c r="AY645" s="43"/>
      <c r="AZ645" s="43"/>
      <c r="BA645" s="43"/>
      <c r="BB645" s="43"/>
      <c r="BC645" s="43"/>
      <c r="BD645" s="43"/>
      <c r="BE645" s="43"/>
      <c r="BF645" s="43"/>
      <c r="BG645" s="43"/>
      <c r="BH645" s="43"/>
      <c r="BI645" s="43"/>
      <c r="BJ645" s="43"/>
      <c r="BK645" s="43"/>
      <c r="BL645" s="43"/>
      <c r="BM645" s="43"/>
      <c r="BN645" s="43"/>
      <c r="BO645" s="43"/>
      <c r="BP645" s="43"/>
      <c r="BQ645" s="43"/>
      <c r="BR645" s="43"/>
      <c r="BS645" s="43"/>
      <c r="BT645" s="43"/>
      <c r="BU645" s="43"/>
      <c r="BV645" s="43"/>
      <c r="BW645" s="43"/>
      <c r="BX645" s="43"/>
      <c r="BY645" s="43"/>
      <c r="BZ645" s="43"/>
      <c r="CA645" s="43"/>
      <c r="CB645" s="43"/>
      <c r="CC645" s="43"/>
      <c r="CD645" s="43"/>
      <c r="CE645" s="43"/>
      <c r="CF645" s="43"/>
      <c r="CG645" s="43"/>
      <c r="CH645" s="43"/>
      <c r="CI645" s="43"/>
      <c r="CJ645" s="43"/>
      <c r="CK645" s="43"/>
      <c r="CL645" s="43"/>
      <c r="CM645" s="43"/>
      <c r="CN645" s="43"/>
      <c r="CO645" s="43"/>
      <c r="CP645" s="43"/>
      <c r="CQ645" s="43"/>
      <c r="CR645" s="43"/>
      <c r="CS645" s="43"/>
      <c r="CT645" s="43"/>
      <c r="CU645" s="43"/>
      <c r="CV645" s="43"/>
      <c r="CW645" s="43"/>
      <c r="CX645" s="43"/>
      <c r="CY645" s="43"/>
      <c r="CZ645" s="43"/>
      <c r="DA645" s="43"/>
      <c r="DB645" s="43"/>
      <c r="DC645" s="43"/>
    </row>
    <row r="646" spans="1:107" x14ac:dyDescent="0.25">
      <c r="A646" s="41"/>
      <c r="B646" s="41"/>
      <c r="C646" s="41"/>
      <c r="D646" s="42"/>
      <c r="E646" s="42"/>
      <c r="F646" s="42"/>
      <c r="G646" s="42"/>
      <c r="H646" s="42"/>
      <c r="I646" s="42"/>
      <c r="J646" s="42"/>
      <c r="K646" s="42"/>
      <c r="L646" s="42"/>
      <c r="M646" s="42"/>
      <c r="N646" s="42"/>
      <c r="O646" s="42"/>
      <c r="P646" s="42"/>
      <c r="Q646" s="42"/>
      <c r="R646" s="42"/>
      <c r="S646" s="42"/>
      <c r="T646" s="42"/>
      <c r="U646" s="42"/>
      <c r="V646" s="42"/>
      <c r="W646" s="42"/>
      <c r="X646" s="42"/>
      <c r="Y646" s="42"/>
      <c r="Z646" s="42"/>
      <c r="AA646" s="42"/>
      <c r="AB646" s="43"/>
      <c r="AC646" s="43"/>
      <c r="AD646" s="43"/>
      <c r="AE646" s="43"/>
      <c r="AF646" s="43"/>
      <c r="AG646" s="43"/>
      <c r="AH646" s="43"/>
      <c r="AI646" s="43"/>
      <c r="AJ646" s="43"/>
      <c r="AK646" s="43"/>
      <c r="AL646" s="43"/>
      <c r="AM646" s="43"/>
      <c r="AN646" s="43"/>
      <c r="AO646" s="43"/>
      <c r="AP646" s="43"/>
      <c r="AQ646" s="43"/>
      <c r="AR646" s="43"/>
      <c r="AS646" s="43"/>
      <c r="AT646" s="43"/>
      <c r="AU646" s="43"/>
      <c r="AV646" s="43"/>
      <c r="AW646" s="43"/>
      <c r="AX646" s="43"/>
      <c r="AY646" s="43"/>
      <c r="AZ646" s="43"/>
      <c r="BA646" s="43"/>
      <c r="BB646" s="43"/>
      <c r="BC646" s="43"/>
      <c r="BD646" s="43"/>
      <c r="BE646" s="43"/>
      <c r="BF646" s="43"/>
      <c r="BG646" s="43"/>
      <c r="BH646" s="43"/>
      <c r="BI646" s="43"/>
      <c r="BJ646" s="43"/>
      <c r="BK646" s="43"/>
      <c r="BL646" s="43"/>
      <c r="BM646" s="43"/>
      <c r="BN646" s="43"/>
      <c r="BO646" s="43"/>
      <c r="BP646" s="43"/>
      <c r="BQ646" s="43"/>
      <c r="BR646" s="43"/>
      <c r="BS646" s="43"/>
      <c r="BT646" s="43"/>
      <c r="BU646" s="43"/>
      <c r="BV646" s="43"/>
      <c r="BW646" s="43"/>
      <c r="BX646" s="43"/>
      <c r="BY646" s="43"/>
      <c r="BZ646" s="43"/>
      <c r="CA646" s="43"/>
      <c r="CB646" s="43"/>
      <c r="CC646" s="43"/>
      <c r="CD646" s="43"/>
      <c r="CE646" s="43"/>
      <c r="CF646" s="43"/>
      <c r="CG646" s="43"/>
      <c r="CH646" s="43"/>
      <c r="CI646" s="43"/>
      <c r="CJ646" s="43"/>
      <c r="CK646" s="43"/>
      <c r="CL646" s="43"/>
      <c r="CM646" s="43"/>
      <c r="CN646" s="43"/>
      <c r="CO646" s="43"/>
      <c r="CP646" s="43"/>
      <c r="CQ646" s="43"/>
      <c r="CR646" s="43"/>
      <c r="CS646" s="43"/>
      <c r="CT646" s="43"/>
      <c r="CU646" s="43"/>
      <c r="CV646" s="43"/>
      <c r="CW646" s="43"/>
      <c r="CX646" s="43"/>
      <c r="CY646" s="43"/>
      <c r="CZ646" s="43"/>
      <c r="DA646" s="43"/>
      <c r="DB646" s="43"/>
      <c r="DC646" s="43"/>
    </row>
    <row r="647" spans="1:107" x14ac:dyDescent="0.25">
      <c r="A647" s="41"/>
      <c r="B647" s="41"/>
      <c r="C647" s="41"/>
      <c r="D647" s="42"/>
      <c r="E647" s="42"/>
      <c r="F647" s="42"/>
      <c r="G647" s="42"/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  <c r="AB647" s="43"/>
      <c r="AC647" s="43"/>
      <c r="AD647" s="43"/>
      <c r="AE647" s="43"/>
      <c r="AF647" s="43"/>
      <c r="AG647" s="43"/>
      <c r="AH647" s="43"/>
      <c r="AI647" s="43"/>
      <c r="AJ647" s="43"/>
      <c r="AK647" s="43"/>
      <c r="AL647" s="43"/>
      <c r="AM647" s="43"/>
      <c r="AN647" s="43"/>
      <c r="AO647" s="43"/>
      <c r="AP647" s="43"/>
      <c r="AQ647" s="43"/>
      <c r="AR647" s="43"/>
      <c r="AS647" s="43"/>
      <c r="AT647" s="43"/>
      <c r="AU647" s="43"/>
      <c r="AV647" s="43"/>
      <c r="AW647" s="43"/>
      <c r="AX647" s="43"/>
      <c r="AY647" s="43"/>
      <c r="AZ647" s="43"/>
      <c r="BA647" s="43"/>
      <c r="BB647" s="43"/>
      <c r="BC647" s="43"/>
      <c r="BD647" s="43"/>
      <c r="BE647" s="43"/>
      <c r="BF647" s="43"/>
      <c r="BG647" s="43"/>
      <c r="BH647" s="43"/>
      <c r="BI647" s="43"/>
      <c r="BJ647" s="43"/>
      <c r="BK647" s="43"/>
      <c r="BL647" s="43"/>
      <c r="BM647" s="43"/>
      <c r="BN647" s="43"/>
      <c r="BO647" s="43"/>
      <c r="BP647" s="43"/>
      <c r="BQ647" s="43"/>
      <c r="BR647" s="43"/>
      <c r="BS647" s="43"/>
      <c r="BT647" s="43"/>
      <c r="BU647" s="43"/>
      <c r="BV647" s="43"/>
      <c r="BW647" s="43"/>
      <c r="BX647" s="43"/>
      <c r="BY647" s="43"/>
      <c r="BZ647" s="43"/>
      <c r="CA647" s="43"/>
      <c r="CB647" s="43"/>
      <c r="CC647" s="43"/>
      <c r="CD647" s="43"/>
      <c r="CE647" s="43"/>
      <c r="CF647" s="43"/>
      <c r="CG647" s="43"/>
      <c r="CH647" s="43"/>
      <c r="CI647" s="43"/>
      <c r="CJ647" s="43"/>
      <c r="CK647" s="43"/>
      <c r="CL647" s="43"/>
      <c r="CM647" s="43"/>
      <c r="CN647" s="43"/>
      <c r="CO647" s="43"/>
      <c r="CP647" s="43"/>
      <c r="CQ647" s="43"/>
      <c r="CR647" s="43"/>
      <c r="CS647" s="43"/>
      <c r="CT647" s="43"/>
      <c r="CU647" s="43"/>
      <c r="CV647" s="43"/>
      <c r="CW647" s="43"/>
      <c r="CX647" s="43"/>
      <c r="CY647" s="43"/>
      <c r="CZ647" s="43"/>
      <c r="DA647" s="43"/>
      <c r="DB647" s="43"/>
      <c r="DC647" s="43"/>
    </row>
    <row r="648" spans="1:107" x14ac:dyDescent="0.25">
      <c r="A648" s="41"/>
      <c r="B648" s="41"/>
      <c r="C648" s="41"/>
      <c r="D648" s="42"/>
      <c r="E648" s="42"/>
      <c r="F648" s="42"/>
      <c r="G648" s="42"/>
      <c r="H648" s="42"/>
      <c r="I648" s="42"/>
      <c r="J648" s="42"/>
      <c r="K648" s="42"/>
      <c r="L648" s="42"/>
      <c r="M648" s="42"/>
      <c r="N648" s="42"/>
      <c r="O648" s="42"/>
      <c r="P648" s="42"/>
      <c r="Q648" s="42"/>
      <c r="R648" s="42"/>
      <c r="S648" s="42"/>
      <c r="T648" s="42"/>
      <c r="U648" s="42"/>
      <c r="V648" s="42"/>
      <c r="W648" s="42"/>
      <c r="X648" s="42"/>
      <c r="Y648" s="42"/>
      <c r="Z648" s="42"/>
      <c r="AA648" s="42"/>
      <c r="AB648" s="43"/>
      <c r="AC648" s="43"/>
      <c r="AD648" s="43"/>
      <c r="AE648" s="43"/>
      <c r="AF648" s="43"/>
      <c r="AG648" s="43"/>
      <c r="AH648" s="43"/>
      <c r="AI648" s="43"/>
      <c r="AJ648" s="43"/>
      <c r="AK648" s="43"/>
      <c r="AL648" s="43"/>
      <c r="AM648" s="43"/>
      <c r="AN648" s="43"/>
      <c r="AO648" s="43"/>
      <c r="AP648" s="43"/>
      <c r="AQ648" s="43"/>
      <c r="AR648" s="43"/>
      <c r="AS648" s="43"/>
      <c r="AT648" s="43"/>
      <c r="AU648" s="43"/>
      <c r="AV648" s="43"/>
      <c r="AW648" s="43"/>
      <c r="AX648" s="43"/>
      <c r="AY648" s="43"/>
      <c r="AZ648" s="43"/>
      <c r="BA648" s="43"/>
      <c r="BB648" s="43"/>
      <c r="BC648" s="43"/>
      <c r="BD648" s="43"/>
      <c r="BE648" s="43"/>
      <c r="BF648" s="43"/>
      <c r="BG648" s="43"/>
      <c r="BH648" s="43"/>
      <c r="BI648" s="43"/>
      <c r="BJ648" s="43"/>
      <c r="BK648" s="43"/>
      <c r="BL648" s="43"/>
      <c r="BM648" s="43"/>
      <c r="BN648" s="43"/>
      <c r="BO648" s="43"/>
      <c r="BP648" s="43"/>
      <c r="BQ648" s="43"/>
      <c r="BR648" s="43"/>
      <c r="BS648" s="43"/>
      <c r="BT648" s="43"/>
      <c r="BU648" s="43"/>
      <c r="BV648" s="43"/>
      <c r="BW648" s="43"/>
      <c r="BX648" s="43"/>
      <c r="BY648" s="43"/>
      <c r="BZ648" s="43"/>
      <c r="CA648" s="43"/>
      <c r="CB648" s="43"/>
      <c r="CC648" s="43"/>
      <c r="CD648" s="43"/>
      <c r="CE648" s="43"/>
      <c r="CF648" s="43"/>
      <c r="CG648" s="43"/>
      <c r="CH648" s="43"/>
      <c r="CI648" s="43"/>
      <c r="CJ648" s="43"/>
      <c r="CK648" s="43"/>
      <c r="CL648" s="43"/>
      <c r="CM648" s="43"/>
      <c r="CN648" s="43"/>
      <c r="CO648" s="43"/>
      <c r="CP648" s="43"/>
      <c r="CQ648" s="43"/>
      <c r="CR648" s="43"/>
      <c r="CS648" s="43"/>
      <c r="CT648" s="43"/>
      <c r="CU648" s="43"/>
      <c r="CV648" s="43"/>
      <c r="CW648" s="43"/>
      <c r="CX648" s="43"/>
      <c r="CY648" s="43"/>
      <c r="CZ648" s="43"/>
      <c r="DA648" s="43"/>
      <c r="DB648" s="43"/>
      <c r="DC648" s="43"/>
    </row>
    <row r="649" spans="1:107" x14ac:dyDescent="0.25">
      <c r="A649" s="41"/>
      <c r="B649" s="41"/>
      <c r="C649" s="41"/>
      <c r="D649" s="42"/>
      <c r="E649" s="42"/>
      <c r="F649" s="42"/>
      <c r="G649" s="42"/>
      <c r="H649" s="42"/>
      <c r="I649" s="42"/>
      <c r="J649" s="42"/>
      <c r="K649" s="42"/>
      <c r="L649" s="42"/>
      <c r="M649" s="42"/>
      <c r="N649" s="42"/>
      <c r="O649" s="42"/>
      <c r="P649" s="42"/>
      <c r="Q649" s="42"/>
      <c r="R649" s="42"/>
      <c r="S649" s="42"/>
      <c r="T649" s="42"/>
      <c r="U649" s="42"/>
      <c r="V649" s="42"/>
      <c r="W649" s="42"/>
      <c r="X649" s="42"/>
      <c r="Y649" s="42"/>
      <c r="Z649" s="42"/>
      <c r="AA649" s="42"/>
      <c r="AB649" s="43"/>
      <c r="AC649" s="43"/>
      <c r="AD649" s="43"/>
      <c r="AE649" s="43"/>
      <c r="AF649" s="43"/>
      <c r="AG649" s="43"/>
      <c r="AH649" s="43"/>
      <c r="AI649" s="43"/>
      <c r="AJ649" s="43"/>
      <c r="AK649" s="43"/>
      <c r="AL649" s="43"/>
      <c r="AM649" s="43"/>
      <c r="AN649" s="43"/>
      <c r="AO649" s="43"/>
      <c r="AP649" s="43"/>
      <c r="AQ649" s="43"/>
      <c r="AR649" s="43"/>
      <c r="AS649" s="43"/>
      <c r="AT649" s="43"/>
      <c r="AU649" s="43"/>
      <c r="AV649" s="43"/>
      <c r="AW649" s="43"/>
      <c r="AX649" s="43"/>
      <c r="AY649" s="43"/>
      <c r="AZ649" s="43"/>
      <c r="BA649" s="43"/>
      <c r="BB649" s="43"/>
      <c r="BC649" s="43"/>
      <c r="BD649" s="43"/>
      <c r="BE649" s="43"/>
      <c r="BF649" s="43"/>
      <c r="BG649" s="43"/>
      <c r="BH649" s="43"/>
      <c r="BI649" s="43"/>
      <c r="BJ649" s="43"/>
      <c r="BK649" s="43"/>
      <c r="BL649" s="43"/>
      <c r="BM649" s="43"/>
      <c r="BN649" s="43"/>
      <c r="BO649" s="43"/>
      <c r="BP649" s="43"/>
      <c r="BQ649" s="43"/>
      <c r="BR649" s="43"/>
      <c r="BS649" s="43"/>
      <c r="BT649" s="43"/>
      <c r="BU649" s="43"/>
      <c r="BV649" s="43"/>
      <c r="BW649" s="43"/>
      <c r="BX649" s="43"/>
      <c r="BY649" s="43"/>
      <c r="BZ649" s="43"/>
      <c r="CA649" s="43"/>
      <c r="CB649" s="43"/>
      <c r="CC649" s="43"/>
      <c r="CD649" s="43"/>
      <c r="CE649" s="43"/>
      <c r="CF649" s="43"/>
      <c r="CG649" s="43"/>
      <c r="CH649" s="43"/>
      <c r="CI649" s="43"/>
      <c r="CJ649" s="43"/>
      <c r="CK649" s="43"/>
      <c r="CL649" s="43"/>
      <c r="CM649" s="43"/>
      <c r="CN649" s="43"/>
      <c r="CO649" s="43"/>
      <c r="CP649" s="43"/>
      <c r="CQ649" s="43"/>
      <c r="CR649" s="43"/>
      <c r="CS649" s="43"/>
      <c r="CT649" s="43"/>
      <c r="CU649" s="43"/>
      <c r="CV649" s="43"/>
      <c r="CW649" s="43"/>
      <c r="CX649" s="43"/>
      <c r="CY649" s="43"/>
      <c r="CZ649" s="43"/>
      <c r="DA649" s="43"/>
      <c r="DB649" s="43"/>
      <c r="DC649" s="43"/>
    </row>
    <row r="650" spans="1:107" x14ac:dyDescent="0.25">
      <c r="A650" s="41"/>
      <c r="B650" s="41"/>
      <c r="C650" s="41"/>
      <c r="D650" s="42"/>
      <c r="E650" s="42"/>
      <c r="F650" s="42"/>
      <c r="G650" s="42"/>
      <c r="H650" s="42"/>
      <c r="I650" s="42"/>
      <c r="J650" s="42"/>
      <c r="K650" s="42"/>
      <c r="L650" s="42"/>
      <c r="M650" s="42"/>
      <c r="N650" s="42"/>
      <c r="O650" s="42"/>
      <c r="P650" s="42"/>
      <c r="Q650" s="42"/>
      <c r="R650" s="42"/>
      <c r="S650" s="42"/>
      <c r="T650" s="42"/>
      <c r="U650" s="42"/>
      <c r="V650" s="42"/>
      <c r="W650" s="42"/>
      <c r="X650" s="42"/>
      <c r="Y650" s="42"/>
      <c r="Z650" s="42"/>
      <c r="AA650" s="42"/>
      <c r="AB650" s="43"/>
      <c r="AC650" s="43"/>
      <c r="AD650" s="43"/>
      <c r="AE650" s="43"/>
      <c r="AF650" s="43"/>
      <c r="AG650" s="43"/>
      <c r="AH650" s="43"/>
      <c r="AI650" s="43"/>
      <c r="AJ650" s="43"/>
      <c r="AK650" s="43"/>
      <c r="AL650" s="43"/>
      <c r="AM650" s="43"/>
      <c r="AN650" s="43"/>
      <c r="AO650" s="43"/>
      <c r="AP650" s="43"/>
      <c r="AQ650" s="43"/>
      <c r="AR650" s="43"/>
      <c r="AS650" s="43"/>
      <c r="AT650" s="43"/>
      <c r="AU650" s="43"/>
      <c r="AV650" s="43"/>
      <c r="AW650" s="43"/>
      <c r="AX650" s="43"/>
      <c r="AY650" s="43"/>
      <c r="AZ650" s="43"/>
      <c r="BA650" s="43"/>
      <c r="BB650" s="43"/>
      <c r="BC650" s="43"/>
      <c r="BD650" s="43"/>
      <c r="BE650" s="43"/>
      <c r="BF650" s="43"/>
      <c r="BG650" s="43"/>
      <c r="BH650" s="43"/>
      <c r="BI650" s="43"/>
      <c r="BJ650" s="43"/>
      <c r="BK650" s="43"/>
      <c r="BL650" s="43"/>
      <c r="BM650" s="43"/>
      <c r="BN650" s="43"/>
      <c r="BO650" s="43"/>
      <c r="BP650" s="43"/>
      <c r="BQ650" s="43"/>
      <c r="BR650" s="43"/>
      <c r="BS650" s="43"/>
      <c r="BT650" s="43"/>
      <c r="BU650" s="43"/>
      <c r="BV650" s="43"/>
      <c r="BW650" s="43"/>
      <c r="BX650" s="43"/>
      <c r="BY650" s="43"/>
      <c r="BZ650" s="43"/>
      <c r="CA650" s="43"/>
      <c r="CB650" s="43"/>
      <c r="CC650" s="43"/>
      <c r="CD650" s="43"/>
      <c r="CE650" s="43"/>
      <c r="CF650" s="43"/>
      <c r="CG650" s="43"/>
      <c r="CH650" s="43"/>
      <c r="CI650" s="43"/>
      <c r="CJ650" s="43"/>
      <c r="CK650" s="43"/>
      <c r="CL650" s="43"/>
      <c r="CM650" s="43"/>
      <c r="CN650" s="43"/>
      <c r="CO650" s="43"/>
      <c r="CP650" s="43"/>
      <c r="CQ650" s="43"/>
      <c r="CR650" s="43"/>
      <c r="CS650" s="43"/>
      <c r="CT650" s="43"/>
      <c r="CU650" s="43"/>
      <c r="CV650" s="43"/>
      <c r="CW650" s="43"/>
      <c r="CX650" s="43"/>
      <c r="CY650" s="43"/>
      <c r="CZ650" s="43"/>
      <c r="DA650" s="43"/>
      <c r="DB650" s="43"/>
      <c r="DC650" s="43"/>
    </row>
    <row r="651" spans="1:107" x14ac:dyDescent="0.25">
      <c r="A651" s="41"/>
      <c r="B651" s="41"/>
      <c r="C651" s="41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  <c r="V651" s="42"/>
      <c r="W651" s="42"/>
      <c r="X651" s="42"/>
      <c r="Y651" s="42"/>
      <c r="Z651" s="42"/>
      <c r="AA651" s="42"/>
      <c r="AB651" s="43"/>
      <c r="AC651" s="43"/>
      <c r="AD651" s="43"/>
      <c r="AE651" s="43"/>
      <c r="AF651" s="43"/>
      <c r="AG651" s="43"/>
      <c r="AH651" s="43"/>
      <c r="AI651" s="43"/>
      <c r="AJ651" s="43"/>
      <c r="AK651" s="43"/>
      <c r="AL651" s="43"/>
      <c r="AM651" s="43"/>
      <c r="AN651" s="43"/>
      <c r="AO651" s="43"/>
      <c r="AP651" s="43"/>
      <c r="AQ651" s="43"/>
      <c r="AR651" s="43"/>
      <c r="AS651" s="43"/>
      <c r="AT651" s="43"/>
      <c r="AU651" s="43"/>
      <c r="AV651" s="43"/>
      <c r="AW651" s="43"/>
      <c r="AX651" s="43"/>
      <c r="AY651" s="43"/>
      <c r="AZ651" s="43"/>
      <c r="BA651" s="43"/>
      <c r="BB651" s="43"/>
      <c r="BC651" s="43"/>
      <c r="BD651" s="43"/>
      <c r="BE651" s="43"/>
      <c r="BF651" s="43"/>
      <c r="BG651" s="43"/>
      <c r="BH651" s="43"/>
      <c r="BI651" s="43"/>
      <c r="BJ651" s="43"/>
      <c r="BK651" s="43"/>
      <c r="BL651" s="43"/>
      <c r="BM651" s="43"/>
      <c r="BN651" s="43"/>
      <c r="BO651" s="43"/>
      <c r="BP651" s="43"/>
      <c r="BQ651" s="43"/>
      <c r="BR651" s="43"/>
      <c r="BS651" s="43"/>
      <c r="BT651" s="43"/>
      <c r="BU651" s="43"/>
      <c r="BV651" s="43"/>
      <c r="BW651" s="43"/>
      <c r="BX651" s="43"/>
      <c r="BY651" s="43"/>
      <c r="BZ651" s="43"/>
      <c r="CA651" s="43"/>
      <c r="CB651" s="43"/>
      <c r="CC651" s="43"/>
      <c r="CD651" s="43"/>
      <c r="CE651" s="43"/>
      <c r="CF651" s="43"/>
      <c r="CG651" s="43"/>
      <c r="CH651" s="43"/>
      <c r="CI651" s="43"/>
      <c r="CJ651" s="43"/>
      <c r="CK651" s="43"/>
      <c r="CL651" s="43"/>
      <c r="CM651" s="43"/>
      <c r="CN651" s="43"/>
      <c r="CO651" s="43"/>
      <c r="CP651" s="43"/>
      <c r="CQ651" s="43"/>
      <c r="CR651" s="43"/>
      <c r="CS651" s="43"/>
      <c r="CT651" s="43"/>
      <c r="CU651" s="43"/>
      <c r="CV651" s="43"/>
      <c r="CW651" s="43"/>
      <c r="CX651" s="43"/>
      <c r="CY651" s="43"/>
      <c r="CZ651" s="43"/>
      <c r="DA651" s="43"/>
      <c r="DB651" s="43"/>
      <c r="DC651" s="43"/>
    </row>
    <row r="652" spans="1:107" x14ac:dyDescent="0.25">
      <c r="A652" s="41"/>
      <c r="B652" s="41"/>
      <c r="C652" s="41"/>
      <c r="D652" s="42"/>
      <c r="E652" s="42"/>
      <c r="F652" s="42"/>
      <c r="G652" s="42"/>
      <c r="H652" s="42"/>
      <c r="I652" s="42"/>
      <c r="J652" s="42"/>
      <c r="K652" s="42"/>
      <c r="L652" s="42"/>
      <c r="M652" s="42"/>
      <c r="N652" s="42"/>
      <c r="O652" s="42"/>
      <c r="P652" s="42"/>
      <c r="Q652" s="42"/>
      <c r="R652" s="42"/>
      <c r="S652" s="42"/>
      <c r="T652" s="42"/>
      <c r="U652" s="42"/>
      <c r="V652" s="42"/>
      <c r="W652" s="42"/>
      <c r="X652" s="42"/>
      <c r="Y652" s="42"/>
      <c r="Z652" s="42"/>
      <c r="AA652" s="42"/>
      <c r="AB652" s="43"/>
      <c r="AC652" s="43"/>
      <c r="AD652" s="43"/>
      <c r="AE652" s="43"/>
      <c r="AF652" s="43"/>
      <c r="AG652" s="43"/>
      <c r="AH652" s="43"/>
      <c r="AI652" s="43"/>
      <c r="AJ652" s="43"/>
      <c r="AK652" s="43"/>
      <c r="AL652" s="43"/>
      <c r="AM652" s="43"/>
      <c r="AN652" s="43"/>
      <c r="AO652" s="43"/>
      <c r="AP652" s="43"/>
      <c r="AQ652" s="43"/>
      <c r="AR652" s="43"/>
      <c r="AS652" s="43"/>
      <c r="AT652" s="43"/>
      <c r="AU652" s="43"/>
      <c r="AV652" s="43"/>
      <c r="AW652" s="43"/>
      <c r="AX652" s="43"/>
      <c r="AY652" s="43"/>
      <c r="AZ652" s="43"/>
      <c r="BA652" s="43"/>
      <c r="BB652" s="43"/>
      <c r="BC652" s="43"/>
      <c r="BD652" s="43"/>
      <c r="BE652" s="43"/>
      <c r="BF652" s="43"/>
      <c r="BG652" s="43"/>
      <c r="BH652" s="43"/>
      <c r="BI652" s="43"/>
      <c r="BJ652" s="43"/>
      <c r="BK652" s="43"/>
      <c r="BL652" s="43"/>
      <c r="BM652" s="43"/>
      <c r="BN652" s="43"/>
      <c r="BO652" s="43"/>
      <c r="BP652" s="43"/>
      <c r="BQ652" s="43"/>
      <c r="BR652" s="43"/>
      <c r="BS652" s="43"/>
      <c r="BT652" s="43"/>
      <c r="BU652" s="43"/>
      <c r="BV652" s="43"/>
      <c r="BW652" s="43"/>
      <c r="BX652" s="43"/>
      <c r="BY652" s="43"/>
      <c r="BZ652" s="43"/>
      <c r="CA652" s="43"/>
      <c r="CB652" s="43"/>
      <c r="CC652" s="43"/>
      <c r="CD652" s="43"/>
      <c r="CE652" s="43"/>
      <c r="CF652" s="43"/>
      <c r="CG652" s="43"/>
      <c r="CH652" s="43"/>
      <c r="CI652" s="43"/>
      <c r="CJ652" s="43"/>
      <c r="CK652" s="43"/>
      <c r="CL652" s="43"/>
      <c r="CM652" s="43"/>
      <c r="CN652" s="43"/>
      <c r="CO652" s="43"/>
      <c r="CP652" s="43"/>
      <c r="CQ652" s="43"/>
      <c r="CR652" s="43"/>
      <c r="CS652" s="43"/>
      <c r="CT652" s="43"/>
      <c r="CU652" s="43"/>
      <c r="CV652" s="43"/>
      <c r="CW652" s="43"/>
      <c r="CX652" s="43"/>
      <c r="CY652" s="43"/>
      <c r="CZ652" s="43"/>
      <c r="DA652" s="43"/>
      <c r="DB652" s="43"/>
      <c r="DC652" s="43"/>
    </row>
    <row r="653" spans="1:107" x14ac:dyDescent="0.25">
      <c r="A653" s="41"/>
      <c r="B653" s="41"/>
      <c r="C653" s="41"/>
      <c r="D653" s="42"/>
      <c r="E653" s="42"/>
      <c r="F653" s="42"/>
      <c r="G653" s="42"/>
      <c r="H653" s="42"/>
      <c r="I653" s="42"/>
      <c r="J653" s="42"/>
      <c r="K653" s="42"/>
      <c r="L653" s="42"/>
      <c r="M653" s="42"/>
      <c r="N653" s="42"/>
      <c r="O653" s="42"/>
      <c r="P653" s="42"/>
      <c r="Q653" s="42"/>
      <c r="R653" s="42"/>
      <c r="S653" s="42"/>
      <c r="T653" s="42"/>
      <c r="U653" s="42"/>
      <c r="V653" s="42"/>
      <c r="W653" s="42"/>
      <c r="X653" s="42"/>
      <c r="Y653" s="42"/>
      <c r="Z653" s="42"/>
      <c r="AA653" s="42"/>
      <c r="AB653" s="43"/>
      <c r="AC653" s="43"/>
      <c r="AD653" s="43"/>
      <c r="AE653" s="43"/>
      <c r="AF653" s="43"/>
      <c r="AG653" s="43"/>
      <c r="AH653" s="43"/>
      <c r="AI653" s="43"/>
      <c r="AJ653" s="43"/>
      <c r="AK653" s="43"/>
      <c r="AL653" s="43"/>
      <c r="AM653" s="43"/>
      <c r="AN653" s="43"/>
      <c r="AO653" s="43"/>
      <c r="AP653" s="43"/>
      <c r="AQ653" s="43"/>
      <c r="AR653" s="43"/>
      <c r="AS653" s="43"/>
      <c r="AT653" s="43"/>
      <c r="AU653" s="43"/>
      <c r="AV653" s="43"/>
      <c r="AW653" s="43"/>
      <c r="AX653" s="43"/>
      <c r="AY653" s="43"/>
      <c r="AZ653" s="43"/>
      <c r="BA653" s="43"/>
      <c r="BB653" s="43"/>
      <c r="BC653" s="43"/>
      <c r="BD653" s="43"/>
      <c r="BE653" s="43"/>
      <c r="BF653" s="43"/>
      <c r="BG653" s="43"/>
      <c r="BH653" s="43"/>
      <c r="BI653" s="43"/>
      <c r="BJ653" s="43"/>
      <c r="BK653" s="43"/>
      <c r="BL653" s="43"/>
      <c r="BM653" s="43"/>
      <c r="BN653" s="43"/>
      <c r="BO653" s="43"/>
      <c r="BP653" s="43"/>
      <c r="BQ653" s="43"/>
      <c r="BR653" s="43"/>
      <c r="BS653" s="43"/>
      <c r="BT653" s="43"/>
      <c r="BU653" s="43"/>
      <c r="BV653" s="43"/>
      <c r="BW653" s="43"/>
      <c r="BX653" s="43"/>
      <c r="BY653" s="43"/>
      <c r="BZ653" s="43"/>
      <c r="CA653" s="43"/>
      <c r="CB653" s="43"/>
      <c r="CC653" s="43"/>
      <c r="CD653" s="43"/>
      <c r="CE653" s="43"/>
      <c r="CF653" s="43"/>
      <c r="CG653" s="43"/>
      <c r="CH653" s="43"/>
      <c r="CI653" s="43"/>
      <c r="CJ653" s="43"/>
      <c r="CK653" s="43"/>
      <c r="CL653" s="43"/>
      <c r="CM653" s="43"/>
      <c r="CN653" s="43"/>
      <c r="CO653" s="43"/>
      <c r="CP653" s="43"/>
      <c r="CQ653" s="43"/>
      <c r="CR653" s="43"/>
      <c r="CS653" s="43"/>
      <c r="CT653" s="43"/>
      <c r="CU653" s="43"/>
      <c r="CV653" s="43"/>
      <c r="CW653" s="43"/>
      <c r="CX653" s="43"/>
      <c r="CY653" s="43"/>
      <c r="CZ653" s="43"/>
      <c r="DA653" s="43"/>
      <c r="DB653" s="43"/>
      <c r="DC653" s="43"/>
    </row>
    <row r="654" spans="1:107" x14ac:dyDescent="0.25">
      <c r="A654" s="41"/>
      <c r="B654" s="41"/>
      <c r="C654" s="41"/>
      <c r="D654" s="42"/>
      <c r="E654" s="42"/>
      <c r="F654" s="42"/>
      <c r="G654" s="42"/>
      <c r="H654" s="42"/>
      <c r="I654" s="42"/>
      <c r="J654" s="42"/>
      <c r="K654" s="42"/>
      <c r="L654" s="42"/>
      <c r="M654" s="42"/>
      <c r="N654" s="42"/>
      <c r="O654" s="42"/>
      <c r="P654" s="42"/>
      <c r="Q654" s="42"/>
      <c r="R654" s="42"/>
      <c r="S654" s="42"/>
      <c r="T654" s="42"/>
      <c r="U654" s="42"/>
      <c r="V654" s="42"/>
      <c r="W654" s="42"/>
      <c r="X654" s="42"/>
      <c r="Y654" s="42"/>
      <c r="Z654" s="42"/>
      <c r="AA654" s="42"/>
      <c r="AB654" s="43"/>
      <c r="AC654" s="43"/>
      <c r="AD654" s="43"/>
      <c r="AE654" s="43"/>
      <c r="AF654" s="43"/>
      <c r="AG654" s="43"/>
      <c r="AH654" s="43"/>
      <c r="AI654" s="43"/>
      <c r="AJ654" s="43"/>
      <c r="AK654" s="43"/>
      <c r="AL654" s="43"/>
      <c r="AM654" s="43"/>
      <c r="AN654" s="43"/>
      <c r="AO654" s="43"/>
      <c r="AP654" s="43"/>
      <c r="AQ654" s="43"/>
      <c r="AR654" s="43"/>
      <c r="AS654" s="43"/>
      <c r="AT654" s="43"/>
      <c r="AU654" s="43"/>
      <c r="AV654" s="43"/>
      <c r="AW654" s="43"/>
      <c r="AX654" s="43"/>
      <c r="AY654" s="43"/>
      <c r="AZ654" s="43"/>
      <c r="BA654" s="43"/>
      <c r="BB654" s="43"/>
      <c r="BC654" s="43"/>
      <c r="BD654" s="43"/>
      <c r="BE654" s="43"/>
      <c r="BF654" s="43"/>
      <c r="BG654" s="43"/>
      <c r="BH654" s="43"/>
      <c r="BI654" s="43"/>
      <c r="BJ654" s="43"/>
      <c r="BK654" s="43"/>
      <c r="BL654" s="43"/>
      <c r="BM654" s="43"/>
      <c r="BN654" s="43"/>
      <c r="BO654" s="43"/>
      <c r="BP654" s="43"/>
      <c r="BQ654" s="43"/>
      <c r="BR654" s="43"/>
      <c r="BS654" s="43"/>
      <c r="BT654" s="43"/>
      <c r="BU654" s="43"/>
      <c r="BV654" s="43"/>
      <c r="BW654" s="43"/>
      <c r="BX654" s="43"/>
      <c r="BY654" s="43"/>
      <c r="BZ654" s="43"/>
      <c r="CA654" s="43"/>
      <c r="CB654" s="43"/>
      <c r="CC654" s="43"/>
      <c r="CD654" s="43"/>
      <c r="CE654" s="43"/>
      <c r="CF654" s="43"/>
      <c r="CG654" s="43"/>
      <c r="CH654" s="43"/>
      <c r="CI654" s="43"/>
      <c r="CJ654" s="43"/>
      <c r="CK654" s="43"/>
      <c r="CL654" s="43"/>
      <c r="CM654" s="43"/>
      <c r="CN654" s="43"/>
      <c r="CO654" s="43"/>
      <c r="CP654" s="43"/>
      <c r="CQ654" s="43"/>
      <c r="CR654" s="43"/>
      <c r="CS654" s="43"/>
      <c r="CT654" s="43"/>
      <c r="CU654" s="43"/>
      <c r="CV654" s="43"/>
      <c r="CW654" s="43"/>
      <c r="CX654" s="43"/>
      <c r="CY654" s="43"/>
      <c r="CZ654" s="43"/>
      <c r="DA654" s="43"/>
      <c r="DB654" s="43"/>
      <c r="DC654" s="43"/>
    </row>
    <row r="655" spans="1:107" x14ac:dyDescent="0.25">
      <c r="A655" s="41"/>
      <c r="B655" s="41"/>
      <c r="C655" s="41"/>
      <c r="D655" s="42"/>
      <c r="E655" s="42"/>
      <c r="F655" s="42"/>
      <c r="G655" s="42"/>
      <c r="H655" s="42"/>
      <c r="I655" s="42"/>
      <c r="J655" s="42"/>
      <c r="K655" s="42"/>
      <c r="L655" s="42"/>
      <c r="M655" s="42"/>
      <c r="N655" s="42"/>
      <c r="O655" s="42"/>
      <c r="P655" s="42"/>
      <c r="Q655" s="42"/>
      <c r="R655" s="42"/>
      <c r="S655" s="42"/>
      <c r="T655" s="42"/>
      <c r="U655" s="42"/>
      <c r="V655" s="42"/>
      <c r="W655" s="42"/>
      <c r="X655" s="42"/>
      <c r="Y655" s="42"/>
      <c r="Z655" s="42"/>
      <c r="AA655" s="42"/>
      <c r="AB655" s="43"/>
      <c r="AC655" s="43"/>
      <c r="AD655" s="43"/>
      <c r="AE655" s="43"/>
      <c r="AF655" s="43"/>
      <c r="AG655" s="43"/>
      <c r="AH655" s="43"/>
      <c r="AI655" s="43"/>
      <c r="AJ655" s="43"/>
      <c r="AK655" s="43"/>
      <c r="AL655" s="43"/>
      <c r="AM655" s="43"/>
      <c r="AN655" s="43"/>
      <c r="AO655" s="43"/>
      <c r="AP655" s="43"/>
      <c r="AQ655" s="43"/>
      <c r="AR655" s="43"/>
      <c r="AS655" s="43"/>
      <c r="AT655" s="43"/>
      <c r="AU655" s="43"/>
      <c r="AV655" s="43"/>
      <c r="AW655" s="43"/>
      <c r="AX655" s="43"/>
      <c r="AY655" s="43"/>
      <c r="AZ655" s="43"/>
      <c r="BA655" s="43"/>
      <c r="BB655" s="43"/>
      <c r="BC655" s="43"/>
      <c r="BD655" s="43"/>
      <c r="BE655" s="43"/>
      <c r="BF655" s="43"/>
      <c r="BG655" s="43"/>
      <c r="BH655" s="43"/>
      <c r="BI655" s="43"/>
      <c r="BJ655" s="43"/>
      <c r="BK655" s="43"/>
      <c r="BL655" s="43"/>
      <c r="BM655" s="43"/>
      <c r="BN655" s="43"/>
      <c r="BO655" s="43"/>
      <c r="BP655" s="43"/>
      <c r="BQ655" s="43"/>
      <c r="BR655" s="43"/>
      <c r="BS655" s="43"/>
      <c r="BT655" s="43"/>
      <c r="BU655" s="43"/>
      <c r="BV655" s="43"/>
      <c r="BW655" s="43"/>
      <c r="BX655" s="43"/>
      <c r="BY655" s="43"/>
      <c r="BZ655" s="43"/>
      <c r="CA655" s="43"/>
      <c r="CB655" s="43"/>
      <c r="CC655" s="43"/>
      <c r="CD655" s="43"/>
      <c r="CE655" s="43"/>
      <c r="CF655" s="43"/>
      <c r="CG655" s="43"/>
      <c r="CH655" s="43"/>
      <c r="CI655" s="43"/>
      <c r="CJ655" s="43"/>
      <c r="CK655" s="43"/>
      <c r="CL655" s="43"/>
      <c r="CM655" s="43"/>
      <c r="CN655" s="43"/>
      <c r="CO655" s="43"/>
      <c r="CP655" s="43"/>
      <c r="CQ655" s="43"/>
      <c r="CR655" s="43"/>
      <c r="CS655" s="43"/>
      <c r="CT655" s="43"/>
      <c r="CU655" s="43"/>
      <c r="CV655" s="43"/>
      <c r="CW655" s="43"/>
      <c r="CX655" s="43"/>
      <c r="CY655" s="43"/>
      <c r="CZ655" s="43"/>
      <c r="DA655" s="43"/>
      <c r="DB655" s="43"/>
      <c r="DC655" s="43"/>
    </row>
    <row r="656" spans="1:107" x14ac:dyDescent="0.25">
      <c r="A656" s="41"/>
      <c r="B656" s="41"/>
      <c r="C656" s="41"/>
      <c r="D656" s="42"/>
      <c r="E656" s="42"/>
      <c r="F656" s="42"/>
      <c r="G656" s="42"/>
      <c r="H656" s="42"/>
      <c r="I656" s="42"/>
      <c r="J656" s="42"/>
      <c r="K656" s="42"/>
      <c r="L656" s="42"/>
      <c r="M656" s="42"/>
      <c r="N656" s="42"/>
      <c r="O656" s="42"/>
      <c r="P656" s="42"/>
      <c r="Q656" s="42"/>
      <c r="R656" s="42"/>
      <c r="S656" s="42"/>
      <c r="T656" s="42"/>
      <c r="U656" s="42"/>
      <c r="V656" s="42"/>
      <c r="W656" s="42"/>
      <c r="X656" s="42"/>
      <c r="Y656" s="42"/>
      <c r="Z656" s="42"/>
      <c r="AA656" s="42"/>
      <c r="AB656" s="43"/>
      <c r="AC656" s="43"/>
      <c r="AD656" s="43"/>
      <c r="AE656" s="43"/>
      <c r="AF656" s="43"/>
      <c r="AG656" s="43"/>
      <c r="AH656" s="43"/>
      <c r="AI656" s="43"/>
      <c r="AJ656" s="43"/>
      <c r="AK656" s="43"/>
      <c r="AL656" s="43"/>
      <c r="AM656" s="43"/>
      <c r="AN656" s="43"/>
      <c r="AO656" s="43"/>
      <c r="AP656" s="43"/>
      <c r="AQ656" s="43"/>
      <c r="AR656" s="43"/>
      <c r="AS656" s="43"/>
      <c r="AT656" s="43"/>
      <c r="AU656" s="43"/>
      <c r="AV656" s="43"/>
      <c r="AW656" s="43"/>
      <c r="AX656" s="43"/>
      <c r="AY656" s="43"/>
      <c r="AZ656" s="43"/>
      <c r="BA656" s="43"/>
      <c r="BB656" s="43"/>
      <c r="BC656" s="43"/>
      <c r="BD656" s="43"/>
      <c r="BE656" s="43"/>
      <c r="BF656" s="43"/>
      <c r="BG656" s="43"/>
      <c r="BH656" s="43"/>
      <c r="BI656" s="43"/>
      <c r="BJ656" s="43"/>
      <c r="BK656" s="43"/>
      <c r="BL656" s="43"/>
      <c r="BM656" s="43"/>
      <c r="BN656" s="43"/>
      <c r="BO656" s="43"/>
      <c r="BP656" s="43"/>
      <c r="BQ656" s="43"/>
      <c r="BR656" s="43"/>
      <c r="BS656" s="43"/>
      <c r="BT656" s="43"/>
      <c r="BU656" s="43"/>
      <c r="BV656" s="43"/>
      <c r="BW656" s="43"/>
      <c r="BX656" s="43"/>
      <c r="BY656" s="43"/>
      <c r="BZ656" s="43"/>
      <c r="CA656" s="43"/>
      <c r="CB656" s="43"/>
      <c r="CC656" s="43"/>
      <c r="CD656" s="43"/>
      <c r="CE656" s="43"/>
      <c r="CF656" s="43"/>
      <c r="CG656" s="43"/>
      <c r="CH656" s="43"/>
      <c r="CI656" s="43"/>
      <c r="CJ656" s="43"/>
      <c r="CK656" s="43"/>
      <c r="CL656" s="43"/>
      <c r="CM656" s="43"/>
      <c r="CN656" s="43"/>
      <c r="CO656" s="43"/>
      <c r="CP656" s="43"/>
      <c r="CQ656" s="43"/>
      <c r="CR656" s="43"/>
      <c r="CS656" s="43"/>
      <c r="CT656" s="43"/>
      <c r="CU656" s="43"/>
      <c r="CV656" s="43"/>
      <c r="CW656" s="43"/>
      <c r="CX656" s="43"/>
      <c r="CY656" s="43"/>
      <c r="CZ656" s="43"/>
      <c r="DA656" s="43"/>
      <c r="DB656" s="43"/>
      <c r="DC656" s="43"/>
    </row>
    <row r="657" spans="1:107" x14ac:dyDescent="0.25">
      <c r="A657" s="41"/>
      <c r="B657" s="41"/>
      <c r="C657" s="41"/>
      <c r="D657" s="42"/>
      <c r="E657" s="42"/>
      <c r="F657" s="42"/>
      <c r="G657" s="42"/>
      <c r="H657" s="42"/>
      <c r="I657" s="42"/>
      <c r="J657" s="42"/>
      <c r="K657" s="42"/>
      <c r="L657" s="42"/>
      <c r="M657" s="42"/>
      <c r="N657" s="42"/>
      <c r="O657" s="42"/>
      <c r="P657" s="42"/>
      <c r="Q657" s="42"/>
      <c r="R657" s="42"/>
      <c r="S657" s="42"/>
      <c r="T657" s="42"/>
      <c r="U657" s="42"/>
      <c r="V657" s="42"/>
      <c r="W657" s="42"/>
      <c r="X657" s="42"/>
      <c r="Y657" s="42"/>
      <c r="Z657" s="42"/>
      <c r="AA657" s="42"/>
      <c r="AB657" s="43"/>
      <c r="AC657" s="43"/>
      <c r="AD657" s="43"/>
      <c r="AE657" s="43"/>
      <c r="AF657" s="43"/>
      <c r="AG657" s="43"/>
      <c r="AH657" s="43"/>
      <c r="AI657" s="43"/>
      <c r="AJ657" s="43"/>
      <c r="AK657" s="43"/>
      <c r="AL657" s="43"/>
      <c r="AM657" s="43"/>
      <c r="AN657" s="43"/>
      <c r="AO657" s="43"/>
      <c r="AP657" s="43"/>
      <c r="AQ657" s="43"/>
      <c r="AR657" s="43"/>
      <c r="AS657" s="43"/>
      <c r="AT657" s="43"/>
      <c r="AU657" s="43"/>
      <c r="AV657" s="43"/>
      <c r="AW657" s="43"/>
      <c r="AX657" s="43"/>
      <c r="AY657" s="43"/>
      <c r="AZ657" s="43"/>
      <c r="BA657" s="43"/>
      <c r="BB657" s="43"/>
      <c r="BC657" s="43"/>
      <c r="BD657" s="43"/>
      <c r="BE657" s="43"/>
      <c r="BF657" s="43"/>
      <c r="BG657" s="43"/>
      <c r="BH657" s="43"/>
      <c r="BI657" s="43"/>
      <c r="BJ657" s="43"/>
      <c r="BK657" s="43"/>
      <c r="BL657" s="43"/>
      <c r="BM657" s="43"/>
      <c r="BN657" s="43"/>
      <c r="BO657" s="43"/>
      <c r="BP657" s="43"/>
      <c r="BQ657" s="43"/>
      <c r="BR657" s="43"/>
      <c r="BS657" s="43"/>
      <c r="BT657" s="43"/>
      <c r="BU657" s="43"/>
      <c r="BV657" s="43"/>
      <c r="BW657" s="43"/>
      <c r="BX657" s="43"/>
      <c r="BY657" s="43"/>
      <c r="BZ657" s="43"/>
      <c r="CA657" s="43"/>
      <c r="CB657" s="43"/>
      <c r="CC657" s="43"/>
      <c r="CD657" s="43"/>
      <c r="CE657" s="43"/>
      <c r="CF657" s="43"/>
      <c r="CG657" s="43"/>
      <c r="CH657" s="43"/>
      <c r="CI657" s="43"/>
      <c r="CJ657" s="43"/>
      <c r="CK657" s="43"/>
      <c r="CL657" s="43"/>
      <c r="CM657" s="43"/>
      <c r="CN657" s="43"/>
      <c r="CO657" s="43"/>
      <c r="CP657" s="43"/>
      <c r="CQ657" s="43"/>
      <c r="CR657" s="43"/>
      <c r="CS657" s="43"/>
      <c r="CT657" s="43"/>
      <c r="CU657" s="43"/>
      <c r="CV657" s="43"/>
      <c r="CW657" s="43"/>
      <c r="CX657" s="43"/>
      <c r="CY657" s="43"/>
      <c r="CZ657" s="43"/>
      <c r="DA657" s="43"/>
      <c r="DB657" s="43"/>
      <c r="DC657" s="43"/>
    </row>
    <row r="658" spans="1:107" x14ac:dyDescent="0.25">
      <c r="A658" s="41"/>
      <c r="B658" s="41"/>
      <c r="C658" s="41"/>
      <c r="D658" s="42"/>
      <c r="E658" s="42"/>
      <c r="F658" s="42"/>
      <c r="G658" s="42"/>
      <c r="H658" s="42"/>
      <c r="I658" s="42"/>
      <c r="J658" s="42"/>
      <c r="K658" s="42"/>
      <c r="L658" s="42"/>
      <c r="M658" s="42"/>
      <c r="N658" s="42"/>
      <c r="O658" s="42"/>
      <c r="P658" s="42"/>
      <c r="Q658" s="42"/>
      <c r="R658" s="42"/>
      <c r="S658" s="42"/>
      <c r="T658" s="42"/>
      <c r="U658" s="42"/>
      <c r="V658" s="42"/>
      <c r="W658" s="42"/>
      <c r="X658" s="42"/>
      <c r="Y658" s="42"/>
      <c r="Z658" s="42"/>
      <c r="AA658" s="42"/>
      <c r="AB658" s="43"/>
      <c r="AC658" s="43"/>
      <c r="AD658" s="43"/>
      <c r="AE658" s="43"/>
      <c r="AF658" s="43"/>
      <c r="AG658" s="43"/>
      <c r="AH658" s="43"/>
      <c r="AI658" s="43"/>
      <c r="AJ658" s="43"/>
      <c r="AK658" s="43"/>
      <c r="AL658" s="43"/>
      <c r="AM658" s="43"/>
      <c r="AN658" s="43"/>
      <c r="AO658" s="43"/>
      <c r="AP658" s="43"/>
      <c r="AQ658" s="43"/>
      <c r="AR658" s="43"/>
      <c r="AS658" s="43"/>
      <c r="AT658" s="43"/>
      <c r="AU658" s="43"/>
      <c r="AV658" s="43"/>
      <c r="AW658" s="43"/>
      <c r="AX658" s="43"/>
      <c r="AY658" s="43"/>
      <c r="AZ658" s="43"/>
      <c r="BA658" s="43"/>
      <c r="BB658" s="43"/>
      <c r="BC658" s="43"/>
      <c r="BD658" s="43"/>
      <c r="BE658" s="43"/>
      <c r="BF658" s="43"/>
      <c r="BG658" s="43"/>
      <c r="BH658" s="43"/>
      <c r="BI658" s="43"/>
      <c r="BJ658" s="43"/>
      <c r="BK658" s="43"/>
      <c r="BL658" s="43"/>
      <c r="BM658" s="43"/>
      <c r="BN658" s="43"/>
      <c r="BO658" s="43"/>
      <c r="BP658" s="43"/>
      <c r="BQ658" s="43"/>
      <c r="BR658" s="43"/>
      <c r="BS658" s="43"/>
      <c r="BT658" s="43"/>
      <c r="BU658" s="43"/>
      <c r="BV658" s="43"/>
      <c r="BW658" s="43"/>
      <c r="BX658" s="43"/>
      <c r="BY658" s="43"/>
      <c r="BZ658" s="43"/>
      <c r="CA658" s="43"/>
      <c r="CB658" s="43"/>
      <c r="CC658" s="43"/>
      <c r="CD658" s="43"/>
      <c r="CE658" s="43"/>
      <c r="CF658" s="43"/>
      <c r="CG658" s="43"/>
      <c r="CH658" s="43"/>
      <c r="CI658" s="43"/>
      <c r="CJ658" s="43"/>
      <c r="CK658" s="43"/>
      <c r="CL658" s="43"/>
      <c r="CM658" s="43"/>
      <c r="CN658" s="43"/>
      <c r="CO658" s="43"/>
      <c r="CP658" s="43"/>
      <c r="CQ658" s="43"/>
      <c r="CR658" s="43"/>
      <c r="CS658" s="43"/>
      <c r="CT658" s="43"/>
      <c r="CU658" s="43"/>
      <c r="CV658" s="43"/>
      <c r="CW658" s="43"/>
      <c r="CX658" s="43"/>
      <c r="CY658" s="43"/>
      <c r="CZ658" s="43"/>
      <c r="DA658" s="43"/>
      <c r="DB658" s="43"/>
      <c r="DC658" s="43"/>
    </row>
    <row r="659" spans="1:107" x14ac:dyDescent="0.25">
      <c r="A659" s="41"/>
      <c r="B659" s="41"/>
      <c r="C659" s="41"/>
      <c r="D659" s="42"/>
      <c r="E659" s="42"/>
      <c r="F659" s="42"/>
      <c r="G659" s="42"/>
      <c r="H659" s="42"/>
      <c r="I659" s="42"/>
      <c r="J659" s="42"/>
      <c r="K659" s="42"/>
      <c r="L659" s="42"/>
      <c r="M659" s="42"/>
      <c r="N659" s="42"/>
      <c r="O659" s="42"/>
      <c r="P659" s="42"/>
      <c r="Q659" s="42"/>
      <c r="R659" s="42"/>
      <c r="S659" s="42"/>
      <c r="T659" s="42"/>
      <c r="U659" s="42"/>
      <c r="V659" s="42"/>
      <c r="W659" s="42"/>
      <c r="X659" s="42"/>
      <c r="Y659" s="42"/>
      <c r="Z659" s="42"/>
      <c r="AA659" s="42"/>
      <c r="AB659" s="43"/>
      <c r="AC659" s="43"/>
      <c r="AD659" s="43"/>
      <c r="AE659" s="43"/>
      <c r="AF659" s="43"/>
      <c r="AG659" s="43"/>
      <c r="AH659" s="43"/>
      <c r="AI659" s="43"/>
      <c r="AJ659" s="43"/>
      <c r="AK659" s="43"/>
      <c r="AL659" s="43"/>
      <c r="AM659" s="43"/>
      <c r="AN659" s="43"/>
      <c r="AO659" s="43"/>
      <c r="AP659" s="43"/>
      <c r="AQ659" s="43"/>
      <c r="AR659" s="43"/>
      <c r="AS659" s="43"/>
      <c r="AT659" s="43"/>
      <c r="AU659" s="43"/>
      <c r="AV659" s="43"/>
      <c r="AW659" s="43"/>
      <c r="AX659" s="43"/>
      <c r="AY659" s="43"/>
      <c r="AZ659" s="43"/>
      <c r="BA659" s="43"/>
      <c r="BB659" s="43"/>
      <c r="BC659" s="43"/>
      <c r="BD659" s="43"/>
      <c r="BE659" s="43"/>
      <c r="BF659" s="43"/>
      <c r="BG659" s="43"/>
      <c r="BH659" s="43"/>
      <c r="BI659" s="43"/>
      <c r="BJ659" s="43"/>
      <c r="BK659" s="43"/>
      <c r="BL659" s="43"/>
      <c r="BM659" s="43"/>
      <c r="BN659" s="43"/>
      <c r="BO659" s="43"/>
      <c r="BP659" s="43"/>
      <c r="BQ659" s="43"/>
      <c r="BR659" s="43"/>
      <c r="BS659" s="43"/>
      <c r="BT659" s="43"/>
      <c r="BU659" s="43"/>
      <c r="BV659" s="43"/>
      <c r="BW659" s="43"/>
      <c r="BX659" s="43"/>
      <c r="BY659" s="43"/>
      <c r="BZ659" s="43"/>
      <c r="CA659" s="43"/>
      <c r="CB659" s="43"/>
      <c r="CC659" s="43"/>
      <c r="CD659" s="43"/>
      <c r="CE659" s="43"/>
      <c r="CF659" s="43"/>
      <c r="CG659" s="43"/>
      <c r="CH659" s="43"/>
      <c r="CI659" s="43"/>
      <c r="CJ659" s="43"/>
      <c r="CK659" s="43"/>
      <c r="CL659" s="43"/>
      <c r="CM659" s="43"/>
      <c r="CN659" s="43"/>
      <c r="CO659" s="43"/>
      <c r="CP659" s="43"/>
      <c r="CQ659" s="43"/>
      <c r="CR659" s="43"/>
      <c r="CS659" s="43"/>
      <c r="CT659" s="43"/>
      <c r="CU659" s="43"/>
      <c r="CV659" s="43"/>
      <c r="CW659" s="43"/>
      <c r="CX659" s="43"/>
      <c r="CY659" s="43"/>
      <c r="CZ659" s="43"/>
      <c r="DA659" s="43"/>
      <c r="DB659" s="43"/>
      <c r="DC659" s="43"/>
    </row>
    <row r="660" spans="1:107" x14ac:dyDescent="0.25">
      <c r="A660" s="41"/>
      <c r="B660" s="41"/>
      <c r="C660" s="41"/>
      <c r="D660" s="42"/>
      <c r="E660" s="42"/>
      <c r="F660" s="42"/>
      <c r="G660" s="42"/>
      <c r="H660" s="42"/>
      <c r="I660" s="42"/>
      <c r="J660" s="42"/>
      <c r="K660" s="42"/>
      <c r="L660" s="42"/>
      <c r="M660" s="42"/>
      <c r="N660" s="42"/>
      <c r="O660" s="42"/>
      <c r="P660" s="42"/>
      <c r="Q660" s="42"/>
      <c r="R660" s="42"/>
      <c r="S660" s="42"/>
      <c r="T660" s="42"/>
      <c r="U660" s="42"/>
      <c r="V660" s="42"/>
      <c r="W660" s="42"/>
      <c r="X660" s="42"/>
      <c r="Y660" s="42"/>
      <c r="Z660" s="42"/>
      <c r="AA660" s="42"/>
      <c r="AB660" s="43"/>
      <c r="AC660" s="43"/>
      <c r="AD660" s="43"/>
      <c r="AE660" s="43"/>
      <c r="AF660" s="43"/>
      <c r="AG660" s="43"/>
      <c r="AH660" s="43"/>
      <c r="AI660" s="43"/>
      <c r="AJ660" s="43"/>
      <c r="AK660" s="43"/>
      <c r="AL660" s="43"/>
      <c r="AM660" s="43"/>
      <c r="AN660" s="43"/>
      <c r="AO660" s="43"/>
      <c r="AP660" s="43"/>
      <c r="AQ660" s="43"/>
      <c r="AR660" s="43"/>
      <c r="AS660" s="43"/>
      <c r="AT660" s="43"/>
      <c r="AU660" s="43"/>
      <c r="AV660" s="43"/>
      <c r="AW660" s="43"/>
      <c r="AX660" s="43"/>
      <c r="AY660" s="43"/>
      <c r="AZ660" s="43"/>
      <c r="BA660" s="43"/>
      <c r="BB660" s="43"/>
      <c r="BC660" s="43"/>
      <c r="BD660" s="43"/>
      <c r="BE660" s="43"/>
      <c r="BF660" s="43"/>
      <c r="BG660" s="43"/>
      <c r="BH660" s="43"/>
      <c r="BI660" s="43"/>
      <c r="BJ660" s="43"/>
      <c r="BK660" s="43"/>
      <c r="BL660" s="43"/>
      <c r="BM660" s="43"/>
      <c r="BN660" s="43"/>
      <c r="BO660" s="43"/>
      <c r="BP660" s="43"/>
      <c r="BQ660" s="43"/>
      <c r="BR660" s="43"/>
      <c r="BS660" s="43"/>
      <c r="BT660" s="43"/>
      <c r="BU660" s="43"/>
      <c r="BV660" s="43"/>
      <c r="BW660" s="43"/>
      <c r="BX660" s="43"/>
      <c r="BY660" s="43"/>
      <c r="BZ660" s="43"/>
      <c r="CA660" s="43"/>
      <c r="CB660" s="43"/>
      <c r="CC660" s="43"/>
      <c r="CD660" s="43"/>
      <c r="CE660" s="43"/>
      <c r="CF660" s="43"/>
      <c r="CG660" s="43"/>
      <c r="CH660" s="43"/>
      <c r="CI660" s="43"/>
      <c r="CJ660" s="43"/>
      <c r="CK660" s="43"/>
      <c r="CL660" s="43"/>
      <c r="CM660" s="43"/>
      <c r="CN660" s="43"/>
      <c r="CO660" s="43"/>
      <c r="CP660" s="43"/>
      <c r="CQ660" s="43"/>
      <c r="CR660" s="43"/>
      <c r="CS660" s="43"/>
      <c r="CT660" s="43"/>
      <c r="CU660" s="43"/>
      <c r="CV660" s="43"/>
      <c r="CW660" s="43"/>
      <c r="CX660" s="43"/>
      <c r="CY660" s="43"/>
      <c r="CZ660" s="43"/>
      <c r="DA660" s="43"/>
      <c r="DB660" s="43"/>
      <c r="DC660" s="43"/>
    </row>
    <row r="661" spans="1:107" x14ac:dyDescent="0.25">
      <c r="A661" s="41"/>
      <c r="B661" s="41"/>
      <c r="C661" s="41"/>
      <c r="D661" s="42"/>
      <c r="E661" s="42"/>
      <c r="F661" s="42"/>
      <c r="G661" s="42"/>
      <c r="H661" s="42"/>
      <c r="I661" s="42"/>
      <c r="J661" s="42"/>
      <c r="K661" s="42"/>
      <c r="L661" s="42"/>
      <c r="M661" s="42"/>
      <c r="N661" s="42"/>
      <c r="O661" s="42"/>
      <c r="P661" s="42"/>
      <c r="Q661" s="42"/>
      <c r="R661" s="42"/>
      <c r="S661" s="42"/>
      <c r="T661" s="42"/>
      <c r="U661" s="42"/>
      <c r="V661" s="42"/>
      <c r="W661" s="42"/>
      <c r="X661" s="42"/>
      <c r="Y661" s="42"/>
      <c r="Z661" s="42"/>
      <c r="AA661" s="42"/>
      <c r="AB661" s="43"/>
      <c r="AC661" s="43"/>
      <c r="AD661" s="43"/>
      <c r="AE661" s="43"/>
      <c r="AF661" s="43"/>
      <c r="AG661" s="43"/>
      <c r="AH661" s="43"/>
      <c r="AI661" s="43"/>
      <c r="AJ661" s="43"/>
      <c r="AK661" s="43"/>
      <c r="AL661" s="43"/>
      <c r="AM661" s="43"/>
      <c r="AN661" s="43"/>
      <c r="AO661" s="43"/>
      <c r="AP661" s="43"/>
      <c r="AQ661" s="43"/>
      <c r="AR661" s="43"/>
      <c r="AS661" s="43"/>
      <c r="AT661" s="43"/>
      <c r="AU661" s="43"/>
      <c r="AV661" s="43"/>
      <c r="AW661" s="43"/>
      <c r="AX661" s="43"/>
      <c r="AY661" s="43"/>
      <c r="AZ661" s="43"/>
      <c r="BA661" s="43"/>
      <c r="BB661" s="43"/>
      <c r="BC661" s="43"/>
      <c r="BD661" s="43"/>
      <c r="BE661" s="43"/>
      <c r="BF661" s="43"/>
      <c r="BG661" s="43"/>
      <c r="BH661" s="43"/>
      <c r="BI661" s="43"/>
      <c r="BJ661" s="43"/>
      <c r="BK661" s="43"/>
      <c r="BL661" s="43"/>
      <c r="BM661" s="43"/>
      <c r="BN661" s="43"/>
      <c r="BO661" s="43"/>
      <c r="BP661" s="43"/>
      <c r="BQ661" s="43"/>
      <c r="BR661" s="43"/>
      <c r="BS661" s="43"/>
      <c r="BT661" s="43"/>
      <c r="BU661" s="43"/>
      <c r="BV661" s="43"/>
      <c r="BW661" s="43"/>
      <c r="BX661" s="43"/>
      <c r="BY661" s="43"/>
      <c r="BZ661" s="43"/>
      <c r="CA661" s="43"/>
      <c r="CB661" s="43"/>
      <c r="CC661" s="43"/>
      <c r="CD661" s="43"/>
      <c r="CE661" s="43"/>
      <c r="CF661" s="43"/>
      <c r="CG661" s="43"/>
      <c r="CH661" s="43"/>
      <c r="CI661" s="43"/>
      <c r="CJ661" s="43"/>
      <c r="CK661" s="43"/>
      <c r="CL661" s="43"/>
      <c r="CM661" s="43"/>
      <c r="CN661" s="43"/>
      <c r="CO661" s="43"/>
      <c r="CP661" s="43"/>
      <c r="CQ661" s="43"/>
      <c r="CR661" s="43"/>
      <c r="CS661" s="43"/>
      <c r="CT661" s="43"/>
      <c r="CU661" s="43"/>
      <c r="CV661" s="43"/>
      <c r="CW661" s="43"/>
      <c r="CX661" s="43"/>
      <c r="CY661" s="43"/>
      <c r="CZ661" s="43"/>
      <c r="DA661" s="43"/>
      <c r="DB661" s="43"/>
      <c r="DC661" s="43"/>
    </row>
    <row r="662" spans="1:107" x14ac:dyDescent="0.25">
      <c r="A662" s="41"/>
      <c r="B662" s="41"/>
      <c r="C662" s="41"/>
      <c r="D662" s="42"/>
      <c r="E662" s="42"/>
      <c r="F662" s="42"/>
      <c r="G662" s="42"/>
      <c r="H662" s="42"/>
      <c r="I662" s="42"/>
      <c r="J662" s="42"/>
      <c r="K662" s="42"/>
      <c r="L662" s="42"/>
      <c r="M662" s="42"/>
      <c r="N662" s="42"/>
      <c r="O662" s="42"/>
      <c r="P662" s="42"/>
      <c r="Q662" s="42"/>
      <c r="R662" s="42"/>
      <c r="S662" s="42"/>
      <c r="T662" s="42"/>
      <c r="U662" s="42"/>
      <c r="V662" s="42"/>
      <c r="W662" s="42"/>
      <c r="X662" s="42"/>
      <c r="Y662" s="42"/>
      <c r="Z662" s="42"/>
      <c r="AA662" s="42"/>
      <c r="AB662" s="43"/>
      <c r="AC662" s="43"/>
      <c r="AD662" s="43"/>
      <c r="AE662" s="43"/>
      <c r="AF662" s="43"/>
      <c r="AG662" s="43"/>
      <c r="AH662" s="43"/>
      <c r="AI662" s="43"/>
      <c r="AJ662" s="43"/>
      <c r="AK662" s="43"/>
      <c r="AL662" s="43"/>
      <c r="AM662" s="43"/>
      <c r="AN662" s="43"/>
      <c r="AO662" s="43"/>
      <c r="AP662" s="43"/>
      <c r="AQ662" s="43"/>
      <c r="AR662" s="43"/>
      <c r="AS662" s="43"/>
      <c r="AT662" s="43"/>
      <c r="AU662" s="43"/>
      <c r="AV662" s="43"/>
      <c r="AW662" s="43"/>
      <c r="AX662" s="43"/>
      <c r="AY662" s="43"/>
      <c r="AZ662" s="43"/>
      <c r="BA662" s="43"/>
      <c r="BB662" s="43"/>
      <c r="BC662" s="43"/>
      <c r="BD662" s="43"/>
      <c r="BE662" s="43"/>
      <c r="BF662" s="43"/>
      <c r="BG662" s="43"/>
      <c r="BH662" s="43"/>
      <c r="BI662" s="43"/>
      <c r="BJ662" s="43"/>
      <c r="BK662" s="43"/>
      <c r="BL662" s="43"/>
      <c r="BM662" s="43"/>
      <c r="BN662" s="43"/>
      <c r="BO662" s="43"/>
      <c r="BP662" s="43"/>
      <c r="BQ662" s="43"/>
      <c r="BR662" s="43"/>
      <c r="BS662" s="43"/>
      <c r="BT662" s="43"/>
      <c r="BU662" s="43"/>
      <c r="BV662" s="43"/>
      <c r="BW662" s="43"/>
      <c r="BX662" s="43"/>
      <c r="BY662" s="43"/>
      <c r="BZ662" s="43"/>
      <c r="CA662" s="43"/>
      <c r="CB662" s="43"/>
      <c r="CC662" s="43"/>
      <c r="CD662" s="43"/>
      <c r="CE662" s="43"/>
      <c r="CF662" s="43"/>
      <c r="CG662" s="43"/>
      <c r="CH662" s="43"/>
      <c r="CI662" s="43"/>
      <c r="CJ662" s="43"/>
      <c r="CK662" s="43"/>
      <c r="CL662" s="43"/>
      <c r="CM662" s="43"/>
      <c r="CN662" s="43"/>
      <c r="CO662" s="43"/>
      <c r="CP662" s="43"/>
      <c r="CQ662" s="43"/>
      <c r="CR662" s="43"/>
      <c r="CS662" s="43"/>
      <c r="CT662" s="43"/>
      <c r="CU662" s="43"/>
      <c r="CV662" s="43"/>
      <c r="CW662" s="43"/>
      <c r="CX662" s="43"/>
      <c r="CY662" s="43"/>
      <c r="CZ662" s="43"/>
      <c r="DA662" s="43"/>
      <c r="DB662" s="43"/>
      <c r="DC662" s="43"/>
    </row>
    <row r="663" spans="1:107" x14ac:dyDescent="0.25">
      <c r="A663" s="41"/>
      <c r="B663" s="41"/>
      <c r="C663" s="41"/>
      <c r="D663" s="42"/>
      <c r="E663" s="42"/>
      <c r="F663" s="42"/>
      <c r="G663" s="42"/>
      <c r="H663" s="42"/>
      <c r="I663" s="42"/>
      <c r="J663" s="42"/>
      <c r="K663" s="42"/>
      <c r="L663" s="42"/>
      <c r="M663" s="42"/>
      <c r="N663" s="42"/>
      <c r="O663" s="42"/>
      <c r="P663" s="42"/>
      <c r="Q663" s="42"/>
      <c r="R663" s="42"/>
      <c r="S663" s="42"/>
      <c r="T663" s="42"/>
      <c r="U663" s="42"/>
      <c r="V663" s="42"/>
      <c r="W663" s="42"/>
      <c r="X663" s="42"/>
      <c r="Y663" s="42"/>
      <c r="Z663" s="42"/>
      <c r="AA663" s="42"/>
      <c r="AB663" s="43"/>
      <c r="AC663" s="43"/>
      <c r="AD663" s="43"/>
      <c r="AE663" s="43"/>
      <c r="AF663" s="43"/>
      <c r="AG663" s="43"/>
      <c r="AH663" s="43"/>
      <c r="AI663" s="43"/>
      <c r="AJ663" s="43"/>
      <c r="AK663" s="43"/>
      <c r="AL663" s="43"/>
      <c r="AM663" s="43"/>
      <c r="AN663" s="43"/>
      <c r="AO663" s="43"/>
      <c r="AP663" s="43"/>
      <c r="AQ663" s="43"/>
      <c r="AR663" s="43"/>
      <c r="AS663" s="43"/>
      <c r="AT663" s="43"/>
      <c r="AU663" s="43"/>
      <c r="AV663" s="43"/>
      <c r="AW663" s="43"/>
      <c r="AX663" s="43"/>
      <c r="AY663" s="43"/>
      <c r="AZ663" s="43"/>
      <c r="BA663" s="43"/>
      <c r="BB663" s="43"/>
      <c r="BC663" s="43"/>
      <c r="BD663" s="43"/>
      <c r="BE663" s="43"/>
      <c r="BF663" s="43"/>
      <c r="BG663" s="43"/>
      <c r="BH663" s="43"/>
      <c r="BI663" s="43"/>
      <c r="BJ663" s="43"/>
      <c r="BK663" s="43"/>
      <c r="BL663" s="43"/>
      <c r="BM663" s="43"/>
      <c r="BN663" s="43"/>
      <c r="BO663" s="43"/>
      <c r="BP663" s="43"/>
      <c r="BQ663" s="43"/>
      <c r="BR663" s="43"/>
      <c r="BS663" s="43"/>
      <c r="BT663" s="43"/>
      <c r="BU663" s="43"/>
      <c r="BV663" s="43"/>
      <c r="BW663" s="43"/>
      <c r="BX663" s="43"/>
      <c r="BY663" s="43"/>
      <c r="BZ663" s="43"/>
      <c r="CA663" s="43"/>
      <c r="CB663" s="43"/>
      <c r="CC663" s="43"/>
      <c r="CD663" s="43"/>
      <c r="CE663" s="43"/>
      <c r="CF663" s="43"/>
      <c r="CG663" s="43"/>
      <c r="CH663" s="43"/>
      <c r="CI663" s="43"/>
      <c r="CJ663" s="43"/>
      <c r="CK663" s="43"/>
      <c r="CL663" s="43"/>
      <c r="CM663" s="43"/>
      <c r="CN663" s="43"/>
      <c r="CO663" s="43"/>
      <c r="CP663" s="43"/>
      <c r="CQ663" s="43"/>
      <c r="CR663" s="43"/>
      <c r="CS663" s="43"/>
      <c r="CT663" s="43"/>
      <c r="CU663" s="43"/>
      <c r="CV663" s="43"/>
      <c r="CW663" s="43"/>
      <c r="CX663" s="43"/>
      <c r="CY663" s="43"/>
      <c r="CZ663" s="43"/>
      <c r="DA663" s="43"/>
      <c r="DB663" s="43"/>
      <c r="DC663" s="43"/>
    </row>
    <row r="664" spans="1:107" x14ac:dyDescent="0.25">
      <c r="A664" s="41"/>
      <c r="B664" s="41"/>
      <c r="C664" s="41"/>
      <c r="D664" s="42"/>
      <c r="E664" s="42"/>
      <c r="F664" s="42"/>
      <c r="G664" s="42"/>
      <c r="H664" s="42"/>
      <c r="I664" s="42"/>
      <c r="J664" s="42"/>
      <c r="K664" s="42"/>
      <c r="L664" s="42"/>
      <c r="M664" s="42"/>
      <c r="N664" s="42"/>
      <c r="O664" s="42"/>
      <c r="P664" s="42"/>
      <c r="Q664" s="42"/>
      <c r="R664" s="42"/>
      <c r="S664" s="42"/>
      <c r="T664" s="42"/>
      <c r="U664" s="42"/>
      <c r="V664" s="42"/>
      <c r="W664" s="42"/>
      <c r="X664" s="42"/>
      <c r="Y664" s="42"/>
      <c r="Z664" s="42"/>
      <c r="AA664" s="42"/>
      <c r="AB664" s="43"/>
      <c r="AC664" s="43"/>
      <c r="AD664" s="43"/>
      <c r="AE664" s="43"/>
      <c r="AF664" s="43"/>
      <c r="AG664" s="43"/>
      <c r="AH664" s="43"/>
      <c r="AI664" s="43"/>
      <c r="AJ664" s="43"/>
      <c r="AK664" s="43"/>
      <c r="AL664" s="43"/>
      <c r="AM664" s="43"/>
      <c r="AN664" s="43"/>
      <c r="AO664" s="43"/>
      <c r="AP664" s="43"/>
      <c r="AQ664" s="43"/>
      <c r="AR664" s="43"/>
      <c r="AS664" s="43"/>
      <c r="AT664" s="43"/>
      <c r="AU664" s="43"/>
      <c r="AV664" s="43"/>
      <c r="AW664" s="43"/>
      <c r="AX664" s="43"/>
      <c r="AY664" s="43"/>
      <c r="AZ664" s="43"/>
      <c r="BA664" s="43"/>
      <c r="BB664" s="43"/>
      <c r="BC664" s="43"/>
      <c r="BD664" s="43"/>
      <c r="BE664" s="43"/>
      <c r="BF664" s="43"/>
      <c r="BG664" s="43"/>
      <c r="BH664" s="43"/>
      <c r="BI664" s="43"/>
      <c r="BJ664" s="43"/>
      <c r="BK664" s="43"/>
      <c r="BL664" s="43"/>
      <c r="BM664" s="43"/>
      <c r="BN664" s="43"/>
      <c r="BO664" s="43"/>
      <c r="BP664" s="43"/>
      <c r="BQ664" s="43"/>
      <c r="BR664" s="43"/>
      <c r="BS664" s="43"/>
      <c r="BT664" s="43"/>
      <c r="BU664" s="43"/>
      <c r="BV664" s="43"/>
      <c r="BW664" s="43"/>
      <c r="BX664" s="43"/>
      <c r="BY664" s="43"/>
      <c r="BZ664" s="43"/>
      <c r="CA664" s="43"/>
      <c r="CB664" s="43"/>
      <c r="CC664" s="43"/>
      <c r="CD664" s="43"/>
      <c r="CE664" s="43"/>
      <c r="CF664" s="43"/>
      <c r="CG664" s="43"/>
      <c r="CH664" s="43"/>
      <c r="CI664" s="43"/>
      <c r="CJ664" s="43"/>
      <c r="CK664" s="43"/>
      <c r="CL664" s="43"/>
      <c r="CM664" s="43"/>
      <c r="CN664" s="43"/>
      <c r="CO664" s="43"/>
      <c r="CP664" s="43"/>
      <c r="CQ664" s="43"/>
      <c r="CR664" s="43"/>
      <c r="CS664" s="43"/>
      <c r="CT664" s="43"/>
      <c r="CU664" s="43"/>
      <c r="CV664" s="43"/>
      <c r="CW664" s="43"/>
      <c r="CX664" s="43"/>
      <c r="CY664" s="43"/>
      <c r="CZ664" s="43"/>
      <c r="DA664" s="43"/>
      <c r="DB664" s="43"/>
      <c r="DC664" s="43"/>
    </row>
    <row r="665" spans="1:107" x14ac:dyDescent="0.25">
      <c r="A665" s="41"/>
      <c r="B665" s="41"/>
      <c r="C665" s="41"/>
      <c r="D665" s="42"/>
      <c r="E665" s="42"/>
      <c r="F665" s="42"/>
      <c r="G665" s="42"/>
      <c r="H665" s="42"/>
      <c r="I665" s="42"/>
      <c r="J665" s="42"/>
      <c r="K665" s="42"/>
      <c r="L665" s="42"/>
      <c r="M665" s="42"/>
      <c r="N665" s="42"/>
      <c r="O665" s="42"/>
      <c r="P665" s="42"/>
      <c r="Q665" s="42"/>
      <c r="R665" s="42"/>
      <c r="S665" s="42"/>
      <c r="T665" s="42"/>
      <c r="U665" s="42"/>
      <c r="V665" s="42"/>
      <c r="W665" s="42"/>
      <c r="X665" s="42"/>
      <c r="Y665" s="42"/>
      <c r="Z665" s="42"/>
      <c r="AA665" s="42"/>
      <c r="AB665" s="43"/>
      <c r="AC665" s="43"/>
      <c r="AD665" s="43"/>
      <c r="AE665" s="43"/>
      <c r="AF665" s="43"/>
      <c r="AG665" s="43"/>
      <c r="AH665" s="43"/>
      <c r="AI665" s="43"/>
      <c r="AJ665" s="43"/>
      <c r="AK665" s="43"/>
      <c r="AL665" s="43"/>
      <c r="AM665" s="43"/>
      <c r="AN665" s="43"/>
      <c r="AO665" s="43"/>
      <c r="AP665" s="43"/>
      <c r="AQ665" s="43"/>
      <c r="AR665" s="43"/>
      <c r="AS665" s="43"/>
      <c r="AT665" s="43"/>
      <c r="AU665" s="43"/>
      <c r="AV665" s="43"/>
      <c r="AW665" s="43"/>
      <c r="AX665" s="43"/>
      <c r="AY665" s="43"/>
      <c r="AZ665" s="43"/>
      <c r="BA665" s="43"/>
      <c r="BB665" s="43"/>
      <c r="BC665" s="43"/>
      <c r="BD665" s="43"/>
      <c r="BE665" s="43"/>
      <c r="BF665" s="43"/>
      <c r="BG665" s="43"/>
      <c r="BH665" s="43"/>
      <c r="BI665" s="43"/>
      <c r="BJ665" s="43"/>
      <c r="BK665" s="43"/>
      <c r="BL665" s="43"/>
      <c r="BM665" s="43"/>
      <c r="BN665" s="43"/>
      <c r="BO665" s="43"/>
      <c r="BP665" s="43"/>
      <c r="BQ665" s="43"/>
      <c r="BR665" s="43"/>
      <c r="BS665" s="43"/>
      <c r="BT665" s="43"/>
      <c r="BU665" s="43"/>
      <c r="BV665" s="43"/>
      <c r="BW665" s="43"/>
      <c r="BX665" s="43"/>
      <c r="BY665" s="43"/>
      <c r="BZ665" s="43"/>
      <c r="CA665" s="43"/>
      <c r="CB665" s="43"/>
      <c r="CC665" s="43"/>
      <c r="CD665" s="43"/>
      <c r="CE665" s="43"/>
      <c r="CF665" s="43"/>
      <c r="CG665" s="43"/>
      <c r="CH665" s="43"/>
      <c r="CI665" s="43"/>
      <c r="CJ665" s="43"/>
      <c r="CK665" s="43"/>
      <c r="CL665" s="43"/>
      <c r="CM665" s="43"/>
      <c r="CN665" s="43"/>
      <c r="CO665" s="43"/>
      <c r="CP665" s="43"/>
      <c r="CQ665" s="43"/>
      <c r="CR665" s="43"/>
      <c r="CS665" s="43"/>
      <c r="CT665" s="43"/>
      <c r="CU665" s="43"/>
      <c r="CV665" s="43"/>
      <c r="CW665" s="43"/>
      <c r="CX665" s="43"/>
      <c r="CY665" s="43"/>
      <c r="CZ665" s="43"/>
      <c r="DA665" s="43"/>
      <c r="DB665" s="43"/>
      <c r="DC665" s="43"/>
    </row>
    <row r="666" spans="1:107" x14ac:dyDescent="0.25">
      <c r="A666" s="41"/>
      <c r="B666" s="41"/>
      <c r="C666" s="41"/>
      <c r="D666" s="42"/>
      <c r="E666" s="42"/>
      <c r="F666" s="42"/>
      <c r="G666" s="42"/>
      <c r="H666" s="42"/>
      <c r="I666" s="42"/>
      <c r="J666" s="42"/>
      <c r="K666" s="42"/>
      <c r="L666" s="42"/>
      <c r="M666" s="42"/>
      <c r="N666" s="42"/>
      <c r="O666" s="42"/>
      <c r="P666" s="42"/>
      <c r="Q666" s="42"/>
      <c r="R666" s="42"/>
      <c r="S666" s="42"/>
      <c r="T666" s="42"/>
      <c r="U666" s="42"/>
      <c r="V666" s="42"/>
      <c r="W666" s="42"/>
      <c r="X666" s="42"/>
      <c r="Y666" s="42"/>
      <c r="Z666" s="42"/>
      <c r="AA666" s="42"/>
      <c r="AB666" s="43"/>
      <c r="AC666" s="43"/>
      <c r="AD666" s="43"/>
      <c r="AE666" s="43"/>
      <c r="AF666" s="43"/>
      <c r="AG666" s="43"/>
      <c r="AH666" s="43"/>
      <c r="AI666" s="43"/>
      <c r="AJ666" s="43"/>
      <c r="AK666" s="43"/>
      <c r="AL666" s="43"/>
      <c r="AM666" s="43"/>
      <c r="AN666" s="43"/>
      <c r="AO666" s="43"/>
      <c r="AP666" s="43"/>
      <c r="AQ666" s="43"/>
      <c r="AR666" s="43"/>
      <c r="AS666" s="43"/>
      <c r="AT666" s="43"/>
      <c r="AU666" s="43"/>
      <c r="AV666" s="43"/>
      <c r="AW666" s="43"/>
      <c r="AX666" s="43"/>
      <c r="AY666" s="43"/>
      <c r="AZ666" s="43"/>
      <c r="BA666" s="43"/>
      <c r="BB666" s="43"/>
      <c r="BC666" s="43"/>
      <c r="BD666" s="43"/>
      <c r="BE666" s="43"/>
      <c r="BF666" s="43"/>
      <c r="BG666" s="43"/>
      <c r="BH666" s="43"/>
      <c r="BI666" s="43"/>
      <c r="BJ666" s="43"/>
      <c r="BK666" s="43"/>
      <c r="BL666" s="43"/>
      <c r="BM666" s="43"/>
      <c r="BN666" s="43"/>
      <c r="BO666" s="43"/>
      <c r="BP666" s="43"/>
      <c r="BQ666" s="43"/>
      <c r="BR666" s="43"/>
      <c r="BS666" s="43"/>
      <c r="BT666" s="43"/>
      <c r="BU666" s="43"/>
      <c r="BV666" s="43"/>
      <c r="BW666" s="43"/>
      <c r="BX666" s="43"/>
      <c r="BY666" s="43"/>
      <c r="BZ666" s="43"/>
      <c r="CA666" s="43"/>
      <c r="CB666" s="43"/>
      <c r="CC666" s="43"/>
      <c r="CD666" s="43"/>
      <c r="CE666" s="43"/>
      <c r="CF666" s="43"/>
      <c r="CG666" s="43"/>
      <c r="CH666" s="43"/>
      <c r="CI666" s="43"/>
      <c r="CJ666" s="43"/>
      <c r="CK666" s="43"/>
      <c r="CL666" s="43"/>
      <c r="CM666" s="43"/>
      <c r="CN666" s="43"/>
      <c r="CO666" s="43"/>
      <c r="CP666" s="43"/>
      <c r="CQ666" s="43"/>
      <c r="CR666" s="43"/>
      <c r="CS666" s="43"/>
      <c r="CT666" s="43"/>
      <c r="CU666" s="43"/>
      <c r="CV666" s="43"/>
      <c r="CW666" s="43"/>
      <c r="CX666" s="43"/>
      <c r="CY666" s="43"/>
      <c r="CZ666" s="43"/>
      <c r="DA666" s="43"/>
      <c r="DB666" s="43"/>
      <c r="DC666" s="43"/>
    </row>
    <row r="667" spans="1:107" x14ac:dyDescent="0.25">
      <c r="A667" s="41"/>
      <c r="B667" s="41"/>
      <c r="C667" s="41"/>
      <c r="D667" s="42"/>
      <c r="E667" s="42"/>
      <c r="F667" s="42"/>
      <c r="G667" s="42"/>
      <c r="H667" s="42"/>
      <c r="I667" s="42"/>
      <c r="J667" s="42"/>
      <c r="K667" s="42"/>
      <c r="L667" s="42"/>
      <c r="M667" s="42"/>
      <c r="N667" s="42"/>
      <c r="O667" s="42"/>
      <c r="P667" s="42"/>
      <c r="Q667" s="42"/>
      <c r="R667" s="42"/>
      <c r="S667" s="42"/>
      <c r="T667" s="42"/>
      <c r="U667" s="42"/>
      <c r="V667" s="42"/>
      <c r="W667" s="42"/>
      <c r="X667" s="42"/>
      <c r="Y667" s="42"/>
      <c r="Z667" s="42"/>
      <c r="AA667" s="42"/>
      <c r="AB667" s="43"/>
      <c r="AC667" s="43"/>
      <c r="AD667" s="43"/>
      <c r="AE667" s="43"/>
      <c r="AF667" s="43"/>
      <c r="AG667" s="43"/>
      <c r="AH667" s="43"/>
      <c r="AI667" s="43"/>
      <c r="AJ667" s="43"/>
      <c r="AK667" s="43"/>
      <c r="AL667" s="43"/>
      <c r="AM667" s="43"/>
      <c r="AN667" s="43"/>
      <c r="AO667" s="43"/>
      <c r="AP667" s="43"/>
      <c r="AQ667" s="43"/>
      <c r="AR667" s="43"/>
      <c r="AS667" s="43"/>
      <c r="AT667" s="43"/>
      <c r="AU667" s="43"/>
      <c r="AV667" s="43"/>
      <c r="AW667" s="43"/>
      <c r="AX667" s="43"/>
      <c r="AY667" s="43"/>
      <c r="AZ667" s="43"/>
      <c r="BA667" s="43"/>
      <c r="BB667" s="43"/>
      <c r="BC667" s="43"/>
      <c r="BD667" s="43"/>
      <c r="BE667" s="43"/>
      <c r="BF667" s="43"/>
      <c r="BG667" s="43"/>
      <c r="BH667" s="43"/>
      <c r="BI667" s="43"/>
      <c r="BJ667" s="43"/>
      <c r="BK667" s="43"/>
      <c r="BL667" s="43"/>
      <c r="BM667" s="43"/>
      <c r="BN667" s="43"/>
      <c r="BO667" s="43"/>
      <c r="BP667" s="43"/>
      <c r="BQ667" s="43"/>
      <c r="BR667" s="43"/>
      <c r="BS667" s="43"/>
      <c r="BT667" s="43"/>
      <c r="BU667" s="43"/>
      <c r="BV667" s="43"/>
      <c r="BW667" s="43"/>
      <c r="BX667" s="43"/>
      <c r="BY667" s="43"/>
      <c r="BZ667" s="43"/>
      <c r="CA667" s="43"/>
      <c r="CB667" s="43"/>
      <c r="CC667" s="43"/>
      <c r="CD667" s="43"/>
      <c r="CE667" s="43"/>
      <c r="CF667" s="43"/>
      <c r="CG667" s="43"/>
      <c r="CH667" s="43"/>
      <c r="CI667" s="43"/>
      <c r="CJ667" s="43"/>
      <c r="CK667" s="43"/>
      <c r="CL667" s="43"/>
      <c r="CM667" s="43"/>
      <c r="CN667" s="43"/>
      <c r="CO667" s="43"/>
      <c r="CP667" s="43"/>
      <c r="CQ667" s="43"/>
      <c r="CR667" s="43"/>
      <c r="CS667" s="43"/>
      <c r="CT667" s="43"/>
      <c r="CU667" s="43"/>
      <c r="CV667" s="43"/>
      <c r="CW667" s="43"/>
      <c r="CX667" s="43"/>
      <c r="CY667" s="43"/>
      <c r="CZ667" s="43"/>
      <c r="DA667" s="43"/>
      <c r="DB667" s="43"/>
      <c r="DC667" s="43"/>
    </row>
    <row r="668" spans="1:107" x14ac:dyDescent="0.25">
      <c r="A668" s="41"/>
      <c r="B668" s="41"/>
      <c r="C668" s="41"/>
      <c r="D668" s="42"/>
      <c r="E668" s="42"/>
      <c r="F668" s="42"/>
      <c r="G668" s="42"/>
      <c r="H668" s="42"/>
      <c r="I668" s="42"/>
      <c r="J668" s="42"/>
      <c r="K668" s="42"/>
      <c r="L668" s="42"/>
      <c r="M668" s="42"/>
      <c r="N668" s="42"/>
      <c r="O668" s="42"/>
      <c r="P668" s="42"/>
      <c r="Q668" s="42"/>
      <c r="R668" s="42"/>
      <c r="S668" s="42"/>
      <c r="T668" s="42"/>
      <c r="U668" s="42"/>
      <c r="V668" s="42"/>
      <c r="W668" s="42"/>
      <c r="X668" s="42"/>
      <c r="Y668" s="42"/>
      <c r="Z668" s="42"/>
      <c r="AA668" s="42"/>
      <c r="AB668" s="43"/>
      <c r="AC668" s="43"/>
      <c r="AD668" s="43"/>
      <c r="AE668" s="43"/>
      <c r="AF668" s="43"/>
      <c r="AG668" s="43"/>
      <c r="AH668" s="43"/>
      <c r="AI668" s="43"/>
      <c r="AJ668" s="43"/>
      <c r="AK668" s="43"/>
      <c r="AL668" s="43"/>
      <c r="AM668" s="43"/>
      <c r="AN668" s="43"/>
      <c r="AO668" s="43"/>
      <c r="AP668" s="43"/>
      <c r="AQ668" s="43"/>
      <c r="AR668" s="43"/>
      <c r="AS668" s="43"/>
      <c r="AT668" s="43"/>
      <c r="AU668" s="43"/>
      <c r="AV668" s="43"/>
      <c r="AW668" s="43"/>
      <c r="AX668" s="43"/>
      <c r="AY668" s="43"/>
      <c r="AZ668" s="43"/>
      <c r="BA668" s="43"/>
      <c r="BB668" s="43"/>
      <c r="BC668" s="43"/>
      <c r="BD668" s="43"/>
      <c r="BE668" s="43"/>
      <c r="BF668" s="43"/>
      <c r="BG668" s="43"/>
      <c r="BH668" s="43"/>
      <c r="BI668" s="43"/>
      <c r="BJ668" s="43"/>
      <c r="BK668" s="43"/>
      <c r="BL668" s="43"/>
      <c r="BM668" s="43"/>
      <c r="BN668" s="43"/>
      <c r="BO668" s="43"/>
      <c r="BP668" s="43"/>
      <c r="BQ668" s="43"/>
      <c r="BR668" s="43"/>
      <c r="BS668" s="43"/>
      <c r="BT668" s="43"/>
      <c r="BU668" s="43"/>
      <c r="BV668" s="43"/>
      <c r="BW668" s="43"/>
      <c r="BX668" s="43"/>
      <c r="BY668" s="43"/>
      <c r="BZ668" s="43"/>
      <c r="CA668" s="43"/>
      <c r="CB668" s="43"/>
      <c r="CC668" s="43"/>
      <c r="CD668" s="43"/>
      <c r="CE668" s="43"/>
      <c r="CF668" s="43"/>
      <c r="CG668" s="43"/>
      <c r="CH668" s="43"/>
      <c r="CI668" s="43"/>
      <c r="CJ668" s="43"/>
      <c r="CK668" s="43"/>
      <c r="CL668" s="43"/>
      <c r="CM668" s="43"/>
      <c r="CN668" s="43"/>
      <c r="CO668" s="43"/>
      <c r="CP668" s="43"/>
      <c r="CQ668" s="43"/>
      <c r="CR668" s="43"/>
      <c r="CS668" s="43"/>
      <c r="CT668" s="43"/>
      <c r="CU668" s="43"/>
      <c r="CV668" s="43"/>
      <c r="CW668" s="43"/>
      <c r="CX668" s="43"/>
      <c r="CY668" s="43"/>
      <c r="CZ668" s="43"/>
      <c r="DA668" s="43"/>
      <c r="DB668" s="43"/>
      <c r="DC668" s="43"/>
    </row>
    <row r="669" spans="1:107" x14ac:dyDescent="0.25">
      <c r="A669" s="41"/>
      <c r="B669" s="41"/>
      <c r="C669" s="41"/>
      <c r="D669" s="42"/>
      <c r="E669" s="42"/>
      <c r="F669" s="42"/>
      <c r="G669" s="42"/>
      <c r="H669" s="42"/>
      <c r="I669" s="42"/>
      <c r="J669" s="42"/>
      <c r="K669" s="42"/>
      <c r="L669" s="42"/>
      <c r="M669" s="42"/>
      <c r="N669" s="42"/>
      <c r="O669" s="42"/>
      <c r="P669" s="42"/>
      <c r="Q669" s="42"/>
      <c r="R669" s="42"/>
      <c r="S669" s="42"/>
      <c r="T669" s="42"/>
      <c r="U669" s="42"/>
      <c r="V669" s="42"/>
      <c r="W669" s="42"/>
      <c r="X669" s="42"/>
      <c r="Y669" s="42"/>
      <c r="Z669" s="42"/>
      <c r="AA669" s="42"/>
      <c r="AB669" s="43"/>
      <c r="AC669" s="43"/>
      <c r="AD669" s="43"/>
      <c r="AE669" s="43"/>
      <c r="AF669" s="43"/>
      <c r="AG669" s="43"/>
      <c r="AH669" s="43"/>
      <c r="AI669" s="43"/>
      <c r="AJ669" s="43"/>
      <c r="AK669" s="43"/>
      <c r="AL669" s="43"/>
      <c r="AM669" s="43"/>
      <c r="AN669" s="43"/>
      <c r="AO669" s="43"/>
      <c r="AP669" s="43"/>
      <c r="AQ669" s="43"/>
      <c r="AR669" s="43"/>
      <c r="AS669" s="43"/>
      <c r="AT669" s="43"/>
      <c r="AU669" s="43"/>
      <c r="AV669" s="43"/>
      <c r="AW669" s="43"/>
      <c r="AX669" s="43"/>
      <c r="AY669" s="43"/>
      <c r="AZ669" s="43"/>
      <c r="BA669" s="43"/>
      <c r="BB669" s="43"/>
      <c r="BC669" s="43"/>
      <c r="BD669" s="43"/>
      <c r="BE669" s="43"/>
      <c r="BF669" s="43"/>
      <c r="BG669" s="43"/>
      <c r="BH669" s="43"/>
      <c r="BI669" s="43"/>
      <c r="BJ669" s="43"/>
      <c r="BK669" s="43"/>
      <c r="BL669" s="43"/>
      <c r="BM669" s="43"/>
      <c r="BN669" s="43"/>
      <c r="BO669" s="43"/>
      <c r="BP669" s="43"/>
      <c r="BQ669" s="43"/>
      <c r="BR669" s="43"/>
      <c r="BS669" s="43"/>
      <c r="BT669" s="43"/>
      <c r="BU669" s="43"/>
      <c r="BV669" s="43"/>
      <c r="BW669" s="43"/>
      <c r="BX669" s="43"/>
      <c r="BY669" s="43"/>
      <c r="BZ669" s="43"/>
      <c r="CA669" s="43"/>
      <c r="CB669" s="43"/>
      <c r="CC669" s="43"/>
      <c r="CD669" s="43"/>
      <c r="CE669" s="43"/>
      <c r="CF669" s="43"/>
      <c r="CG669" s="43"/>
      <c r="CH669" s="43"/>
      <c r="CI669" s="43"/>
      <c r="CJ669" s="43"/>
      <c r="CK669" s="43"/>
      <c r="CL669" s="43"/>
      <c r="CM669" s="43"/>
      <c r="CN669" s="43"/>
      <c r="CO669" s="43"/>
      <c r="CP669" s="43"/>
      <c r="CQ669" s="43"/>
      <c r="CR669" s="43"/>
      <c r="CS669" s="43"/>
      <c r="CT669" s="43"/>
      <c r="CU669" s="43"/>
      <c r="CV669" s="43"/>
      <c r="CW669" s="43"/>
      <c r="CX669" s="43"/>
      <c r="CY669" s="43"/>
      <c r="CZ669" s="43"/>
      <c r="DA669" s="43"/>
      <c r="DB669" s="43"/>
      <c r="DC669" s="43"/>
    </row>
    <row r="670" spans="1:107" x14ac:dyDescent="0.25">
      <c r="A670" s="41"/>
      <c r="B670" s="41"/>
      <c r="C670" s="41"/>
      <c r="D670" s="42"/>
      <c r="E670" s="42"/>
      <c r="F670" s="42"/>
      <c r="G670" s="42"/>
      <c r="H670" s="42"/>
      <c r="I670" s="42"/>
      <c r="J670" s="42"/>
      <c r="K670" s="42"/>
      <c r="L670" s="42"/>
      <c r="M670" s="42"/>
      <c r="N670" s="42"/>
      <c r="O670" s="42"/>
      <c r="P670" s="42"/>
      <c r="Q670" s="42"/>
      <c r="R670" s="42"/>
      <c r="S670" s="42"/>
      <c r="T670" s="42"/>
      <c r="U670" s="42"/>
      <c r="V670" s="42"/>
      <c r="W670" s="42"/>
      <c r="X670" s="42"/>
      <c r="Y670" s="42"/>
      <c r="Z670" s="42"/>
      <c r="AA670" s="42"/>
      <c r="AB670" s="43"/>
      <c r="AC670" s="43"/>
      <c r="AD670" s="43"/>
      <c r="AE670" s="43"/>
      <c r="AF670" s="43"/>
      <c r="AG670" s="43"/>
      <c r="AH670" s="43"/>
      <c r="AI670" s="43"/>
      <c r="AJ670" s="43"/>
      <c r="AK670" s="43"/>
      <c r="AL670" s="43"/>
      <c r="AM670" s="43"/>
      <c r="AN670" s="43"/>
      <c r="AO670" s="43"/>
      <c r="AP670" s="43"/>
      <c r="AQ670" s="43"/>
      <c r="AR670" s="43"/>
      <c r="AS670" s="43"/>
      <c r="AT670" s="43"/>
      <c r="AU670" s="43"/>
      <c r="AV670" s="43"/>
      <c r="AW670" s="43"/>
      <c r="AX670" s="43"/>
      <c r="AY670" s="43"/>
      <c r="AZ670" s="43"/>
      <c r="BA670" s="43"/>
      <c r="BB670" s="43"/>
      <c r="BC670" s="43"/>
      <c r="BD670" s="43"/>
      <c r="BE670" s="43"/>
      <c r="BF670" s="43"/>
      <c r="BG670" s="43"/>
      <c r="BH670" s="43"/>
      <c r="BI670" s="43"/>
      <c r="BJ670" s="43"/>
      <c r="BK670" s="43"/>
      <c r="BL670" s="43"/>
      <c r="BM670" s="43"/>
      <c r="BN670" s="43"/>
      <c r="BO670" s="43"/>
      <c r="BP670" s="43"/>
      <c r="BQ670" s="43"/>
      <c r="BR670" s="43"/>
      <c r="BS670" s="43"/>
      <c r="BT670" s="43"/>
      <c r="BU670" s="43"/>
      <c r="BV670" s="43"/>
      <c r="BW670" s="43"/>
      <c r="BX670" s="43"/>
      <c r="BY670" s="43"/>
      <c r="BZ670" s="43"/>
      <c r="CA670" s="43"/>
      <c r="CB670" s="43"/>
      <c r="CC670" s="43"/>
      <c r="CD670" s="43"/>
      <c r="CE670" s="43"/>
      <c r="CF670" s="43"/>
      <c r="CG670" s="43"/>
      <c r="CH670" s="43"/>
      <c r="CI670" s="43"/>
      <c r="CJ670" s="43"/>
      <c r="CK670" s="43"/>
      <c r="CL670" s="43"/>
      <c r="CM670" s="43"/>
      <c r="CN670" s="43"/>
      <c r="CO670" s="43"/>
      <c r="CP670" s="43"/>
      <c r="CQ670" s="43"/>
      <c r="CR670" s="43"/>
      <c r="CS670" s="43"/>
      <c r="CT670" s="43"/>
      <c r="CU670" s="43"/>
      <c r="CV670" s="43"/>
      <c r="CW670" s="43"/>
      <c r="CX670" s="43"/>
      <c r="CY670" s="43"/>
      <c r="CZ670" s="43"/>
      <c r="DA670" s="43"/>
      <c r="DB670" s="43"/>
      <c r="DC670" s="43"/>
    </row>
    <row r="671" spans="1:107" x14ac:dyDescent="0.25">
      <c r="A671" s="41"/>
      <c r="B671" s="41"/>
      <c r="C671" s="41"/>
      <c r="D671" s="42"/>
      <c r="E671" s="42"/>
      <c r="F671" s="42"/>
      <c r="G671" s="42"/>
      <c r="H671" s="42"/>
      <c r="I671" s="42"/>
      <c r="J671" s="42"/>
      <c r="K671" s="42"/>
      <c r="L671" s="42"/>
      <c r="M671" s="42"/>
      <c r="N671" s="42"/>
      <c r="O671" s="42"/>
      <c r="P671" s="42"/>
      <c r="Q671" s="42"/>
      <c r="R671" s="42"/>
      <c r="S671" s="42"/>
      <c r="T671" s="42"/>
      <c r="U671" s="42"/>
      <c r="V671" s="42"/>
      <c r="W671" s="42"/>
      <c r="X671" s="42"/>
      <c r="Y671" s="42"/>
      <c r="Z671" s="42"/>
      <c r="AA671" s="42"/>
      <c r="AB671" s="43"/>
      <c r="AC671" s="43"/>
      <c r="AD671" s="43"/>
      <c r="AE671" s="43"/>
      <c r="AF671" s="43"/>
      <c r="AG671" s="43"/>
      <c r="AH671" s="43"/>
      <c r="AI671" s="43"/>
      <c r="AJ671" s="43"/>
      <c r="AK671" s="43"/>
      <c r="AL671" s="43"/>
      <c r="AM671" s="43"/>
      <c r="AN671" s="43"/>
      <c r="AO671" s="43"/>
      <c r="AP671" s="43"/>
      <c r="AQ671" s="43"/>
      <c r="AR671" s="43"/>
      <c r="AS671" s="43"/>
      <c r="AT671" s="43"/>
      <c r="AU671" s="43"/>
      <c r="AV671" s="43"/>
      <c r="AW671" s="43"/>
      <c r="AX671" s="43"/>
      <c r="AY671" s="43"/>
      <c r="AZ671" s="43"/>
      <c r="BA671" s="43"/>
      <c r="BB671" s="43"/>
      <c r="BC671" s="43"/>
      <c r="BD671" s="43"/>
      <c r="BE671" s="43"/>
      <c r="BF671" s="43"/>
      <c r="BG671" s="43"/>
      <c r="BH671" s="43"/>
      <c r="BI671" s="43"/>
      <c r="BJ671" s="43"/>
      <c r="BK671" s="43"/>
      <c r="BL671" s="43"/>
      <c r="BM671" s="43"/>
      <c r="BN671" s="43"/>
      <c r="BO671" s="43"/>
      <c r="BP671" s="43"/>
      <c r="BQ671" s="43"/>
      <c r="BR671" s="43"/>
      <c r="BS671" s="43"/>
      <c r="BT671" s="43"/>
      <c r="BU671" s="43"/>
      <c r="BV671" s="43"/>
      <c r="BW671" s="43"/>
      <c r="BX671" s="43"/>
      <c r="BY671" s="43"/>
      <c r="BZ671" s="43"/>
      <c r="CA671" s="43"/>
      <c r="CB671" s="43"/>
      <c r="CC671" s="43"/>
      <c r="CD671" s="43"/>
      <c r="CE671" s="43"/>
      <c r="CF671" s="43"/>
      <c r="CG671" s="43"/>
      <c r="CH671" s="43"/>
      <c r="CI671" s="43"/>
      <c r="CJ671" s="43"/>
      <c r="CK671" s="43"/>
      <c r="CL671" s="43"/>
      <c r="CM671" s="43"/>
      <c r="CN671" s="43"/>
      <c r="CO671" s="43"/>
      <c r="CP671" s="43"/>
      <c r="CQ671" s="43"/>
      <c r="CR671" s="43"/>
      <c r="CS671" s="43"/>
      <c r="CT671" s="43"/>
      <c r="CU671" s="43"/>
      <c r="CV671" s="43"/>
      <c r="CW671" s="43"/>
      <c r="CX671" s="43"/>
      <c r="CY671" s="43"/>
      <c r="CZ671" s="43"/>
      <c r="DA671" s="43"/>
      <c r="DB671" s="43"/>
      <c r="DC671" s="43"/>
    </row>
    <row r="672" spans="1:107" x14ac:dyDescent="0.25">
      <c r="A672" s="41"/>
      <c r="B672" s="41"/>
      <c r="C672" s="41"/>
      <c r="D672" s="42"/>
      <c r="E672" s="42"/>
      <c r="F672" s="42"/>
      <c r="G672" s="42"/>
      <c r="H672" s="42"/>
      <c r="I672" s="42"/>
      <c r="J672" s="42"/>
      <c r="K672" s="42"/>
      <c r="L672" s="42"/>
      <c r="M672" s="42"/>
      <c r="N672" s="42"/>
      <c r="O672" s="42"/>
      <c r="P672" s="42"/>
      <c r="Q672" s="42"/>
      <c r="R672" s="42"/>
      <c r="S672" s="42"/>
      <c r="T672" s="42"/>
      <c r="U672" s="42"/>
      <c r="V672" s="42"/>
      <c r="W672" s="42"/>
      <c r="X672" s="42"/>
      <c r="Y672" s="42"/>
      <c r="Z672" s="42"/>
      <c r="AA672" s="42"/>
      <c r="AB672" s="43"/>
      <c r="AC672" s="43"/>
      <c r="AD672" s="43"/>
      <c r="AE672" s="43"/>
      <c r="AF672" s="43"/>
      <c r="AG672" s="43"/>
      <c r="AH672" s="43"/>
      <c r="AI672" s="43"/>
      <c r="AJ672" s="43"/>
      <c r="AK672" s="43"/>
      <c r="AL672" s="43"/>
      <c r="AM672" s="43"/>
      <c r="AN672" s="43"/>
      <c r="AO672" s="43"/>
      <c r="AP672" s="43"/>
      <c r="AQ672" s="43"/>
      <c r="AR672" s="43"/>
      <c r="AS672" s="43"/>
      <c r="AT672" s="43"/>
      <c r="AU672" s="43"/>
      <c r="AV672" s="43"/>
      <c r="AW672" s="43"/>
      <c r="AX672" s="43"/>
      <c r="AY672" s="43"/>
      <c r="AZ672" s="43"/>
      <c r="BA672" s="43"/>
      <c r="BB672" s="43"/>
      <c r="BC672" s="43"/>
      <c r="BD672" s="43"/>
      <c r="BE672" s="43"/>
      <c r="BF672" s="43"/>
      <c r="BG672" s="43"/>
      <c r="BH672" s="43"/>
      <c r="BI672" s="43"/>
      <c r="BJ672" s="43"/>
      <c r="BK672" s="43"/>
      <c r="BL672" s="43"/>
      <c r="BM672" s="43"/>
      <c r="BN672" s="43"/>
      <c r="BO672" s="43"/>
      <c r="BP672" s="43"/>
      <c r="BQ672" s="43"/>
      <c r="BR672" s="43"/>
      <c r="BS672" s="43"/>
      <c r="BT672" s="43"/>
      <c r="BU672" s="43"/>
      <c r="BV672" s="43"/>
      <c r="BW672" s="43"/>
      <c r="BX672" s="43"/>
      <c r="BY672" s="43"/>
      <c r="BZ672" s="43"/>
      <c r="CA672" s="43"/>
      <c r="CB672" s="43"/>
      <c r="CC672" s="43"/>
      <c r="CD672" s="43"/>
      <c r="CE672" s="43"/>
      <c r="CF672" s="43"/>
      <c r="CG672" s="43"/>
      <c r="CH672" s="43"/>
      <c r="CI672" s="43"/>
      <c r="CJ672" s="43"/>
      <c r="CK672" s="43"/>
      <c r="CL672" s="43"/>
      <c r="CM672" s="43"/>
      <c r="CN672" s="43"/>
      <c r="CO672" s="43"/>
      <c r="CP672" s="43"/>
      <c r="CQ672" s="43"/>
      <c r="CR672" s="43"/>
      <c r="CS672" s="43"/>
      <c r="CT672" s="43"/>
      <c r="CU672" s="43"/>
      <c r="CV672" s="43"/>
      <c r="CW672" s="43"/>
      <c r="CX672" s="43"/>
      <c r="CY672" s="43"/>
      <c r="CZ672" s="43"/>
      <c r="DA672" s="43"/>
      <c r="DB672" s="43"/>
      <c r="DC672" s="43"/>
    </row>
    <row r="673" spans="1:107" x14ac:dyDescent="0.25">
      <c r="A673" s="41"/>
      <c r="B673" s="41"/>
      <c r="C673" s="41"/>
      <c r="D673" s="42"/>
      <c r="E673" s="42"/>
      <c r="F673" s="42"/>
      <c r="G673" s="42"/>
      <c r="H673" s="42"/>
      <c r="I673" s="42"/>
      <c r="J673" s="42"/>
      <c r="K673" s="42"/>
      <c r="L673" s="42"/>
      <c r="M673" s="42"/>
      <c r="N673" s="42"/>
      <c r="O673" s="42"/>
      <c r="P673" s="42"/>
      <c r="Q673" s="42"/>
      <c r="R673" s="42"/>
      <c r="S673" s="42"/>
      <c r="T673" s="42"/>
      <c r="U673" s="42"/>
      <c r="V673" s="42"/>
      <c r="W673" s="42"/>
      <c r="X673" s="42"/>
      <c r="Y673" s="42"/>
      <c r="Z673" s="42"/>
      <c r="AA673" s="42"/>
      <c r="AB673" s="43"/>
      <c r="AC673" s="43"/>
      <c r="AD673" s="43"/>
      <c r="AE673" s="43"/>
      <c r="AF673" s="43"/>
      <c r="AG673" s="43"/>
      <c r="AH673" s="43"/>
      <c r="AI673" s="43"/>
      <c r="AJ673" s="43"/>
      <c r="AK673" s="43"/>
      <c r="AL673" s="43"/>
      <c r="AM673" s="43"/>
      <c r="AN673" s="43"/>
      <c r="AO673" s="43"/>
      <c r="AP673" s="43"/>
      <c r="AQ673" s="43"/>
      <c r="AR673" s="43"/>
      <c r="AS673" s="43"/>
      <c r="AT673" s="43"/>
      <c r="AU673" s="43"/>
      <c r="AV673" s="43"/>
      <c r="AW673" s="43"/>
      <c r="AX673" s="43"/>
      <c r="AY673" s="43"/>
      <c r="AZ673" s="43"/>
      <c r="BA673" s="43"/>
      <c r="BB673" s="43"/>
      <c r="BC673" s="43"/>
      <c r="BD673" s="43"/>
      <c r="BE673" s="43"/>
      <c r="BF673" s="43"/>
      <c r="BG673" s="43"/>
      <c r="BH673" s="43"/>
      <c r="BI673" s="43"/>
      <c r="BJ673" s="43"/>
      <c r="BK673" s="43"/>
      <c r="BL673" s="43"/>
      <c r="BM673" s="43"/>
      <c r="BN673" s="43"/>
      <c r="BO673" s="43"/>
      <c r="BP673" s="43"/>
      <c r="BQ673" s="43"/>
      <c r="BR673" s="43"/>
      <c r="BS673" s="43"/>
      <c r="BT673" s="43"/>
      <c r="BU673" s="43"/>
      <c r="BV673" s="43"/>
      <c r="BW673" s="43"/>
      <c r="BX673" s="43"/>
      <c r="BY673" s="43"/>
      <c r="BZ673" s="43"/>
      <c r="CA673" s="43"/>
      <c r="CB673" s="43"/>
      <c r="CC673" s="43"/>
      <c r="CD673" s="43"/>
      <c r="CE673" s="43"/>
      <c r="CF673" s="43"/>
      <c r="CG673" s="43"/>
      <c r="CH673" s="43"/>
      <c r="CI673" s="43"/>
      <c r="CJ673" s="43"/>
      <c r="CK673" s="43"/>
      <c r="CL673" s="43"/>
      <c r="CM673" s="43"/>
      <c r="CN673" s="43"/>
      <c r="CO673" s="43"/>
      <c r="CP673" s="43"/>
      <c r="CQ673" s="43"/>
      <c r="CR673" s="43"/>
      <c r="CS673" s="43"/>
      <c r="CT673" s="43"/>
      <c r="CU673" s="43"/>
      <c r="CV673" s="43"/>
      <c r="CW673" s="43"/>
      <c r="CX673" s="43"/>
      <c r="CY673" s="43"/>
      <c r="CZ673" s="43"/>
      <c r="DA673" s="43"/>
      <c r="DB673" s="43"/>
      <c r="DC673" s="43"/>
    </row>
    <row r="674" spans="1:107" x14ac:dyDescent="0.25">
      <c r="A674" s="41"/>
      <c r="B674" s="41"/>
      <c r="C674" s="41"/>
      <c r="D674" s="42"/>
      <c r="E674" s="42"/>
      <c r="F674" s="42"/>
      <c r="G674" s="42"/>
      <c r="H674" s="42"/>
      <c r="I674" s="42"/>
      <c r="J674" s="42"/>
      <c r="K674" s="42"/>
      <c r="L674" s="42"/>
      <c r="M674" s="42"/>
      <c r="N674" s="42"/>
      <c r="O674" s="42"/>
      <c r="P674" s="42"/>
      <c r="Q674" s="42"/>
      <c r="R674" s="42"/>
      <c r="S674" s="42"/>
      <c r="T674" s="42"/>
      <c r="U674" s="42"/>
      <c r="V674" s="42"/>
      <c r="W674" s="42"/>
      <c r="X674" s="42"/>
      <c r="Y674" s="42"/>
      <c r="Z674" s="42"/>
      <c r="AA674" s="42"/>
      <c r="AB674" s="43"/>
      <c r="AC674" s="43"/>
      <c r="AD674" s="43"/>
      <c r="AE674" s="43"/>
      <c r="AF674" s="43"/>
      <c r="AG674" s="43"/>
      <c r="AH674" s="43"/>
      <c r="AI674" s="43"/>
      <c r="AJ674" s="43"/>
      <c r="AK674" s="43"/>
      <c r="AL674" s="43"/>
      <c r="AM674" s="43"/>
      <c r="AN674" s="43"/>
      <c r="AO674" s="43"/>
      <c r="AP674" s="43"/>
      <c r="AQ674" s="43"/>
      <c r="AR674" s="43"/>
      <c r="AS674" s="43"/>
      <c r="AT674" s="43"/>
      <c r="AU674" s="43"/>
      <c r="AV674" s="43"/>
      <c r="AW674" s="43"/>
      <c r="AX674" s="43"/>
      <c r="AY674" s="43"/>
      <c r="AZ674" s="43"/>
      <c r="BA674" s="43"/>
      <c r="BB674" s="43"/>
      <c r="BC674" s="43"/>
      <c r="BD674" s="43"/>
      <c r="BE674" s="43"/>
      <c r="BF674" s="43"/>
      <c r="BG674" s="43"/>
      <c r="BH674" s="43"/>
      <c r="BI674" s="43"/>
      <c r="BJ674" s="43"/>
      <c r="BK674" s="43"/>
      <c r="BL674" s="43"/>
      <c r="BM674" s="43"/>
      <c r="BN674" s="43"/>
      <c r="BO674" s="43"/>
      <c r="BP674" s="43"/>
      <c r="BQ674" s="43"/>
      <c r="BR674" s="43"/>
      <c r="BS674" s="43"/>
      <c r="BT674" s="43"/>
      <c r="BU674" s="43"/>
      <c r="BV674" s="43"/>
      <c r="BW674" s="43"/>
      <c r="BX674" s="43"/>
      <c r="BY674" s="43"/>
      <c r="BZ674" s="43"/>
      <c r="CA674" s="43"/>
      <c r="CB674" s="43"/>
      <c r="CC674" s="43"/>
      <c r="CD674" s="43"/>
      <c r="CE674" s="43"/>
      <c r="CF674" s="43"/>
      <c r="CG674" s="43"/>
      <c r="CH674" s="43"/>
      <c r="CI674" s="43"/>
      <c r="CJ674" s="43"/>
      <c r="CK674" s="43"/>
      <c r="CL674" s="43"/>
      <c r="CM674" s="43"/>
      <c r="CN674" s="43"/>
      <c r="CO674" s="43"/>
      <c r="CP674" s="43"/>
      <c r="CQ674" s="43"/>
      <c r="CR674" s="43"/>
      <c r="CS674" s="43"/>
      <c r="CT674" s="43"/>
      <c r="CU674" s="43"/>
      <c r="CV674" s="43"/>
      <c r="CW674" s="43"/>
      <c r="CX674" s="43"/>
      <c r="CY674" s="43"/>
      <c r="CZ674" s="43"/>
      <c r="DA674" s="43"/>
      <c r="DB674" s="43"/>
      <c r="DC674" s="43"/>
    </row>
    <row r="675" spans="1:107" x14ac:dyDescent="0.25">
      <c r="A675" s="41"/>
      <c r="B675" s="41"/>
      <c r="C675" s="41"/>
      <c r="D675" s="42"/>
      <c r="E675" s="42"/>
      <c r="F675" s="42"/>
      <c r="G675" s="42"/>
      <c r="H675" s="42"/>
      <c r="I675" s="42"/>
      <c r="J675" s="42"/>
      <c r="K675" s="42"/>
      <c r="L675" s="42"/>
      <c r="M675" s="42"/>
      <c r="N675" s="42"/>
      <c r="O675" s="42"/>
      <c r="P675" s="42"/>
      <c r="Q675" s="42"/>
      <c r="R675" s="42"/>
      <c r="S675" s="42"/>
      <c r="T675" s="42"/>
      <c r="U675" s="42"/>
      <c r="V675" s="42"/>
      <c r="W675" s="42"/>
      <c r="X675" s="42"/>
      <c r="Y675" s="42"/>
      <c r="Z675" s="42"/>
      <c r="AA675" s="42"/>
      <c r="AB675" s="43"/>
      <c r="AC675" s="43"/>
      <c r="AD675" s="43"/>
      <c r="AE675" s="43"/>
      <c r="AF675" s="43"/>
      <c r="AG675" s="43"/>
      <c r="AH675" s="43"/>
      <c r="AI675" s="43"/>
      <c r="AJ675" s="43"/>
      <c r="AK675" s="43"/>
      <c r="AL675" s="43"/>
      <c r="AM675" s="43"/>
      <c r="AN675" s="43"/>
      <c r="AO675" s="43"/>
      <c r="AP675" s="43"/>
      <c r="AQ675" s="43"/>
      <c r="AR675" s="43"/>
      <c r="AS675" s="43"/>
      <c r="AT675" s="43"/>
      <c r="AU675" s="43"/>
      <c r="AV675" s="43"/>
      <c r="AW675" s="43"/>
      <c r="AX675" s="43"/>
      <c r="AY675" s="43"/>
      <c r="AZ675" s="43"/>
      <c r="BA675" s="43"/>
      <c r="BB675" s="43"/>
      <c r="BC675" s="43"/>
      <c r="BD675" s="43"/>
      <c r="BE675" s="43"/>
      <c r="BF675" s="43"/>
      <c r="BG675" s="43"/>
      <c r="BH675" s="43"/>
      <c r="BI675" s="43"/>
      <c r="BJ675" s="43"/>
      <c r="BK675" s="43"/>
      <c r="BL675" s="43"/>
      <c r="BM675" s="43"/>
      <c r="BN675" s="43"/>
      <c r="BO675" s="43"/>
      <c r="BP675" s="43"/>
      <c r="BQ675" s="43"/>
      <c r="BR675" s="43"/>
      <c r="BS675" s="43"/>
      <c r="BT675" s="43"/>
      <c r="BU675" s="43"/>
      <c r="BV675" s="43"/>
      <c r="BW675" s="43"/>
      <c r="BX675" s="43"/>
      <c r="BY675" s="43"/>
      <c r="BZ675" s="43"/>
      <c r="CA675" s="43"/>
      <c r="CB675" s="43"/>
      <c r="CC675" s="43"/>
      <c r="CD675" s="43"/>
      <c r="CE675" s="43"/>
      <c r="CF675" s="43"/>
      <c r="CG675" s="43"/>
      <c r="CH675" s="43"/>
      <c r="CI675" s="43"/>
      <c r="CJ675" s="43"/>
      <c r="CK675" s="43"/>
      <c r="CL675" s="43"/>
      <c r="CM675" s="43"/>
      <c r="CN675" s="43"/>
      <c r="CO675" s="43"/>
      <c r="CP675" s="43"/>
      <c r="CQ675" s="43"/>
      <c r="CR675" s="43"/>
      <c r="CS675" s="43"/>
      <c r="CT675" s="43"/>
      <c r="CU675" s="43"/>
      <c r="CV675" s="43"/>
      <c r="CW675" s="43"/>
      <c r="CX675" s="43"/>
      <c r="CY675" s="43"/>
      <c r="CZ675" s="43"/>
      <c r="DA675" s="43"/>
      <c r="DB675" s="43"/>
      <c r="DC675" s="43"/>
    </row>
    <row r="676" spans="1:107" x14ac:dyDescent="0.25">
      <c r="A676" s="41"/>
      <c r="B676" s="41"/>
      <c r="C676" s="41"/>
      <c r="D676" s="42"/>
      <c r="E676" s="42"/>
      <c r="F676" s="42"/>
      <c r="G676" s="42"/>
      <c r="H676" s="42"/>
      <c r="I676" s="42"/>
      <c r="J676" s="42"/>
      <c r="K676" s="42"/>
      <c r="L676" s="42"/>
      <c r="M676" s="42"/>
      <c r="N676" s="42"/>
      <c r="O676" s="42"/>
      <c r="P676" s="42"/>
      <c r="Q676" s="42"/>
      <c r="R676" s="42"/>
      <c r="S676" s="42"/>
      <c r="T676" s="42"/>
      <c r="U676" s="42"/>
      <c r="V676" s="42"/>
      <c r="W676" s="42"/>
      <c r="X676" s="42"/>
      <c r="Y676" s="42"/>
      <c r="Z676" s="42"/>
      <c r="AA676" s="42"/>
      <c r="AB676" s="43"/>
      <c r="AC676" s="43"/>
      <c r="AD676" s="43"/>
      <c r="AE676" s="43"/>
      <c r="AF676" s="43"/>
      <c r="AG676" s="43"/>
      <c r="AH676" s="43"/>
      <c r="AI676" s="43"/>
      <c r="AJ676" s="43"/>
      <c r="AK676" s="43"/>
      <c r="AL676" s="43"/>
      <c r="AM676" s="43"/>
      <c r="AN676" s="43"/>
      <c r="AO676" s="43"/>
      <c r="AP676" s="43"/>
      <c r="AQ676" s="43"/>
      <c r="AR676" s="43"/>
      <c r="AS676" s="43"/>
      <c r="AT676" s="43"/>
      <c r="AU676" s="43"/>
      <c r="AV676" s="43"/>
      <c r="AW676" s="43"/>
      <c r="AX676" s="43"/>
      <c r="AY676" s="43"/>
      <c r="AZ676" s="43"/>
      <c r="BA676" s="43"/>
      <c r="BB676" s="43"/>
      <c r="BC676" s="43"/>
      <c r="BD676" s="43"/>
      <c r="BE676" s="43"/>
      <c r="BF676" s="43"/>
      <c r="BG676" s="43"/>
      <c r="BH676" s="43"/>
      <c r="BI676" s="43"/>
      <c r="BJ676" s="43"/>
      <c r="BK676" s="43"/>
      <c r="BL676" s="43"/>
      <c r="BM676" s="43"/>
      <c r="BN676" s="43"/>
      <c r="BO676" s="43"/>
      <c r="BP676" s="43"/>
      <c r="BQ676" s="43"/>
      <c r="BR676" s="43"/>
      <c r="BS676" s="43"/>
      <c r="BT676" s="43"/>
      <c r="BU676" s="43"/>
      <c r="BV676" s="43"/>
      <c r="BW676" s="43"/>
      <c r="BX676" s="43"/>
      <c r="BY676" s="43"/>
      <c r="BZ676" s="43"/>
      <c r="CA676" s="43"/>
      <c r="CB676" s="43"/>
      <c r="CC676" s="43"/>
      <c r="CD676" s="43"/>
      <c r="CE676" s="43"/>
      <c r="CF676" s="43"/>
      <c r="CG676" s="43"/>
      <c r="CH676" s="43"/>
      <c r="CI676" s="43"/>
      <c r="CJ676" s="43"/>
      <c r="CK676" s="43"/>
      <c r="CL676" s="43"/>
      <c r="CM676" s="43"/>
      <c r="CN676" s="43"/>
      <c r="CO676" s="43"/>
      <c r="CP676" s="43"/>
      <c r="CQ676" s="43"/>
      <c r="CR676" s="43"/>
      <c r="CS676" s="43"/>
      <c r="CT676" s="43"/>
      <c r="CU676" s="43"/>
      <c r="CV676" s="43"/>
      <c r="CW676" s="43"/>
      <c r="CX676" s="43"/>
      <c r="CY676" s="43"/>
      <c r="CZ676" s="43"/>
      <c r="DA676" s="43"/>
      <c r="DB676" s="43"/>
      <c r="DC676" s="43"/>
    </row>
    <row r="677" spans="1:107" x14ac:dyDescent="0.25">
      <c r="A677" s="41"/>
      <c r="B677" s="41"/>
      <c r="C677" s="41"/>
      <c r="D677" s="42"/>
      <c r="E677" s="42"/>
      <c r="F677" s="42"/>
      <c r="G677" s="42"/>
      <c r="H677" s="42"/>
      <c r="I677" s="42"/>
      <c r="J677" s="42"/>
      <c r="K677" s="42"/>
      <c r="L677" s="42"/>
      <c r="M677" s="42"/>
      <c r="N677" s="42"/>
      <c r="O677" s="42"/>
      <c r="P677" s="42"/>
      <c r="Q677" s="42"/>
      <c r="R677" s="42"/>
      <c r="S677" s="42"/>
      <c r="T677" s="42"/>
      <c r="U677" s="42"/>
      <c r="V677" s="42"/>
      <c r="W677" s="42"/>
      <c r="X677" s="42"/>
      <c r="Y677" s="42"/>
      <c r="Z677" s="42"/>
      <c r="AA677" s="42"/>
      <c r="AB677" s="43"/>
      <c r="AC677" s="43"/>
      <c r="AD677" s="43"/>
      <c r="AE677" s="43"/>
      <c r="AF677" s="43"/>
      <c r="AG677" s="43"/>
      <c r="AH677" s="43"/>
      <c r="AI677" s="43"/>
      <c r="AJ677" s="43"/>
      <c r="AK677" s="43"/>
      <c r="AL677" s="43"/>
      <c r="AM677" s="43"/>
      <c r="AN677" s="43"/>
      <c r="AO677" s="43"/>
      <c r="AP677" s="43"/>
      <c r="AQ677" s="43"/>
      <c r="AR677" s="43"/>
      <c r="AS677" s="43"/>
      <c r="AT677" s="43"/>
      <c r="AU677" s="43"/>
      <c r="AV677" s="43"/>
      <c r="AW677" s="43"/>
      <c r="AX677" s="43"/>
      <c r="AY677" s="43"/>
      <c r="AZ677" s="43"/>
      <c r="BA677" s="43"/>
      <c r="BB677" s="43"/>
      <c r="BC677" s="43"/>
      <c r="BD677" s="43"/>
      <c r="BE677" s="43"/>
      <c r="BF677" s="43"/>
      <c r="BG677" s="43"/>
      <c r="BH677" s="43"/>
      <c r="BI677" s="43"/>
      <c r="BJ677" s="43"/>
      <c r="BK677" s="43"/>
      <c r="BL677" s="43"/>
      <c r="BM677" s="43"/>
      <c r="BN677" s="43"/>
      <c r="BO677" s="43"/>
      <c r="BP677" s="43"/>
      <c r="BQ677" s="43"/>
      <c r="BR677" s="43"/>
      <c r="BS677" s="43"/>
      <c r="BT677" s="43"/>
      <c r="BU677" s="43"/>
      <c r="BV677" s="43"/>
      <c r="BW677" s="43"/>
      <c r="BX677" s="43"/>
      <c r="BY677" s="43"/>
      <c r="BZ677" s="43"/>
      <c r="CA677" s="43"/>
      <c r="CB677" s="43"/>
      <c r="CC677" s="43"/>
      <c r="CD677" s="43"/>
      <c r="CE677" s="43"/>
      <c r="CF677" s="43"/>
      <c r="CG677" s="43"/>
      <c r="CH677" s="43"/>
      <c r="CI677" s="43"/>
      <c r="CJ677" s="43"/>
      <c r="CK677" s="43"/>
      <c r="CL677" s="43"/>
      <c r="CM677" s="43"/>
      <c r="CN677" s="43"/>
      <c r="CO677" s="43"/>
      <c r="CP677" s="43"/>
      <c r="CQ677" s="43"/>
      <c r="CR677" s="43"/>
      <c r="CS677" s="43"/>
      <c r="CT677" s="43"/>
      <c r="CU677" s="43"/>
      <c r="CV677" s="43"/>
      <c r="CW677" s="43"/>
      <c r="CX677" s="43"/>
      <c r="CY677" s="43"/>
      <c r="CZ677" s="43"/>
      <c r="DA677" s="43"/>
      <c r="DB677" s="43"/>
      <c r="DC677" s="43"/>
    </row>
    <row r="678" spans="1:107" x14ac:dyDescent="0.25">
      <c r="A678" s="41"/>
      <c r="B678" s="41"/>
      <c r="C678" s="41"/>
      <c r="D678" s="42"/>
      <c r="E678" s="42"/>
      <c r="F678" s="42"/>
      <c r="G678" s="42"/>
      <c r="H678" s="42"/>
      <c r="I678" s="42"/>
      <c r="J678" s="42"/>
      <c r="K678" s="42"/>
      <c r="L678" s="42"/>
      <c r="M678" s="42"/>
      <c r="N678" s="42"/>
      <c r="O678" s="42"/>
      <c r="P678" s="42"/>
      <c r="Q678" s="42"/>
      <c r="R678" s="42"/>
      <c r="S678" s="42"/>
      <c r="T678" s="42"/>
      <c r="U678" s="42"/>
      <c r="V678" s="42"/>
      <c r="W678" s="42"/>
      <c r="X678" s="42"/>
      <c r="Y678" s="42"/>
      <c r="Z678" s="42"/>
      <c r="AA678" s="42"/>
      <c r="AB678" s="43"/>
      <c r="AC678" s="43"/>
      <c r="AD678" s="43"/>
      <c r="AE678" s="43"/>
      <c r="AF678" s="43"/>
      <c r="AG678" s="43"/>
      <c r="AH678" s="43"/>
      <c r="AI678" s="43"/>
      <c r="AJ678" s="43"/>
      <c r="AK678" s="43"/>
      <c r="AL678" s="43"/>
      <c r="AM678" s="43"/>
      <c r="AN678" s="43"/>
      <c r="AO678" s="43"/>
      <c r="AP678" s="43"/>
      <c r="AQ678" s="43"/>
      <c r="AR678" s="43"/>
      <c r="AS678" s="43"/>
      <c r="AT678" s="43"/>
      <c r="AU678" s="43"/>
      <c r="AV678" s="43"/>
      <c r="AW678" s="43"/>
      <c r="AX678" s="43"/>
      <c r="AY678" s="43"/>
      <c r="AZ678" s="43"/>
      <c r="BA678" s="43"/>
      <c r="BB678" s="43"/>
      <c r="BC678" s="43"/>
      <c r="BD678" s="43"/>
      <c r="BE678" s="43"/>
      <c r="BF678" s="43"/>
      <c r="BG678" s="43"/>
      <c r="BH678" s="43"/>
      <c r="BI678" s="43"/>
      <c r="BJ678" s="43"/>
      <c r="BK678" s="43"/>
      <c r="BL678" s="43"/>
      <c r="BM678" s="43"/>
      <c r="BN678" s="43"/>
      <c r="BO678" s="43"/>
      <c r="BP678" s="43"/>
      <c r="BQ678" s="43"/>
      <c r="BR678" s="43"/>
      <c r="BS678" s="43"/>
      <c r="BT678" s="43"/>
      <c r="BU678" s="43"/>
      <c r="BV678" s="43"/>
      <c r="BW678" s="43"/>
      <c r="BX678" s="43"/>
      <c r="BY678" s="43"/>
      <c r="BZ678" s="43"/>
      <c r="CA678" s="43"/>
      <c r="CB678" s="43"/>
      <c r="CC678" s="43"/>
      <c r="CD678" s="43"/>
      <c r="CE678" s="43"/>
      <c r="CF678" s="43"/>
      <c r="CG678" s="43"/>
      <c r="CH678" s="43"/>
      <c r="CI678" s="43"/>
      <c r="CJ678" s="43"/>
      <c r="CK678" s="43"/>
      <c r="CL678" s="43"/>
      <c r="CM678" s="43"/>
      <c r="CN678" s="43"/>
      <c r="CO678" s="43"/>
      <c r="CP678" s="43"/>
      <c r="CQ678" s="43"/>
      <c r="CR678" s="43"/>
      <c r="CS678" s="43"/>
      <c r="CT678" s="43"/>
      <c r="CU678" s="43"/>
      <c r="CV678" s="43"/>
      <c r="CW678" s="43"/>
      <c r="CX678" s="43"/>
      <c r="CY678" s="43"/>
      <c r="CZ678" s="43"/>
      <c r="DA678" s="43"/>
      <c r="DB678" s="43"/>
      <c r="DC678" s="43"/>
    </row>
    <row r="679" spans="1:107" x14ac:dyDescent="0.25">
      <c r="A679" s="41"/>
      <c r="B679" s="41"/>
      <c r="C679" s="41"/>
      <c r="D679" s="42"/>
      <c r="E679" s="42"/>
      <c r="F679" s="42"/>
      <c r="G679" s="42"/>
      <c r="H679" s="42"/>
      <c r="I679" s="42"/>
      <c r="J679" s="42"/>
      <c r="K679" s="42"/>
      <c r="L679" s="42"/>
      <c r="M679" s="42"/>
      <c r="N679" s="42"/>
      <c r="O679" s="42"/>
      <c r="P679" s="42"/>
      <c r="Q679" s="42"/>
      <c r="R679" s="42"/>
      <c r="S679" s="42"/>
      <c r="T679" s="42"/>
      <c r="U679" s="42"/>
      <c r="V679" s="42"/>
      <c r="W679" s="42"/>
      <c r="X679" s="42"/>
      <c r="Y679" s="42"/>
      <c r="Z679" s="42"/>
      <c r="AA679" s="42"/>
      <c r="AB679" s="43"/>
      <c r="AC679" s="43"/>
      <c r="AD679" s="43"/>
      <c r="AE679" s="43"/>
      <c r="AF679" s="43"/>
      <c r="AG679" s="43"/>
      <c r="AH679" s="43"/>
      <c r="AI679" s="43"/>
      <c r="AJ679" s="43"/>
      <c r="AK679" s="43"/>
      <c r="AL679" s="43"/>
      <c r="AM679" s="43"/>
      <c r="AN679" s="43"/>
      <c r="AO679" s="43"/>
      <c r="AP679" s="43"/>
      <c r="AQ679" s="43"/>
      <c r="AR679" s="43"/>
      <c r="AS679" s="43"/>
      <c r="AT679" s="43"/>
      <c r="AU679" s="43"/>
      <c r="AV679" s="43"/>
      <c r="AW679" s="43"/>
      <c r="AX679" s="43"/>
      <c r="AY679" s="43"/>
      <c r="AZ679" s="43"/>
      <c r="BA679" s="43"/>
      <c r="BB679" s="43"/>
      <c r="BC679" s="43"/>
      <c r="BD679" s="43"/>
      <c r="BE679" s="43"/>
      <c r="BF679" s="43"/>
      <c r="BG679" s="43"/>
      <c r="BH679" s="43"/>
      <c r="BI679" s="43"/>
      <c r="BJ679" s="43"/>
      <c r="BK679" s="43"/>
      <c r="BL679" s="43"/>
      <c r="BM679" s="43"/>
      <c r="BN679" s="43"/>
      <c r="BO679" s="43"/>
      <c r="BP679" s="43"/>
      <c r="BQ679" s="43"/>
      <c r="BR679" s="43"/>
      <c r="BS679" s="43"/>
      <c r="BT679" s="43"/>
      <c r="BU679" s="43"/>
      <c r="BV679" s="43"/>
      <c r="BW679" s="43"/>
      <c r="BX679" s="43"/>
      <c r="BY679" s="43"/>
      <c r="BZ679" s="43"/>
      <c r="CA679" s="43"/>
      <c r="CB679" s="43"/>
      <c r="CC679" s="43"/>
      <c r="CD679" s="43"/>
      <c r="CE679" s="43"/>
      <c r="CF679" s="43"/>
      <c r="CG679" s="43"/>
      <c r="CH679" s="43"/>
      <c r="CI679" s="43"/>
      <c r="CJ679" s="43"/>
      <c r="CK679" s="43"/>
      <c r="CL679" s="43"/>
      <c r="CM679" s="43"/>
      <c r="CN679" s="43"/>
      <c r="CO679" s="43"/>
      <c r="CP679" s="43"/>
      <c r="CQ679" s="43"/>
      <c r="CR679" s="43"/>
      <c r="CS679" s="43"/>
      <c r="CT679" s="43"/>
      <c r="CU679" s="43"/>
      <c r="CV679" s="43"/>
      <c r="CW679" s="43"/>
      <c r="CX679" s="43"/>
      <c r="CY679" s="43"/>
      <c r="CZ679" s="43"/>
      <c r="DA679" s="43"/>
      <c r="DB679" s="43"/>
      <c r="DC679" s="43"/>
    </row>
    <row r="680" spans="1:107" x14ac:dyDescent="0.25">
      <c r="A680" s="41"/>
      <c r="B680" s="41"/>
      <c r="C680" s="41"/>
      <c r="D680" s="42"/>
      <c r="E680" s="42"/>
      <c r="F680" s="42"/>
      <c r="G680" s="42"/>
      <c r="H680" s="42"/>
      <c r="I680" s="42"/>
      <c r="J680" s="42"/>
      <c r="K680" s="42"/>
      <c r="L680" s="42"/>
      <c r="M680" s="42"/>
      <c r="N680" s="42"/>
      <c r="O680" s="42"/>
      <c r="P680" s="42"/>
      <c r="Q680" s="42"/>
      <c r="R680" s="42"/>
      <c r="S680" s="42"/>
      <c r="T680" s="42"/>
      <c r="U680" s="42"/>
      <c r="V680" s="42"/>
      <c r="W680" s="42"/>
      <c r="X680" s="42"/>
      <c r="Y680" s="42"/>
      <c r="Z680" s="42"/>
      <c r="AA680" s="42"/>
      <c r="AB680" s="43"/>
      <c r="AC680" s="43"/>
      <c r="AD680" s="43"/>
      <c r="AE680" s="43"/>
      <c r="AF680" s="43"/>
      <c r="AG680" s="43"/>
      <c r="AH680" s="43"/>
      <c r="AI680" s="43"/>
      <c r="AJ680" s="43"/>
      <c r="AK680" s="43"/>
      <c r="AL680" s="43"/>
      <c r="AM680" s="43"/>
      <c r="AN680" s="43"/>
      <c r="AO680" s="43"/>
      <c r="AP680" s="43"/>
      <c r="AQ680" s="43"/>
      <c r="AR680" s="43"/>
      <c r="AS680" s="43"/>
      <c r="AT680" s="43"/>
      <c r="AU680" s="43"/>
      <c r="AV680" s="43"/>
      <c r="AW680" s="43"/>
      <c r="AX680" s="43"/>
      <c r="AY680" s="43"/>
      <c r="AZ680" s="43"/>
      <c r="BA680" s="43"/>
      <c r="BB680" s="43"/>
      <c r="BC680" s="43"/>
      <c r="BD680" s="43"/>
      <c r="BE680" s="43"/>
      <c r="BF680" s="43"/>
      <c r="BG680" s="43"/>
      <c r="BH680" s="43"/>
      <c r="BI680" s="43"/>
      <c r="BJ680" s="43"/>
      <c r="BK680" s="43"/>
      <c r="BL680" s="43"/>
      <c r="BM680" s="43"/>
      <c r="BN680" s="43"/>
      <c r="BO680" s="43"/>
      <c r="BP680" s="43"/>
      <c r="BQ680" s="43"/>
      <c r="BR680" s="43"/>
      <c r="BS680" s="43"/>
      <c r="BT680" s="43"/>
      <c r="BU680" s="43"/>
      <c r="BV680" s="43"/>
      <c r="BW680" s="43"/>
      <c r="BX680" s="43"/>
      <c r="BY680" s="43"/>
      <c r="BZ680" s="43"/>
      <c r="CA680" s="43"/>
      <c r="CB680" s="43"/>
      <c r="CC680" s="43"/>
      <c r="CD680" s="43"/>
      <c r="CE680" s="43"/>
      <c r="CF680" s="43"/>
      <c r="CG680" s="43"/>
      <c r="CH680" s="43"/>
      <c r="CI680" s="43"/>
      <c r="CJ680" s="43"/>
      <c r="CK680" s="43"/>
      <c r="CL680" s="43"/>
      <c r="CM680" s="43"/>
      <c r="CN680" s="43"/>
      <c r="CO680" s="43"/>
      <c r="CP680" s="43"/>
      <c r="CQ680" s="43"/>
      <c r="CR680" s="43"/>
      <c r="CS680" s="43"/>
      <c r="CT680" s="43"/>
      <c r="CU680" s="43"/>
      <c r="CV680" s="43"/>
      <c r="CW680" s="43"/>
      <c r="CX680" s="43"/>
      <c r="CY680" s="43"/>
      <c r="CZ680" s="43"/>
      <c r="DA680" s="43"/>
      <c r="DB680" s="43"/>
      <c r="DC680" s="43"/>
    </row>
    <row r="681" spans="1:107" x14ac:dyDescent="0.25">
      <c r="A681" s="41"/>
      <c r="B681" s="41"/>
      <c r="C681" s="41"/>
      <c r="D681" s="42"/>
      <c r="E681" s="42"/>
      <c r="F681" s="42"/>
      <c r="G681" s="42"/>
      <c r="H681" s="42"/>
      <c r="I681" s="42"/>
      <c r="J681" s="42"/>
      <c r="K681" s="42"/>
      <c r="L681" s="42"/>
      <c r="M681" s="42"/>
      <c r="N681" s="42"/>
      <c r="O681" s="42"/>
      <c r="P681" s="42"/>
      <c r="Q681" s="42"/>
      <c r="R681" s="42"/>
      <c r="S681" s="42"/>
      <c r="T681" s="42"/>
      <c r="U681" s="42"/>
      <c r="V681" s="42"/>
      <c r="W681" s="42"/>
      <c r="X681" s="42"/>
      <c r="Y681" s="42"/>
      <c r="Z681" s="42"/>
      <c r="AA681" s="42"/>
      <c r="AB681" s="43"/>
      <c r="AC681" s="43"/>
      <c r="AD681" s="43"/>
      <c r="AE681" s="43"/>
      <c r="AF681" s="43"/>
      <c r="AG681" s="43"/>
      <c r="AH681" s="43"/>
      <c r="AI681" s="43"/>
      <c r="AJ681" s="43"/>
      <c r="AK681" s="43"/>
      <c r="AL681" s="43"/>
      <c r="AM681" s="43"/>
      <c r="AN681" s="43"/>
      <c r="AO681" s="43"/>
      <c r="AP681" s="43"/>
      <c r="AQ681" s="43"/>
      <c r="AR681" s="43"/>
      <c r="AS681" s="43"/>
      <c r="AT681" s="43"/>
      <c r="AU681" s="43"/>
      <c r="AV681" s="43"/>
      <c r="AW681" s="43"/>
      <c r="AX681" s="43"/>
      <c r="AY681" s="43"/>
      <c r="AZ681" s="43"/>
      <c r="BA681" s="43"/>
      <c r="BB681" s="43"/>
      <c r="BC681" s="43"/>
      <c r="BD681" s="43"/>
      <c r="BE681" s="43"/>
      <c r="BF681" s="43"/>
      <c r="BG681" s="43"/>
      <c r="BH681" s="43"/>
      <c r="BI681" s="43"/>
      <c r="BJ681" s="43"/>
      <c r="BK681" s="43"/>
      <c r="BL681" s="43"/>
      <c r="BM681" s="43"/>
      <c r="BN681" s="43"/>
      <c r="BO681" s="43"/>
      <c r="BP681" s="43"/>
      <c r="BQ681" s="43"/>
      <c r="BR681" s="43"/>
      <c r="BS681" s="43"/>
      <c r="BT681" s="43"/>
      <c r="BU681" s="43"/>
      <c r="BV681" s="43"/>
      <c r="BW681" s="43"/>
      <c r="BX681" s="43"/>
      <c r="BY681" s="43"/>
      <c r="BZ681" s="43"/>
      <c r="CA681" s="43"/>
      <c r="CB681" s="43"/>
      <c r="CC681" s="43"/>
      <c r="CD681" s="43"/>
      <c r="CE681" s="43"/>
      <c r="CF681" s="43"/>
      <c r="CG681" s="43"/>
      <c r="CH681" s="43"/>
      <c r="CI681" s="43"/>
      <c r="CJ681" s="43"/>
      <c r="CK681" s="43"/>
      <c r="CL681" s="43"/>
      <c r="CM681" s="43"/>
      <c r="CN681" s="43"/>
      <c r="CO681" s="43"/>
      <c r="CP681" s="43"/>
      <c r="CQ681" s="43"/>
      <c r="CR681" s="43"/>
      <c r="CS681" s="43"/>
      <c r="CT681" s="43"/>
      <c r="CU681" s="43"/>
      <c r="CV681" s="43"/>
      <c r="CW681" s="43"/>
      <c r="CX681" s="43"/>
      <c r="CY681" s="43"/>
      <c r="CZ681" s="43"/>
      <c r="DA681" s="43"/>
      <c r="DB681" s="43"/>
      <c r="DC681" s="43"/>
    </row>
    <row r="682" spans="1:107" x14ac:dyDescent="0.25">
      <c r="A682" s="41"/>
      <c r="B682" s="41"/>
      <c r="C682" s="41"/>
      <c r="D682" s="42"/>
      <c r="E682" s="42"/>
      <c r="F682" s="42"/>
      <c r="G682" s="42"/>
      <c r="H682" s="42"/>
      <c r="I682" s="42"/>
      <c r="J682" s="42"/>
      <c r="K682" s="42"/>
      <c r="L682" s="42"/>
      <c r="M682" s="42"/>
      <c r="N682" s="42"/>
      <c r="O682" s="42"/>
      <c r="P682" s="42"/>
      <c r="Q682" s="42"/>
      <c r="R682" s="42"/>
      <c r="S682" s="42"/>
      <c r="T682" s="42"/>
      <c r="U682" s="42"/>
      <c r="V682" s="42"/>
      <c r="W682" s="42"/>
      <c r="X682" s="42"/>
      <c r="Y682" s="42"/>
      <c r="Z682" s="42"/>
      <c r="AA682" s="42"/>
      <c r="AB682" s="43"/>
      <c r="AC682" s="43"/>
      <c r="AD682" s="43"/>
      <c r="AE682" s="43"/>
      <c r="AF682" s="43"/>
      <c r="AG682" s="43"/>
      <c r="AH682" s="43"/>
      <c r="AI682" s="43"/>
      <c r="AJ682" s="43"/>
      <c r="AK682" s="43"/>
      <c r="AL682" s="43"/>
      <c r="AM682" s="43"/>
      <c r="AN682" s="43"/>
      <c r="AO682" s="43"/>
      <c r="AP682" s="43"/>
      <c r="AQ682" s="43"/>
      <c r="AR682" s="43"/>
      <c r="AS682" s="43"/>
      <c r="AT682" s="43"/>
      <c r="AU682" s="43"/>
      <c r="AV682" s="43"/>
      <c r="AW682" s="43"/>
      <c r="AX682" s="43"/>
      <c r="AY682" s="43"/>
      <c r="AZ682" s="43"/>
      <c r="BA682" s="43"/>
      <c r="BB682" s="43"/>
      <c r="BC682" s="43"/>
      <c r="BD682" s="43"/>
      <c r="BE682" s="43"/>
      <c r="BF682" s="43"/>
      <c r="BG682" s="43"/>
      <c r="BH682" s="43"/>
      <c r="BI682" s="43"/>
      <c r="BJ682" s="43"/>
      <c r="BK682" s="43"/>
      <c r="BL682" s="43"/>
      <c r="BM682" s="43"/>
      <c r="BN682" s="43"/>
      <c r="BO682" s="43"/>
      <c r="BP682" s="43"/>
      <c r="BQ682" s="43"/>
      <c r="BR682" s="43"/>
      <c r="BS682" s="43"/>
      <c r="BT682" s="43"/>
      <c r="BU682" s="43"/>
      <c r="BV682" s="43"/>
      <c r="BW682" s="43"/>
      <c r="BX682" s="43"/>
      <c r="BY682" s="43"/>
      <c r="BZ682" s="43"/>
      <c r="CA682" s="43"/>
      <c r="CB682" s="43"/>
      <c r="CC682" s="43"/>
      <c r="CD682" s="43"/>
      <c r="CE682" s="43"/>
      <c r="CF682" s="43"/>
      <c r="CG682" s="43"/>
      <c r="CH682" s="43"/>
      <c r="CI682" s="43"/>
      <c r="CJ682" s="43"/>
      <c r="CK682" s="43"/>
      <c r="CL682" s="43"/>
      <c r="CM682" s="43"/>
      <c r="CN682" s="43"/>
      <c r="CO682" s="43"/>
      <c r="CP682" s="43"/>
      <c r="CQ682" s="43"/>
      <c r="CR682" s="43"/>
      <c r="CS682" s="43"/>
      <c r="CT682" s="43"/>
      <c r="CU682" s="43"/>
      <c r="CV682" s="43"/>
      <c r="CW682" s="43"/>
      <c r="CX682" s="43"/>
      <c r="CY682" s="43"/>
      <c r="CZ682" s="43"/>
      <c r="DA682" s="43"/>
      <c r="DB682" s="43"/>
      <c r="DC682" s="43"/>
    </row>
    <row r="683" spans="1:107" x14ac:dyDescent="0.25">
      <c r="A683" s="41"/>
      <c r="B683" s="41"/>
      <c r="C683" s="41"/>
      <c r="D683" s="42"/>
      <c r="E683" s="42"/>
      <c r="F683" s="42"/>
      <c r="G683" s="42"/>
      <c r="H683" s="42"/>
      <c r="I683" s="42"/>
      <c r="J683" s="42"/>
      <c r="K683" s="42"/>
      <c r="L683" s="42"/>
      <c r="M683" s="42"/>
      <c r="N683" s="42"/>
      <c r="O683" s="42"/>
      <c r="P683" s="42"/>
      <c r="Q683" s="42"/>
      <c r="R683" s="42"/>
      <c r="S683" s="42"/>
      <c r="T683" s="42"/>
      <c r="U683" s="42"/>
      <c r="V683" s="42"/>
      <c r="W683" s="42"/>
      <c r="X683" s="42"/>
      <c r="Y683" s="42"/>
      <c r="Z683" s="42"/>
      <c r="AA683" s="42"/>
      <c r="AB683" s="43"/>
      <c r="AC683" s="43"/>
      <c r="AD683" s="43"/>
      <c r="AE683" s="43"/>
      <c r="AF683" s="43"/>
      <c r="AG683" s="43"/>
      <c r="AH683" s="43"/>
      <c r="AI683" s="43"/>
      <c r="AJ683" s="43"/>
      <c r="AK683" s="43"/>
      <c r="AL683" s="43"/>
      <c r="AM683" s="43"/>
      <c r="AN683" s="43"/>
      <c r="AO683" s="43"/>
      <c r="AP683" s="43"/>
      <c r="AQ683" s="43"/>
      <c r="AR683" s="43"/>
      <c r="AS683" s="43"/>
      <c r="AT683" s="43"/>
      <c r="AU683" s="43"/>
      <c r="AV683" s="43"/>
      <c r="AW683" s="43"/>
      <c r="AX683" s="43"/>
      <c r="AY683" s="43"/>
      <c r="AZ683" s="43"/>
      <c r="BA683" s="43"/>
      <c r="BB683" s="43"/>
      <c r="BC683" s="43"/>
      <c r="BD683" s="43"/>
      <c r="BE683" s="43"/>
      <c r="BF683" s="43"/>
      <c r="BG683" s="43"/>
      <c r="BH683" s="43"/>
      <c r="BI683" s="43"/>
      <c r="BJ683" s="43"/>
      <c r="BK683" s="43"/>
      <c r="BL683" s="43"/>
      <c r="BM683" s="43"/>
      <c r="BN683" s="43"/>
      <c r="BO683" s="43"/>
      <c r="BP683" s="43"/>
      <c r="BQ683" s="43"/>
      <c r="BR683" s="43"/>
      <c r="BS683" s="43"/>
      <c r="BT683" s="43"/>
      <c r="BU683" s="43"/>
      <c r="BV683" s="43"/>
      <c r="BW683" s="43"/>
      <c r="BX683" s="43"/>
      <c r="BY683" s="43"/>
      <c r="BZ683" s="43"/>
      <c r="CA683" s="43"/>
      <c r="CB683" s="43"/>
      <c r="CC683" s="43"/>
      <c r="CD683" s="43"/>
      <c r="CE683" s="43"/>
      <c r="CF683" s="43"/>
      <c r="CG683" s="43"/>
      <c r="CH683" s="43"/>
      <c r="CI683" s="43"/>
      <c r="CJ683" s="43"/>
      <c r="CK683" s="43"/>
      <c r="CL683" s="43"/>
      <c r="CM683" s="43"/>
      <c r="CN683" s="43"/>
      <c r="CO683" s="43"/>
      <c r="CP683" s="43"/>
      <c r="CQ683" s="43"/>
      <c r="CR683" s="43"/>
      <c r="CS683" s="43"/>
      <c r="CT683" s="43"/>
      <c r="CU683" s="43"/>
      <c r="CV683" s="43"/>
      <c r="CW683" s="43"/>
      <c r="CX683" s="43"/>
      <c r="CY683" s="43"/>
      <c r="CZ683" s="43"/>
      <c r="DA683" s="43"/>
      <c r="DB683" s="43"/>
      <c r="DC683" s="43"/>
    </row>
    <row r="684" spans="1:107" x14ac:dyDescent="0.25">
      <c r="A684" s="41"/>
      <c r="B684" s="41"/>
      <c r="C684" s="41"/>
      <c r="D684" s="42"/>
      <c r="E684" s="42"/>
      <c r="F684" s="42"/>
      <c r="G684" s="42"/>
      <c r="H684" s="42"/>
      <c r="I684" s="42"/>
      <c r="J684" s="42"/>
      <c r="K684" s="42"/>
      <c r="L684" s="42"/>
      <c r="M684" s="42"/>
      <c r="N684" s="42"/>
      <c r="O684" s="42"/>
      <c r="P684" s="42"/>
      <c r="Q684" s="42"/>
      <c r="R684" s="42"/>
      <c r="S684" s="42"/>
      <c r="T684" s="42"/>
      <c r="U684" s="42"/>
      <c r="V684" s="42"/>
      <c r="W684" s="42"/>
      <c r="X684" s="42"/>
      <c r="Y684" s="42"/>
      <c r="Z684" s="42"/>
      <c r="AA684" s="42"/>
      <c r="AB684" s="43"/>
      <c r="AC684" s="43"/>
      <c r="AD684" s="43"/>
      <c r="AE684" s="43"/>
      <c r="AF684" s="43"/>
      <c r="AG684" s="43"/>
      <c r="AH684" s="43"/>
      <c r="AI684" s="43"/>
      <c r="AJ684" s="43"/>
      <c r="AK684" s="43"/>
      <c r="AL684" s="43"/>
      <c r="AM684" s="43"/>
      <c r="AN684" s="43"/>
      <c r="AO684" s="43"/>
      <c r="AP684" s="43"/>
      <c r="AQ684" s="43"/>
      <c r="AR684" s="43"/>
      <c r="AS684" s="43"/>
      <c r="AT684" s="43"/>
      <c r="AU684" s="43"/>
      <c r="AV684" s="43"/>
      <c r="AW684" s="43"/>
      <c r="AX684" s="43"/>
      <c r="AY684" s="43"/>
      <c r="AZ684" s="43"/>
      <c r="BA684" s="43"/>
      <c r="BB684" s="43"/>
      <c r="BC684" s="43"/>
      <c r="BD684" s="43"/>
      <c r="BE684" s="43"/>
      <c r="BF684" s="43"/>
      <c r="BG684" s="43"/>
      <c r="BH684" s="43"/>
      <c r="BI684" s="43"/>
      <c r="BJ684" s="43"/>
      <c r="BK684" s="43"/>
      <c r="BL684" s="43"/>
      <c r="BM684" s="43"/>
      <c r="BN684" s="43"/>
      <c r="BO684" s="43"/>
      <c r="BP684" s="43"/>
      <c r="BQ684" s="43"/>
      <c r="BR684" s="43"/>
      <c r="BS684" s="43"/>
      <c r="BT684" s="43"/>
      <c r="BU684" s="43"/>
      <c r="BV684" s="43"/>
      <c r="BW684" s="43"/>
      <c r="BX684" s="43"/>
      <c r="BY684" s="43"/>
      <c r="BZ684" s="43"/>
      <c r="CA684" s="43"/>
      <c r="CB684" s="43"/>
      <c r="CC684" s="43"/>
      <c r="CD684" s="43"/>
      <c r="CE684" s="43"/>
      <c r="CF684" s="43"/>
      <c r="CG684" s="43"/>
      <c r="CH684" s="43"/>
      <c r="CI684" s="43"/>
      <c r="CJ684" s="43"/>
      <c r="CK684" s="43"/>
      <c r="CL684" s="43"/>
      <c r="CM684" s="43"/>
      <c r="CN684" s="43"/>
      <c r="CO684" s="43"/>
      <c r="CP684" s="43"/>
      <c r="CQ684" s="43"/>
      <c r="CR684" s="43"/>
      <c r="CS684" s="43"/>
      <c r="CT684" s="43"/>
      <c r="CU684" s="43"/>
      <c r="CV684" s="43"/>
      <c r="CW684" s="43"/>
      <c r="CX684" s="43"/>
      <c r="CY684" s="43"/>
      <c r="CZ684" s="43"/>
      <c r="DA684" s="43"/>
      <c r="DB684" s="43"/>
      <c r="DC684" s="43"/>
    </row>
    <row r="685" spans="1:107" x14ac:dyDescent="0.25">
      <c r="A685" s="41"/>
      <c r="B685" s="41"/>
      <c r="C685" s="41"/>
      <c r="D685" s="42"/>
      <c r="E685" s="42"/>
      <c r="F685" s="42"/>
      <c r="G685" s="42"/>
      <c r="H685" s="42"/>
      <c r="I685" s="42"/>
      <c r="J685" s="42"/>
      <c r="K685" s="42"/>
      <c r="L685" s="42"/>
      <c r="M685" s="42"/>
      <c r="N685" s="42"/>
      <c r="O685" s="42"/>
      <c r="P685" s="42"/>
      <c r="Q685" s="42"/>
      <c r="R685" s="42"/>
      <c r="S685" s="42"/>
      <c r="T685" s="42"/>
      <c r="U685" s="42"/>
      <c r="V685" s="42"/>
      <c r="W685" s="42"/>
      <c r="X685" s="42"/>
      <c r="Y685" s="42"/>
      <c r="Z685" s="42"/>
      <c r="AA685" s="42"/>
      <c r="AB685" s="43"/>
      <c r="AC685" s="43"/>
      <c r="AD685" s="43"/>
      <c r="AE685" s="43"/>
      <c r="AF685" s="43"/>
      <c r="AG685" s="43"/>
      <c r="AH685" s="43"/>
      <c r="AI685" s="43"/>
      <c r="AJ685" s="43"/>
      <c r="AK685" s="43"/>
      <c r="AL685" s="43"/>
      <c r="AM685" s="43"/>
      <c r="AN685" s="43"/>
      <c r="AO685" s="43"/>
      <c r="AP685" s="43"/>
      <c r="AQ685" s="43"/>
      <c r="AR685" s="43"/>
      <c r="AS685" s="43"/>
      <c r="AT685" s="43"/>
      <c r="AU685" s="43"/>
      <c r="AV685" s="43"/>
      <c r="AW685" s="43"/>
      <c r="AX685" s="43"/>
      <c r="AY685" s="43"/>
      <c r="AZ685" s="43"/>
      <c r="BA685" s="43"/>
      <c r="BB685" s="43"/>
      <c r="BC685" s="43"/>
      <c r="BD685" s="43"/>
      <c r="BE685" s="43"/>
      <c r="BF685" s="43"/>
      <c r="BG685" s="43"/>
      <c r="BH685" s="43"/>
      <c r="BI685" s="43"/>
      <c r="BJ685" s="43"/>
      <c r="BK685" s="43"/>
      <c r="BL685" s="43"/>
      <c r="BM685" s="43"/>
      <c r="BN685" s="43"/>
      <c r="BO685" s="43"/>
      <c r="BP685" s="43"/>
      <c r="BQ685" s="43"/>
      <c r="BR685" s="43"/>
      <c r="BS685" s="43"/>
      <c r="BT685" s="43"/>
      <c r="BU685" s="43"/>
      <c r="BV685" s="43"/>
      <c r="BW685" s="43"/>
      <c r="BX685" s="43"/>
      <c r="BY685" s="43"/>
      <c r="BZ685" s="43"/>
      <c r="CA685" s="43"/>
      <c r="CB685" s="43"/>
      <c r="CC685" s="43"/>
      <c r="CD685" s="43"/>
      <c r="CE685" s="43"/>
      <c r="CF685" s="43"/>
      <c r="CG685" s="43"/>
      <c r="CH685" s="43"/>
      <c r="CI685" s="43"/>
      <c r="CJ685" s="43"/>
      <c r="CK685" s="43"/>
      <c r="CL685" s="43"/>
      <c r="CM685" s="43"/>
      <c r="CN685" s="43"/>
      <c r="CO685" s="43"/>
      <c r="CP685" s="43"/>
      <c r="CQ685" s="43"/>
      <c r="CR685" s="43"/>
      <c r="CS685" s="43"/>
      <c r="CT685" s="43"/>
      <c r="CU685" s="43"/>
      <c r="CV685" s="43"/>
      <c r="CW685" s="43"/>
      <c r="CX685" s="43"/>
      <c r="CY685" s="43"/>
      <c r="CZ685" s="43"/>
      <c r="DA685" s="43"/>
      <c r="DB685" s="43"/>
      <c r="DC685" s="43"/>
    </row>
    <row r="686" spans="1:107" x14ac:dyDescent="0.25">
      <c r="A686" s="41"/>
      <c r="B686" s="41"/>
      <c r="C686" s="41"/>
      <c r="D686" s="42"/>
      <c r="E686" s="42"/>
      <c r="F686" s="42"/>
      <c r="G686" s="42"/>
      <c r="H686" s="42"/>
      <c r="I686" s="42"/>
      <c r="J686" s="42"/>
      <c r="K686" s="42"/>
      <c r="L686" s="42"/>
      <c r="M686" s="42"/>
      <c r="N686" s="42"/>
      <c r="O686" s="42"/>
      <c r="P686" s="42"/>
      <c r="Q686" s="42"/>
      <c r="R686" s="42"/>
      <c r="S686" s="42"/>
      <c r="T686" s="42"/>
      <c r="U686" s="42"/>
      <c r="V686" s="42"/>
      <c r="W686" s="42"/>
      <c r="X686" s="42"/>
      <c r="Y686" s="42"/>
      <c r="Z686" s="42"/>
      <c r="AA686" s="42"/>
      <c r="AB686" s="43"/>
      <c r="AC686" s="43"/>
      <c r="AD686" s="43"/>
      <c r="AE686" s="43"/>
      <c r="AF686" s="43"/>
      <c r="AG686" s="43"/>
      <c r="AH686" s="43"/>
      <c r="AI686" s="43"/>
      <c r="AJ686" s="43"/>
      <c r="AK686" s="43"/>
      <c r="AL686" s="43"/>
      <c r="AM686" s="43"/>
      <c r="AN686" s="43"/>
      <c r="AO686" s="43"/>
      <c r="AP686" s="43"/>
      <c r="AQ686" s="43"/>
      <c r="AR686" s="43"/>
      <c r="AS686" s="43"/>
      <c r="AT686" s="43"/>
      <c r="AU686" s="43"/>
      <c r="AV686" s="43"/>
      <c r="AW686" s="43"/>
      <c r="AX686" s="43"/>
      <c r="AY686" s="43"/>
      <c r="AZ686" s="43"/>
      <c r="BA686" s="43"/>
      <c r="BB686" s="43"/>
      <c r="BC686" s="43"/>
      <c r="BD686" s="43"/>
      <c r="BE686" s="43"/>
      <c r="BF686" s="43"/>
      <c r="BG686" s="43"/>
      <c r="BH686" s="43"/>
      <c r="BI686" s="43"/>
      <c r="BJ686" s="43"/>
      <c r="BK686" s="43"/>
      <c r="BL686" s="43"/>
      <c r="BM686" s="43"/>
      <c r="BN686" s="43"/>
      <c r="BO686" s="43"/>
      <c r="BP686" s="43"/>
      <c r="BQ686" s="43"/>
      <c r="BR686" s="43"/>
      <c r="BS686" s="43"/>
      <c r="BT686" s="43"/>
      <c r="BU686" s="43"/>
      <c r="BV686" s="43"/>
      <c r="BW686" s="43"/>
      <c r="BX686" s="43"/>
      <c r="BY686" s="43"/>
      <c r="BZ686" s="43"/>
      <c r="CA686" s="43"/>
      <c r="CB686" s="43"/>
      <c r="CC686" s="43"/>
      <c r="CD686" s="43"/>
      <c r="CE686" s="43"/>
      <c r="CF686" s="43"/>
      <c r="CG686" s="43"/>
      <c r="CH686" s="43"/>
      <c r="CI686" s="43"/>
      <c r="CJ686" s="43"/>
      <c r="CK686" s="43"/>
      <c r="CL686" s="43"/>
      <c r="CM686" s="43"/>
      <c r="CN686" s="43"/>
      <c r="CO686" s="43"/>
      <c r="CP686" s="43"/>
      <c r="CQ686" s="43"/>
      <c r="CR686" s="43"/>
      <c r="CS686" s="43"/>
      <c r="CT686" s="43"/>
      <c r="CU686" s="43"/>
      <c r="CV686" s="43"/>
      <c r="CW686" s="43"/>
      <c r="CX686" s="43"/>
      <c r="CY686" s="43"/>
      <c r="CZ686" s="43"/>
      <c r="DA686" s="43"/>
      <c r="DB686" s="43"/>
      <c r="DC686" s="43"/>
    </row>
    <row r="687" spans="1:107" x14ac:dyDescent="0.25">
      <c r="A687" s="41"/>
      <c r="B687" s="41"/>
      <c r="C687" s="41"/>
      <c r="D687" s="42"/>
      <c r="E687" s="42"/>
      <c r="F687" s="42"/>
      <c r="G687" s="42"/>
      <c r="H687" s="42"/>
      <c r="I687" s="42"/>
      <c r="J687" s="42"/>
      <c r="K687" s="42"/>
      <c r="L687" s="42"/>
      <c r="M687" s="42"/>
      <c r="N687" s="42"/>
      <c r="O687" s="42"/>
      <c r="P687" s="42"/>
      <c r="Q687" s="42"/>
      <c r="R687" s="42"/>
      <c r="S687" s="42"/>
      <c r="T687" s="42"/>
      <c r="U687" s="42"/>
      <c r="V687" s="42"/>
      <c r="W687" s="42"/>
      <c r="X687" s="42"/>
      <c r="Y687" s="42"/>
      <c r="Z687" s="42"/>
      <c r="AA687" s="42"/>
      <c r="AB687" s="43"/>
      <c r="AC687" s="43"/>
      <c r="AD687" s="43"/>
      <c r="AE687" s="43"/>
      <c r="AF687" s="43"/>
      <c r="AG687" s="43"/>
      <c r="AH687" s="43"/>
      <c r="AI687" s="43"/>
      <c r="AJ687" s="43"/>
      <c r="AK687" s="43"/>
      <c r="AL687" s="43"/>
      <c r="AM687" s="43"/>
      <c r="AN687" s="43"/>
      <c r="AO687" s="43"/>
      <c r="AP687" s="43"/>
      <c r="AQ687" s="43"/>
      <c r="AR687" s="43"/>
      <c r="AS687" s="43"/>
      <c r="AT687" s="43"/>
      <c r="AU687" s="43"/>
      <c r="AV687" s="43"/>
      <c r="AW687" s="43"/>
      <c r="AX687" s="43"/>
      <c r="AY687" s="43"/>
      <c r="AZ687" s="43"/>
      <c r="BA687" s="43"/>
      <c r="BB687" s="43"/>
      <c r="BC687" s="43"/>
      <c r="BD687" s="43"/>
      <c r="BE687" s="43"/>
      <c r="BF687" s="43"/>
      <c r="BG687" s="43"/>
      <c r="BH687" s="43"/>
      <c r="BI687" s="43"/>
      <c r="BJ687" s="43"/>
      <c r="BK687" s="43"/>
      <c r="BL687" s="43"/>
      <c r="BM687" s="43"/>
      <c r="BN687" s="43"/>
      <c r="BO687" s="43"/>
      <c r="BP687" s="43"/>
      <c r="BQ687" s="43"/>
      <c r="BR687" s="43"/>
      <c r="BS687" s="43"/>
      <c r="BT687" s="43"/>
      <c r="BU687" s="43"/>
      <c r="BV687" s="43"/>
      <c r="BW687" s="43"/>
      <c r="BX687" s="43"/>
      <c r="BY687" s="43"/>
      <c r="BZ687" s="43"/>
      <c r="CA687" s="43"/>
      <c r="CB687" s="43"/>
      <c r="CC687" s="43"/>
      <c r="CD687" s="43"/>
      <c r="CE687" s="43"/>
      <c r="CF687" s="43"/>
      <c r="CG687" s="43"/>
      <c r="CH687" s="43"/>
      <c r="CI687" s="43"/>
      <c r="CJ687" s="43"/>
      <c r="CK687" s="43"/>
      <c r="CL687" s="43"/>
      <c r="CM687" s="43"/>
      <c r="CN687" s="43"/>
      <c r="CO687" s="43"/>
      <c r="CP687" s="43"/>
      <c r="CQ687" s="43"/>
      <c r="CR687" s="43"/>
      <c r="CS687" s="43"/>
      <c r="CT687" s="43"/>
      <c r="CU687" s="43"/>
      <c r="CV687" s="43"/>
      <c r="CW687" s="43"/>
      <c r="CX687" s="43"/>
      <c r="CY687" s="43"/>
      <c r="CZ687" s="43"/>
      <c r="DA687" s="43"/>
      <c r="DB687" s="43"/>
      <c r="DC687" s="43"/>
    </row>
    <row r="688" spans="1:107" x14ac:dyDescent="0.25">
      <c r="A688" s="41"/>
      <c r="B688" s="41"/>
      <c r="C688" s="41"/>
      <c r="D688" s="42"/>
      <c r="E688" s="42"/>
      <c r="F688" s="42"/>
      <c r="G688" s="42"/>
      <c r="H688" s="42"/>
      <c r="I688" s="42"/>
      <c r="J688" s="42"/>
      <c r="K688" s="42"/>
      <c r="L688" s="42"/>
      <c r="M688" s="42"/>
      <c r="N688" s="42"/>
      <c r="O688" s="42"/>
      <c r="P688" s="42"/>
      <c r="Q688" s="42"/>
      <c r="R688" s="42"/>
      <c r="S688" s="42"/>
      <c r="T688" s="42"/>
      <c r="U688" s="42"/>
      <c r="V688" s="42"/>
      <c r="W688" s="42"/>
      <c r="X688" s="42"/>
      <c r="Y688" s="42"/>
      <c r="Z688" s="42"/>
      <c r="AA688" s="42"/>
      <c r="AB688" s="43"/>
      <c r="AC688" s="43"/>
      <c r="AD688" s="43"/>
      <c r="AE688" s="43"/>
      <c r="AF688" s="43"/>
      <c r="AG688" s="43"/>
      <c r="AH688" s="43"/>
      <c r="AI688" s="43"/>
      <c r="AJ688" s="43"/>
      <c r="AK688" s="43"/>
      <c r="AL688" s="43"/>
      <c r="AM688" s="43"/>
      <c r="AN688" s="43"/>
      <c r="AO688" s="43"/>
      <c r="AP688" s="43"/>
      <c r="AQ688" s="43"/>
      <c r="AR688" s="43"/>
      <c r="AS688" s="43"/>
      <c r="AT688" s="43"/>
      <c r="AU688" s="43"/>
      <c r="AV688" s="43"/>
      <c r="AW688" s="43"/>
      <c r="AX688" s="43"/>
      <c r="AY688" s="43"/>
      <c r="AZ688" s="43"/>
      <c r="BA688" s="43"/>
      <c r="BB688" s="43"/>
      <c r="BC688" s="43"/>
      <c r="BD688" s="43"/>
      <c r="BE688" s="43"/>
      <c r="BF688" s="43"/>
      <c r="BG688" s="43"/>
      <c r="BH688" s="43"/>
      <c r="BI688" s="43"/>
      <c r="BJ688" s="43"/>
      <c r="BK688" s="43"/>
      <c r="BL688" s="43"/>
      <c r="BM688" s="43"/>
      <c r="BN688" s="43"/>
      <c r="BO688" s="43"/>
      <c r="BP688" s="43"/>
      <c r="BQ688" s="43"/>
      <c r="BR688" s="43"/>
      <c r="BS688" s="43"/>
      <c r="BT688" s="43"/>
      <c r="BU688" s="43"/>
      <c r="BV688" s="43"/>
      <c r="BW688" s="43"/>
      <c r="BX688" s="43"/>
      <c r="BY688" s="43"/>
      <c r="BZ688" s="43"/>
      <c r="CA688" s="43"/>
      <c r="CB688" s="43"/>
      <c r="CC688" s="43"/>
      <c r="CD688" s="43"/>
      <c r="CE688" s="43"/>
      <c r="CF688" s="43"/>
      <c r="CG688" s="43"/>
      <c r="CH688" s="43"/>
      <c r="CI688" s="43"/>
      <c r="CJ688" s="43"/>
      <c r="CK688" s="43"/>
      <c r="CL688" s="43"/>
      <c r="CM688" s="43"/>
      <c r="CN688" s="43"/>
      <c r="CO688" s="43"/>
      <c r="CP688" s="43"/>
      <c r="CQ688" s="43"/>
      <c r="CR688" s="43"/>
      <c r="CS688" s="43"/>
      <c r="CT688" s="43"/>
      <c r="CU688" s="43"/>
      <c r="CV688" s="43"/>
      <c r="CW688" s="43"/>
      <c r="CX688" s="43"/>
      <c r="CY688" s="43"/>
      <c r="CZ688" s="43"/>
      <c r="DA688" s="43"/>
      <c r="DB688" s="43"/>
      <c r="DC688" s="43"/>
    </row>
    <row r="689" spans="1:107" x14ac:dyDescent="0.25">
      <c r="A689" s="41"/>
      <c r="B689" s="41"/>
      <c r="C689" s="41"/>
      <c r="D689" s="42"/>
      <c r="E689" s="42"/>
      <c r="F689" s="42"/>
      <c r="G689" s="42"/>
      <c r="H689" s="42"/>
      <c r="I689" s="42"/>
      <c r="J689" s="42"/>
      <c r="K689" s="42"/>
      <c r="L689" s="42"/>
      <c r="M689" s="42"/>
      <c r="N689" s="42"/>
      <c r="O689" s="42"/>
      <c r="P689" s="42"/>
      <c r="Q689" s="42"/>
      <c r="R689" s="42"/>
      <c r="S689" s="42"/>
      <c r="T689" s="42"/>
      <c r="U689" s="42"/>
      <c r="V689" s="42"/>
      <c r="W689" s="42"/>
      <c r="X689" s="42"/>
      <c r="Y689" s="42"/>
      <c r="Z689" s="42"/>
      <c r="AA689" s="42"/>
      <c r="AB689" s="43"/>
      <c r="AC689" s="43"/>
      <c r="AD689" s="43"/>
      <c r="AE689" s="43"/>
      <c r="AF689" s="43"/>
      <c r="AG689" s="43"/>
      <c r="AH689" s="43"/>
      <c r="AI689" s="43"/>
      <c r="AJ689" s="43"/>
      <c r="AK689" s="43"/>
      <c r="AL689" s="43"/>
      <c r="AM689" s="43"/>
      <c r="AN689" s="43"/>
      <c r="AO689" s="43"/>
      <c r="AP689" s="43"/>
      <c r="AQ689" s="43"/>
      <c r="AR689" s="43"/>
      <c r="AS689" s="43"/>
      <c r="AT689" s="43"/>
      <c r="AU689" s="43"/>
      <c r="AV689" s="43"/>
      <c r="AW689" s="43"/>
      <c r="AX689" s="43"/>
      <c r="AY689" s="43"/>
      <c r="AZ689" s="43"/>
      <c r="BA689" s="43"/>
      <c r="BB689" s="43"/>
      <c r="BC689" s="43"/>
      <c r="BD689" s="43"/>
      <c r="BE689" s="43"/>
      <c r="BF689" s="43"/>
      <c r="BG689" s="43"/>
      <c r="BH689" s="43"/>
      <c r="BI689" s="43"/>
      <c r="BJ689" s="43"/>
      <c r="BK689" s="43"/>
      <c r="BL689" s="43"/>
      <c r="BM689" s="43"/>
      <c r="BN689" s="43"/>
      <c r="BO689" s="43"/>
      <c r="BP689" s="43"/>
      <c r="BQ689" s="43"/>
      <c r="BR689" s="43"/>
      <c r="BS689" s="43"/>
      <c r="BT689" s="43"/>
      <c r="BU689" s="43"/>
      <c r="BV689" s="43"/>
      <c r="BW689" s="43"/>
      <c r="BX689" s="43"/>
      <c r="BY689" s="43"/>
      <c r="BZ689" s="43"/>
      <c r="CA689" s="43"/>
      <c r="CB689" s="43"/>
      <c r="CC689" s="43"/>
      <c r="CD689" s="43"/>
      <c r="CE689" s="43"/>
      <c r="CF689" s="43"/>
      <c r="CG689" s="43"/>
      <c r="CH689" s="43"/>
      <c r="CI689" s="43"/>
      <c r="CJ689" s="43"/>
      <c r="CK689" s="43"/>
      <c r="CL689" s="43"/>
      <c r="CM689" s="43"/>
      <c r="CN689" s="43"/>
      <c r="CO689" s="43"/>
      <c r="CP689" s="43"/>
      <c r="CQ689" s="43"/>
      <c r="CR689" s="43"/>
      <c r="CS689" s="43"/>
      <c r="CT689" s="43"/>
      <c r="CU689" s="43"/>
      <c r="CV689" s="43"/>
      <c r="CW689" s="43"/>
      <c r="CX689" s="43"/>
      <c r="CY689" s="43"/>
      <c r="CZ689" s="43"/>
      <c r="DA689" s="43"/>
      <c r="DB689" s="43"/>
      <c r="DC689" s="43"/>
    </row>
    <row r="690" spans="1:107" x14ac:dyDescent="0.25">
      <c r="A690" s="41"/>
      <c r="B690" s="41"/>
      <c r="C690" s="41"/>
      <c r="D690" s="42"/>
      <c r="E690" s="42"/>
      <c r="F690" s="42"/>
      <c r="G690" s="42"/>
      <c r="H690" s="42"/>
      <c r="I690" s="42"/>
      <c r="J690" s="42"/>
      <c r="K690" s="42"/>
      <c r="L690" s="42"/>
      <c r="M690" s="42"/>
      <c r="N690" s="42"/>
      <c r="O690" s="42"/>
      <c r="P690" s="42"/>
      <c r="Q690" s="42"/>
      <c r="R690" s="42"/>
      <c r="S690" s="42"/>
      <c r="T690" s="42"/>
      <c r="U690" s="42"/>
      <c r="V690" s="42"/>
      <c r="W690" s="42"/>
      <c r="X690" s="42"/>
      <c r="Y690" s="42"/>
      <c r="Z690" s="42"/>
      <c r="AA690" s="42"/>
      <c r="AB690" s="43"/>
      <c r="AC690" s="43"/>
      <c r="AD690" s="43"/>
      <c r="AE690" s="43"/>
      <c r="AF690" s="43"/>
      <c r="AG690" s="43"/>
      <c r="AH690" s="43"/>
      <c r="AI690" s="43"/>
      <c r="AJ690" s="43"/>
      <c r="AK690" s="43"/>
      <c r="AL690" s="43"/>
      <c r="AM690" s="43"/>
      <c r="AN690" s="43"/>
      <c r="AO690" s="43"/>
      <c r="AP690" s="43"/>
      <c r="AQ690" s="43"/>
      <c r="AR690" s="43"/>
      <c r="AS690" s="43"/>
      <c r="AT690" s="43"/>
      <c r="AU690" s="43"/>
      <c r="AV690" s="43"/>
      <c r="AW690" s="43"/>
      <c r="AX690" s="43"/>
      <c r="AY690" s="43"/>
      <c r="AZ690" s="43"/>
      <c r="BA690" s="43"/>
      <c r="BB690" s="43"/>
      <c r="BC690" s="43"/>
      <c r="BD690" s="43"/>
      <c r="BE690" s="43"/>
      <c r="BF690" s="43"/>
      <c r="BG690" s="43"/>
      <c r="BH690" s="43"/>
      <c r="BI690" s="43"/>
      <c r="BJ690" s="43"/>
      <c r="BK690" s="43"/>
      <c r="BL690" s="43"/>
      <c r="BM690" s="43"/>
      <c r="BN690" s="43"/>
      <c r="BO690" s="43"/>
      <c r="BP690" s="43"/>
      <c r="BQ690" s="43"/>
      <c r="BR690" s="43"/>
      <c r="BS690" s="43"/>
      <c r="BT690" s="43"/>
      <c r="BU690" s="43"/>
      <c r="BV690" s="43"/>
      <c r="BW690" s="43"/>
      <c r="BX690" s="43"/>
      <c r="BY690" s="43"/>
      <c r="BZ690" s="43"/>
      <c r="CA690" s="43"/>
      <c r="CB690" s="43"/>
      <c r="CC690" s="43"/>
      <c r="CD690" s="43"/>
      <c r="CE690" s="43"/>
      <c r="CF690" s="43"/>
      <c r="CG690" s="43"/>
      <c r="CH690" s="43"/>
      <c r="CI690" s="43"/>
      <c r="CJ690" s="43"/>
      <c r="CK690" s="43"/>
      <c r="CL690" s="43"/>
      <c r="CM690" s="43"/>
      <c r="CN690" s="43"/>
      <c r="CO690" s="43"/>
      <c r="CP690" s="43"/>
      <c r="CQ690" s="43"/>
      <c r="CR690" s="43"/>
      <c r="CS690" s="43"/>
      <c r="CT690" s="43"/>
      <c r="CU690" s="43"/>
      <c r="CV690" s="43"/>
      <c r="CW690" s="43"/>
      <c r="CX690" s="43"/>
      <c r="CY690" s="43"/>
      <c r="CZ690" s="43"/>
      <c r="DA690" s="43"/>
      <c r="DB690" s="43"/>
      <c r="DC690" s="43"/>
    </row>
    <row r="691" spans="1:107" x14ac:dyDescent="0.25">
      <c r="A691" s="41"/>
      <c r="B691" s="41"/>
      <c r="C691" s="41"/>
      <c r="D691" s="42"/>
      <c r="E691" s="42"/>
      <c r="F691" s="42"/>
      <c r="G691" s="42"/>
      <c r="H691" s="42"/>
      <c r="I691" s="42"/>
      <c r="J691" s="42"/>
      <c r="K691" s="42"/>
      <c r="L691" s="42"/>
      <c r="M691" s="42"/>
      <c r="N691" s="42"/>
      <c r="O691" s="42"/>
      <c r="P691" s="42"/>
      <c r="Q691" s="42"/>
      <c r="R691" s="42"/>
      <c r="S691" s="42"/>
      <c r="T691" s="42"/>
      <c r="U691" s="42"/>
      <c r="V691" s="42"/>
      <c r="W691" s="42"/>
      <c r="X691" s="42"/>
      <c r="Y691" s="42"/>
      <c r="Z691" s="42"/>
      <c r="AA691" s="42"/>
      <c r="AB691" s="43"/>
      <c r="AC691" s="43"/>
      <c r="AD691" s="43"/>
      <c r="AE691" s="43"/>
      <c r="AF691" s="43"/>
      <c r="AG691" s="43"/>
      <c r="AH691" s="43"/>
      <c r="AI691" s="43"/>
      <c r="AJ691" s="43"/>
      <c r="AK691" s="43"/>
      <c r="AL691" s="43"/>
      <c r="AM691" s="43"/>
      <c r="AN691" s="43"/>
      <c r="AO691" s="43"/>
      <c r="AP691" s="43"/>
      <c r="AQ691" s="43"/>
      <c r="AR691" s="43"/>
      <c r="AS691" s="43"/>
      <c r="AT691" s="43"/>
      <c r="AU691" s="43"/>
      <c r="AV691" s="43"/>
      <c r="AW691" s="43"/>
      <c r="AX691" s="43"/>
      <c r="AY691" s="43"/>
      <c r="AZ691" s="43"/>
      <c r="BA691" s="43"/>
      <c r="BB691" s="43"/>
      <c r="BC691" s="43"/>
      <c r="BD691" s="43"/>
      <c r="BE691" s="43"/>
      <c r="BF691" s="43"/>
      <c r="BG691" s="43"/>
      <c r="BH691" s="43"/>
      <c r="BI691" s="43"/>
      <c r="BJ691" s="43"/>
      <c r="BK691" s="43"/>
      <c r="BL691" s="43"/>
      <c r="BM691" s="43"/>
      <c r="BN691" s="43"/>
      <c r="BO691" s="43"/>
      <c r="BP691" s="43"/>
      <c r="BQ691" s="43"/>
      <c r="BR691" s="43"/>
      <c r="BS691" s="43"/>
      <c r="BT691" s="43"/>
      <c r="BU691" s="43"/>
      <c r="BV691" s="43"/>
      <c r="BW691" s="43"/>
      <c r="BX691" s="43"/>
      <c r="BY691" s="43"/>
      <c r="BZ691" s="43"/>
      <c r="CA691" s="43"/>
      <c r="CB691" s="43"/>
      <c r="CC691" s="43"/>
      <c r="CD691" s="43"/>
      <c r="CE691" s="43"/>
      <c r="CF691" s="43"/>
      <c r="CG691" s="43"/>
      <c r="CH691" s="43"/>
      <c r="CI691" s="43"/>
      <c r="CJ691" s="43"/>
      <c r="CK691" s="43"/>
      <c r="CL691" s="43"/>
      <c r="CM691" s="43"/>
      <c r="CN691" s="43"/>
      <c r="CO691" s="43"/>
      <c r="CP691" s="43"/>
      <c r="CQ691" s="43"/>
      <c r="CR691" s="43"/>
      <c r="CS691" s="43"/>
      <c r="CT691" s="43"/>
      <c r="CU691" s="43"/>
      <c r="CV691" s="43"/>
      <c r="CW691" s="43"/>
      <c r="CX691" s="43"/>
      <c r="CY691" s="43"/>
      <c r="CZ691" s="43"/>
      <c r="DA691" s="43"/>
      <c r="DB691" s="43"/>
      <c r="DC691" s="43"/>
    </row>
    <row r="692" spans="1:107" x14ac:dyDescent="0.25">
      <c r="A692" s="41"/>
      <c r="B692" s="41"/>
      <c r="C692" s="41"/>
      <c r="D692" s="42"/>
      <c r="E692" s="42"/>
      <c r="F692" s="42"/>
      <c r="G692" s="42"/>
      <c r="H692" s="42"/>
      <c r="I692" s="42"/>
      <c r="J692" s="42"/>
      <c r="K692" s="42"/>
      <c r="L692" s="42"/>
      <c r="M692" s="42"/>
      <c r="N692" s="42"/>
      <c r="O692" s="42"/>
      <c r="P692" s="42"/>
      <c r="Q692" s="42"/>
      <c r="R692" s="42"/>
      <c r="S692" s="42"/>
      <c r="T692" s="42"/>
      <c r="U692" s="42"/>
      <c r="V692" s="42"/>
      <c r="W692" s="42"/>
      <c r="X692" s="42"/>
      <c r="Y692" s="42"/>
      <c r="Z692" s="42"/>
      <c r="AA692" s="42"/>
      <c r="AB692" s="43"/>
      <c r="AC692" s="43"/>
      <c r="AD692" s="43"/>
      <c r="AE692" s="43"/>
      <c r="AF692" s="43"/>
      <c r="AG692" s="43"/>
      <c r="AH692" s="43"/>
      <c r="AI692" s="43"/>
      <c r="AJ692" s="43"/>
      <c r="AK692" s="43"/>
      <c r="AL692" s="43"/>
      <c r="AM692" s="43"/>
      <c r="AN692" s="43"/>
      <c r="AO692" s="43"/>
      <c r="AP692" s="43"/>
      <c r="AQ692" s="43"/>
      <c r="AR692" s="43"/>
      <c r="AS692" s="43"/>
      <c r="AT692" s="43"/>
      <c r="AU692" s="43"/>
      <c r="AV692" s="43"/>
      <c r="AW692" s="43"/>
      <c r="AX692" s="43"/>
      <c r="AY692" s="43"/>
      <c r="AZ692" s="43"/>
      <c r="BA692" s="43"/>
      <c r="BB692" s="43"/>
      <c r="BC692" s="43"/>
      <c r="BD692" s="43"/>
      <c r="BE692" s="43"/>
      <c r="BF692" s="43"/>
      <c r="BG692" s="43"/>
      <c r="BH692" s="43"/>
      <c r="BI692" s="43"/>
      <c r="BJ692" s="43"/>
      <c r="BK692" s="43"/>
      <c r="BL692" s="43"/>
      <c r="BM692" s="43"/>
      <c r="BN692" s="43"/>
      <c r="BO692" s="43"/>
      <c r="BP692" s="43"/>
      <c r="BQ692" s="43"/>
      <c r="BR692" s="43"/>
      <c r="BS692" s="43"/>
      <c r="BT692" s="43"/>
      <c r="BU692" s="43"/>
      <c r="BV692" s="43"/>
      <c r="BW692" s="43"/>
      <c r="BX692" s="43"/>
      <c r="BY692" s="43"/>
      <c r="BZ692" s="43"/>
      <c r="CA692" s="43"/>
      <c r="CB692" s="43"/>
      <c r="CC692" s="43"/>
      <c r="CD692" s="43"/>
      <c r="CE692" s="43"/>
      <c r="CF692" s="43"/>
      <c r="CG692" s="43"/>
      <c r="CH692" s="43"/>
      <c r="CI692" s="43"/>
      <c r="CJ692" s="43"/>
      <c r="CK692" s="43"/>
      <c r="CL692" s="43"/>
      <c r="CM692" s="43"/>
      <c r="CN692" s="43"/>
      <c r="CO692" s="43"/>
      <c r="CP692" s="43"/>
      <c r="CQ692" s="43"/>
      <c r="CR692" s="43"/>
      <c r="CS692" s="43"/>
      <c r="CT692" s="43"/>
      <c r="CU692" s="43"/>
      <c r="CV692" s="43"/>
      <c r="CW692" s="43"/>
      <c r="CX692" s="43"/>
      <c r="CY692" s="43"/>
      <c r="CZ692" s="43"/>
      <c r="DA692" s="43"/>
      <c r="DB692" s="43"/>
      <c r="DC692" s="43"/>
    </row>
    <row r="693" spans="1:107" x14ac:dyDescent="0.25">
      <c r="A693" s="41"/>
      <c r="B693" s="41"/>
      <c r="C693" s="41"/>
      <c r="D693" s="42"/>
      <c r="E693" s="42"/>
      <c r="F693" s="42"/>
      <c r="G693" s="42"/>
      <c r="H693" s="42"/>
      <c r="I693" s="42"/>
      <c r="J693" s="42"/>
      <c r="K693" s="42"/>
      <c r="L693" s="42"/>
      <c r="M693" s="42"/>
      <c r="N693" s="42"/>
      <c r="O693" s="42"/>
      <c r="P693" s="42"/>
      <c r="Q693" s="42"/>
      <c r="R693" s="42"/>
      <c r="S693" s="42"/>
      <c r="T693" s="42"/>
      <c r="U693" s="42"/>
      <c r="V693" s="42"/>
      <c r="W693" s="42"/>
      <c r="X693" s="42"/>
      <c r="Y693" s="42"/>
      <c r="Z693" s="42"/>
      <c r="AA693" s="42"/>
      <c r="AB693" s="43"/>
      <c r="AC693" s="43"/>
      <c r="AD693" s="43"/>
      <c r="AE693" s="43"/>
      <c r="AF693" s="43"/>
      <c r="AG693" s="43"/>
      <c r="AH693" s="43"/>
      <c r="AI693" s="43"/>
      <c r="AJ693" s="43"/>
      <c r="AK693" s="43"/>
      <c r="AL693" s="43"/>
      <c r="AM693" s="43"/>
      <c r="AN693" s="43"/>
      <c r="AO693" s="43"/>
      <c r="AP693" s="43"/>
      <c r="AQ693" s="43"/>
      <c r="AR693" s="43"/>
      <c r="AS693" s="43"/>
      <c r="AT693" s="43"/>
      <c r="AU693" s="43"/>
      <c r="AV693" s="43"/>
      <c r="AW693" s="43"/>
      <c r="AX693" s="43"/>
      <c r="AY693" s="43"/>
      <c r="AZ693" s="43"/>
      <c r="BA693" s="43"/>
      <c r="BB693" s="43"/>
      <c r="BC693" s="43"/>
      <c r="BD693" s="43"/>
      <c r="BE693" s="43"/>
      <c r="BF693" s="43"/>
      <c r="BG693" s="43"/>
      <c r="BH693" s="43"/>
      <c r="BI693" s="43"/>
      <c r="BJ693" s="43"/>
      <c r="BK693" s="43"/>
      <c r="BL693" s="43"/>
      <c r="BM693" s="43"/>
      <c r="BN693" s="43"/>
      <c r="BO693" s="43"/>
      <c r="BP693" s="43"/>
      <c r="BQ693" s="43"/>
      <c r="BR693" s="43"/>
      <c r="BS693" s="43"/>
      <c r="BT693" s="43"/>
      <c r="BU693" s="43"/>
      <c r="BV693" s="43"/>
      <c r="BW693" s="43"/>
      <c r="BX693" s="43"/>
      <c r="BY693" s="43"/>
      <c r="BZ693" s="43"/>
      <c r="CA693" s="43"/>
      <c r="CB693" s="43"/>
      <c r="CC693" s="43"/>
      <c r="CD693" s="43"/>
      <c r="CE693" s="43"/>
      <c r="CF693" s="43"/>
      <c r="CG693" s="43"/>
      <c r="CH693" s="43"/>
      <c r="CI693" s="43"/>
      <c r="CJ693" s="43"/>
      <c r="CK693" s="43"/>
      <c r="CL693" s="43"/>
      <c r="CM693" s="43"/>
      <c r="CN693" s="43"/>
      <c r="CO693" s="43"/>
      <c r="CP693" s="43"/>
      <c r="CQ693" s="43"/>
      <c r="CR693" s="43"/>
      <c r="CS693" s="43"/>
      <c r="CT693" s="43"/>
      <c r="CU693" s="43"/>
      <c r="CV693" s="43"/>
      <c r="CW693" s="43"/>
      <c r="CX693" s="43"/>
      <c r="CY693" s="43"/>
      <c r="CZ693" s="43"/>
      <c r="DA693" s="43"/>
      <c r="DB693" s="43"/>
      <c r="DC693" s="43"/>
    </row>
    <row r="694" spans="1:107" x14ac:dyDescent="0.25">
      <c r="A694" s="41"/>
      <c r="B694" s="41"/>
      <c r="C694" s="41"/>
      <c r="D694" s="42"/>
      <c r="E694" s="42"/>
      <c r="F694" s="42"/>
      <c r="G694" s="42"/>
      <c r="H694" s="42"/>
      <c r="I694" s="42"/>
      <c r="J694" s="42"/>
      <c r="K694" s="42"/>
      <c r="L694" s="42"/>
      <c r="M694" s="42"/>
      <c r="N694" s="42"/>
      <c r="O694" s="42"/>
      <c r="P694" s="42"/>
      <c r="Q694" s="42"/>
      <c r="R694" s="42"/>
      <c r="S694" s="42"/>
      <c r="T694" s="42"/>
      <c r="U694" s="42"/>
      <c r="V694" s="42"/>
      <c r="W694" s="42"/>
      <c r="X694" s="42"/>
      <c r="Y694" s="42"/>
      <c r="Z694" s="42"/>
      <c r="AA694" s="42"/>
      <c r="AB694" s="43"/>
      <c r="AC694" s="43"/>
      <c r="AD694" s="43"/>
      <c r="AE694" s="43"/>
      <c r="AF694" s="43"/>
      <c r="AG694" s="43"/>
      <c r="AH694" s="43"/>
      <c r="AI694" s="43"/>
      <c r="AJ694" s="43"/>
      <c r="AK694" s="43"/>
      <c r="AL694" s="43"/>
      <c r="AM694" s="43"/>
      <c r="AN694" s="43"/>
      <c r="AO694" s="43"/>
      <c r="AP694" s="43"/>
      <c r="AQ694" s="43"/>
      <c r="AR694" s="43"/>
      <c r="AS694" s="43"/>
      <c r="AT694" s="43"/>
      <c r="AU694" s="43"/>
      <c r="AV694" s="43"/>
      <c r="AW694" s="43"/>
      <c r="AX694" s="43"/>
      <c r="AY694" s="43"/>
      <c r="AZ694" s="43"/>
      <c r="BA694" s="43"/>
      <c r="BB694" s="43"/>
      <c r="BC694" s="43"/>
      <c r="BD694" s="43"/>
      <c r="BE694" s="43"/>
      <c r="BF694" s="43"/>
      <c r="BG694" s="43"/>
      <c r="BH694" s="43"/>
      <c r="BI694" s="43"/>
      <c r="BJ694" s="43"/>
      <c r="BK694" s="43"/>
      <c r="BL694" s="43"/>
      <c r="BM694" s="43"/>
      <c r="BN694" s="43"/>
      <c r="BO694" s="43"/>
      <c r="BP694" s="43"/>
      <c r="BQ694" s="43"/>
      <c r="BR694" s="43"/>
      <c r="BS694" s="43"/>
      <c r="BT694" s="43"/>
      <c r="BU694" s="43"/>
      <c r="BV694" s="43"/>
      <c r="BW694" s="43"/>
      <c r="BX694" s="43"/>
      <c r="BY694" s="43"/>
      <c r="BZ694" s="43"/>
      <c r="CA694" s="43"/>
      <c r="CB694" s="43"/>
      <c r="CC694" s="43"/>
      <c r="CD694" s="43"/>
      <c r="CE694" s="43"/>
      <c r="CF694" s="43"/>
      <c r="CG694" s="43"/>
      <c r="CH694" s="43"/>
      <c r="CI694" s="43"/>
      <c r="CJ694" s="43"/>
      <c r="CK694" s="43"/>
      <c r="CL694" s="43"/>
      <c r="CM694" s="43"/>
      <c r="CN694" s="43"/>
      <c r="CO694" s="43"/>
      <c r="CP694" s="43"/>
      <c r="CQ694" s="43"/>
      <c r="CR694" s="43"/>
      <c r="CS694" s="43"/>
      <c r="CT694" s="43"/>
      <c r="CU694" s="43"/>
      <c r="CV694" s="43"/>
      <c r="CW694" s="43"/>
      <c r="CX694" s="43"/>
      <c r="CY694" s="43"/>
      <c r="CZ694" s="43"/>
      <c r="DA694" s="43"/>
      <c r="DB694" s="43"/>
      <c r="DC694" s="43"/>
    </row>
    <row r="695" spans="1:107" x14ac:dyDescent="0.25">
      <c r="A695" s="41"/>
      <c r="B695" s="41"/>
      <c r="C695" s="41"/>
      <c r="D695" s="42"/>
      <c r="E695" s="42"/>
      <c r="F695" s="42"/>
      <c r="G695" s="42"/>
      <c r="H695" s="42"/>
      <c r="I695" s="42"/>
      <c r="J695" s="42"/>
      <c r="K695" s="42"/>
      <c r="L695" s="42"/>
      <c r="M695" s="42"/>
      <c r="N695" s="42"/>
      <c r="O695" s="42"/>
      <c r="P695" s="42"/>
      <c r="Q695" s="42"/>
      <c r="R695" s="42"/>
      <c r="S695" s="42"/>
      <c r="T695" s="42"/>
      <c r="U695" s="42"/>
      <c r="V695" s="42"/>
      <c r="W695" s="42"/>
      <c r="X695" s="42"/>
      <c r="Y695" s="42"/>
      <c r="Z695" s="42"/>
      <c r="AA695" s="42"/>
      <c r="AB695" s="43"/>
      <c r="AC695" s="43"/>
      <c r="AD695" s="43"/>
      <c r="AE695" s="43"/>
      <c r="AF695" s="43"/>
      <c r="AG695" s="43"/>
      <c r="AH695" s="43"/>
      <c r="AI695" s="43"/>
      <c r="AJ695" s="43"/>
      <c r="AK695" s="43"/>
      <c r="AL695" s="43"/>
      <c r="AM695" s="43"/>
      <c r="AN695" s="43"/>
      <c r="AO695" s="43"/>
      <c r="AP695" s="43"/>
      <c r="AQ695" s="43"/>
      <c r="AR695" s="43"/>
      <c r="AS695" s="43"/>
      <c r="AT695" s="43"/>
      <c r="AU695" s="43"/>
      <c r="AV695" s="43"/>
      <c r="AW695" s="43"/>
      <c r="AX695" s="43"/>
      <c r="AY695" s="43"/>
      <c r="AZ695" s="43"/>
      <c r="BA695" s="43"/>
      <c r="BB695" s="43"/>
      <c r="BC695" s="43"/>
      <c r="BD695" s="43"/>
      <c r="BE695" s="43"/>
      <c r="BF695" s="43"/>
      <c r="BG695" s="43"/>
      <c r="BH695" s="43"/>
      <c r="BI695" s="43"/>
      <c r="BJ695" s="43"/>
      <c r="BK695" s="43"/>
      <c r="BL695" s="43"/>
      <c r="BM695" s="43"/>
      <c r="BN695" s="43"/>
      <c r="BO695" s="43"/>
      <c r="BP695" s="43"/>
      <c r="BQ695" s="43"/>
      <c r="BR695" s="43"/>
      <c r="BS695" s="43"/>
      <c r="BT695" s="43"/>
      <c r="BU695" s="43"/>
      <c r="BV695" s="43"/>
      <c r="BW695" s="43"/>
      <c r="BX695" s="43"/>
      <c r="BY695" s="43"/>
      <c r="BZ695" s="43"/>
      <c r="CA695" s="43"/>
      <c r="CB695" s="43"/>
      <c r="CC695" s="43"/>
      <c r="CD695" s="43"/>
      <c r="CE695" s="43"/>
      <c r="CF695" s="43"/>
      <c r="CG695" s="43"/>
      <c r="CH695" s="43"/>
      <c r="CI695" s="43"/>
      <c r="CJ695" s="43"/>
      <c r="CK695" s="43"/>
      <c r="CL695" s="43"/>
      <c r="CM695" s="43"/>
      <c r="CN695" s="43"/>
      <c r="CO695" s="43"/>
      <c r="CP695" s="43"/>
      <c r="CQ695" s="43"/>
      <c r="CR695" s="43"/>
      <c r="CS695" s="43"/>
      <c r="CT695" s="43"/>
      <c r="CU695" s="43"/>
      <c r="CV695" s="43"/>
      <c r="CW695" s="43"/>
      <c r="CX695" s="43"/>
      <c r="CY695" s="43"/>
      <c r="CZ695" s="43"/>
      <c r="DA695" s="43"/>
      <c r="DB695" s="43"/>
      <c r="DC695" s="43"/>
    </row>
    <row r="696" spans="1:107" x14ac:dyDescent="0.25">
      <c r="A696" s="41"/>
      <c r="B696" s="41"/>
      <c r="C696" s="41"/>
      <c r="D696" s="42"/>
      <c r="E696" s="42"/>
      <c r="F696" s="42"/>
      <c r="G696" s="42"/>
      <c r="H696" s="42"/>
      <c r="I696" s="42"/>
      <c r="J696" s="42"/>
      <c r="K696" s="42"/>
      <c r="L696" s="42"/>
      <c r="M696" s="42"/>
      <c r="N696" s="42"/>
      <c r="O696" s="42"/>
      <c r="P696" s="42"/>
      <c r="Q696" s="42"/>
      <c r="R696" s="42"/>
      <c r="S696" s="42"/>
      <c r="T696" s="42"/>
      <c r="U696" s="42"/>
      <c r="V696" s="42"/>
      <c r="W696" s="42"/>
      <c r="X696" s="42"/>
      <c r="Y696" s="42"/>
      <c r="Z696" s="42"/>
      <c r="AA696" s="42"/>
      <c r="AB696" s="43"/>
      <c r="AC696" s="43"/>
      <c r="AD696" s="43"/>
      <c r="AE696" s="43"/>
      <c r="AF696" s="43"/>
      <c r="AG696" s="43"/>
      <c r="AH696" s="43"/>
      <c r="AI696" s="43"/>
      <c r="AJ696" s="43"/>
      <c r="AK696" s="43"/>
      <c r="AL696" s="43"/>
      <c r="AM696" s="43"/>
      <c r="AN696" s="43"/>
      <c r="AO696" s="43"/>
      <c r="AP696" s="43"/>
      <c r="AQ696" s="43"/>
      <c r="AR696" s="43"/>
      <c r="AS696" s="43"/>
      <c r="AT696" s="43"/>
      <c r="AU696" s="43"/>
      <c r="AV696" s="43"/>
      <c r="AW696" s="43"/>
      <c r="AX696" s="43"/>
      <c r="AY696" s="43"/>
      <c r="AZ696" s="43"/>
      <c r="BA696" s="43"/>
      <c r="BB696" s="43"/>
      <c r="BC696" s="43"/>
      <c r="BD696" s="43"/>
      <c r="BE696" s="43"/>
      <c r="BF696" s="43"/>
      <c r="BG696" s="43"/>
      <c r="BH696" s="43"/>
      <c r="BI696" s="43"/>
      <c r="BJ696" s="43"/>
      <c r="BK696" s="43"/>
      <c r="BL696" s="43"/>
      <c r="BM696" s="43"/>
      <c r="BN696" s="43"/>
      <c r="BO696" s="43"/>
      <c r="BP696" s="43"/>
      <c r="BQ696" s="43"/>
      <c r="BR696" s="43"/>
      <c r="BS696" s="43"/>
      <c r="BT696" s="43"/>
      <c r="BU696" s="43"/>
      <c r="BV696" s="43"/>
      <c r="BW696" s="43"/>
      <c r="BX696" s="43"/>
      <c r="BY696" s="43"/>
      <c r="BZ696" s="43"/>
      <c r="CA696" s="43"/>
      <c r="CB696" s="43"/>
      <c r="CC696" s="43"/>
      <c r="CD696" s="43"/>
      <c r="CE696" s="43"/>
      <c r="CF696" s="43"/>
      <c r="CG696" s="43"/>
      <c r="CH696" s="43"/>
      <c r="CI696" s="43"/>
      <c r="CJ696" s="43"/>
      <c r="CK696" s="43"/>
      <c r="CL696" s="43"/>
      <c r="CM696" s="43"/>
      <c r="CN696" s="43"/>
      <c r="CO696" s="43"/>
      <c r="CP696" s="43"/>
      <c r="CQ696" s="43"/>
      <c r="CR696" s="43"/>
      <c r="CS696" s="43"/>
      <c r="CT696" s="43"/>
      <c r="CU696" s="43"/>
      <c r="CV696" s="43"/>
      <c r="CW696" s="43"/>
      <c r="CX696" s="43"/>
      <c r="CY696" s="43"/>
      <c r="CZ696" s="43"/>
      <c r="DA696" s="43"/>
      <c r="DB696" s="43"/>
      <c r="DC696" s="43"/>
    </row>
    <row r="697" spans="1:107" x14ac:dyDescent="0.25">
      <c r="A697" s="41"/>
      <c r="B697" s="41"/>
      <c r="C697" s="41"/>
      <c r="D697" s="42"/>
      <c r="E697" s="42"/>
      <c r="F697" s="42"/>
      <c r="G697" s="42"/>
      <c r="H697" s="42"/>
      <c r="I697" s="42"/>
      <c r="J697" s="42"/>
      <c r="K697" s="42"/>
      <c r="L697" s="42"/>
      <c r="M697" s="42"/>
      <c r="N697" s="42"/>
      <c r="O697" s="42"/>
      <c r="P697" s="42"/>
      <c r="Q697" s="42"/>
      <c r="R697" s="42"/>
      <c r="S697" s="42"/>
      <c r="T697" s="42"/>
      <c r="U697" s="42"/>
      <c r="V697" s="42"/>
      <c r="W697" s="42"/>
      <c r="X697" s="42"/>
      <c r="Y697" s="42"/>
      <c r="Z697" s="42"/>
      <c r="AA697" s="42"/>
      <c r="AB697" s="43"/>
      <c r="AC697" s="43"/>
      <c r="AD697" s="43"/>
      <c r="AE697" s="43"/>
      <c r="AF697" s="43"/>
      <c r="AG697" s="43"/>
      <c r="AH697" s="43"/>
      <c r="AI697" s="43"/>
      <c r="AJ697" s="43"/>
      <c r="AK697" s="43"/>
      <c r="AL697" s="43"/>
      <c r="AM697" s="43"/>
      <c r="AN697" s="43"/>
      <c r="AO697" s="43"/>
      <c r="AP697" s="43"/>
      <c r="AQ697" s="43"/>
      <c r="AR697" s="43"/>
      <c r="AS697" s="43"/>
      <c r="AT697" s="43"/>
      <c r="AU697" s="43"/>
      <c r="AV697" s="43"/>
      <c r="AW697" s="43"/>
      <c r="AX697" s="43"/>
      <c r="AY697" s="43"/>
      <c r="AZ697" s="43"/>
      <c r="BA697" s="43"/>
      <c r="BB697" s="43"/>
      <c r="BC697" s="43"/>
      <c r="BD697" s="43"/>
      <c r="BE697" s="43"/>
      <c r="BF697" s="43"/>
      <c r="BG697" s="43"/>
      <c r="BH697" s="43"/>
      <c r="BI697" s="43"/>
      <c r="BJ697" s="43"/>
      <c r="BK697" s="43"/>
      <c r="BL697" s="43"/>
      <c r="BM697" s="43"/>
      <c r="BN697" s="43"/>
      <c r="BO697" s="43"/>
      <c r="BP697" s="43"/>
      <c r="BQ697" s="43"/>
      <c r="BR697" s="43"/>
      <c r="BS697" s="43"/>
      <c r="BT697" s="43"/>
      <c r="BU697" s="43"/>
      <c r="BV697" s="43"/>
      <c r="BW697" s="43"/>
      <c r="BX697" s="43"/>
      <c r="BY697" s="43"/>
      <c r="BZ697" s="43"/>
      <c r="CA697" s="43"/>
      <c r="CB697" s="43"/>
      <c r="CC697" s="43"/>
      <c r="CD697" s="43"/>
      <c r="CE697" s="43"/>
      <c r="CF697" s="43"/>
      <c r="CG697" s="43"/>
      <c r="CH697" s="43"/>
      <c r="CI697" s="43"/>
      <c r="CJ697" s="43"/>
      <c r="CK697" s="43"/>
      <c r="CL697" s="43"/>
      <c r="CM697" s="43"/>
      <c r="CN697" s="43"/>
      <c r="CO697" s="43"/>
      <c r="CP697" s="43"/>
      <c r="CQ697" s="43"/>
      <c r="CR697" s="43"/>
      <c r="CS697" s="43"/>
      <c r="CT697" s="43"/>
      <c r="CU697" s="43"/>
      <c r="CV697" s="43"/>
      <c r="CW697" s="43"/>
      <c r="CX697" s="43"/>
      <c r="CY697" s="43"/>
      <c r="CZ697" s="43"/>
      <c r="DA697" s="43"/>
      <c r="DB697" s="43"/>
      <c r="DC697" s="43"/>
    </row>
    <row r="698" spans="1:107" x14ac:dyDescent="0.25">
      <c r="A698" s="41"/>
      <c r="B698" s="41"/>
      <c r="C698" s="41"/>
      <c r="D698" s="42"/>
      <c r="E698" s="42"/>
      <c r="F698" s="42"/>
      <c r="G698" s="42"/>
      <c r="H698" s="42"/>
      <c r="I698" s="42"/>
      <c r="J698" s="42"/>
      <c r="K698" s="42"/>
      <c r="L698" s="42"/>
      <c r="M698" s="42"/>
      <c r="N698" s="42"/>
      <c r="O698" s="42"/>
      <c r="P698" s="42"/>
      <c r="Q698" s="42"/>
      <c r="R698" s="42"/>
      <c r="S698" s="42"/>
      <c r="T698" s="42"/>
      <c r="U698" s="42"/>
      <c r="V698" s="42"/>
      <c r="W698" s="42"/>
      <c r="X698" s="42"/>
      <c r="Y698" s="42"/>
      <c r="Z698" s="42"/>
      <c r="AA698" s="42"/>
      <c r="AB698" s="43"/>
      <c r="AC698" s="43"/>
      <c r="AD698" s="43"/>
      <c r="AE698" s="43"/>
      <c r="AF698" s="43"/>
      <c r="AG698" s="43"/>
      <c r="AH698" s="43"/>
      <c r="AI698" s="43"/>
      <c r="AJ698" s="43"/>
      <c r="AK698" s="43"/>
      <c r="AL698" s="43"/>
      <c r="AM698" s="43"/>
      <c r="AN698" s="43"/>
      <c r="AO698" s="43"/>
      <c r="AP698" s="43"/>
      <c r="AQ698" s="43"/>
      <c r="AR698" s="43"/>
      <c r="AS698" s="43"/>
      <c r="AT698" s="43"/>
      <c r="AU698" s="43"/>
      <c r="AV698" s="43"/>
      <c r="AW698" s="43"/>
      <c r="AX698" s="43"/>
      <c r="AY698" s="43"/>
      <c r="AZ698" s="43"/>
      <c r="BA698" s="43"/>
      <c r="BB698" s="43"/>
      <c r="BC698" s="43"/>
      <c r="BD698" s="43"/>
      <c r="BE698" s="43"/>
      <c r="BF698" s="43"/>
      <c r="BG698" s="43"/>
      <c r="BH698" s="43"/>
      <c r="BI698" s="43"/>
      <c r="BJ698" s="43"/>
      <c r="BK698" s="43"/>
      <c r="BL698" s="43"/>
      <c r="BM698" s="43"/>
      <c r="BN698" s="43"/>
      <c r="BO698" s="43"/>
      <c r="BP698" s="43"/>
      <c r="BQ698" s="43"/>
      <c r="BR698" s="43"/>
      <c r="BS698" s="43"/>
      <c r="BT698" s="43"/>
      <c r="BU698" s="43"/>
      <c r="BV698" s="43"/>
      <c r="BW698" s="43"/>
      <c r="BX698" s="43"/>
      <c r="BY698" s="43"/>
      <c r="BZ698" s="43"/>
      <c r="CA698" s="43"/>
      <c r="CB698" s="43"/>
      <c r="CC698" s="43"/>
      <c r="CD698" s="43"/>
      <c r="CE698" s="43"/>
      <c r="CF698" s="43"/>
      <c r="CG698" s="43"/>
      <c r="CH698" s="43"/>
      <c r="CI698" s="43"/>
      <c r="CJ698" s="43"/>
      <c r="CK698" s="43"/>
      <c r="CL698" s="43"/>
      <c r="CM698" s="43"/>
      <c r="CN698" s="43"/>
      <c r="CO698" s="43"/>
      <c r="CP698" s="43"/>
      <c r="CQ698" s="43"/>
      <c r="CR698" s="43"/>
      <c r="CS698" s="43"/>
      <c r="CT698" s="43"/>
      <c r="CU698" s="43"/>
      <c r="CV698" s="43"/>
      <c r="CW698" s="43"/>
      <c r="CX698" s="43"/>
      <c r="CY698" s="43"/>
      <c r="CZ698" s="43"/>
      <c r="DA698" s="43"/>
      <c r="DB698" s="43"/>
      <c r="DC698" s="43"/>
    </row>
    <row r="699" spans="1:107" x14ac:dyDescent="0.25">
      <c r="A699" s="41"/>
      <c r="B699" s="41"/>
      <c r="C699" s="41"/>
      <c r="D699" s="42"/>
      <c r="E699" s="42"/>
      <c r="F699" s="42"/>
      <c r="G699" s="42"/>
      <c r="H699" s="42"/>
      <c r="I699" s="42"/>
      <c r="J699" s="42"/>
      <c r="K699" s="42"/>
      <c r="L699" s="42"/>
      <c r="M699" s="42"/>
      <c r="N699" s="42"/>
      <c r="O699" s="42"/>
      <c r="P699" s="42"/>
      <c r="Q699" s="42"/>
      <c r="R699" s="42"/>
      <c r="S699" s="42"/>
      <c r="T699" s="42"/>
      <c r="U699" s="42"/>
      <c r="V699" s="42"/>
      <c r="W699" s="42"/>
      <c r="X699" s="42"/>
      <c r="Y699" s="42"/>
      <c r="Z699" s="42"/>
      <c r="AA699" s="42"/>
      <c r="AB699" s="43"/>
      <c r="AC699" s="43"/>
      <c r="AD699" s="43"/>
      <c r="AE699" s="43"/>
      <c r="AF699" s="43"/>
      <c r="AG699" s="43"/>
      <c r="AH699" s="43"/>
      <c r="AI699" s="43"/>
      <c r="AJ699" s="43"/>
      <c r="AK699" s="43"/>
      <c r="AL699" s="43"/>
      <c r="AM699" s="43"/>
      <c r="AN699" s="43"/>
      <c r="AO699" s="43"/>
      <c r="AP699" s="43"/>
      <c r="AQ699" s="43"/>
      <c r="AR699" s="43"/>
      <c r="AS699" s="43"/>
      <c r="AT699" s="43"/>
      <c r="AU699" s="43"/>
      <c r="AV699" s="43"/>
      <c r="AW699" s="43"/>
      <c r="AX699" s="43"/>
      <c r="AY699" s="43"/>
      <c r="AZ699" s="43"/>
      <c r="BA699" s="43"/>
      <c r="BB699" s="43"/>
      <c r="BC699" s="43"/>
      <c r="BD699" s="43"/>
      <c r="BE699" s="43"/>
      <c r="BF699" s="43"/>
      <c r="BG699" s="43"/>
      <c r="BH699" s="43"/>
      <c r="BI699" s="43"/>
      <c r="BJ699" s="43"/>
      <c r="BK699" s="43"/>
      <c r="BL699" s="43"/>
      <c r="BM699" s="43"/>
      <c r="BN699" s="43"/>
      <c r="BO699" s="43"/>
      <c r="BP699" s="43"/>
      <c r="BQ699" s="43"/>
      <c r="BR699" s="43"/>
      <c r="BS699" s="43"/>
      <c r="BT699" s="43"/>
      <c r="BU699" s="43"/>
      <c r="BV699" s="43"/>
      <c r="BW699" s="43"/>
      <c r="BX699" s="43"/>
      <c r="BY699" s="43"/>
      <c r="BZ699" s="43"/>
      <c r="CA699" s="43"/>
      <c r="CB699" s="43"/>
      <c r="CC699" s="43"/>
      <c r="CD699" s="43"/>
      <c r="CE699" s="43"/>
      <c r="CF699" s="43"/>
      <c r="CG699" s="43"/>
      <c r="CH699" s="43"/>
      <c r="CI699" s="43"/>
      <c r="CJ699" s="43"/>
      <c r="CK699" s="43"/>
      <c r="CL699" s="43"/>
      <c r="CM699" s="43"/>
      <c r="CN699" s="43"/>
      <c r="CO699" s="43"/>
      <c r="CP699" s="43"/>
      <c r="CQ699" s="43"/>
      <c r="CR699" s="43"/>
      <c r="CS699" s="43"/>
      <c r="CT699" s="43"/>
      <c r="CU699" s="43"/>
      <c r="CV699" s="43"/>
      <c r="CW699" s="43"/>
      <c r="CX699" s="43"/>
      <c r="CY699" s="43"/>
      <c r="CZ699" s="43"/>
      <c r="DA699" s="43"/>
      <c r="DB699" s="43"/>
      <c r="DC699" s="43"/>
    </row>
    <row r="700" spans="1:107" x14ac:dyDescent="0.25">
      <c r="A700" s="41"/>
      <c r="B700" s="41"/>
      <c r="C700" s="41"/>
      <c r="D700" s="42"/>
      <c r="E700" s="42"/>
      <c r="F700" s="42"/>
      <c r="G700" s="42"/>
      <c r="H700" s="42"/>
      <c r="I700" s="42"/>
      <c r="J700" s="42"/>
      <c r="K700" s="42"/>
      <c r="L700" s="42"/>
      <c r="M700" s="42"/>
      <c r="N700" s="42"/>
      <c r="O700" s="42"/>
      <c r="P700" s="42"/>
      <c r="Q700" s="42"/>
      <c r="R700" s="42"/>
      <c r="S700" s="42"/>
      <c r="T700" s="42"/>
      <c r="U700" s="42"/>
      <c r="V700" s="42"/>
      <c r="W700" s="42"/>
      <c r="X700" s="42"/>
      <c r="Y700" s="42"/>
      <c r="Z700" s="42"/>
      <c r="AA700" s="42"/>
      <c r="AB700" s="43"/>
      <c r="AC700" s="43"/>
      <c r="AD700" s="43"/>
      <c r="AE700" s="43"/>
      <c r="AF700" s="43"/>
      <c r="AG700" s="43"/>
      <c r="AH700" s="43"/>
      <c r="AI700" s="43"/>
      <c r="AJ700" s="43"/>
      <c r="AK700" s="43"/>
      <c r="AL700" s="43"/>
      <c r="AM700" s="43"/>
      <c r="AN700" s="43"/>
      <c r="AO700" s="43"/>
      <c r="AP700" s="43"/>
      <c r="AQ700" s="43"/>
      <c r="AR700" s="43"/>
      <c r="AS700" s="43"/>
      <c r="AT700" s="43"/>
      <c r="AU700" s="43"/>
      <c r="AV700" s="43"/>
      <c r="AW700" s="43"/>
      <c r="AX700" s="43"/>
      <c r="AY700" s="43"/>
      <c r="AZ700" s="43"/>
      <c r="BA700" s="43"/>
      <c r="BB700" s="43"/>
      <c r="BC700" s="43"/>
      <c r="BD700" s="43"/>
      <c r="BE700" s="43"/>
      <c r="BF700" s="43"/>
      <c r="BG700" s="43"/>
      <c r="BH700" s="43"/>
      <c r="BI700" s="43"/>
      <c r="BJ700" s="43"/>
      <c r="BK700" s="43"/>
      <c r="BL700" s="43"/>
      <c r="BM700" s="43"/>
      <c r="BN700" s="43"/>
      <c r="BO700" s="43"/>
      <c r="BP700" s="43"/>
      <c r="BQ700" s="43"/>
      <c r="BR700" s="43"/>
      <c r="BS700" s="43"/>
      <c r="BT700" s="43"/>
      <c r="BU700" s="43"/>
      <c r="BV700" s="43"/>
      <c r="BW700" s="43"/>
      <c r="BX700" s="43"/>
      <c r="BY700" s="43"/>
      <c r="BZ700" s="43"/>
      <c r="CA700" s="43"/>
      <c r="CB700" s="43"/>
      <c r="CC700" s="43"/>
      <c r="CD700" s="43"/>
      <c r="CE700" s="43"/>
      <c r="CF700" s="43"/>
      <c r="CG700" s="43"/>
      <c r="CH700" s="43"/>
      <c r="CI700" s="43"/>
      <c r="CJ700" s="43"/>
      <c r="CK700" s="43"/>
      <c r="CL700" s="43"/>
      <c r="CM700" s="43"/>
      <c r="CN700" s="43"/>
      <c r="CO700" s="43"/>
      <c r="CP700" s="43"/>
      <c r="CQ700" s="43"/>
      <c r="CR700" s="43"/>
      <c r="CS700" s="43"/>
      <c r="CT700" s="43"/>
      <c r="CU700" s="43"/>
      <c r="CV700" s="43"/>
      <c r="CW700" s="43"/>
      <c r="CX700" s="43"/>
      <c r="CY700" s="43"/>
      <c r="CZ700" s="43"/>
      <c r="DA700" s="43"/>
      <c r="DB700" s="43"/>
      <c r="DC700" s="43"/>
    </row>
    <row r="701" spans="1:107" x14ac:dyDescent="0.25">
      <c r="A701" s="41"/>
      <c r="B701" s="41"/>
      <c r="C701" s="41"/>
      <c r="D701" s="42"/>
      <c r="E701" s="42"/>
      <c r="F701" s="42"/>
      <c r="G701" s="42"/>
      <c r="H701" s="42"/>
      <c r="I701" s="42"/>
      <c r="J701" s="42"/>
      <c r="K701" s="42"/>
      <c r="L701" s="42"/>
      <c r="M701" s="42"/>
      <c r="N701" s="42"/>
      <c r="O701" s="42"/>
      <c r="P701" s="42"/>
      <c r="Q701" s="42"/>
      <c r="R701" s="42"/>
      <c r="S701" s="42"/>
      <c r="T701" s="42"/>
      <c r="U701" s="42"/>
      <c r="V701" s="42"/>
      <c r="W701" s="42"/>
      <c r="X701" s="42"/>
      <c r="Y701" s="42"/>
      <c r="Z701" s="42"/>
      <c r="AA701" s="42"/>
      <c r="AB701" s="43"/>
      <c r="AC701" s="43"/>
      <c r="AD701" s="43"/>
      <c r="AE701" s="43"/>
      <c r="AF701" s="43"/>
      <c r="AG701" s="43"/>
      <c r="AH701" s="43"/>
      <c r="AI701" s="43"/>
      <c r="AJ701" s="43"/>
      <c r="AK701" s="43"/>
      <c r="AL701" s="43"/>
      <c r="AM701" s="43"/>
      <c r="AN701" s="43"/>
      <c r="AO701" s="43"/>
      <c r="AP701" s="43"/>
      <c r="AQ701" s="43"/>
      <c r="AR701" s="43"/>
      <c r="AS701" s="43"/>
      <c r="AT701" s="43"/>
      <c r="AU701" s="43"/>
      <c r="AV701" s="43"/>
      <c r="AW701" s="43"/>
      <c r="AX701" s="43"/>
      <c r="AY701" s="43"/>
      <c r="AZ701" s="43"/>
      <c r="BA701" s="43"/>
      <c r="BB701" s="43"/>
      <c r="BC701" s="43"/>
      <c r="BD701" s="43"/>
      <c r="BE701" s="43"/>
      <c r="BF701" s="43"/>
      <c r="BG701" s="43"/>
      <c r="BH701" s="43"/>
      <c r="BI701" s="43"/>
      <c r="BJ701" s="43"/>
      <c r="BK701" s="43"/>
      <c r="BL701" s="43"/>
      <c r="BM701" s="43"/>
      <c r="BN701" s="43"/>
      <c r="BO701" s="43"/>
      <c r="BP701" s="43"/>
      <c r="BQ701" s="43"/>
      <c r="BR701" s="43"/>
      <c r="BS701" s="43"/>
      <c r="BT701" s="43"/>
      <c r="BU701" s="43"/>
      <c r="BV701" s="43"/>
      <c r="BW701" s="43"/>
      <c r="BX701" s="43"/>
      <c r="BY701" s="43"/>
      <c r="BZ701" s="43"/>
      <c r="CA701" s="43"/>
      <c r="CB701" s="43"/>
      <c r="CC701" s="43"/>
      <c r="CD701" s="43"/>
      <c r="CE701" s="43"/>
      <c r="CF701" s="43"/>
      <c r="CG701" s="43"/>
      <c r="CH701" s="43"/>
      <c r="CI701" s="43"/>
      <c r="CJ701" s="43"/>
      <c r="CK701" s="43"/>
      <c r="CL701" s="43"/>
      <c r="CM701" s="43"/>
      <c r="CN701" s="43"/>
      <c r="CO701" s="43"/>
      <c r="CP701" s="43"/>
      <c r="CQ701" s="43"/>
      <c r="CR701" s="43"/>
      <c r="CS701" s="43"/>
      <c r="CT701" s="43"/>
      <c r="CU701" s="43"/>
      <c r="CV701" s="43"/>
      <c r="CW701" s="43"/>
      <c r="CX701" s="43"/>
      <c r="CY701" s="43"/>
      <c r="CZ701" s="43"/>
      <c r="DA701" s="43"/>
      <c r="DB701" s="43"/>
      <c r="DC701" s="43"/>
    </row>
    <row r="702" spans="1:107" x14ac:dyDescent="0.25">
      <c r="A702" s="41"/>
      <c r="B702" s="41"/>
      <c r="C702" s="41"/>
      <c r="D702" s="42"/>
      <c r="E702" s="42"/>
      <c r="F702" s="42"/>
      <c r="G702" s="42"/>
      <c r="H702" s="42"/>
      <c r="I702" s="42"/>
      <c r="J702" s="42"/>
      <c r="K702" s="42"/>
      <c r="L702" s="42"/>
      <c r="M702" s="42"/>
      <c r="N702" s="42"/>
      <c r="O702" s="42"/>
      <c r="P702" s="42"/>
      <c r="Q702" s="42"/>
      <c r="R702" s="42"/>
      <c r="S702" s="42"/>
      <c r="T702" s="42"/>
      <c r="U702" s="42"/>
      <c r="V702" s="42"/>
      <c r="W702" s="42"/>
      <c r="X702" s="42"/>
      <c r="Y702" s="42"/>
      <c r="Z702" s="42"/>
      <c r="AA702" s="42"/>
      <c r="AB702" s="43"/>
      <c r="AC702" s="43"/>
      <c r="AD702" s="43"/>
      <c r="AE702" s="43"/>
      <c r="AF702" s="43"/>
      <c r="AG702" s="43"/>
      <c r="AH702" s="43"/>
      <c r="AI702" s="43"/>
      <c r="AJ702" s="43"/>
      <c r="AK702" s="43"/>
      <c r="AL702" s="43"/>
      <c r="AM702" s="43"/>
      <c r="AN702" s="43"/>
      <c r="AO702" s="43"/>
      <c r="AP702" s="43"/>
      <c r="AQ702" s="43"/>
      <c r="AR702" s="43"/>
      <c r="AS702" s="43"/>
      <c r="AT702" s="43"/>
      <c r="AU702" s="43"/>
      <c r="AV702" s="43"/>
      <c r="AW702" s="43"/>
      <c r="AX702" s="43"/>
      <c r="AY702" s="43"/>
      <c r="AZ702" s="43"/>
      <c r="BA702" s="43"/>
      <c r="BB702" s="43"/>
      <c r="BC702" s="43"/>
      <c r="BD702" s="43"/>
      <c r="BE702" s="43"/>
      <c r="BF702" s="43"/>
      <c r="BG702" s="43"/>
      <c r="BH702" s="43"/>
      <c r="BI702" s="43"/>
      <c r="BJ702" s="43"/>
      <c r="BK702" s="43"/>
      <c r="BL702" s="43"/>
      <c r="BM702" s="43"/>
      <c r="BN702" s="43"/>
      <c r="BO702" s="43"/>
      <c r="BP702" s="43"/>
      <c r="BQ702" s="43"/>
      <c r="BR702" s="43"/>
      <c r="BS702" s="43"/>
      <c r="BT702" s="43"/>
      <c r="BU702" s="43"/>
      <c r="BV702" s="43"/>
      <c r="BW702" s="43"/>
      <c r="BX702" s="43"/>
      <c r="BY702" s="43"/>
      <c r="BZ702" s="43"/>
      <c r="CA702" s="43"/>
      <c r="CB702" s="43"/>
      <c r="CC702" s="43"/>
      <c r="CD702" s="43"/>
      <c r="CE702" s="43"/>
      <c r="CF702" s="43"/>
      <c r="CG702" s="43"/>
      <c r="CH702" s="43"/>
      <c r="CI702" s="43"/>
      <c r="CJ702" s="43"/>
      <c r="CK702" s="43"/>
      <c r="CL702" s="43"/>
      <c r="CM702" s="43"/>
      <c r="CN702" s="43"/>
      <c r="CO702" s="43"/>
      <c r="CP702" s="43"/>
      <c r="CQ702" s="43"/>
      <c r="CR702" s="43"/>
      <c r="CS702" s="43"/>
      <c r="CT702" s="43"/>
      <c r="CU702" s="43"/>
      <c r="CV702" s="43"/>
      <c r="CW702" s="43"/>
      <c r="CX702" s="43"/>
      <c r="CY702" s="43"/>
      <c r="CZ702" s="43"/>
      <c r="DA702" s="43"/>
      <c r="DB702" s="43"/>
      <c r="DC702" s="43"/>
    </row>
    <row r="703" spans="1:107" x14ac:dyDescent="0.25">
      <c r="A703" s="41"/>
      <c r="B703" s="41"/>
      <c r="C703" s="41"/>
      <c r="D703" s="42"/>
      <c r="E703" s="42"/>
      <c r="F703" s="42"/>
      <c r="G703" s="42"/>
      <c r="H703" s="42"/>
      <c r="I703" s="42"/>
      <c r="J703" s="42"/>
      <c r="K703" s="42"/>
      <c r="L703" s="42"/>
      <c r="M703" s="42"/>
      <c r="N703" s="42"/>
      <c r="O703" s="42"/>
      <c r="P703" s="42"/>
      <c r="Q703" s="42"/>
      <c r="R703" s="42"/>
      <c r="S703" s="42"/>
      <c r="T703" s="42"/>
      <c r="U703" s="42"/>
      <c r="V703" s="42"/>
      <c r="W703" s="42"/>
      <c r="X703" s="42"/>
      <c r="Y703" s="42"/>
      <c r="Z703" s="42"/>
      <c r="AA703" s="42"/>
      <c r="AB703" s="43"/>
      <c r="AC703" s="43"/>
      <c r="AD703" s="43"/>
      <c r="AE703" s="43"/>
      <c r="AF703" s="43"/>
      <c r="AG703" s="43"/>
      <c r="AH703" s="43"/>
      <c r="AI703" s="43"/>
      <c r="AJ703" s="43"/>
      <c r="AK703" s="43"/>
      <c r="AL703" s="43"/>
      <c r="AM703" s="43"/>
      <c r="AN703" s="43"/>
      <c r="AO703" s="43"/>
      <c r="AP703" s="43"/>
      <c r="AQ703" s="43"/>
      <c r="AR703" s="43"/>
      <c r="AS703" s="43"/>
      <c r="AT703" s="43"/>
      <c r="AU703" s="43"/>
      <c r="AV703" s="43"/>
      <c r="AW703" s="43"/>
      <c r="AX703" s="43"/>
      <c r="AY703" s="43"/>
      <c r="AZ703" s="43"/>
      <c r="BA703" s="43"/>
      <c r="BB703" s="43"/>
      <c r="BC703" s="43"/>
      <c r="BD703" s="43"/>
      <c r="BE703" s="43"/>
      <c r="BF703" s="43"/>
      <c r="BG703" s="43"/>
      <c r="BH703" s="43"/>
      <c r="BI703" s="43"/>
      <c r="BJ703" s="43"/>
      <c r="BK703" s="43"/>
      <c r="BL703" s="43"/>
      <c r="BM703" s="43"/>
      <c r="BN703" s="43"/>
      <c r="BO703" s="43"/>
      <c r="BP703" s="43"/>
      <c r="BQ703" s="43"/>
      <c r="BR703" s="43"/>
      <c r="BS703" s="43"/>
      <c r="BT703" s="43"/>
      <c r="BU703" s="43"/>
      <c r="BV703" s="43"/>
      <c r="BW703" s="43"/>
      <c r="BX703" s="43"/>
      <c r="BY703" s="43"/>
      <c r="BZ703" s="43"/>
      <c r="CA703" s="43"/>
      <c r="CB703" s="43"/>
      <c r="CC703" s="43"/>
      <c r="CD703" s="43"/>
      <c r="CE703" s="43"/>
      <c r="CF703" s="43"/>
      <c r="CG703" s="43"/>
      <c r="CH703" s="43"/>
      <c r="CI703" s="43"/>
      <c r="CJ703" s="43"/>
      <c r="CK703" s="43"/>
      <c r="CL703" s="43"/>
      <c r="CM703" s="43"/>
      <c r="CN703" s="43"/>
      <c r="CO703" s="43"/>
      <c r="CP703" s="43"/>
      <c r="CQ703" s="43"/>
      <c r="CR703" s="43"/>
      <c r="CS703" s="43"/>
      <c r="CT703" s="43"/>
      <c r="CU703" s="43"/>
      <c r="CV703" s="43"/>
      <c r="CW703" s="43"/>
      <c r="CX703" s="43"/>
      <c r="CY703" s="43"/>
      <c r="CZ703" s="43"/>
      <c r="DA703" s="43"/>
      <c r="DB703" s="43"/>
      <c r="DC703" s="43"/>
    </row>
    <row r="704" spans="1:107" x14ac:dyDescent="0.25">
      <c r="A704" s="41"/>
      <c r="B704" s="41"/>
      <c r="C704" s="41"/>
      <c r="D704" s="42"/>
      <c r="E704" s="42"/>
      <c r="F704" s="42"/>
      <c r="G704" s="42"/>
      <c r="H704" s="42"/>
      <c r="I704" s="42"/>
      <c r="J704" s="42"/>
      <c r="K704" s="42"/>
      <c r="L704" s="42"/>
      <c r="M704" s="42"/>
      <c r="N704" s="42"/>
      <c r="O704" s="42"/>
      <c r="P704" s="42"/>
      <c r="Q704" s="42"/>
      <c r="R704" s="42"/>
      <c r="S704" s="42"/>
      <c r="T704" s="42"/>
      <c r="U704" s="42"/>
      <c r="V704" s="42"/>
      <c r="W704" s="42"/>
      <c r="X704" s="42"/>
      <c r="Y704" s="42"/>
      <c r="Z704" s="42"/>
      <c r="AA704" s="42"/>
      <c r="AB704" s="43"/>
      <c r="AC704" s="43"/>
      <c r="AD704" s="43"/>
      <c r="AE704" s="43"/>
      <c r="AF704" s="43"/>
      <c r="AG704" s="43"/>
      <c r="AH704" s="43"/>
      <c r="AI704" s="43"/>
      <c r="AJ704" s="43"/>
      <c r="AK704" s="43"/>
      <c r="AL704" s="43"/>
      <c r="AM704" s="43"/>
      <c r="AN704" s="43"/>
      <c r="AO704" s="43"/>
      <c r="AP704" s="43"/>
      <c r="AQ704" s="43"/>
      <c r="AR704" s="43"/>
      <c r="AS704" s="43"/>
      <c r="AT704" s="43"/>
      <c r="AU704" s="43"/>
      <c r="AV704" s="43"/>
      <c r="AW704" s="43"/>
      <c r="AX704" s="43"/>
      <c r="AY704" s="43"/>
      <c r="AZ704" s="43"/>
      <c r="BA704" s="43"/>
      <c r="BB704" s="43"/>
      <c r="BC704" s="43"/>
      <c r="BD704" s="43"/>
      <c r="BE704" s="43"/>
      <c r="BF704" s="43"/>
      <c r="BG704" s="43"/>
      <c r="BH704" s="43"/>
      <c r="BI704" s="43"/>
      <c r="BJ704" s="43"/>
      <c r="BK704" s="43"/>
      <c r="BL704" s="43"/>
      <c r="BM704" s="43"/>
      <c r="BN704" s="43"/>
      <c r="BO704" s="43"/>
      <c r="BP704" s="43"/>
      <c r="BQ704" s="43"/>
      <c r="BR704" s="43"/>
      <c r="BS704" s="43"/>
      <c r="BT704" s="43"/>
      <c r="BU704" s="43"/>
      <c r="BV704" s="43"/>
      <c r="BW704" s="43"/>
      <c r="BX704" s="43"/>
      <c r="BY704" s="43"/>
      <c r="BZ704" s="43"/>
      <c r="CA704" s="43"/>
      <c r="CB704" s="43"/>
      <c r="CC704" s="43"/>
      <c r="CD704" s="43"/>
      <c r="CE704" s="43"/>
      <c r="CF704" s="43"/>
      <c r="CG704" s="43"/>
      <c r="CH704" s="43"/>
      <c r="CI704" s="43"/>
      <c r="CJ704" s="43"/>
      <c r="CK704" s="43"/>
      <c r="CL704" s="43"/>
      <c r="CM704" s="43"/>
      <c r="CN704" s="43"/>
      <c r="CO704" s="43"/>
      <c r="CP704" s="43"/>
      <c r="CQ704" s="43"/>
      <c r="CR704" s="43"/>
      <c r="CS704" s="43"/>
      <c r="CT704" s="43"/>
      <c r="CU704" s="43"/>
      <c r="CV704" s="43"/>
      <c r="CW704" s="43"/>
      <c r="CX704" s="43"/>
      <c r="CY704" s="43"/>
      <c r="CZ704" s="43"/>
      <c r="DA704" s="43"/>
      <c r="DB704" s="43"/>
      <c r="DC704" s="43"/>
    </row>
    <row r="705" spans="1:107" x14ac:dyDescent="0.25">
      <c r="A705" s="41"/>
      <c r="B705" s="41"/>
      <c r="C705" s="41"/>
      <c r="D705" s="42"/>
      <c r="E705" s="42"/>
      <c r="F705" s="42"/>
      <c r="G705" s="42"/>
      <c r="H705" s="42"/>
      <c r="I705" s="42"/>
      <c r="J705" s="42"/>
      <c r="K705" s="42"/>
      <c r="L705" s="42"/>
      <c r="M705" s="42"/>
      <c r="N705" s="42"/>
      <c r="O705" s="42"/>
      <c r="P705" s="42"/>
      <c r="Q705" s="42"/>
      <c r="R705" s="42"/>
      <c r="S705" s="42"/>
      <c r="T705" s="42"/>
      <c r="U705" s="42"/>
      <c r="V705" s="42"/>
      <c r="W705" s="42"/>
      <c r="X705" s="42"/>
      <c r="Y705" s="42"/>
      <c r="Z705" s="42"/>
      <c r="AA705" s="42"/>
      <c r="AB705" s="43"/>
      <c r="AC705" s="43"/>
      <c r="AD705" s="43"/>
      <c r="AE705" s="43"/>
      <c r="AF705" s="43"/>
      <c r="AG705" s="43"/>
      <c r="AH705" s="43"/>
      <c r="AI705" s="43"/>
      <c r="AJ705" s="43"/>
      <c r="AK705" s="43"/>
      <c r="AL705" s="43"/>
      <c r="AM705" s="43"/>
      <c r="AN705" s="43"/>
      <c r="AO705" s="43"/>
      <c r="AP705" s="43"/>
      <c r="AQ705" s="43"/>
      <c r="AR705" s="43"/>
      <c r="AS705" s="43"/>
      <c r="AT705" s="43"/>
      <c r="AU705" s="43"/>
      <c r="AV705" s="43"/>
      <c r="AW705" s="43"/>
      <c r="AX705" s="43"/>
      <c r="AY705" s="43"/>
      <c r="AZ705" s="43"/>
      <c r="BA705" s="43"/>
      <c r="BB705" s="43"/>
      <c r="BC705" s="43"/>
      <c r="BD705" s="43"/>
      <c r="BE705" s="43"/>
      <c r="BF705" s="43"/>
      <c r="BG705" s="43"/>
      <c r="BH705" s="43"/>
      <c r="BI705" s="43"/>
      <c r="BJ705" s="43"/>
      <c r="BK705" s="43"/>
      <c r="BL705" s="43"/>
      <c r="BM705" s="43"/>
      <c r="BN705" s="43"/>
      <c r="BO705" s="43"/>
      <c r="BP705" s="43"/>
      <c r="BQ705" s="43"/>
      <c r="BR705" s="43"/>
      <c r="BS705" s="43"/>
      <c r="BT705" s="43"/>
      <c r="BU705" s="43"/>
      <c r="BV705" s="43"/>
      <c r="BW705" s="43"/>
      <c r="BX705" s="43"/>
      <c r="BY705" s="43"/>
      <c r="BZ705" s="43"/>
      <c r="CA705" s="43"/>
      <c r="CB705" s="43"/>
      <c r="CC705" s="43"/>
      <c r="CD705" s="43"/>
      <c r="CE705" s="43"/>
      <c r="CF705" s="43"/>
      <c r="CG705" s="43"/>
      <c r="CH705" s="43"/>
      <c r="CI705" s="43"/>
      <c r="CJ705" s="43"/>
      <c r="CK705" s="43"/>
      <c r="CL705" s="43"/>
      <c r="CM705" s="43"/>
      <c r="CN705" s="43"/>
      <c r="CO705" s="43"/>
      <c r="CP705" s="43"/>
      <c r="CQ705" s="43"/>
      <c r="CR705" s="43"/>
      <c r="CS705" s="43"/>
      <c r="CT705" s="43"/>
      <c r="CU705" s="43"/>
      <c r="CV705" s="43"/>
      <c r="CW705" s="43"/>
      <c r="CX705" s="43"/>
      <c r="CY705" s="43"/>
      <c r="CZ705" s="43"/>
      <c r="DA705" s="43"/>
      <c r="DB705" s="43"/>
      <c r="DC705" s="43"/>
    </row>
    <row r="706" spans="1:107" x14ac:dyDescent="0.25">
      <c r="A706" s="41"/>
      <c r="B706" s="41"/>
      <c r="C706" s="41"/>
      <c r="D706" s="42"/>
      <c r="E706" s="42"/>
      <c r="F706" s="42"/>
      <c r="G706" s="42"/>
      <c r="H706" s="42"/>
      <c r="I706" s="42"/>
      <c r="J706" s="42"/>
      <c r="K706" s="42"/>
      <c r="L706" s="42"/>
      <c r="M706" s="42"/>
      <c r="N706" s="42"/>
      <c r="O706" s="42"/>
      <c r="P706" s="42"/>
      <c r="Q706" s="42"/>
      <c r="R706" s="42"/>
      <c r="S706" s="42"/>
      <c r="T706" s="42"/>
      <c r="U706" s="42"/>
      <c r="V706" s="42"/>
      <c r="W706" s="42"/>
      <c r="X706" s="42"/>
      <c r="Y706" s="42"/>
      <c r="Z706" s="42"/>
      <c r="AA706" s="42"/>
      <c r="AB706" s="43"/>
      <c r="AC706" s="43"/>
      <c r="AD706" s="43"/>
      <c r="AE706" s="43"/>
      <c r="AF706" s="43"/>
      <c r="AG706" s="43"/>
      <c r="AH706" s="43"/>
      <c r="AI706" s="43"/>
      <c r="AJ706" s="43"/>
      <c r="AK706" s="43"/>
      <c r="AL706" s="43"/>
      <c r="AM706" s="43"/>
      <c r="AN706" s="43"/>
      <c r="AO706" s="43"/>
      <c r="AP706" s="43"/>
      <c r="AQ706" s="43"/>
      <c r="AR706" s="43"/>
      <c r="AS706" s="43"/>
      <c r="AT706" s="43"/>
      <c r="AU706" s="43"/>
      <c r="AV706" s="43"/>
      <c r="AW706" s="43"/>
      <c r="AX706" s="43"/>
      <c r="AY706" s="43"/>
      <c r="AZ706" s="43"/>
      <c r="BA706" s="43"/>
      <c r="BB706" s="43"/>
      <c r="BC706" s="43"/>
      <c r="BD706" s="43"/>
      <c r="BE706" s="43"/>
      <c r="BF706" s="43"/>
      <c r="BG706" s="43"/>
      <c r="BH706" s="43"/>
      <c r="BI706" s="43"/>
      <c r="BJ706" s="43"/>
      <c r="BK706" s="43"/>
      <c r="BL706" s="43"/>
      <c r="BM706" s="43"/>
      <c r="BN706" s="43"/>
      <c r="BO706" s="43"/>
      <c r="BP706" s="43"/>
      <c r="BQ706" s="43"/>
      <c r="BR706" s="43"/>
      <c r="BS706" s="43"/>
      <c r="BT706" s="43"/>
      <c r="BU706" s="43"/>
      <c r="BV706" s="43"/>
      <c r="BW706" s="43"/>
      <c r="BX706" s="43"/>
      <c r="BY706" s="43"/>
      <c r="BZ706" s="43"/>
      <c r="CA706" s="43"/>
      <c r="CB706" s="43"/>
      <c r="CC706" s="43"/>
      <c r="CD706" s="43"/>
      <c r="CE706" s="43"/>
      <c r="CF706" s="43"/>
      <c r="CG706" s="43"/>
      <c r="CH706" s="43"/>
      <c r="CI706" s="43"/>
      <c r="CJ706" s="43"/>
      <c r="CK706" s="43"/>
      <c r="CL706" s="43"/>
      <c r="CM706" s="43"/>
      <c r="CN706" s="43"/>
      <c r="CO706" s="43"/>
      <c r="CP706" s="43"/>
      <c r="CQ706" s="43"/>
      <c r="CR706" s="43"/>
      <c r="CS706" s="43"/>
      <c r="CT706" s="43"/>
      <c r="CU706" s="43"/>
      <c r="CV706" s="43"/>
      <c r="CW706" s="43"/>
      <c r="CX706" s="43"/>
      <c r="CY706" s="43"/>
      <c r="CZ706" s="43"/>
      <c r="DA706" s="43"/>
      <c r="DB706" s="43"/>
      <c r="DC706" s="43"/>
    </row>
    <row r="707" spans="1:107" x14ac:dyDescent="0.25">
      <c r="A707" s="41"/>
      <c r="B707" s="41"/>
      <c r="C707" s="41"/>
      <c r="D707" s="42"/>
      <c r="E707" s="42"/>
      <c r="F707" s="42"/>
      <c r="G707" s="42"/>
      <c r="H707" s="42"/>
      <c r="I707" s="42"/>
      <c r="J707" s="42"/>
      <c r="K707" s="42"/>
      <c r="L707" s="42"/>
      <c r="M707" s="42"/>
      <c r="N707" s="42"/>
      <c r="O707" s="42"/>
      <c r="P707" s="42"/>
      <c r="Q707" s="42"/>
      <c r="R707" s="42"/>
      <c r="S707" s="42"/>
      <c r="T707" s="42"/>
      <c r="U707" s="42"/>
      <c r="V707" s="42"/>
      <c r="W707" s="42"/>
      <c r="X707" s="42"/>
      <c r="Y707" s="42"/>
      <c r="Z707" s="42"/>
      <c r="AA707" s="42"/>
      <c r="AB707" s="43"/>
      <c r="AC707" s="43"/>
      <c r="AD707" s="43"/>
      <c r="AE707" s="43"/>
      <c r="AF707" s="43"/>
      <c r="AG707" s="43"/>
      <c r="AH707" s="43"/>
      <c r="AI707" s="43"/>
      <c r="AJ707" s="43"/>
      <c r="AK707" s="43"/>
      <c r="AL707" s="43"/>
      <c r="AM707" s="43"/>
      <c r="AN707" s="43"/>
      <c r="AO707" s="43"/>
      <c r="AP707" s="43"/>
      <c r="AQ707" s="43"/>
      <c r="AR707" s="43"/>
      <c r="AS707" s="43"/>
      <c r="AT707" s="43"/>
      <c r="AU707" s="43"/>
      <c r="AV707" s="43"/>
      <c r="AW707" s="43"/>
      <c r="AX707" s="43"/>
      <c r="AY707" s="43"/>
      <c r="AZ707" s="43"/>
      <c r="BA707" s="43"/>
      <c r="BB707" s="43"/>
      <c r="BC707" s="43"/>
      <c r="BD707" s="43"/>
      <c r="BE707" s="43"/>
      <c r="BF707" s="43"/>
      <c r="BG707" s="43"/>
      <c r="BH707" s="43"/>
      <c r="BI707" s="43"/>
      <c r="BJ707" s="43"/>
      <c r="BK707" s="43"/>
      <c r="BL707" s="43"/>
      <c r="BM707" s="43"/>
      <c r="BN707" s="43"/>
      <c r="BO707" s="43"/>
      <c r="BP707" s="43"/>
      <c r="BQ707" s="43"/>
      <c r="BR707" s="43"/>
      <c r="BS707" s="43"/>
      <c r="BT707" s="43"/>
      <c r="BU707" s="43"/>
      <c r="BV707" s="43"/>
      <c r="BW707" s="43"/>
      <c r="BX707" s="43"/>
      <c r="BY707" s="43"/>
      <c r="BZ707" s="43"/>
      <c r="CA707" s="43"/>
      <c r="CB707" s="43"/>
      <c r="CC707" s="43"/>
      <c r="CD707" s="43"/>
      <c r="CE707" s="43"/>
      <c r="CF707" s="43"/>
      <c r="CG707" s="43"/>
      <c r="CH707" s="43"/>
      <c r="CI707" s="43"/>
      <c r="CJ707" s="43"/>
      <c r="CK707" s="43"/>
      <c r="CL707" s="43"/>
      <c r="CM707" s="43"/>
      <c r="CN707" s="43"/>
      <c r="CO707" s="43"/>
      <c r="CP707" s="43"/>
      <c r="CQ707" s="43"/>
      <c r="CR707" s="43"/>
      <c r="CS707" s="43"/>
      <c r="CT707" s="43"/>
      <c r="CU707" s="43"/>
      <c r="CV707" s="43"/>
      <c r="CW707" s="43"/>
      <c r="CX707" s="43"/>
      <c r="CY707" s="43"/>
      <c r="CZ707" s="43"/>
      <c r="DA707" s="43"/>
      <c r="DB707" s="43"/>
      <c r="DC707" s="43"/>
    </row>
    <row r="708" spans="1:107" x14ac:dyDescent="0.25">
      <c r="A708" s="41"/>
      <c r="B708" s="41"/>
      <c r="C708" s="41"/>
      <c r="D708" s="42"/>
      <c r="E708" s="42"/>
      <c r="F708" s="42"/>
      <c r="G708" s="42"/>
      <c r="H708" s="42"/>
      <c r="I708" s="42"/>
      <c r="J708" s="42"/>
      <c r="K708" s="42"/>
      <c r="L708" s="42"/>
      <c r="M708" s="42"/>
      <c r="N708" s="42"/>
      <c r="O708" s="42"/>
      <c r="P708" s="42"/>
      <c r="Q708" s="42"/>
      <c r="R708" s="42"/>
      <c r="S708" s="42"/>
      <c r="T708" s="42"/>
      <c r="U708" s="42"/>
      <c r="V708" s="42"/>
      <c r="W708" s="42"/>
      <c r="X708" s="42"/>
      <c r="Y708" s="42"/>
      <c r="Z708" s="42"/>
      <c r="AA708" s="42"/>
      <c r="AB708" s="43"/>
      <c r="AC708" s="43"/>
      <c r="AD708" s="43"/>
      <c r="AE708" s="43"/>
      <c r="AF708" s="43"/>
      <c r="AG708" s="43"/>
      <c r="AH708" s="43"/>
      <c r="AI708" s="43"/>
      <c r="AJ708" s="43"/>
      <c r="AK708" s="43"/>
      <c r="AL708" s="43"/>
      <c r="AM708" s="43"/>
      <c r="AN708" s="43"/>
      <c r="AO708" s="43"/>
      <c r="AP708" s="43"/>
      <c r="AQ708" s="43"/>
      <c r="AR708" s="43"/>
      <c r="AS708" s="43"/>
      <c r="AT708" s="43"/>
      <c r="AU708" s="43"/>
      <c r="AV708" s="43"/>
      <c r="AW708" s="43"/>
      <c r="AX708" s="43"/>
      <c r="AY708" s="43"/>
      <c r="AZ708" s="43"/>
      <c r="BA708" s="43"/>
      <c r="BB708" s="43"/>
      <c r="BC708" s="43"/>
      <c r="BD708" s="43"/>
      <c r="BE708" s="43"/>
      <c r="BF708" s="43"/>
      <c r="BG708" s="43"/>
      <c r="BH708" s="43"/>
      <c r="BI708" s="43"/>
      <c r="BJ708" s="43"/>
      <c r="BK708" s="43"/>
      <c r="BL708" s="43"/>
      <c r="BM708" s="43"/>
      <c r="BN708" s="43"/>
      <c r="BO708" s="43"/>
      <c r="BP708" s="43"/>
      <c r="BQ708" s="43"/>
      <c r="BR708" s="43"/>
      <c r="BS708" s="43"/>
      <c r="BT708" s="43"/>
      <c r="BU708" s="43"/>
      <c r="BV708" s="43"/>
      <c r="BW708" s="43"/>
      <c r="BX708" s="43"/>
      <c r="BY708" s="43"/>
      <c r="BZ708" s="43"/>
      <c r="CA708" s="43"/>
      <c r="CB708" s="43"/>
      <c r="CC708" s="43"/>
      <c r="CD708" s="43"/>
      <c r="CE708" s="43"/>
      <c r="CF708" s="43"/>
      <c r="CG708" s="43"/>
      <c r="CH708" s="43"/>
      <c r="CI708" s="43"/>
      <c r="CJ708" s="43"/>
      <c r="CK708" s="43"/>
      <c r="CL708" s="43"/>
      <c r="CM708" s="43"/>
      <c r="CN708" s="43"/>
      <c r="CO708" s="43"/>
      <c r="CP708" s="43"/>
      <c r="CQ708" s="43"/>
      <c r="CR708" s="43"/>
      <c r="CS708" s="43"/>
      <c r="CT708" s="43"/>
      <c r="CU708" s="43"/>
      <c r="CV708" s="43"/>
      <c r="CW708" s="43"/>
      <c r="CX708" s="43"/>
      <c r="CY708" s="43"/>
      <c r="CZ708" s="43"/>
      <c r="DA708" s="43"/>
      <c r="DB708" s="43"/>
      <c r="DC708" s="43"/>
    </row>
    <row r="709" spans="1:107" x14ac:dyDescent="0.25">
      <c r="A709" s="41"/>
      <c r="B709" s="41"/>
      <c r="C709" s="41"/>
      <c r="D709" s="42"/>
      <c r="E709" s="42"/>
      <c r="F709" s="42"/>
      <c r="G709" s="42"/>
      <c r="H709" s="42"/>
      <c r="I709" s="42"/>
      <c r="J709" s="42"/>
      <c r="K709" s="42"/>
      <c r="L709" s="42"/>
      <c r="M709" s="42"/>
      <c r="N709" s="42"/>
      <c r="O709" s="42"/>
      <c r="P709" s="42"/>
      <c r="Q709" s="42"/>
      <c r="R709" s="42"/>
      <c r="S709" s="42"/>
      <c r="T709" s="42"/>
      <c r="U709" s="42"/>
      <c r="V709" s="42"/>
      <c r="W709" s="42"/>
      <c r="X709" s="42"/>
      <c r="Y709" s="42"/>
      <c r="Z709" s="42"/>
      <c r="AA709" s="42"/>
      <c r="AB709" s="43"/>
      <c r="AC709" s="43"/>
      <c r="AD709" s="43"/>
      <c r="AE709" s="43"/>
      <c r="AF709" s="43"/>
      <c r="AG709" s="43"/>
      <c r="AH709" s="43"/>
      <c r="AI709" s="43"/>
      <c r="AJ709" s="43"/>
      <c r="AK709" s="43"/>
      <c r="AL709" s="43"/>
      <c r="AM709" s="43"/>
      <c r="AN709" s="43"/>
      <c r="AO709" s="43"/>
      <c r="AP709" s="43"/>
      <c r="AQ709" s="43"/>
      <c r="AR709" s="43"/>
      <c r="AS709" s="43"/>
      <c r="AT709" s="43"/>
      <c r="AU709" s="43"/>
      <c r="AV709" s="43"/>
      <c r="AW709" s="43"/>
      <c r="AX709" s="43"/>
      <c r="AY709" s="43"/>
      <c r="AZ709" s="43"/>
      <c r="BA709" s="43"/>
      <c r="BB709" s="43"/>
      <c r="BC709" s="43"/>
      <c r="BD709" s="43"/>
      <c r="BE709" s="43"/>
      <c r="BF709" s="43"/>
      <c r="BG709" s="43"/>
      <c r="BH709" s="43"/>
      <c r="BI709" s="43"/>
      <c r="BJ709" s="43"/>
      <c r="BK709" s="43"/>
      <c r="BL709" s="43"/>
      <c r="BM709" s="43"/>
      <c r="BN709" s="43"/>
      <c r="BO709" s="43"/>
      <c r="BP709" s="43"/>
      <c r="BQ709" s="43"/>
      <c r="BR709" s="43"/>
      <c r="BS709" s="43"/>
      <c r="BT709" s="43"/>
      <c r="BU709" s="43"/>
      <c r="BV709" s="43"/>
      <c r="BW709" s="43"/>
      <c r="BX709" s="43"/>
      <c r="BY709" s="43"/>
      <c r="BZ709" s="43"/>
      <c r="CA709" s="43"/>
      <c r="CB709" s="43"/>
      <c r="CC709" s="43"/>
      <c r="CD709" s="43"/>
      <c r="CE709" s="43"/>
      <c r="CF709" s="43"/>
      <c r="CG709" s="43"/>
      <c r="CH709" s="43"/>
      <c r="CI709" s="43"/>
      <c r="CJ709" s="43"/>
      <c r="CK709" s="43"/>
      <c r="CL709" s="43"/>
      <c r="CM709" s="43"/>
      <c r="CN709" s="43"/>
      <c r="CO709" s="43"/>
      <c r="CP709" s="43"/>
      <c r="CQ709" s="43"/>
      <c r="CR709" s="43"/>
      <c r="CS709" s="43"/>
      <c r="CT709" s="43"/>
      <c r="CU709" s="43"/>
      <c r="CV709" s="43"/>
      <c r="CW709" s="43"/>
      <c r="CX709" s="43"/>
      <c r="CY709" s="43"/>
      <c r="CZ709" s="43"/>
      <c r="DA709" s="43"/>
      <c r="DB709" s="43"/>
      <c r="DC709" s="43"/>
    </row>
    <row r="710" spans="1:107" x14ac:dyDescent="0.25">
      <c r="A710" s="41"/>
      <c r="B710" s="41"/>
      <c r="C710" s="41"/>
      <c r="D710" s="42"/>
      <c r="E710" s="42"/>
      <c r="F710" s="42"/>
      <c r="G710" s="42"/>
      <c r="H710" s="42"/>
      <c r="I710" s="42"/>
      <c r="J710" s="42"/>
      <c r="K710" s="42"/>
      <c r="L710" s="42"/>
      <c r="M710" s="42"/>
      <c r="N710" s="42"/>
      <c r="O710" s="42"/>
      <c r="P710" s="42"/>
      <c r="Q710" s="42"/>
      <c r="R710" s="42"/>
      <c r="S710" s="42"/>
      <c r="T710" s="42"/>
      <c r="U710" s="42"/>
      <c r="V710" s="42"/>
      <c r="W710" s="42"/>
      <c r="X710" s="42"/>
      <c r="Y710" s="42"/>
      <c r="Z710" s="42"/>
      <c r="AA710" s="42"/>
      <c r="AB710" s="43"/>
      <c r="AC710" s="43"/>
      <c r="AD710" s="43"/>
      <c r="AE710" s="43"/>
      <c r="AF710" s="43"/>
      <c r="AG710" s="43"/>
      <c r="AH710" s="43"/>
      <c r="AI710" s="43"/>
      <c r="AJ710" s="43"/>
      <c r="AK710" s="43"/>
      <c r="AL710" s="43"/>
      <c r="AM710" s="43"/>
      <c r="AN710" s="43"/>
      <c r="AO710" s="43"/>
      <c r="AP710" s="43"/>
      <c r="AQ710" s="43"/>
      <c r="AR710" s="43"/>
      <c r="AS710" s="43"/>
      <c r="AT710" s="43"/>
      <c r="AU710" s="43"/>
      <c r="AV710" s="43"/>
      <c r="AW710" s="43"/>
      <c r="AX710" s="43"/>
      <c r="AY710" s="43"/>
      <c r="AZ710" s="43"/>
      <c r="BA710" s="43"/>
      <c r="BB710" s="43"/>
      <c r="BC710" s="43"/>
      <c r="BD710" s="43"/>
      <c r="BE710" s="43"/>
      <c r="BF710" s="43"/>
      <c r="BG710" s="43"/>
      <c r="BH710" s="43"/>
      <c r="BI710" s="43"/>
      <c r="BJ710" s="43"/>
      <c r="BK710" s="43"/>
      <c r="BL710" s="43"/>
      <c r="BM710" s="43"/>
      <c r="BN710" s="43"/>
      <c r="BO710" s="43"/>
      <c r="BP710" s="43"/>
      <c r="BQ710" s="43"/>
      <c r="BR710" s="43"/>
      <c r="BS710" s="43"/>
      <c r="BT710" s="43"/>
      <c r="BU710" s="43"/>
      <c r="BV710" s="43"/>
      <c r="BW710" s="43"/>
      <c r="BX710" s="43"/>
      <c r="BY710" s="43"/>
      <c r="BZ710" s="43"/>
      <c r="CA710" s="43"/>
      <c r="CB710" s="43"/>
      <c r="CC710" s="43"/>
      <c r="CD710" s="43"/>
      <c r="CE710" s="43"/>
      <c r="CF710" s="43"/>
      <c r="CG710" s="43"/>
      <c r="CH710" s="43"/>
      <c r="CI710" s="43"/>
      <c r="CJ710" s="43"/>
      <c r="CK710" s="43"/>
      <c r="CL710" s="43"/>
      <c r="CM710" s="43"/>
      <c r="CN710" s="43"/>
      <c r="CO710" s="43"/>
      <c r="CP710" s="43"/>
      <c r="CQ710" s="43"/>
      <c r="CR710" s="43"/>
      <c r="CS710" s="43"/>
      <c r="CT710" s="43"/>
      <c r="CU710" s="43"/>
      <c r="CV710" s="43"/>
      <c r="CW710" s="43"/>
      <c r="CX710" s="43"/>
      <c r="CY710" s="43"/>
      <c r="CZ710" s="43"/>
      <c r="DA710" s="43"/>
      <c r="DB710" s="43"/>
      <c r="DC710" s="43"/>
    </row>
    <row r="711" spans="1:107" x14ac:dyDescent="0.25">
      <c r="A711" s="41"/>
      <c r="B711" s="41"/>
      <c r="C711" s="41"/>
      <c r="D711" s="42"/>
      <c r="E711" s="42"/>
      <c r="F711" s="42"/>
      <c r="G711" s="42"/>
      <c r="H711" s="42"/>
      <c r="I711" s="42"/>
      <c r="J711" s="42"/>
      <c r="K711" s="42"/>
      <c r="L711" s="42"/>
      <c r="M711" s="42"/>
      <c r="N711" s="42"/>
      <c r="O711" s="42"/>
      <c r="P711" s="42"/>
      <c r="Q711" s="42"/>
      <c r="R711" s="42"/>
      <c r="S711" s="42"/>
      <c r="T711" s="42"/>
      <c r="U711" s="42"/>
      <c r="V711" s="42"/>
      <c r="W711" s="42"/>
      <c r="X711" s="42"/>
      <c r="Y711" s="42"/>
      <c r="Z711" s="42"/>
      <c r="AA711" s="42"/>
      <c r="AB711" s="43"/>
      <c r="AC711" s="43"/>
      <c r="AD711" s="43"/>
      <c r="AE711" s="43"/>
      <c r="AF711" s="43"/>
      <c r="AG711" s="43"/>
      <c r="AH711" s="43"/>
      <c r="AI711" s="43"/>
      <c r="AJ711" s="43"/>
      <c r="AK711" s="43"/>
      <c r="AL711" s="43"/>
      <c r="AM711" s="43"/>
      <c r="AN711" s="43"/>
      <c r="AO711" s="43"/>
      <c r="AP711" s="43"/>
      <c r="AQ711" s="43"/>
      <c r="AR711" s="43"/>
      <c r="AS711" s="43"/>
      <c r="AT711" s="43"/>
      <c r="AU711" s="43"/>
      <c r="AV711" s="43"/>
      <c r="AW711" s="43"/>
      <c r="AX711" s="43"/>
      <c r="AY711" s="43"/>
      <c r="AZ711" s="43"/>
      <c r="BA711" s="43"/>
      <c r="BB711" s="43"/>
      <c r="BC711" s="43"/>
      <c r="BD711" s="43"/>
      <c r="BE711" s="43"/>
      <c r="BF711" s="43"/>
      <c r="BG711" s="43"/>
      <c r="BH711" s="43"/>
      <c r="BI711" s="43"/>
      <c r="BJ711" s="43"/>
      <c r="BK711" s="43"/>
      <c r="BL711" s="43"/>
      <c r="BM711" s="43"/>
      <c r="BN711" s="43"/>
      <c r="BO711" s="43"/>
      <c r="BP711" s="43"/>
      <c r="BQ711" s="43"/>
      <c r="BR711" s="43"/>
      <c r="BS711" s="43"/>
      <c r="BT711" s="43"/>
      <c r="BU711" s="43"/>
      <c r="BV711" s="43"/>
      <c r="BW711" s="43"/>
      <c r="BX711" s="43"/>
      <c r="BY711" s="43"/>
      <c r="BZ711" s="43"/>
      <c r="CA711" s="43"/>
      <c r="CB711" s="43"/>
      <c r="CC711" s="43"/>
      <c r="CD711" s="43"/>
      <c r="CE711" s="43"/>
      <c r="CF711" s="43"/>
      <c r="CG711" s="43"/>
      <c r="CH711" s="43"/>
      <c r="CI711" s="43"/>
      <c r="CJ711" s="43"/>
      <c r="CK711" s="43"/>
      <c r="CL711" s="43"/>
      <c r="CM711" s="43"/>
      <c r="CN711" s="43"/>
      <c r="CO711" s="43"/>
      <c r="CP711" s="43"/>
      <c r="CQ711" s="43"/>
      <c r="CR711" s="43"/>
      <c r="CS711" s="43"/>
      <c r="CT711" s="43"/>
      <c r="CU711" s="43"/>
      <c r="CV711" s="43"/>
      <c r="CW711" s="43"/>
      <c r="CX711" s="43"/>
      <c r="CY711" s="43"/>
      <c r="CZ711" s="43"/>
      <c r="DA711" s="43"/>
      <c r="DB711" s="43"/>
      <c r="DC711" s="43"/>
    </row>
    <row r="712" spans="1:107" x14ac:dyDescent="0.25">
      <c r="A712" s="41"/>
      <c r="B712" s="41"/>
      <c r="C712" s="41"/>
      <c r="D712" s="42"/>
      <c r="E712" s="42"/>
      <c r="F712" s="42"/>
      <c r="G712" s="42"/>
      <c r="H712" s="42"/>
      <c r="I712" s="42"/>
      <c r="J712" s="42"/>
      <c r="K712" s="42"/>
      <c r="L712" s="42"/>
      <c r="M712" s="42"/>
      <c r="N712" s="42"/>
      <c r="O712" s="42"/>
      <c r="P712" s="42"/>
      <c r="Q712" s="42"/>
      <c r="R712" s="42"/>
      <c r="S712" s="42"/>
      <c r="T712" s="42"/>
      <c r="U712" s="42"/>
      <c r="V712" s="42"/>
      <c r="W712" s="42"/>
      <c r="X712" s="42"/>
      <c r="Y712" s="42"/>
      <c r="Z712" s="42"/>
      <c r="AA712" s="42"/>
      <c r="AB712" s="43"/>
      <c r="AC712" s="43"/>
      <c r="AD712" s="43"/>
      <c r="AE712" s="43"/>
      <c r="AF712" s="43"/>
      <c r="AG712" s="43"/>
      <c r="AH712" s="43"/>
      <c r="AI712" s="43"/>
      <c r="AJ712" s="43"/>
      <c r="AK712" s="43"/>
      <c r="AL712" s="43"/>
      <c r="AM712" s="43"/>
      <c r="AN712" s="43"/>
      <c r="AO712" s="43"/>
      <c r="AP712" s="43"/>
      <c r="AQ712" s="43"/>
      <c r="AR712" s="43"/>
      <c r="AS712" s="43"/>
      <c r="AT712" s="43"/>
      <c r="AU712" s="43"/>
      <c r="AV712" s="43"/>
      <c r="AW712" s="43"/>
      <c r="AX712" s="43"/>
      <c r="AY712" s="43"/>
      <c r="AZ712" s="43"/>
      <c r="BA712" s="43"/>
      <c r="BB712" s="43"/>
      <c r="BC712" s="43"/>
      <c r="BD712" s="43"/>
      <c r="BE712" s="43"/>
      <c r="BF712" s="43"/>
      <c r="BG712" s="43"/>
      <c r="BH712" s="43"/>
      <c r="BI712" s="43"/>
      <c r="BJ712" s="43"/>
      <c r="BK712" s="43"/>
      <c r="BL712" s="43"/>
      <c r="BM712" s="43"/>
      <c r="BN712" s="43"/>
      <c r="BO712" s="43"/>
      <c r="BP712" s="43"/>
      <c r="BQ712" s="43"/>
      <c r="BR712" s="43"/>
      <c r="BS712" s="43"/>
      <c r="BT712" s="43"/>
      <c r="BU712" s="43"/>
      <c r="BV712" s="43"/>
      <c r="BW712" s="43"/>
      <c r="BX712" s="43"/>
      <c r="BY712" s="43"/>
      <c r="BZ712" s="43"/>
      <c r="CA712" s="43"/>
      <c r="CB712" s="43"/>
      <c r="CC712" s="43"/>
      <c r="CD712" s="43"/>
      <c r="CE712" s="43"/>
      <c r="CF712" s="43"/>
      <c r="CG712" s="43"/>
      <c r="CH712" s="43"/>
      <c r="CI712" s="43"/>
      <c r="CJ712" s="43"/>
      <c r="CK712" s="43"/>
      <c r="CL712" s="43"/>
      <c r="CM712" s="43"/>
      <c r="CN712" s="43"/>
      <c r="CO712" s="43"/>
      <c r="CP712" s="43"/>
      <c r="CQ712" s="43"/>
      <c r="CR712" s="43"/>
      <c r="CS712" s="43"/>
      <c r="CT712" s="43"/>
      <c r="CU712" s="43"/>
      <c r="CV712" s="43"/>
      <c r="CW712" s="43"/>
      <c r="CX712" s="43"/>
      <c r="CY712" s="43"/>
      <c r="CZ712" s="43"/>
      <c r="DA712" s="43"/>
      <c r="DB712" s="43"/>
      <c r="DC712" s="43"/>
    </row>
    <row r="713" spans="1:107" x14ac:dyDescent="0.25">
      <c r="A713" s="41"/>
      <c r="B713" s="41"/>
      <c r="C713" s="41"/>
      <c r="D713" s="42"/>
      <c r="E713" s="42"/>
      <c r="F713" s="42"/>
      <c r="G713" s="42"/>
      <c r="H713" s="42"/>
      <c r="I713" s="42"/>
      <c r="J713" s="42"/>
      <c r="K713" s="42"/>
      <c r="L713" s="42"/>
      <c r="M713" s="42"/>
      <c r="N713" s="42"/>
      <c r="O713" s="42"/>
      <c r="P713" s="42"/>
      <c r="Q713" s="42"/>
      <c r="R713" s="42"/>
      <c r="S713" s="42"/>
      <c r="T713" s="42"/>
      <c r="U713" s="42"/>
      <c r="V713" s="42"/>
      <c r="W713" s="42"/>
      <c r="X713" s="42"/>
      <c r="Y713" s="42"/>
      <c r="Z713" s="42"/>
      <c r="AA713" s="42"/>
      <c r="AB713" s="43"/>
      <c r="AC713" s="43"/>
      <c r="AD713" s="43"/>
      <c r="AE713" s="43"/>
      <c r="AF713" s="43"/>
      <c r="AG713" s="43"/>
      <c r="AH713" s="43"/>
      <c r="AI713" s="43"/>
      <c r="AJ713" s="43"/>
      <c r="AK713" s="43"/>
      <c r="AL713" s="43"/>
      <c r="AM713" s="43"/>
      <c r="AN713" s="43"/>
      <c r="AO713" s="43"/>
      <c r="AP713" s="43"/>
      <c r="AQ713" s="43"/>
      <c r="AR713" s="43"/>
      <c r="AS713" s="43"/>
      <c r="AT713" s="43"/>
      <c r="AU713" s="43"/>
      <c r="AV713" s="43"/>
      <c r="AW713" s="43"/>
      <c r="AX713" s="43"/>
      <c r="AY713" s="43"/>
      <c r="AZ713" s="43"/>
      <c r="BA713" s="43"/>
      <c r="BB713" s="43"/>
      <c r="BC713" s="43"/>
      <c r="BD713" s="43"/>
      <c r="BE713" s="43"/>
      <c r="BF713" s="43"/>
      <c r="BG713" s="43"/>
      <c r="BH713" s="43"/>
      <c r="BI713" s="43"/>
      <c r="BJ713" s="43"/>
      <c r="BK713" s="43"/>
      <c r="BL713" s="43"/>
      <c r="BM713" s="43"/>
      <c r="BN713" s="43"/>
      <c r="BO713" s="43"/>
      <c r="BP713" s="43"/>
      <c r="BQ713" s="43"/>
      <c r="BR713" s="43"/>
      <c r="BS713" s="43"/>
      <c r="BT713" s="43"/>
      <c r="BU713" s="43"/>
      <c r="BV713" s="43"/>
      <c r="BW713" s="43"/>
      <c r="BX713" s="43"/>
      <c r="BY713" s="43"/>
      <c r="BZ713" s="43"/>
      <c r="CA713" s="43"/>
      <c r="CB713" s="43"/>
      <c r="CC713" s="43"/>
      <c r="CD713" s="43"/>
      <c r="CE713" s="43"/>
      <c r="CF713" s="43"/>
      <c r="CG713" s="43"/>
      <c r="CH713" s="43"/>
      <c r="CI713" s="43"/>
      <c r="CJ713" s="43"/>
      <c r="CK713" s="43"/>
      <c r="CL713" s="43"/>
      <c r="CM713" s="43"/>
      <c r="CN713" s="43"/>
      <c r="CO713" s="43"/>
      <c r="CP713" s="43"/>
      <c r="CQ713" s="43"/>
      <c r="CR713" s="43"/>
      <c r="CS713" s="43"/>
      <c r="CT713" s="43"/>
      <c r="CU713" s="43"/>
      <c r="CV713" s="43"/>
      <c r="CW713" s="43"/>
      <c r="CX713" s="43"/>
      <c r="CY713" s="43"/>
      <c r="CZ713" s="43"/>
      <c r="DA713" s="43"/>
      <c r="DB713" s="43"/>
      <c r="DC713" s="43"/>
    </row>
    <row r="714" spans="1:107" x14ac:dyDescent="0.25">
      <c r="A714" s="41"/>
      <c r="B714" s="41"/>
      <c r="C714" s="41"/>
      <c r="D714" s="42"/>
      <c r="E714" s="42"/>
      <c r="F714" s="42"/>
      <c r="G714" s="42"/>
      <c r="H714" s="42"/>
      <c r="I714" s="42"/>
      <c r="J714" s="42"/>
      <c r="K714" s="42"/>
      <c r="L714" s="42"/>
      <c r="M714" s="42"/>
      <c r="N714" s="42"/>
      <c r="O714" s="42"/>
      <c r="P714" s="42"/>
      <c r="Q714" s="42"/>
      <c r="R714" s="42"/>
      <c r="S714" s="42"/>
      <c r="T714" s="42"/>
      <c r="U714" s="42"/>
      <c r="V714" s="42"/>
      <c r="W714" s="42"/>
      <c r="X714" s="42"/>
      <c r="Y714" s="42"/>
      <c r="Z714" s="42"/>
      <c r="AA714" s="42"/>
      <c r="AB714" s="43"/>
      <c r="AC714" s="43"/>
      <c r="AD714" s="43"/>
      <c r="AE714" s="43"/>
      <c r="AF714" s="43"/>
      <c r="AG714" s="43"/>
      <c r="AH714" s="43"/>
      <c r="AI714" s="43"/>
      <c r="AJ714" s="43"/>
      <c r="AK714" s="43"/>
      <c r="AL714" s="43"/>
      <c r="AM714" s="43"/>
      <c r="AN714" s="43"/>
      <c r="AO714" s="43"/>
      <c r="AP714" s="43"/>
      <c r="AQ714" s="43"/>
      <c r="AR714" s="43"/>
      <c r="AS714" s="43"/>
      <c r="AT714" s="43"/>
      <c r="AU714" s="43"/>
      <c r="AV714" s="43"/>
      <c r="AW714" s="43"/>
      <c r="AX714" s="43"/>
      <c r="AY714" s="43"/>
      <c r="AZ714" s="43"/>
      <c r="BA714" s="43"/>
      <c r="BB714" s="43"/>
      <c r="BC714" s="43"/>
      <c r="BD714" s="43"/>
      <c r="BE714" s="43"/>
      <c r="BF714" s="43"/>
      <c r="BG714" s="43"/>
      <c r="BH714" s="43"/>
      <c r="BI714" s="43"/>
      <c r="BJ714" s="43"/>
      <c r="BK714" s="43"/>
      <c r="BL714" s="43"/>
      <c r="BM714" s="43"/>
      <c r="BN714" s="43"/>
      <c r="BO714" s="43"/>
      <c r="BP714" s="43"/>
      <c r="BQ714" s="43"/>
      <c r="BR714" s="43"/>
      <c r="BS714" s="43"/>
      <c r="BT714" s="43"/>
      <c r="BU714" s="43"/>
      <c r="BV714" s="43"/>
      <c r="BW714" s="43"/>
      <c r="BX714" s="43"/>
      <c r="BY714" s="43"/>
      <c r="BZ714" s="43"/>
      <c r="CA714" s="43"/>
      <c r="CB714" s="43"/>
      <c r="CC714" s="43"/>
      <c r="CD714" s="43"/>
      <c r="CE714" s="43"/>
      <c r="CF714" s="43"/>
      <c r="CG714" s="43"/>
      <c r="CH714" s="43"/>
      <c r="CI714" s="43"/>
      <c r="CJ714" s="43"/>
      <c r="CK714" s="43"/>
      <c r="CL714" s="43"/>
      <c r="CM714" s="43"/>
      <c r="CN714" s="43"/>
      <c r="CO714" s="43"/>
      <c r="CP714" s="43"/>
      <c r="CQ714" s="43"/>
      <c r="CR714" s="43"/>
      <c r="CS714" s="43"/>
      <c r="CT714" s="43"/>
      <c r="CU714" s="43"/>
      <c r="CV714" s="43"/>
      <c r="CW714" s="43"/>
      <c r="CX714" s="43"/>
      <c r="CY714" s="43"/>
      <c r="CZ714" s="43"/>
      <c r="DA714" s="43"/>
      <c r="DB714" s="43"/>
      <c r="DC714" s="43"/>
    </row>
    <row r="715" spans="1:107" x14ac:dyDescent="0.25">
      <c r="A715" s="41"/>
      <c r="B715" s="41"/>
      <c r="C715" s="41"/>
      <c r="D715" s="42"/>
      <c r="E715" s="42"/>
      <c r="F715" s="42"/>
      <c r="G715" s="42"/>
      <c r="H715" s="42"/>
      <c r="I715" s="42"/>
      <c r="J715" s="42"/>
      <c r="K715" s="42"/>
      <c r="L715" s="42"/>
      <c r="M715" s="42"/>
      <c r="N715" s="42"/>
      <c r="O715" s="42"/>
      <c r="P715" s="42"/>
      <c r="Q715" s="42"/>
      <c r="R715" s="42"/>
      <c r="S715" s="42"/>
      <c r="T715" s="42"/>
      <c r="U715" s="42"/>
      <c r="V715" s="42"/>
      <c r="W715" s="42"/>
      <c r="X715" s="42"/>
      <c r="Y715" s="42"/>
      <c r="Z715" s="42"/>
      <c r="AA715" s="42"/>
      <c r="AB715" s="43"/>
      <c r="AC715" s="43"/>
      <c r="AD715" s="43"/>
      <c r="AE715" s="43"/>
      <c r="AF715" s="43"/>
      <c r="AG715" s="43"/>
      <c r="AH715" s="43"/>
      <c r="AI715" s="43"/>
      <c r="AJ715" s="43"/>
      <c r="AK715" s="43"/>
      <c r="AL715" s="43"/>
      <c r="AM715" s="43"/>
      <c r="AN715" s="43"/>
      <c r="AO715" s="43"/>
      <c r="AP715" s="43"/>
      <c r="AQ715" s="43"/>
      <c r="AR715" s="43"/>
      <c r="AS715" s="43"/>
      <c r="AT715" s="43"/>
      <c r="AU715" s="43"/>
      <c r="AV715" s="43"/>
      <c r="AW715" s="43"/>
      <c r="AX715" s="43"/>
      <c r="AY715" s="43"/>
      <c r="AZ715" s="43"/>
      <c r="BA715" s="43"/>
      <c r="BB715" s="43"/>
      <c r="BC715" s="43"/>
      <c r="BD715" s="43"/>
      <c r="BE715" s="43"/>
      <c r="BF715" s="43"/>
      <c r="BG715" s="43"/>
      <c r="BH715" s="43"/>
      <c r="BI715" s="43"/>
      <c r="BJ715" s="43"/>
      <c r="BK715" s="43"/>
      <c r="BL715" s="43"/>
      <c r="BM715" s="43"/>
      <c r="BN715" s="43"/>
      <c r="BO715" s="43"/>
      <c r="BP715" s="43"/>
      <c r="BQ715" s="43"/>
      <c r="BR715" s="43"/>
      <c r="BS715" s="43"/>
      <c r="BT715" s="43"/>
      <c r="BU715" s="43"/>
      <c r="BV715" s="43"/>
      <c r="BW715" s="43"/>
      <c r="BX715" s="43"/>
      <c r="BY715" s="43"/>
      <c r="BZ715" s="43"/>
      <c r="CA715" s="43"/>
      <c r="CB715" s="43"/>
      <c r="CC715" s="43"/>
      <c r="CD715" s="43"/>
      <c r="CE715" s="43"/>
      <c r="CF715" s="43"/>
      <c r="CG715" s="43"/>
      <c r="CH715" s="43"/>
      <c r="CI715" s="43"/>
      <c r="CJ715" s="43"/>
      <c r="CK715" s="43"/>
      <c r="CL715" s="43"/>
      <c r="CM715" s="43"/>
      <c r="CN715" s="43"/>
      <c r="CO715" s="43"/>
      <c r="CP715" s="43"/>
      <c r="CQ715" s="43"/>
      <c r="CR715" s="43"/>
      <c r="CS715" s="43"/>
      <c r="CT715" s="43"/>
      <c r="CU715" s="43"/>
      <c r="CV715" s="43"/>
      <c r="CW715" s="43"/>
      <c r="CX715" s="43"/>
      <c r="CY715" s="43"/>
      <c r="CZ715" s="43"/>
      <c r="DA715" s="43"/>
      <c r="DB715" s="43"/>
      <c r="DC715" s="43"/>
    </row>
    <row r="716" spans="1:107" x14ac:dyDescent="0.25">
      <c r="A716" s="41"/>
      <c r="B716" s="41"/>
      <c r="C716" s="41"/>
      <c r="D716" s="42"/>
      <c r="E716" s="42"/>
      <c r="F716" s="42"/>
      <c r="G716" s="42"/>
      <c r="H716" s="42"/>
      <c r="I716" s="42"/>
      <c r="J716" s="42"/>
      <c r="K716" s="42"/>
      <c r="L716" s="42"/>
      <c r="M716" s="42"/>
      <c r="N716" s="42"/>
      <c r="O716" s="42"/>
      <c r="P716" s="42"/>
      <c r="Q716" s="42"/>
      <c r="R716" s="42"/>
      <c r="S716" s="42"/>
      <c r="T716" s="42"/>
      <c r="U716" s="42"/>
      <c r="V716" s="42"/>
      <c r="W716" s="42"/>
      <c r="X716" s="42"/>
      <c r="Y716" s="42"/>
      <c r="Z716" s="42"/>
      <c r="AA716" s="42"/>
      <c r="AB716" s="43"/>
      <c r="AC716" s="43"/>
      <c r="AD716" s="43"/>
      <c r="AE716" s="43"/>
      <c r="AF716" s="43"/>
      <c r="AG716" s="43"/>
      <c r="AH716" s="43"/>
      <c r="AI716" s="43"/>
      <c r="AJ716" s="43"/>
      <c r="AK716" s="43"/>
      <c r="AL716" s="43"/>
      <c r="AM716" s="43"/>
      <c r="AN716" s="43"/>
      <c r="AO716" s="43"/>
      <c r="AP716" s="43"/>
      <c r="AQ716" s="43"/>
      <c r="AR716" s="43"/>
      <c r="AS716" s="43"/>
      <c r="AT716" s="43"/>
      <c r="AU716" s="43"/>
      <c r="AV716" s="43"/>
      <c r="AW716" s="43"/>
      <c r="AX716" s="43"/>
      <c r="AY716" s="43"/>
      <c r="AZ716" s="43"/>
      <c r="BA716" s="43"/>
      <c r="BB716" s="43"/>
      <c r="BC716" s="43"/>
      <c r="BD716" s="43"/>
      <c r="BE716" s="43"/>
      <c r="BF716" s="43"/>
      <c r="BG716" s="43"/>
      <c r="BH716" s="43"/>
      <c r="BI716" s="43"/>
      <c r="BJ716" s="43"/>
      <c r="BK716" s="43"/>
      <c r="BL716" s="43"/>
      <c r="BM716" s="43"/>
      <c r="BN716" s="43"/>
      <c r="BO716" s="43"/>
      <c r="BP716" s="43"/>
      <c r="BQ716" s="43"/>
      <c r="BR716" s="43"/>
      <c r="BS716" s="43"/>
      <c r="BT716" s="43"/>
      <c r="BU716" s="43"/>
      <c r="BV716" s="43"/>
      <c r="BW716" s="43"/>
      <c r="BX716" s="43"/>
      <c r="BY716" s="43"/>
      <c r="BZ716" s="43"/>
      <c r="CA716" s="43"/>
      <c r="CB716" s="43"/>
      <c r="CC716" s="43"/>
      <c r="CD716" s="43"/>
      <c r="CE716" s="43"/>
      <c r="CF716" s="43"/>
      <c r="CG716" s="43"/>
      <c r="CH716" s="43"/>
      <c r="CI716" s="43"/>
      <c r="CJ716" s="43"/>
      <c r="CK716" s="43"/>
      <c r="CL716" s="43"/>
      <c r="CM716" s="43"/>
      <c r="CN716" s="43"/>
      <c r="CO716" s="43"/>
      <c r="CP716" s="43"/>
      <c r="CQ716" s="43"/>
      <c r="CR716" s="43"/>
      <c r="CS716" s="43"/>
      <c r="CT716" s="43"/>
      <c r="CU716" s="43"/>
      <c r="CV716" s="43"/>
      <c r="CW716" s="43"/>
      <c r="CX716" s="43"/>
      <c r="CY716" s="43"/>
      <c r="CZ716" s="43"/>
      <c r="DA716" s="43"/>
      <c r="DB716" s="43"/>
      <c r="DC716" s="43"/>
    </row>
    <row r="717" spans="1:107" x14ac:dyDescent="0.25">
      <c r="A717" s="41"/>
      <c r="B717" s="41"/>
      <c r="C717" s="41"/>
      <c r="D717" s="42"/>
      <c r="E717" s="42"/>
      <c r="F717" s="42"/>
      <c r="G717" s="42"/>
      <c r="H717" s="42"/>
      <c r="I717" s="42"/>
      <c r="J717" s="42"/>
      <c r="K717" s="42"/>
      <c r="L717" s="42"/>
      <c r="M717" s="42"/>
      <c r="N717" s="42"/>
      <c r="O717" s="42"/>
      <c r="P717" s="42"/>
      <c r="Q717" s="42"/>
      <c r="R717" s="42"/>
      <c r="S717" s="42"/>
      <c r="T717" s="42"/>
      <c r="U717" s="42"/>
      <c r="V717" s="42"/>
      <c r="W717" s="42"/>
      <c r="X717" s="42"/>
      <c r="Y717" s="42"/>
      <c r="Z717" s="42"/>
      <c r="AA717" s="42"/>
      <c r="AB717" s="43"/>
      <c r="AC717" s="43"/>
      <c r="AD717" s="43"/>
      <c r="AE717" s="43"/>
      <c r="AF717" s="43"/>
      <c r="AG717" s="43"/>
      <c r="AH717" s="43"/>
      <c r="AI717" s="43"/>
      <c r="AJ717" s="43"/>
      <c r="AK717" s="43"/>
      <c r="AL717" s="43"/>
      <c r="AM717" s="43"/>
      <c r="AN717" s="43"/>
      <c r="AO717" s="43"/>
      <c r="AP717" s="43"/>
      <c r="AQ717" s="43"/>
      <c r="AR717" s="43"/>
      <c r="AS717" s="43"/>
      <c r="AT717" s="43"/>
      <c r="AU717" s="43"/>
      <c r="AV717" s="43"/>
      <c r="AW717" s="43"/>
      <c r="AX717" s="43"/>
      <c r="AY717" s="43"/>
      <c r="AZ717" s="43"/>
      <c r="BA717" s="43"/>
      <c r="BB717" s="43"/>
      <c r="BC717" s="43"/>
      <c r="BD717" s="43"/>
      <c r="BE717" s="43"/>
      <c r="BF717" s="43"/>
      <c r="BG717" s="43"/>
      <c r="BH717" s="43"/>
      <c r="BI717" s="43"/>
      <c r="BJ717" s="43"/>
      <c r="BK717" s="43"/>
      <c r="BL717" s="43"/>
      <c r="BM717" s="43"/>
      <c r="BN717" s="43"/>
      <c r="BO717" s="43"/>
      <c r="BP717" s="43"/>
      <c r="BQ717" s="43"/>
      <c r="BR717" s="43"/>
      <c r="BS717" s="43"/>
      <c r="BT717" s="43"/>
      <c r="BU717" s="43"/>
      <c r="BV717" s="43"/>
      <c r="BW717" s="43"/>
      <c r="BX717" s="43"/>
      <c r="BY717" s="43"/>
      <c r="BZ717" s="43"/>
      <c r="CA717" s="43"/>
      <c r="CB717" s="43"/>
      <c r="CC717" s="43"/>
      <c r="CD717" s="43"/>
      <c r="CE717" s="43"/>
      <c r="CF717" s="43"/>
      <c r="CG717" s="43"/>
      <c r="CH717" s="43"/>
      <c r="CI717" s="43"/>
      <c r="CJ717" s="43"/>
      <c r="CK717" s="43"/>
      <c r="CL717" s="43"/>
      <c r="CM717" s="43"/>
      <c r="CN717" s="43"/>
      <c r="CO717" s="43"/>
      <c r="CP717" s="43"/>
      <c r="CQ717" s="43"/>
      <c r="CR717" s="43"/>
      <c r="CS717" s="43"/>
      <c r="CT717" s="43"/>
      <c r="CU717" s="43"/>
      <c r="CV717" s="43"/>
      <c r="CW717" s="43"/>
      <c r="CX717" s="43"/>
      <c r="CY717" s="43"/>
      <c r="CZ717" s="43"/>
      <c r="DA717" s="43"/>
      <c r="DB717" s="43"/>
      <c r="DC717" s="43"/>
    </row>
    <row r="718" spans="1:107" x14ac:dyDescent="0.25">
      <c r="A718" s="41"/>
      <c r="B718" s="41"/>
      <c r="C718" s="41"/>
      <c r="D718" s="42"/>
      <c r="E718" s="42"/>
      <c r="F718" s="42"/>
      <c r="G718" s="42"/>
      <c r="H718" s="42"/>
      <c r="I718" s="42"/>
      <c r="J718" s="42"/>
      <c r="K718" s="42"/>
      <c r="L718" s="42"/>
      <c r="M718" s="42"/>
      <c r="N718" s="42"/>
      <c r="O718" s="42"/>
      <c r="P718" s="42"/>
      <c r="Q718" s="42"/>
      <c r="R718" s="42"/>
      <c r="S718" s="42"/>
      <c r="T718" s="42"/>
      <c r="U718" s="42"/>
      <c r="V718" s="42"/>
      <c r="W718" s="42"/>
      <c r="X718" s="42"/>
      <c r="Y718" s="42"/>
      <c r="Z718" s="42"/>
      <c r="AA718" s="42"/>
      <c r="AB718" s="43"/>
      <c r="AC718" s="43"/>
      <c r="AD718" s="43"/>
      <c r="AE718" s="43"/>
      <c r="AF718" s="43"/>
      <c r="AG718" s="43"/>
      <c r="AH718" s="43"/>
      <c r="AI718" s="43"/>
      <c r="AJ718" s="43"/>
      <c r="AK718" s="43"/>
      <c r="AL718" s="43"/>
      <c r="AM718" s="43"/>
      <c r="AN718" s="43"/>
      <c r="AO718" s="43"/>
      <c r="AP718" s="43"/>
      <c r="AQ718" s="43"/>
      <c r="AR718" s="43"/>
      <c r="AS718" s="43"/>
      <c r="AT718" s="43"/>
      <c r="AU718" s="43"/>
      <c r="AV718" s="43"/>
      <c r="AW718" s="43"/>
      <c r="AX718" s="43"/>
      <c r="AY718" s="43"/>
      <c r="AZ718" s="43"/>
      <c r="BA718" s="43"/>
      <c r="BB718" s="43"/>
      <c r="BC718" s="43"/>
      <c r="BD718" s="43"/>
      <c r="BE718" s="43"/>
      <c r="BF718" s="43"/>
      <c r="BG718" s="43"/>
      <c r="BH718" s="43"/>
      <c r="BI718" s="43"/>
      <c r="BJ718" s="43"/>
      <c r="BK718" s="43"/>
      <c r="BL718" s="43"/>
      <c r="BM718" s="43"/>
      <c r="BN718" s="43"/>
      <c r="BO718" s="43"/>
      <c r="BP718" s="43"/>
      <c r="BQ718" s="43"/>
      <c r="BR718" s="43"/>
      <c r="BS718" s="43"/>
      <c r="BT718" s="43"/>
      <c r="BU718" s="43"/>
      <c r="BV718" s="43"/>
      <c r="BW718" s="43"/>
      <c r="BX718" s="43"/>
      <c r="BY718" s="43"/>
      <c r="BZ718" s="43"/>
      <c r="CA718" s="43"/>
      <c r="CB718" s="43"/>
      <c r="CC718" s="43"/>
      <c r="CD718" s="43"/>
      <c r="CE718" s="43"/>
      <c r="CF718" s="43"/>
      <c r="CG718" s="43"/>
      <c r="CH718" s="43"/>
      <c r="CI718" s="43"/>
      <c r="CJ718" s="43"/>
      <c r="CK718" s="43"/>
      <c r="CL718" s="43"/>
      <c r="CM718" s="43"/>
      <c r="CN718" s="43"/>
      <c r="CO718" s="43"/>
      <c r="CP718" s="43"/>
      <c r="CQ718" s="43"/>
      <c r="CR718" s="43"/>
      <c r="CS718" s="43"/>
      <c r="CT718" s="43"/>
      <c r="CU718" s="43"/>
      <c r="CV718" s="43"/>
      <c r="CW718" s="43"/>
      <c r="CX718" s="43"/>
      <c r="CY718" s="43"/>
      <c r="CZ718" s="43"/>
      <c r="DA718" s="43"/>
      <c r="DB718" s="43"/>
      <c r="DC718" s="43"/>
    </row>
    <row r="719" spans="1:107" x14ac:dyDescent="0.25">
      <c r="A719" s="41"/>
      <c r="B719" s="41"/>
      <c r="C719" s="41"/>
      <c r="D719" s="42"/>
      <c r="E719" s="42"/>
      <c r="F719" s="42"/>
      <c r="G719" s="42"/>
      <c r="H719" s="42"/>
      <c r="I719" s="42"/>
      <c r="J719" s="42"/>
      <c r="K719" s="42"/>
      <c r="L719" s="42"/>
      <c r="M719" s="42"/>
      <c r="N719" s="42"/>
      <c r="O719" s="42"/>
      <c r="P719" s="42"/>
      <c r="Q719" s="42"/>
      <c r="R719" s="42"/>
      <c r="S719" s="42"/>
      <c r="T719" s="42"/>
      <c r="U719" s="42"/>
      <c r="V719" s="42"/>
      <c r="W719" s="42"/>
      <c r="X719" s="42"/>
      <c r="Y719" s="42"/>
      <c r="Z719" s="42"/>
      <c r="AA719" s="42"/>
      <c r="AB719" s="43"/>
      <c r="AC719" s="43"/>
      <c r="AD719" s="43"/>
      <c r="AE719" s="43"/>
      <c r="AF719" s="43"/>
      <c r="AG719" s="43"/>
      <c r="AH719" s="43"/>
      <c r="AI719" s="43"/>
      <c r="AJ719" s="43"/>
      <c r="AK719" s="43"/>
      <c r="AL719" s="43"/>
      <c r="AM719" s="43"/>
      <c r="AN719" s="43"/>
      <c r="AO719" s="43"/>
      <c r="AP719" s="43"/>
      <c r="AQ719" s="43"/>
      <c r="AR719" s="43"/>
      <c r="AS719" s="43"/>
      <c r="AT719" s="43"/>
      <c r="AU719" s="43"/>
      <c r="AV719" s="43"/>
      <c r="AW719" s="43"/>
      <c r="AX719" s="43"/>
      <c r="AY719" s="43"/>
      <c r="AZ719" s="43"/>
      <c r="BA719" s="43"/>
      <c r="BB719" s="43"/>
      <c r="BC719" s="43"/>
      <c r="BD719" s="43"/>
      <c r="BE719" s="43"/>
      <c r="BF719" s="43"/>
      <c r="BG719" s="43"/>
      <c r="BH719" s="43"/>
      <c r="BI719" s="43"/>
      <c r="BJ719" s="43"/>
      <c r="BK719" s="43"/>
      <c r="BL719" s="43"/>
      <c r="BM719" s="43"/>
      <c r="BN719" s="43"/>
      <c r="BO719" s="43"/>
      <c r="BP719" s="43"/>
      <c r="BQ719" s="43"/>
      <c r="BR719" s="43"/>
      <c r="BS719" s="43"/>
      <c r="BT719" s="43"/>
      <c r="BU719" s="43"/>
      <c r="BV719" s="43"/>
      <c r="BW719" s="43"/>
      <c r="BX719" s="43"/>
      <c r="BY719" s="43"/>
      <c r="BZ719" s="43"/>
      <c r="CA719" s="43"/>
      <c r="CB719" s="43"/>
      <c r="CC719" s="43"/>
      <c r="CD719" s="43"/>
      <c r="CE719" s="43"/>
      <c r="CF719" s="43"/>
      <c r="CG719" s="43"/>
      <c r="CH719" s="43"/>
      <c r="CI719" s="43"/>
      <c r="CJ719" s="43"/>
      <c r="CK719" s="43"/>
      <c r="CL719" s="43"/>
      <c r="CM719" s="43"/>
      <c r="CN719" s="43"/>
      <c r="CO719" s="43"/>
      <c r="CP719" s="43"/>
      <c r="CQ719" s="43"/>
      <c r="CR719" s="43"/>
      <c r="CS719" s="43"/>
      <c r="CT719" s="43"/>
      <c r="CU719" s="43"/>
      <c r="CV719" s="43"/>
      <c r="CW719" s="43"/>
      <c r="CX719" s="43"/>
      <c r="CY719" s="43"/>
      <c r="CZ719" s="43"/>
      <c r="DA719" s="43"/>
      <c r="DB719" s="43"/>
      <c r="DC719" s="43"/>
    </row>
    <row r="720" spans="1:107" x14ac:dyDescent="0.25">
      <c r="A720" s="41"/>
      <c r="B720" s="41"/>
      <c r="C720" s="41"/>
      <c r="D720" s="42"/>
      <c r="E720" s="42"/>
      <c r="F720" s="42"/>
      <c r="G720" s="42"/>
      <c r="H720" s="42"/>
      <c r="I720" s="42"/>
      <c r="J720" s="42"/>
      <c r="K720" s="42"/>
      <c r="L720" s="42"/>
      <c r="M720" s="42"/>
      <c r="N720" s="42"/>
      <c r="O720" s="42"/>
      <c r="P720" s="42"/>
      <c r="Q720" s="42"/>
      <c r="R720" s="42"/>
      <c r="S720" s="42"/>
      <c r="T720" s="42"/>
      <c r="U720" s="42"/>
      <c r="V720" s="42"/>
      <c r="W720" s="42"/>
      <c r="X720" s="42"/>
      <c r="Y720" s="42"/>
      <c r="Z720" s="42"/>
      <c r="AA720" s="42"/>
      <c r="AB720" s="43"/>
      <c r="AC720" s="43"/>
      <c r="AD720" s="43"/>
      <c r="AE720" s="43"/>
      <c r="AF720" s="43"/>
      <c r="AG720" s="43"/>
      <c r="AH720" s="43"/>
      <c r="AI720" s="43"/>
      <c r="AJ720" s="43"/>
      <c r="AK720" s="43"/>
      <c r="AL720" s="43"/>
      <c r="AM720" s="43"/>
      <c r="AN720" s="43"/>
      <c r="AO720" s="43"/>
      <c r="AP720" s="43"/>
      <c r="AQ720" s="43"/>
      <c r="AR720" s="43"/>
      <c r="AS720" s="43"/>
      <c r="AT720" s="43"/>
      <c r="AU720" s="43"/>
      <c r="AV720" s="43"/>
      <c r="AW720" s="43"/>
      <c r="AX720" s="43"/>
      <c r="AY720" s="43"/>
      <c r="AZ720" s="43"/>
      <c r="BA720" s="43"/>
      <c r="BB720" s="43"/>
      <c r="BC720" s="43"/>
      <c r="BD720" s="43"/>
      <c r="BE720" s="43"/>
      <c r="BF720" s="43"/>
      <c r="BG720" s="43"/>
      <c r="BH720" s="43"/>
      <c r="BI720" s="43"/>
      <c r="BJ720" s="43"/>
      <c r="BK720" s="43"/>
      <c r="BL720" s="43"/>
      <c r="BM720" s="43"/>
      <c r="BN720" s="43"/>
      <c r="BO720" s="43"/>
      <c r="BP720" s="43"/>
      <c r="BQ720" s="43"/>
      <c r="BR720" s="43"/>
      <c r="BS720" s="43"/>
      <c r="BT720" s="43"/>
      <c r="BU720" s="43"/>
      <c r="BV720" s="43"/>
      <c r="BW720" s="43"/>
      <c r="BX720" s="43"/>
      <c r="BY720" s="43"/>
      <c r="BZ720" s="43"/>
      <c r="CA720" s="43"/>
      <c r="CB720" s="43"/>
      <c r="CC720" s="43"/>
      <c r="CD720" s="43"/>
      <c r="CE720" s="43"/>
      <c r="CF720" s="43"/>
      <c r="CG720" s="43"/>
      <c r="CH720" s="43"/>
      <c r="CI720" s="43"/>
      <c r="CJ720" s="43"/>
      <c r="CK720" s="43"/>
      <c r="CL720" s="43"/>
      <c r="CM720" s="43"/>
      <c r="CN720" s="43"/>
      <c r="CO720" s="43"/>
      <c r="CP720" s="43"/>
      <c r="CQ720" s="43"/>
      <c r="CR720" s="43"/>
      <c r="CS720" s="43"/>
      <c r="CT720" s="43"/>
      <c r="CU720" s="43"/>
      <c r="CV720" s="43"/>
      <c r="CW720" s="43"/>
      <c r="CX720" s="43"/>
      <c r="CY720" s="43"/>
      <c r="CZ720" s="43"/>
      <c r="DA720" s="43"/>
      <c r="DB720" s="43"/>
      <c r="DC720" s="43"/>
    </row>
    <row r="721" spans="1:107" x14ac:dyDescent="0.25">
      <c r="A721" s="41"/>
      <c r="B721" s="41"/>
      <c r="C721" s="41"/>
      <c r="D721" s="42"/>
      <c r="E721" s="42"/>
      <c r="F721" s="42"/>
      <c r="G721" s="42"/>
      <c r="H721" s="42"/>
      <c r="I721" s="42"/>
      <c r="J721" s="42"/>
      <c r="K721" s="42"/>
      <c r="L721" s="42"/>
      <c r="M721" s="42"/>
      <c r="N721" s="42"/>
      <c r="O721" s="42"/>
      <c r="P721" s="42"/>
      <c r="Q721" s="42"/>
      <c r="R721" s="42"/>
      <c r="S721" s="42"/>
      <c r="T721" s="42"/>
      <c r="U721" s="42"/>
      <c r="V721" s="42"/>
      <c r="W721" s="42"/>
      <c r="X721" s="42"/>
      <c r="Y721" s="42"/>
      <c r="Z721" s="42"/>
      <c r="AA721" s="42"/>
      <c r="AB721" s="43"/>
      <c r="AC721" s="43"/>
      <c r="AD721" s="43"/>
      <c r="AE721" s="43"/>
      <c r="AF721" s="43"/>
      <c r="AG721" s="43"/>
      <c r="AH721" s="43"/>
      <c r="AI721" s="43"/>
      <c r="AJ721" s="43"/>
      <c r="AK721" s="43"/>
      <c r="AL721" s="43"/>
      <c r="AM721" s="43"/>
      <c r="AN721" s="43"/>
      <c r="AO721" s="43"/>
      <c r="AP721" s="43"/>
      <c r="AQ721" s="43"/>
      <c r="AR721" s="43"/>
      <c r="AS721" s="43"/>
      <c r="AT721" s="43"/>
      <c r="AU721" s="43"/>
      <c r="AV721" s="43"/>
      <c r="AW721" s="43"/>
      <c r="AX721" s="43"/>
      <c r="AY721" s="43"/>
      <c r="AZ721" s="43"/>
      <c r="BA721" s="43"/>
      <c r="BB721" s="43"/>
      <c r="BC721" s="43"/>
      <c r="BD721" s="43"/>
      <c r="BE721" s="43"/>
      <c r="BF721" s="43"/>
      <c r="BG721" s="43"/>
      <c r="BH721" s="43"/>
      <c r="BI721" s="43"/>
      <c r="BJ721" s="43"/>
      <c r="BK721" s="43"/>
      <c r="BL721" s="43"/>
      <c r="BM721" s="43"/>
      <c r="BN721" s="43"/>
      <c r="BO721" s="43"/>
      <c r="BP721" s="43"/>
      <c r="BQ721" s="43"/>
      <c r="BR721" s="43"/>
      <c r="BS721" s="43"/>
      <c r="BT721" s="43"/>
      <c r="BU721" s="43"/>
      <c r="BV721" s="43"/>
      <c r="BW721" s="43"/>
      <c r="BX721" s="43"/>
      <c r="BY721" s="43"/>
      <c r="BZ721" s="43"/>
      <c r="CA721" s="43"/>
      <c r="CB721" s="43"/>
      <c r="CC721" s="43"/>
      <c r="CD721" s="43"/>
      <c r="CE721" s="43"/>
      <c r="CF721" s="43"/>
      <c r="CG721" s="43"/>
      <c r="CH721" s="43"/>
      <c r="CI721" s="43"/>
      <c r="CJ721" s="43"/>
      <c r="CK721" s="43"/>
      <c r="CL721" s="43"/>
      <c r="CM721" s="43"/>
      <c r="CN721" s="43"/>
      <c r="CO721" s="43"/>
      <c r="CP721" s="43"/>
      <c r="CQ721" s="43"/>
      <c r="CR721" s="43"/>
      <c r="CS721" s="43"/>
      <c r="CT721" s="43"/>
      <c r="CU721" s="43"/>
      <c r="CV721" s="43"/>
      <c r="CW721" s="43"/>
      <c r="CX721" s="43"/>
      <c r="CY721" s="43"/>
      <c r="CZ721" s="43"/>
      <c r="DA721" s="43"/>
      <c r="DB721" s="43"/>
      <c r="DC721" s="43"/>
    </row>
    <row r="722" spans="1:107" x14ac:dyDescent="0.25">
      <c r="A722" s="41"/>
      <c r="B722" s="41"/>
      <c r="C722" s="41"/>
      <c r="D722" s="42"/>
      <c r="E722" s="42"/>
      <c r="F722" s="42"/>
      <c r="G722" s="42"/>
      <c r="H722" s="42"/>
      <c r="I722" s="42"/>
      <c r="J722" s="42"/>
      <c r="K722" s="42"/>
      <c r="L722" s="42"/>
      <c r="M722" s="42"/>
      <c r="N722" s="42"/>
      <c r="O722" s="42"/>
      <c r="P722" s="42"/>
      <c r="Q722" s="42"/>
      <c r="R722" s="42"/>
      <c r="S722" s="42"/>
      <c r="T722" s="42"/>
      <c r="U722" s="42"/>
      <c r="V722" s="42"/>
      <c r="W722" s="42"/>
      <c r="X722" s="42"/>
      <c r="Y722" s="42"/>
      <c r="Z722" s="42"/>
      <c r="AA722" s="42"/>
      <c r="AB722" s="43"/>
      <c r="AC722" s="43"/>
      <c r="AD722" s="43"/>
      <c r="AE722" s="43"/>
      <c r="AF722" s="43"/>
      <c r="AG722" s="43"/>
      <c r="AH722" s="43"/>
      <c r="AI722" s="43"/>
      <c r="AJ722" s="43"/>
      <c r="AK722" s="43"/>
      <c r="AL722" s="43"/>
      <c r="AM722" s="43"/>
      <c r="AN722" s="43"/>
      <c r="AO722" s="43"/>
      <c r="AP722" s="43"/>
      <c r="AQ722" s="43"/>
      <c r="AR722" s="43"/>
      <c r="AS722" s="43"/>
      <c r="AT722" s="43"/>
      <c r="AU722" s="43"/>
      <c r="AV722" s="43"/>
      <c r="AW722" s="43"/>
      <c r="AX722" s="43"/>
      <c r="AY722" s="43"/>
      <c r="AZ722" s="43"/>
      <c r="BA722" s="43"/>
      <c r="BB722" s="43"/>
      <c r="BC722" s="43"/>
      <c r="BD722" s="43"/>
      <c r="BE722" s="43"/>
      <c r="BF722" s="43"/>
      <c r="BG722" s="43"/>
      <c r="BH722" s="43"/>
      <c r="BI722" s="43"/>
      <c r="BJ722" s="43"/>
      <c r="BK722" s="43"/>
      <c r="BL722" s="43"/>
      <c r="BM722" s="43"/>
      <c r="BN722" s="43"/>
      <c r="BO722" s="43"/>
      <c r="BP722" s="43"/>
      <c r="BQ722" s="43"/>
      <c r="BR722" s="43"/>
      <c r="BS722" s="43"/>
      <c r="BT722" s="43"/>
      <c r="BU722" s="43"/>
      <c r="BV722" s="43"/>
      <c r="BW722" s="43"/>
      <c r="BX722" s="43"/>
      <c r="BY722" s="43"/>
      <c r="BZ722" s="43"/>
      <c r="CA722" s="43"/>
      <c r="CB722" s="43"/>
      <c r="CC722" s="43"/>
      <c r="CD722" s="43"/>
      <c r="CE722" s="43"/>
      <c r="CF722" s="43"/>
      <c r="CG722" s="43"/>
      <c r="CH722" s="43"/>
      <c r="CI722" s="43"/>
      <c r="CJ722" s="43"/>
      <c r="CK722" s="43"/>
      <c r="CL722" s="43"/>
      <c r="CM722" s="43"/>
      <c r="CN722" s="43"/>
      <c r="CO722" s="43"/>
      <c r="CP722" s="43"/>
      <c r="CQ722" s="43"/>
      <c r="CR722" s="43"/>
      <c r="CS722" s="43"/>
      <c r="CT722" s="43"/>
      <c r="CU722" s="43"/>
      <c r="CV722" s="43"/>
      <c r="CW722" s="43"/>
      <c r="CX722" s="43"/>
      <c r="CY722" s="43"/>
      <c r="CZ722" s="43"/>
      <c r="DA722" s="43"/>
      <c r="DB722" s="43"/>
      <c r="DC722" s="43"/>
    </row>
    <row r="723" spans="1:107" x14ac:dyDescent="0.25">
      <c r="A723" s="41"/>
      <c r="B723" s="41"/>
      <c r="C723" s="41"/>
      <c r="D723" s="42"/>
      <c r="E723" s="42"/>
      <c r="F723" s="42"/>
      <c r="G723" s="42"/>
      <c r="H723" s="42"/>
      <c r="I723" s="42"/>
      <c r="J723" s="42"/>
      <c r="K723" s="42"/>
      <c r="L723" s="42"/>
      <c r="M723" s="42"/>
      <c r="N723" s="42"/>
      <c r="O723" s="42"/>
      <c r="P723" s="42"/>
      <c r="Q723" s="42"/>
      <c r="R723" s="42"/>
      <c r="S723" s="42"/>
      <c r="T723" s="42"/>
      <c r="U723" s="42"/>
      <c r="V723" s="42"/>
      <c r="W723" s="42"/>
      <c r="X723" s="42"/>
      <c r="Y723" s="42"/>
      <c r="Z723" s="42"/>
      <c r="AA723" s="42"/>
      <c r="AB723" s="43"/>
      <c r="AC723" s="43"/>
      <c r="AD723" s="43"/>
      <c r="AE723" s="43"/>
      <c r="AF723" s="43"/>
      <c r="AG723" s="43"/>
      <c r="AH723" s="43"/>
      <c r="AI723" s="43"/>
      <c r="AJ723" s="43"/>
      <c r="AK723" s="43"/>
      <c r="AL723" s="43"/>
      <c r="AM723" s="43"/>
      <c r="AN723" s="43"/>
      <c r="AO723" s="43"/>
      <c r="AP723" s="43"/>
      <c r="AQ723" s="43"/>
      <c r="AR723" s="43"/>
      <c r="AS723" s="43"/>
      <c r="AT723" s="43"/>
      <c r="AU723" s="43"/>
      <c r="AV723" s="43"/>
      <c r="AW723" s="43"/>
      <c r="AX723" s="43"/>
      <c r="AY723" s="43"/>
      <c r="AZ723" s="43"/>
      <c r="BA723" s="43"/>
      <c r="BB723" s="43"/>
      <c r="BC723" s="43"/>
      <c r="BD723" s="43"/>
      <c r="BE723" s="43"/>
      <c r="BF723" s="43"/>
      <c r="BG723" s="43"/>
      <c r="BH723" s="43"/>
      <c r="BI723" s="43"/>
      <c r="BJ723" s="43"/>
      <c r="BK723" s="43"/>
      <c r="BL723" s="43"/>
      <c r="BM723" s="43"/>
      <c r="BN723" s="43"/>
      <c r="BO723" s="43"/>
      <c r="BP723" s="43"/>
      <c r="BQ723" s="43"/>
      <c r="BR723" s="43"/>
      <c r="BS723" s="43"/>
      <c r="BT723" s="43"/>
      <c r="BU723" s="43"/>
      <c r="BV723" s="43"/>
      <c r="BW723" s="43"/>
      <c r="BX723" s="43"/>
      <c r="BY723" s="43"/>
      <c r="BZ723" s="43"/>
      <c r="CA723" s="43"/>
      <c r="CB723" s="43"/>
      <c r="CC723" s="43"/>
      <c r="CD723" s="43"/>
      <c r="CE723" s="43"/>
      <c r="CF723" s="43"/>
      <c r="CG723" s="43"/>
      <c r="CH723" s="43"/>
      <c r="CI723" s="43"/>
      <c r="CJ723" s="43"/>
      <c r="CK723" s="43"/>
      <c r="CL723" s="43"/>
      <c r="CM723" s="43"/>
      <c r="CN723" s="43"/>
      <c r="CO723" s="43"/>
      <c r="CP723" s="43"/>
      <c r="CQ723" s="43"/>
      <c r="CR723" s="43"/>
      <c r="CS723" s="43"/>
      <c r="CT723" s="43"/>
      <c r="CU723" s="43"/>
      <c r="CV723" s="43"/>
      <c r="CW723" s="43"/>
      <c r="CX723" s="43"/>
      <c r="CY723" s="43"/>
      <c r="CZ723" s="43"/>
      <c r="DA723" s="43"/>
      <c r="DB723" s="43"/>
      <c r="DC723" s="43"/>
    </row>
    <row r="724" spans="1:107" x14ac:dyDescent="0.25">
      <c r="A724" s="41"/>
      <c r="B724" s="41"/>
      <c r="C724" s="41"/>
      <c r="D724" s="42"/>
      <c r="E724" s="42"/>
      <c r="F724" s="42"/>
      <c r="G724" s="42"/>
      <c r="H724" s="42"/>
      <c r="I724" s="42"/>
      <c r="J724" s="42"/>
      <c r="K724" s="42"/>
      <c r="L724" s="42"/>
      <c r="M724" s="42"/>
      <c r="N724" s="42"/>
      <c r="O724" s="42"/>
      <c r="P724" s="42"/>
      <c r="Q724" s="42"/>
      <c r="R724" s="42"/>
      <c r="S724" s="42"/>
      <c r="T724" s="42"/>
      <c r="U724" s="42"/>
      <c r="V724" s="42"/>
      <c r="W724" s="42"/>
      <c r="X724" s="42"/>
      <c r="Y724" s="42"/>
      <c r="Z724" s="42"/>
      <c r="AA724" s="42"/>
      <c r="AB724" s="43"/>
      <c r="AC724" s="43"/>
      <c r="AD724" s="43"/>
      <c r="AE724" s="43"/>
      <c r="AF724" s="43"/>
      <c r="AG724" s="43"/>
      <c r="AH724" s="43"/>
      <c r="AI724" s="43"/>
      <c r="AJ724" s="43"/>
      <c r="AK724" s="43"/>
      <c r="AL724" s="43"/>
      <c r="AM724" s="43"/>
      <c r="AN724" s="43"/>
      <c r="AO724" s="43"/>
      <c r="AP724" s="43"/>
      <c r="AQ724" s="43"/>
      <c r="AR724" s="43"/>
      <c r="AS724" s="43"/>
      <c r="AT724" s="43"/>
      <c r="AU724" s="43"/>
      <c r="AV724" s="43"/>
      <c r="AW724" s="43"/>
      <c r="AX724" s="43"/>
      <c r="AY724" s="43"/>
      <c r="AZ724" s="43"/>
      <c r="BA724" s="43"/>
      <c r="BB724" s="43"/>
      <c r="BC724" s="43"/>
      <c r="BD724" s="43"/>
      <c r="BE724" s="43"/>
      <c r="BF724" s="43"/>
      <c r="BG724" s="43"/>
      <c r="BH724" s="43"/>
      <c r="BI724" s="43"/>
      <c r="BJ724" s="43"/>
      <c r="BK724" s="43"/>
      <c r="BL724" s="43"/>
      <c r="BM724" s="43"/>
      <c r="BN724" s="43"/>
      <c r="BO724" s="43"/>
      <c r="BP724" s="43"/>
      <c r="BQ724" s="43"/>
      <c r="BR724" s="43"/>
      <c r="BS724" s="43"/>
      <c r="BT724" s="43"/>
      <c r="BU724" s="43"/>
      <c r="BV724" s="43"/>
      <c r="BW724" s="43"/>
      <c r="BX724" s="43"/>
      <c r="BY724" s="43"/>
      <c r="BZ724" s="43"/>
      <c r="CA724" s="43"/>
      <c r="CB724" s="43"/>
      <c r="CC724" s="43"/>
      <c r="CD724" s="43"/>
      <c r="CE724" s="43"/>
      <c r="CF724" s="43"/>
      <c r="CG724" s="43"/>
      <c r="CH724" s="43"/>
      <c r="CI724" s="43"/>
      <c r="CJ724" s="43"/>
      <c r="CK724" s="43"/>
      <c r="CL724" s="43"/>
      <c r="CM724" s="43"/>
      <c r="CN724" s="43"/>
      <c r="CO724" s="43"/>
      <c r="CP724" s="43"/>
      <c r="CQ724" s="43"/>
      <c r="CR724" s="43"/>
      <c r="CS724" s="43"/>
      <c r="CT724" s="43"/>
      <c r="CU724" s="43"/>
      <c r="CV724" s="43"/>
      <c r="CW724" s="43"/>
      <c r="CX724" s="43"/>
      <c r="CY724" s="43"/>
      <c r="CZ724" s="43"/>
      <c r="DA724" s="43"/>
      <c r="DB724" s="43"/>
      <c r="DC724" s="43"/>
    </row>
    <row r="725" spans="1:107" x14ac:dyDescent="0.25">
      <c r="A725" s="41"/>
      <c r="B725" s="41"/>
      <c r="C725" s="41"/>
      <c r="D725" s="42"/>
      <c r="E725" s="42"/>
      <c r="F725" s="42"/>
      <c r="G725" s="42"/>
      <c r="H725" s="42"/>
      <c r="I725" s="42"/>
      <c r="J725" s="42"/>
      <c r="K725" s="42"/>
      <c r="L725" s="42"/>
      <c r="M725" s="42"/>
      <c r="N725" s="42"/>
      <c r="O725" s="42"/>
      <c r="P725" s="42"/>
      <c r="Q725" s="42"/>
      <c r="R725" s="42"/>
      <c r="S725" s="42"/>
      <c r="T725" s="42"/>
      <c r="U725" s="42"/>
      <c r="V725" s="42"/>
      <c r="W725" s="42"/>
      <c r="X725" s="42"/>
      <c r="Y725" s="42"/>
      <c r="Z725" s="42"/>
      <c r="AA725" s="42"/>
      <c r="AB725" s="43"/>
      <c r="AC725" s="43"/>
      <c r="AD725" s="43"/>
      <c r="AE725" s="43"/>
      <c r="AF725" s="43"/>
      <c r="AG725" s="43"/>
      <c r="AH725" s="43"/>
      <c r="AI725" s="43"/>
      <c r="AJ725" s="43"/>
      <c r="AK725" s="43"/>
      <c r="AL725" s="43"/>
      <c r="AM725" s="43"/>
      <c r="AN725" s="43"/>
      <c r="AO725" s="43"/>
      <c r="AP725" s="43"/>
      <c r="AQ725" s="43"/>
      <c r="AR725" s="43"/>
      <c r="AS725" s="43"/>
      <c r="AT725" s="43"/>
      <c r="AU725" s="43"/>
      <c r="AV725" s="43"/>
      <c r="AW725" s="43"/>
      <c r="AX725" s="43"/>
      <c r="AY725" s="43"/>
      <c r="AZ725" s="43"/>
      <c r="BA725" s="43"/>
      <c r="BB725" s="43"/>
      <c r="BC725" s="43"/>
      <c r="BD725" s="43"/>
      <c r="BE725" s="43"/>
      <c r="BF725" s="43"/>
      <c r="BG725" s="43"/>
      <c r="BH725" s="43"/>
      <c r="BI725" s="43"/>
      <c r="BJ725" s="43"/>
      <c r="BK725" s="43"/>
      <c r="BL725" s="43"/>
      <c r="BM725" s="43"/>
      <c r="BN725" s="43"/>
      <c r="BO725" s="43"/>
      <c r="BP725" s="43"/>
      <c r="BQ725" s="43"/>
      <c r="BR725" s="43"/>
      <c r="BS725" s="43"/>
      <c r="BT725" s="43"/>
      <c r="BU725" s="43"/>
      <c r="BV725" s="43"/>
      <c r="BW725" s="43"/>
      <c r="BX725" s="43"/>
      <c r="BY725" s="43"/>
      <c r="BZ725" s="43"/>
      <c r="CA725" s="43"/>
      <c r="CB725" s="43"/>
      <c r="CC725" s="43"/>
      <c r="CD725" s="43"/>
      <c r="CE725" s="43"/>
      <c r="CF725" s="43"/>
      <c r="CG725" s="43"/>
      <c r="CH725" s="43"/>
      <c r="CI725" s="43"/>
      <c r="CJ725" s="43"/>
      <c r="CK725" s="43"/>
      <c r="CL725" s="43"/>
      <c r="CM725" s="43"/>
      <c r="CN725" s="43"/>
      <c r="CO725" s="43"/>
      <c r="CP725" s="43"/>
      <c r="CQ725" s="43"/>
      <c r="CR725" s="43"/>
      <c r="CS725" s="43"/>
      <c r="CT725" s="43"/>
      <c r="CU725" s="43"/>
      <c r="CV725" s="43"/>
      <c r="CW725" s="43"/>
      <c r="CX725" s="43"/>
      <c r="CY725" s="43"/>
      <c r="CZ725" s="43"/>
      <c r="DA725" s="43"/>
      <c r="DB725" s="43"/>
      <c r="DC725" s="43"/>
    </row>
    <row r="726" spans="1:107" x14ac:dyDescent="0.25">
      <c r="A726" s="41"/>
      <c r="B726" s="41"/>
      <c r="C726" s="41"/>
      <c r="D726" s="42"/>
      <c r="E726" s="42"/>
      <c r="F726" s="42"/>
      <c r="G726" s="42"/>
      <c r="H726" s="42"/>
      <c r="I726" s="42"/>
      <c r="J726" s="42"/>
      <c r="K726" s="42"/>
      <c r="L726" s="42"/>
      <c r="M726" s="42"/>
      <c r="N726" s="42"/>
      <c r="O726" s="42"/>
      <c r="P726" s="42"/>
      <c r="Q726" s="42"/>
      <c r="R726" s="42"/>
      <c r="S726" s="42"/>
      <c r="T726" s="42"/>
      <c r="U726" s="42"/>
      <c r="V726" s="42"/>
      <c r="W726" s="42"/>
      <c r="X726" s="42"/>
      <c r="Y726" s="42"/>
      <c r="Z726" s="42"/>
      <c r="AA726" s="42"/>
      <c r="AB726" s="43"/>
      <c r="AC726" s="43"/>
      <c r="AD726" s="43"/>
      <c r="AE726" s="43"/>
      <c r="AF726" s="43"/>
      <c r="AG726" s="43"/>
      <c r="AH726" s="43"/>
      <c r="AI726" s="43"/>
      <c r="AJ726" s="43"/>
      <c r="AK726" s="43"/>
      <c r="AL726" s="43"/>
      <c r="AM726" s="43"/>
      <c r="AN726" s="43"/>
      <c r="AO726" s="43"/>
      <c r="AP726" s="43"/>
      <c r="AQ726" s="43"/>
      <c r="AR726" s="43"/>
      <c r="AS726" s="43"/>
      <c r="AT726" s="43"/>
      <c r="AU726" s="43"/>
      <c r="AV726" s="43"/>
      <c r="AW726" s="43"/>
      <c r="AX726" s="43"/>
      <c r="AY726" s="43"/>
      <c r="AZ726" s="43"/>
      <c r="BA726" s="43"/>
      <c r="BB726" s="43"/>
      <c r="BC726" s="43"/>
      <c r="BD726" s="43"/>
      <c r="BE726" s="43"/>
      <c r="BF726" s="43"/>
      <c r="BG726" s="43"/>
      <c r="BH726" s="43"/>
      <c r="BI726" s="43"/>
      <c r="BJ726" s="43"/>
      <c r="BK726" s="43"/>
      <c r="BL726" s="43"/>
      <c r="BM726" s="43"/>
      <c r="BN726" s="43"/>
      <c r="BO726" s="43"/>
      <c r="BP726" s="43"/>
      <c r="BQ726" s="43"/>
      <c r="BR726" s="43"/>
      <c r="BS726" s="43"/>
      <c r="BT726" s="43"/>
      <c r="BU726" s="43"/>
      <c r="BV726" s="43"/>
      <c r="BW726" s="43"/>
      <c r="BX726" s="43"/>
      <c r="BY726" s="43"/>
      <c r="BZ726" s="43"/>
      <c r="CA726" s="43"/>
      <c r="CB726" s="43"/>
      <c r="CC726" s="43"/>
      <c r="CD726" s="43"/>
      <c r="CE726" s="43"/>
      <c r="CF726" s="43"/>
      <c r="CG726" s="43"/>
      <c r="CH726" s="43"/>
      <c r="CI726" s="43"/>
      <c r="CJ726" s="43"/>
      <c r="CK726" s="43"/>
      <c r="CL726" s="43"/>
      <c r="CM726" s="43"/>
      <c r="CN726" s="43"/>
      <c r="CO726" s="43"/>
      <c r="CP726" s="43"/>
      <c r="CQ726" s="43"/>
      <c r="CR726" s="43"/>
      <c r="CS726" s="43"/>
      <c r="CT726" s="43"/>
      <c r="CU726" s="43"/>
      <c r="CV726" s="43"/>
      <c r="CW726" s="43"/>
      <c r="CX726" s="43"/>
      <c r="CY726" s="43"/>
      <c r="CZ726" s="43"/>
      <c r="DA726" s="43"/>
      <c r="DB726" s="43"/>
      <c r="DC726" s="43"/>
    </row>
    <row r="727" spans="1:107" x14ac:dyDescent="0.25">
      <c r="A727" s="41"/>
      <c r="B727" s="41"/>
      <c r="C727" s="41"/>
      <c r="D727" s="42"/>
      <c r="E727" s="42"/>
      <c r="F727" s="42"/>
      <c r="G727" s="42"/>
      <c r="H727" s="42"/>
      <c r="I727" s="42"/>
      <c r="J727" s="42"/>
      <c r="K727" s="42"/>
      <c r="L727" s="42"/>
      <c r="M727" s="42"/>
      <c r="N727" s="42"/>
      <c r="O727" s="42"/>
      <c r="P727" s="42"/>
      <c r="Q727" s="42"/>
      <c r="R727" s="42"/>
      <c r="S727" s="42"/>
      <c r="T727" s="42"/>
      <c r="U727" s="42"/>
      <c r="V727" s="42"/>
      <c r="W727" s="42"/>
      <c r="X727" s="42"/>
      <c r="Y727" s="42"/>
      <c r="Z727" s="42"/>
      <c r="AA727" s="42"/>
      <c r="AB727" s="43"/>
      <c r="AC727" s="43"/>
      <c r="AD727" s="43"/>
      <c r="AE727" s="43"/>
      <c r="AF727" s="43"/>
      <c r="AG727" s="43"/>
      <c r="AH727" s="43"/>
      <c r="AI727" s="43"/>
      <c r="AJ727" s="43"/>
      <c r="AK727" s="43"/>
      <c r="AL727" s="43"/>
      <c r="AM727" s="43"/>
      <c r="AN727" s="43"/>
      <c r="AO727" s="43"/>
      <c r="AP727" s="43"/>
      <c r="AQ727" s="43"/>
      <c r="AR727" s="43"/>
      <c r="AS727" s="43"/>
      <c r="AT727" s="43"/>
      <c r="AU727" s="43"/>
      <c r="AV727" s="43"/>
      <c r="AW727" s="43"/>
      <c r="AX727" s="43"/>
      <c r="AY727" s="43"/>
      <c r="AZ727" s="43"/>
      <c r="BA727" s="43"/>
      <c r="BB727" s="43"/>
      <c r="BC727" s="43"/>
      <c r="BD727" s="43"/>
      <c r="BE727" s="43"/>
      <c r="BF727" s="43"/>
      <c r="BG727" s="43"/>
      <c r="BH727" s="43"/>
      <c r="BI727" s="43"/>
      <c r="BJ727" s="43"/>
      <c r="BK727" s="43"/>
      <c r="BL727" s="43"/>
      <c r="BM727" s="43"/>
      <c r="BN727" s="43"/>
      <c r="BO727" s="43"/>
      <c r="BP727" s="43"/>
      <c r="BQ727" s="43"/>
      <c r="BR727" s="43"/>
      <c r="BS727" s="43"/>
      <c r="BT727" s="43"/>
      <c r="BU727" s="43"/>
      <c r="BV727" s="43"/>
      <c r="BW727" s="43"/>
      <c r="BX727" s="43"/>
      <c r="BY727" s="43"/>
      <c r="BZ727" s="43"/>
      <c r="CA727" s="43"/>
      <c r="CB727" s="43"/>
      <c r="CC727" s="43"/>
      <c r="CD727" s="43"/>
      <c r="CE727" s="43"/>
      <c r="CF727" s="43"/>
      <c r="CG727" s="43"/>
      <c r="CH727" s="43"/>
      <c r="CI727" s="43"/>
      <c r="CJ727" s="43"/>
      <c r="CK727" s="43"/>
      <c r="CL727" s="43"/>
      <c r="CM727" s="43"/>
      <c r="CN727" s="43"/>
      <c r="CO727" s="43"/>
      <c r="CP727" s="43"/>
      <c r="CQ727" s="43"/>
      <c r="CR727" s="43"/>
      <c r="CS727" s="43"/>
      <c r="CT727" s="43"/>
      <c r="CU727" s="43"/>
      <c r="CV727" s="43"/>
      <c r="CW727" s="43"/>
      <c r="CX727" s="43"/>
      <c r="CY727" s="43"/>
      <c r="CZ727" s="43"/>
      <c r="DA727" s="43"/>
      <c r="DB727" s="43"/>
      <c r="DC727" s="43"/>
    </row>
    <row r="728" spans="1:107" x14ac:dyDescent="0.25">
      <c r="A728" s="41"/>
      <c r="B728" s="41"/>
      <c r="C728" s="41"/>
      <c r="D728" s="42"/>
      <c r="E728" s="42"/>
      <c r="F728" s="42"/>
      <c r="G728" s="42"/>
      <c r="H728" s="42"/>
      <c r="I728" s="42"/>
      <c r="J728" s="42"/>
      <c r="K728" s="42"/>
      <c r="L728" s="42"/>
      <c r="M728" s="42"/>
      <c r="N728" s="42"/>
      <c r="O728" s="42"/>
      <c r="P728" s="42"/>
      <c r="Q728" s="42"/>
      <c r="R728" s="42"/>
      <c r="S728" s="42"/>
      <c r="T728" s="42"/>
      <c r="U728" s="42"/>
      <c r="V728" s="42"/>
      <c r="W728" s="42"/>
      <c r="X728" s="42"/>
      <c r="Y728" s="42"/>
      <c r="Z728" s="42"/>
      <c r="AA728" s="42"/>
      <c r="AB728" s="43"/>
      <c r="AC728" s="43"/>
      <c r="AD728" s="43"/>
      <c r="AE728" s="43"/>
      <c r="AF728" s="43"/>
      <c r="AG728" s="43"/>
      <c r="AH728" s="43"/>
      <c r="AI728" s="43"/>
      <c r="AJ728" s="43"/>
      <c r="AK728" s="43"/>
      <c r="AL728" s="43"/>
      <c r="AM728" s="43"/>
      <c r="AN728" s="43"/>
      <c r="AO728" s="43"/>
      <c r="AP728" s="43"/>
      <c r="AQ728" s="43"/>
      <c r="AR728" s="43"/>
      <c r="AS728" s="43"/>
      <c r="AT728" s="43"/>
      <c r="AU728" s="43"/>
      <c r="AV728" s="43"/>
      <c r="AW728" s="43"/>
      <c r="AX728" s="43"/>
      <c r="AY728" s="43"/>
      <c r="AZ728" s="43"/>
      <c r="BA728" s="43"/>
      <c r="BB728" s="43"/>
      <c r="BC728" s="43"/>
      <c r="BD728" s="43"/>
      <c r="BE728" s="43"/>
      <c r="BF728" s="43"/>
      <c r="BG728" s="43"/>
      <c r="BH728" s="43"/>
      <c r="BI728" s="43"/>
      <c r="BJ728" s="43"/>
      <c r="BK728" s="43"/>
      <c r="BL728" s="43"/>
      <c r="BM728" s="43"/>
      <c r="BN728" s="43"/>
      <c r="BO728" s="43"/>
      <c r="BP728" s="43"/>
      <c r="BQ728" s="43"/>
      <c r="BR728" s="43"/>
      <c r="BS728" s="43"/>
      <c r="BT728" s="43"/>
      <c r="BU728" s="43"/>
      <c r="BV728" s="43"/>
      <c r="BW728" s="43"/>
      <c r="BX728" s="43"/>
      <c r="BY728" s="43"/>
      <c r="BZ728" s="43"/>
      <c r="CA728" s="43"/>
      <c r="CB728" s="43"/>
      <c r="CC728" s="43"/>
      <c r="CD728" s="43"/>
      <c r="CE728" s="43"/>
      <c r="CF728" s="43"/>
      <c r="CG728" s="43"/>
      <c r="CH728" s="43"/>
      <c r="CI728" s="43"/>
      <c r="CJ728" s="43"/>
      <c r="CK728" s="43"/>
      <c r="CL728" s="43"/>
      <c r="CM728" s="43"/>
      <c r="CN728" s="43"/>
      <c r="CO728" s="43"/>
      <c r="CP728" s="43"/>
      <c r="CQ728" s="43"/>
      <c r="CR728" s="43"/>
      <c r="CS728" s="43"/>
      <c r="CT728" s="43"/>
      <c r="CU728" s="43"/>
      <c r="CV728" s="43"/>
      <c r="CW728" s="43"/>
      <c r="CX728" s="43"/>
      <c r="CY728" s="43"/>
      <c r="CZ728" s="43"/>
      <c r="DA728" s="43"/>
      <c r="DB728" s="43"/>
      <c r="DC728" s="43"/>
    </row>
    <row r="729" spans="1:107" x14ac:dyDescent="0.25">
      <c r="A729" s="41"/>
      <c r="B729" s="41"/>
      <c r="C729" s="41"/>
      <c r="D729" s="42"/>
      <c r="E729" s="42"/>
      <c r="F729" s="42"/>
      <c r="G729" s="42"/>
      <c r="H729" s="42"/>
      <c r="I729" s="42"/>
      <c r="J729" s="42"/>
      <c r="K729" s="42"/>
      <c r="L729" s="42"/>
      <c r="M729" s="42"/>
      <c r="N729" s="42"/>
      <c r="O729" s="42"/>
      <c r="P729" s="42"/>
      <c r="Q729" s="42"/>
      <c r="R729" s="42"/>
      <c r="S729" s="42"/>
      <c r="T729" s="42"/>
      <c r="U729" s="42"/>
      <c r="V729" s="42"/>
      <c r="W729" s="42"/>
      <c r="X729" s="42"/>
      <c r="Y729" s="42"/>
      <c r="Z729" s="42"/>
      <c r="AA729" s="42"/>
      <c r="AB729" s="43"/>
      <c r="AC729" s="43"/>
      <c r="AD729" s="43"/>
      <c r="AE729" s="43"/>
      <c r="AF729" s="43"/>
      <c r="AG729" s="43"/>
      <c r="AH729" s="43"/>
      <c r="AI729" s="43"/>
      <c r="AJ729" s="43"/>
      <c r="AK729" s="43"/>
      <c r="AL729" s="43"/>
      <c r="AM729" s="43"/>
      <c r="AN729" s="43"/>
      <c r="AO729" s="43"/>
      <c r="AP729" s="43"/>
      <c r="AQ729" s="43"/>
      <c r="AR729" s="43"/>
      <c r="AS729" s="43"/>
      <c r="AT729" s="43"/>
      <c r="AU729" s="43"/>
      <c r="AV729" s="43"/>
      <c r="AW729" s="43"/>
      <c r="AX729" s="43"/>
      <c r="AY729" s="43"/>
      <c r="AZ729" s="43"/>
      <c r="BA729" s="43"/>
      <c r="BB729" s="43"/>
      <c r="BC729" s="43"/>
      <c r="BD729" s="43"/>
      <c r="BE729" s="43"/>
      <c r="BF729" s="43"/>
      <c r="BG729" s="43"/>
      <c r="BH729" s="43"/>
      <c r="BI729" s="43"/>
      <c r="BJ729" s="43"/>
      <c r="BK729" s="43"/>
      <c r="BL729" s="43"/>
      <c r="BM729" s="43"/>
      <c r="BN729" s="43"/>
      <c r="BO729" s="43"/>
      <c r="BP729" s="43"/>
      <c r="BQ729" s="43"/>
      <c r="BR729" s="43"/>
      <c r="BS729" s="43"/>
      <c r="BT729" s="43"/>
      <c r="BU729" s="43"/>
      <c r="BV729" s="43"/>
      <c r="BW729" s="43"/>
      <c r="BX729" s="43"/>
      <c r="BY729" s="43"/>
      <c r="BZ729" s="43"/>
      <c r="CA729" s="43"/>
      <c r="CB729" s="43"/>
      <c r="CC729" s="43"/>
      <c r="CD729" s="43"/>
      <c r="CE729" s="43"/>
      <c r="CF729" s="43"/>
      <c r="CG729" s="43"/>
      <c r="CH729" s="43"/>
      <c r="CI729" s="43"/>
      <c r="CJ729" s="43"/>
      <c r="CK729" s="43"/>
      <c r="CL729" s="43"/>
      <c r="CM729" s="43"/>
      <c r="CN729" s="43"/>
      <c r="CO729" s="43"/>
      <c r="CP729" s="43"/>
      <c r="CQ729" s="43"/>
      <c r="CR729" s="43"/>
      <c r="CS729" s="43"/>
      <c r="CT729" s="43"/>
      <c r="CU729" s="43"/>
      <c r="CV729" s="43"/>
      <c r="CW729" s="43"/>
      <c r="CX729" s="43"/>
      <c r="CY729" s="43"/>
      <c r="CZ729" s="43"/>
      <c r="DA729" s="43"/>
      <c r="DB729" s="43"/>
      <c r="DC729" s="43"/>
    </row>
    <row r="730" spans="1:107" x14ac:dyDescent="0.25">
      <c r="A730" s="41"/>
      <c r="B730" s="41"/>
      <c r="C730" s="41"/>
      <c r="D730" s="42"/>
      <c r="E730" s="42"/>
      <c r="F730" s="42"/>
      <c r="G730" s="42"/>
      <c r="H730" s="42"/>
      <c r="I730" s="42"/>
      <c r="J730" s="42"/>
      <c r="K730" s="42"/>
      <c r="L730" s="42"/>
      <c r="M730" s="42"/>
      <c r="N730" s="42"/>
      <c r="O730" s="42"/>
      <c r="P730" s="42"/>
      <c r="Q730" s="42"/>
      <c r="R730" s="42"/>
      <c r="S730" s="42"/>
      <c r="T730" s="42"/>
      <c r="U730" s="42"/>
      <c r="V730" s="42"/>
      <c r="W730" s="42"/>
      <c r="X730" s="42"/>
      <c r="Y730" s="42"/>
      <c r="Z730" s="42"/>
      <c r="AA730" s="42"/>
      <c r="AB730" s="43"/>
      <c r="AC730" s="43"/>
      <c r="AD730" s="43"/>
      <c r="AE730" s="43"/>
      <c r="AF730" s="43"/>
      <c r="AG730" s="43"/>
      <c r="AH730" s="43"/>
      <c r="AI730" s="43"/>
      <c r="AJ730" s="43"/>
      <c r="AK730" s="43"/>
      <c r="AL730" s="43"/>
      <c r="AM730" s="43"/>
      <c r="AN730" s="43"/>
      <c r="AO730" s="43"/>
      <c r="AP730" s="43"/>
      <c r="AQ730" s="43"/>
      <c r="AR730" s="43"/>
      <c r="AS730" s="43"/>
      <c r="AT730" s="43"/>
      <c r="AU730" s="43"/>
      <c r="AV730" s="43"/>
      <c r="AW730" s="43"/>
      <c r="AX730" s="43"/>
      <c r="AY730" s="43"/>
      <c r="AZ730" s="43"/>
      <c r="BA730" s="43"/>
      <c r="BB730" s="43"/>
      <c r="BC730" s="43"/>
      <c r="BD730" s="43"/>
      <c r="BE730" s="43"/>
      <c r="BF730" s="43"/>
      <c r="BG730" s="43"/>
      <c r="BH730" s="43"/>
      <c r="BI730" s="43"/>
      <c r="BJ730" s="43"/>
      <c r="BK730" s="43"/>
      <c r="BL730" s="43"/>
      <c r="BM730" s="43"/>
      <c r="BN730" s="43"/>
      <c r="BO730" s="43"/>
      <c r="BP730" s="43"/>
      <c r="BQ730" s="43"/>
      <c r="BR730" s="43"/>
      <c r="BS730" s="43"/>
      <c r="BT730" s="43"/>
      <c r="BU730" s="43"/>
      <c r="BV730" s="43"/>
      <c r="BW730" s="43"/>
      <c r="BX730" s="43"/>
      <c r="BY730" s="43"/>
      <c r="BZ730" s="43"/>
      <c r="CA730" s="43"/>
      <c r="CB730" s="43"/>
      <c r="CC730" s="43"/>
      <c r="CD730" s="43"/>
      <c r="CE730" s="43"/>
      <c r="CF730" s="43"/>
      <c r="CG730" s="43"/>
      <c r="CH730" s="43"/>
      <c r="CI730" s="43"/>
      <c r="CJ730" s="43"/>
      <c r="CK730" s="43"/>
      <c r="CL730" s="43"/>
      <c r="CM730" s="43"/>
      <c r="CN730" s="43"/>
      <c r="CO730" s="43"/>
      <c r="CP730" s="43"/>
      <c r="CQ730" s="43"/>
      <c r="CR730" s="43"/>
      <c r="CS730" s="43"/>
      <c r="CT730" s="43"/>
      <c r="CU730" s="43"/>
      <c r="CV730" s="43"/>
      <c r="CW730" s="43"/>
      <c r="CX730" s="43"/>
      <c r="CY730" s="43"/>
      <c r="CZ730" s="43"/>
      <c r="DA730" s="43"/>
      <c r="DB730" s="43"/>
      <c r="DC730" s="43"/>
    </row>
    <row r="731" spans="1:107" x14ac:dyDescent="0.25">
      <c r="A731" s="41"/>
      <c r="B731" s="41"/>
      <c r="C731" s="41"/>
      <c r="D731" s="42"/>
      <c r="E731" s="42"/>
      <c r="F731" s="42"/>
      <c r="G731" s="42"/>
      <c r="H731" s="42"/>
      <c r="I731" s="42"/>
      <c r="J731" s="42"/>
      <c r="K731" s="42"/>
      <c r="L731" s="42"/>
      <c r="M731" s="42"/>
      <c r="N731" s="42"/>
      <c r="O731" s="42"/>
      <c r="P731" s="42"/>
      <c r="Q731" s="42"/>
      <c r="R731" s="42"/>
      <c r="S731" s="42"/>
      <c r="T731" s="42"/>
      <c r="U731" s="42"/>
      <c r="V731" s="42"/>
      <c r="W731" s="42"/>
      <c r="X731" s="42"/>
      <c r="Y731" s="42"/>
      <c r="Z731" s="42"/>
      <c r="AA731" s="42"/>
      <c r="AB731" s="43"/>
      <c r="AC731" s="43"/>
      <c r="AD731" s="43"/>
      <c r="AE731" s="43"/>
      <c r="AF731" s="43"/>
      <c r="AG731" s="43"/>
      <c r="AH731" s="43"/>
      <c r="AI731" s="43"/>
      <c r="AJ731" s="43"/>
      <c r="AK731" s="43"/>
      <c r="AL731" s="43"/>
      <c r="AM731" s="43"/>
      <c r="AN731" s="43"/>
      <c r="AO731" s="43"/>
      <c r="AP731" s="43"/>
      <c r="AQ731" s="43"/>
      <c r="AR731" s="43"/>
      <c r="AS731" s="43"/>
      <c r="AT731" s="43"/>
      <c r="AU731" s="43"/>
      <c r="AV731" s="43"/>
      <c r="AW731" s="43"/>
      <c r="AX731" s="43"/>
      <c r="AY731" s="43"/>
      <c r="AZ731" s="43"/>
      <c r="BA731" s="43"/>
      <c r="BB731" s="43"/>
      <c r="BC731" s="43"/>
      <c r="BD731" s="43"/>
      <c r="BE731" s="43"/>
      <c r="BF731" s="43"/>
      <c r="BG731" s="43"/>
      <c r="BH731" s="43"/>
      <c r="BI731" s="43"/>
      <c r="BJ731" s="43"/>
      <c r="BK731" s="43"/>
      <c r="BL731" s="43"/>
      <c r="BM731" s="43"/>
      <c r="BN731" s="43"/>
      <c r="BO731" s="43"/>
      <c r="BP731" s="43"/>
      <c r="BQ731" s="43"/>
      <c r="BR731" s="43"/>
      <c r="BS731" s="43"/>
      <c r="BT731" s="43"/>
      <c r="BU731" s="43"/>
      <c r="BV731" s="43"/>
      <c r="BW731" s="43"/>
      <c r="BX731" s="43"/>
      <c r="BY731" s="43"/>
      <c r="BZ731" s="43"/>
      <c r="CA731" s="43"/>
      <c r="CB731" s="43"/>
      <c r="CC731" s="43"/>
      <c r="CD731" s="43"/>
      <c r="CE731" s="43"/>
      <c r="CF731" s="43"/>
      <c r="CG731" s="43"/>
      <c r="CH731" s="43"/>
      <c r="CI731" s="43"/>
      <c r="CJ731" s="43"/>
      <c r="CK731" s="43"/>
      <c r="CL731" s="43"/>
      <c r="CM731" s="43"/>
      <c r="CN731" s="43"/>
      <c r="CO731" s="43"/>
      <c r="CP731" s="43"/>
      <c r="CQ731" s="43"/>
      <c r="CR731" s="43"/>
      <c r="CS731" s="43"/>
      <c r="CT731" s="43"/>
      <c r="CU731" s="43"/>
      <c r="CV731" s="43"/>
      <c r="CW731" s="43"/>
      <c r="CX731" s="43"/>
      <c r="CY731" s="43"/>
      <c r="CZ731" s="43"/>
      <c r="DA731" s="43"/>
      <c r="DB731" s="43"/>
      <c r="DC731" s="43"/>
    </row>
    <row r="732" spans="1:107" x14ac:dyDescent="0.25">
      <c r="A732" s="41"/>
      <c r="B732" s="41"/>
      <c r="C732" s="41"/>
      <c r="D732" s="42"/>
      <c r="E732" s="42"/>
      <c r="F732" s="42"/>
      <c r="G732" s="42"/>
      <c r="H732" s="42"/>
      <c r="I732" s="42"/>
      <c r="J732" s="42"/>
      <c r="K732" s="42"/>
      <c r="L732" s="42"/>
      <c r="M732" s="42"/>
      <c r="N732" s="42"/>
      <c r="O732" s="42"/>
      <c r="P732" s="42"/>
      <c r="Q732" s="42"/>
      <c r="R732" s="42"/>
      <c r="S732" s="42"/>
      <c r="T732" s="42"/>
      <c r="U732" s="42"/>
      <c r="V732" s="42"/>
      <c r="W732" s="42"/>
      <c r="X732" s="42"/>
      <c r="Y732" s="42"/>
      <c r="Z732" s="42"/>
      <c r="AA732" s="42"/>
      <c r="AB732" s="43"/>
      <c r="AC732" s="43"/>
      <c r="AD732" s="43"/>
      <c r="AE732" s="43"/>
      <c r="AF732" s="43"/>
      <c r="AG732" s="43"/>
      <c r="AH732" s="43"/>
      <c r="AI732" s="43"/>
      <c r="AJ732" s="43"/>
      <c r="AK732" s="43"/>
      <c r="AL732" s="43"/>
      <c r="AM732" s="43"/>
      <c r="AN732" s="43"/>
      <c r="AO732" s="43"/>
      <c r="AP732" s="43"/>
      <c r="AQ732" s="43"/>
      <c r="AR732" s="43"/>
      <c r="AS732" s="43"/>
      <c r="AT732" s="43"/>
      <c r="AU732" s="43"/>
      <c r="AV732" s="43"/>
      <c r="AW732" s="43"/>
      <c r="AX732" s="43"/>
      <c r="AY732" s="43"/>
      <c r="AZ732" s="43"/>
      <c r="BA732" s="43"/>
      <c r="BB732" s="43"/>
      <c r="BC732" s="43"/>
      <c r="BD732" s="43"/>
      <c r="BE732" s="43"/>
      <c r="BF732" s="43"/>
      <c r="BG732" s="43"/>
      <c r="BH732" s="43"/>
      <c r="BI732" s="43"/>
      <c r="BJ732" s="43"/>
      <c r="BK732" s="43"/>
      <c r="BL732" s="43"/>
      <c r="BM732" s="43"/>
      <c r="BN732" s="43"/>
      <c r="BO732" s="43"/>
      <c r="BP732" s="43"/>
      <c r="BQ732" s="43"/>
      <c r="BR732" s="43"/>
      <c r="BS732" s="43"/>
      <c r="BT732" s="43"/>
      <c r="BU732" s="43"/>
      <c r="BV732" s="43"/>
      <c r="BW732" s="43"/>
      <c r="BX732" s="43"/>
      <c r="BY732" s="43"/>
      <c r="BZ732" s="43"/>
      <c r="CA732" s="43"/>
      <c r="CB732" s="43"/>
      <c r="CC732" s="43"/>
      <c r="CD732" s="43"/>
      <c r="CE732" s="43"/>
      <c r="CF732" s="43"/>
      <c r="CG732" s="43"/>
      <c r="CH732" s="43"/>
      <c r="CI732" s="43"/>
      <c r="CJ732" s="43"/>
      <c r="CK732" s="43"/>
      <c r="CL732" s="43"/>
      <c r="CM732" s="43"/>
      <c r="CN732" s="43"/>
      <c r="CO732" s="43"/>
      <c r="CP732" s="43"/>
      <c r="CQ732" s="43"/>
      <c r="CR732" s="43"/>
      <c r="CS732" s="43"/>
      <c r="CT732" s="43"/>
      <c r="CU732" s="43"/>
      <c r="CV732" s="43"/>
      <c r="CW732" s="43"/>
      <c r="CX732" s="43"/>
      <c r="CY732" s="43"/>
      <c r="CZ732" s="43"/>
      <c r="DA732" s="43"/>
      <c r="DB732" s="43"/>
      <c r="DC732" s="43"/>
    </row>
    <row r="733" spans="1:107" x14ac:dyDescent="0.25">
      <c r="A733" s="41"/>
      <c r="B733" s="41"/>
      <c r="C733" s="41"/>
      <c r="D733" s="42"/>
      <c r="E733" s="42"/>
      <c r="F733" s="42"/>
      <c r="G733" s="42"/>
      <c r="H733" s="42"/>
      <c r="I733" s="42"/>
      <c r="J733" s="42"/>
      <c r="K733" s="42"/>
      <c r="L733" s="42"/>
      <c r="M733" s="42"/>
      <c r="N733" s="42"/>
      <c r="O733" s="42"/>
      <c r="P733" s="42"/>
      <c r="Q733" s="42"/>
      <c r="R733" s="42"/>
      <c r="S733" s="42"/>
      <c r="T733" s="42"/>
      <c r="U733" s="42"/>
      <c r="V733" s="42"/>
      <c r="W733" s="42"/>
      <c r="X733" s="42"/>
      <c r="Y733" s="42"/>
      <c r="Z733" s="42"/>
      <c r="AA733" s="42"/>
      <c r="AB733" s="43"/>
      <c r="AC733" s="43"/>
      <c r="AD733" s="43"/>
      <c r="AE733" s="43"/>
      <c r="AF733" s="43"/>
      <c r="AG733" s="43"/>
      <c r="AH733" s="43"/>
      <c r="AI733" s="43"/>
      <c r="AJ733" s="43"/>
      <c r="AK733" s="43"/>
      <c r="AL733" s="43"/>
      <c r="AM733" s="43"/>
      <c r="AN733" s="43"/>
      <c r="AO733" s="43"/>
      <c r="AP733" s="43"/>
      <c r="AQ733" s="43"/>
      <c r="AR733" s="43"/>
      <c r="AS733" s="43"/>
      <c r="AT733" s="43"/>
      <c r="AU733" s="43"/>
      <c r="AV733" s="43"/>
      <c r="AW733" s="43"/>
      <c r="AX733" s="43"/>
      <c r="AY733" s="43"/>
      <c r="AZ733" s="43"/>
      <c r="BA733" s="43"/>
      <c r="BB733" s="43"/>
      <c r="BC733" s="43"/>
      <c r="BD733" s="43"/>
      <c r="BE733" s="43"/>
      <c r="BF733" s="43"/>
      <c r="BG733" s="43"/>
      <c r="BH733" s="43"/>
      <c r="BI733" s="43"/>
      <c r="BJ733" s="43"/>
      <c r="BK733" s="43"/>
      <c r="BL733" s="43"/>
      <c r="BM733" s="43"/>
      <c r="BN733" s="43"/>
      <c r="BO733" s="43"/>
      <c r="BP733" s="43"/>
      <c r="BQ733" s="43"/>
      <c r="BR733" s="43"/>
      <c r="BS733" s="43"/>
      <c r="BT733" s="43"/>
      <c r="BU733" s="43"/>
      <c r="BV733" s="43"/>
      <c r="BW733" s="43"/>
      <c r="BX733" s="43"/>
      <c r="BY733" s="43"/>
      <c r="BZ733" s="43"/>
      <c r="CA733" s="43"/>
      <c r="CB733" s="43"/>
      <c r="CC733" s="43"/>
      <c r="CD733" s="43"/>
      <c r="CE733" s="43"/>
      <c r="CF733" s="43"/>
      <c r="CG733" s="43"/>
      <c r="CH733" s="43"/>
      <c r="CI733" s="43"/>
      <c r="CJ733" s="43"/>
      <c r="CK733" s="43"/>
      <c r="CL733" s="43"/>
      <c r="CM733" s="43"/>
      <c r="CN733" s="43"/>
      <c r="CO733" s="43"/>
      <c r="CP733" s="43"/>
      <c r="CQ733" s="43"/>
      <c r="CR733" s="43"/>
      <c r="CS733" s="43"/>
      <c r="CT733" s="43"/>
      <c r="CU733" s="43"/>
      <c r="CV733" s="43"/>
      <c r="CW733" s="43"/>
      <c r="CX733" s="43"/>
      <c r="CY733" s="43"/>
      <c r="CZ733" s="43"/>
      <c r="DA733" s="43"/>
      <c r="DB733" s="43"/>
      <c r="DC733" s="43"/>
    </row>
    <row r="734" spans="1:107" x14ac:dyDescent="0.25">
      <c r="A734" s="41"/>
      <c r="B734" s="41"/>
      <c r="C734" s="41"/>
      <c r="D734" s="42"/>
      <c r="E734" s="42"/>
      <c r="F734" s="42"/>
      <c r="G734" s="42"/>
      <c r="H734" s="42"/>
      <c r="I734" s="42"/>
      <c r="J734" s="42"/>
      <c r="K734" s="42"/>
      <c r="L734" s="42"/>
      <c r="M734" s="42"/>
      <c r="N734" s="42"/>
      <c r="O734" s="42"/>
      <c r="P734" s="42"/>
      <c r="Q734" s="42"/>
      <c r="R734" s="42"/>
      <c r="S734" s="42"/>
      <c r="T734" s="42"/>
      <c r="U734" s="42"/>
      <c r="V734" s="42"/>
      <c r="W734" s="42"/>
      <c r="X734" s="42"/>
      <c r="Y734" s="42"/>
      <c r="Z734" s="42"/>
      <c r="AA734" s="42"/>
      <c r="AB734" s="43"/>
      <c r="AC734" s="43"/>
      <c r="AD734" s="43"/>
      <c r="AE734" s="43"/>
      <c r="AF734" s="43"/>
      <c r="AG734" s="43"/>
      <c r="AH734" s="43"/>
      <c r="AI734" s="43"/>
      <c r="AJ734" s="43"/>
      <c r="AK734" s="43"/>
      <c r="AL734" s="43"/>
      <c r="AM734" s="43"/>
      <c r="AN734" s="43"/>
      <c r="AO734" s="43"/>
      <c r="AP734" s="43"/>
      <c r="AQ734" s="43"/>
      <c r="AR734" s="43"/>
      <c r="AS734" s="43"/>
      <c r="AT734" s="43"/>
      <c r="AU734" s="43"/>
      <c r="AV734" s="43"/>
      <c r="AW734" s="43"/>
      <c r="AX734" s="43"/>
      <c r="AY734" s="43"/>
      <c r="AZ734" s="43"/>
      <c r="BA734" s="43"/>
      <c r="BB734" s="43"/>
      <c r="BC734" s="43"/>
      <c r="BD734" s="43"/>
      <c r="BE734" s="43"/>
      <c r="BF734" s="43"/>
      <c r="BG734" s="43"/>
      <c r="BH734" s="43"/>
      <c r="BI734" s="43"/>
      <c r="BJ734" s="43"/>
      <c r="BK734" s="43"/>
      <c r="BL734" s="43"/>
      <c r="BM734" s="43"/>
      <c r="BN734" s="43"/>
      <c r="BO734" s="43"/>
      <c r="BP734" s="43"/>
      <c r="BQ734" s="43"/>
      <c r="BR734" s="43"/>
      <c r="BS734" s="43"/>
      <c r="BT734" s="43"/>
      <c r="BU734" s="43"/>
      <c r="BV734" s="43"/>
      <c r="BW734" s="43"/>
      <c r="BX734" s="43"/>
      <c r="BY734" s="43"/>
      <c r="BZ734" s="43"/>
      <c r="CA734" s="43"/>
      <c r="CB734" s="43"/>
      <c r="CC734" s="43"/>
      <c r="CD734" s="43"/>
      <c r="CE734" s="43"/>
      <c r="CF734" s="43"/>
      <c r="CG734" s="43"/>
      <c r="CH734" s="43"/>
      <c r="CI734" s="43"/>
      <c r="CJ734" s="43"/>
      <c r="CK734" s="43"/>
      <c r="CL734" s="43"/>
      <c r="CM734" s="43"/>
      <c r="CN734" s="43"/>
      <c r="CO734" s="43"/>
      <c r="CP734" s="43"/>
      <c r="CQ734" s="43"/>
      <c r="CR734" s="43"/>
      <c r="CS734" s="43"/>
      <c r="CT734" s="43"/>
      <c r="CU734" s="43"/>
      <c r="CV734" s="43"/>
      <c r="CW734" s="43"/>
      <c r="CX734" s="43"/>
      <c r="CY734" s="43"/>
      <c r="CZ734" s="43"/>
      <c r="DA734" s="43"/>
      <c r="DB734" s="43"/>
      <c r="DC734" s="43"/>
    </row>
    <row r="735" spans="1:107" x14ac:dyDescent="0.25">
      <c r="A735" s="41"/>
      <c r="B735" s="41"/>
      <c r="C735" s="41"/>
      <c r="D735" s="42"/>
      <c r="E735" s="42"/>
      <c r="F735" s="42"/>
      <c r="G735" s="42"/>
      <c r="H735" s="42"/>
      <c r="I735" s="42"/>
      <c r="J735" s="42"/>
      <c r="K735" s="42"/>
      <c r="L735" s="42"/>
      <c r="M735" s="42"/>
      <c r="N735" s="42"/>
      <c r="O735" s="42"/>
      <c r="P735" s="42"/>
      <c r="Q735" s="42"/>
      <c r="R735" s="42"/>
      <c r="S735" s="42"/>
      <c r="T735" s="42"/>
      <c r="U735" s="42"/>
      <c r="V735" s="42"/>
      <c r="W735" s="42"/>
      <c r="X735" s="42"/>
      <c r="Y735" s="42"/>
      <c r="Z735" s="42"/>
      <c r="AA735" s="42"/>
      <c r="AB735" s="43"/>
      <c r="AC735" s="43"/>
      <c r="AD735" s="43"/>
      <c r="AE735" s="43"/>
      <c r="AF735" s="43"/>
      <c r="AG735" s="43"/>
      <c r="AH735" s="43"/>
      <c r="AI735" s="43"/>
      <c r="AJ735" s="43"/>
      <c r="AK735" s="43"/>
      <c r="AL735" s="43"/>
      <c r="AM735" s="43"/>
      <c r="AN735" s="43"/>
      <c r="AO735" s="43"/>
      <c r="AP735" s="43"/>
      <c r="AQ735" s="43"/>
      <c r="AR735" s="43"/>
      <c r="AS735" s="43"/>
      <c r="AT735" s="43"/>
      <c r="AU735" s="43"/>
      <c r="AV735" s="43"/>
      <c r="AW735" s="43"/>
      <c r="AX735" s="43"/>
      <c r="AY735" s="43"/>
      <c r="AZ735" s="43"/>
      <c r="BA735" s="43"/>
      <c r="BB735" s="43"/>
      <c r="BC735" s="43"/>
      <c r="BD735" s="43"/>
      <c r="BE735" s="43"/>
      <c r="BF735" s="43"/>
      <c r="BG735" s="43"/>
      <c r="BH735" s="43"/>
      <c r="BI735" s="43"/>
      <c r="BJ735" s="43"/>
      <c r="BK735" s="43"/>
      <c r="BL735" s="43"/>
      <c r="BM735" s="43"/>
      <c r="BN735" s="43"/>
      <c r="BO735" s="43"/>
      <c r="BP735" s="43"/>
      <c r="BQ735" s="43"/>
      <c r="BR735" s="43"/>
      <c r="BS735" s="43"/>
      <c r="BT735" s="43"/>
      <c r="BU735" s="43"/>
      <c r="BV735" s="43"/>
      <c r="BW735" s="43"/>
      <c r="BX735" s="43"/>
      <c r="BY735" s="43"/>
      <c r="BZ735" s="43"/>
      <c r="CA735" s="43"/>
      <c r="CB735" s="43"/>
      <c r="CC735" s="43"/>
      <c r="CD735" s="43"/>
      <c r="CE735" s="43"/>
      <c r="CF735" s="43"/>
      <c r="CG735" s="43"/>
      <c r="CH735" s="43"/>
      <c r="CI735" s="43"/>
      <c r="CJ735" s="43"/>
      <c r="CK735" s="43"/>
      <c r="CL735" s="43"/>
      <c r="CM735" s="43"/>
      <c r="CN735" s="43"/>
      <c r="CO735" s="43"/>
      <c r="CP735" s="43"/>
      <c r="CQ735" s="43"/>
      <c r="CR735" s="43"/>
      <c r="CS735" s="43"/>
      <c r="CT735" s="43"/>
      <c r="CU735" s="43"/>
      <c r="CV735" s="43"/>
      <c r="CW735" s="43"/>
      <c r="CX735" s="43"/>
      <c r="CY735" s="43"/>
      <c r="CZ735" s="43"/>
      <c r="DA735" s="43"/>
      <c r="DB735" s="43"/>
      <c r="DC735" s="43"/>
    </row>
    <row r="736" spans="1:107" x14ac:dyDescent="0.25">
      <c r="A736" s="41"/>
      <c r="B736" s="41"/>
      <c r="C736" s="41"/>
      <c r="D736" s="42"/>
      <c r="E736" s="42"/>
      <c r="F736" s="42"/>
      <c r="G736" s="42"/>
      <c r="H736" s="42"/>
      <c r="I736" s="42"/>
      <c r="J736" s="42"/>
      <c r="K736" s="42"/>
      <c r="L736" s="42"/>
      <c r="M736" s="42"/>
      <c r="N736" s="42"/>
      <c r="O736" s="42"/>
      <c r="P736" s="42"/>
      <c r="Q736" s="42"/>
      <c r="R736" s="42"/>
      <c r="S736" s="42"/>
      <c r="T736" s="42"/>
      <c r="U736" s="42"/>
      <c r="V736" s="42"/>
      <c r="W736" s="42"/>
      <c r="X736" s="42"/>
      <c r="Y736" s="42"/>
      <c r="Z736" s="42"/>
      <c r="AA736" s="42"/>
      <c r="AB736" s="43"/>
      <c r="AC736" s="43"/>
      <c r="AD736" s="43"/>
      <c r="AE736" s="43"/>
      <c r="AF736" s="43"/>
      <c r="AG736" s="43"/>
      <c r="AH736" s="43"/>
      <c r="AI736" s="43"/>
      <c r="AJ736" s="43"/>
      <c r="AK736" s="43"/>
      <c r="AL736" s="43"/>
      <c r="AM736" s="43"/>
      <c r="AN736" s="43"/>
      <c r="AO736" s="43"/>
      <c r="AP736" s="43"/>
      <c r="AQ736" s="43"/>
      <c r="AR736" s="43"/>
      <c r="AS736" s="43"/>
      <c r="AT736" s="43"/>
      <c r="AU736" s="43"/>
      <c r="AV736" s="43"/>
      <c r="AW736" s="43"/>
      <c r="AX736" s="43"/>
      <c r="AY736" s="43"/>
      <c r="AZ736" s="43"/>
      <c r="BA736" s="43"/>
      <c r="BB736" s="43"/>
      <c r="BC736" s="43"/>
      <c r="BD736" s="43"/>
      <c r="BE736" s="43"/>
      <c r="BF736" s="43"/>
      <c r="BG736" s="43"/>
      <c r="BH736" s="43"/>
      <c r="BI736" s="43"/>
      <c r="BJ736" s="43"/>
      <c r="BK736" s="43"/>
      <c r="BL736" s="43"/>
      <c r="BM736" s="43"/>
      <c r="BN736" s="43"/>
      <c r="BO736" s="43"/>
      <c r="BP736" s="43"/>
      <c r="BQ736" s="43"/>
      <c r="BR736" s="43"/>
      <c r="BS736" s="43"/>
      <c r="BT736" s="43"/>
      <c r="BU736" s="43"/>
      <c r="BV736" s="43"/>
      <c r="BW736" s="43"/>
      <c r="BX736" s="43"/>
      <c r="BY736" s="43"/>
      <c r="BZ736" s="43"/>
      <c r="CA736" s="43"/>
      <c r="CB736" s="43"/>
      <c r="CC736" s="43"/>
      <c r="CD736" s="43"/>
      <c r="CE736" s="43"/>
      <c r="CF736" s="43"/>
      <c r="CG736" s="43"/>
      <c r="CH736" s="43"/>
      <c r="CI736" s="43"/>
      <c r="CJ736" s="43"/>
      <c r="CK736" s="43"/>
      <c r="CL736" s="43"/>
      <c r="CM736" s="43"/>
      <c r="CN736" s="43"/>
      <c r="CO736" s="43"/>
      <c r="CP736" s="43"/>
      <c r="CQ736" s="43"/>
      <c r="CR736" s="43"/>
      <c r="CS736" s="43"/>
      <c r="CT736" s="43"/>
      <c r="CU736" s="43"/>
      <c r="CV736" s="43"/>
      <c r="CW736" s="43"/>
      <c r="CX736" s="43"/>
      <c r="CY736" s="43"/>
      <c r="CZ736" s="43"/>
      <c r="DA736" s="43"/>
      <c r="DB736" s="43"/>
      <c r="DC736" s="43"/>
    </row>
    <row r="737" spans="1:107" x14ac:dyDescent="0.25">
      <c r="A737" s="41"/>
      <c r="B737" s="41"/>
      <c r="C737" s="41"/>
      <c r="D737" s="42"/>
      <c r="E737" s="42"/>
      <c r="F737" s="42"/>
      <c r="G737" s="42"/>
      <c r="H737" s="42"/>
      <c r="I737" s="42"/>
      <c r="J737" s="42"/>
      <c r="K737" s="42"/>
      <c r="L737" s="42"/>
      <c r="M737" s="42"/>
      <c r="N737" s="42"/>
      <c r="O737" s="42"/>
      <c r="P737" s="42"/>
      <c r="Q737" s="42"/>
      <c r="R737" s="42"/>
      <c r="S737" s="42"/>
      <c r="T737" s="42"/>
      <c r="U737" s="42"/>
      <c r="V737" s="42"/>
      <c r="W737" s="42"/>
      <c r="X737" s="42"/>
      <c r="Y737" s="42"/>
      <c r="Z737" s="42"/>
      <c r="AA737" s="42"/>
      <c r="AB737" s="43"/>
      <c r="AC737" s="43"/>
      <c r="AD737" s="43"/>
      <c r="AE737" s="43"/>
      <c r="AF737" s="43"/>
      <c r="AG737" s="43"/>
      <c r="AH737" s="43"/>
      <c r="AI737" s="43"/>
      <c r="AJ737" s="43"/>
      <c r="AK737" s="43"/>
      <c r="AL737" s="43"/>
      <c r="AM737" s="43"/>
      <c r="AN737" s="43"/>
      <c r="AO737" s="43"/>
      <c r="AP737" s="43"/>
      <c r="AQ737" s="43"/>
      <c r="AR737" s="43"/>
      <c r="AS737" s="43"/>
      <c r="AT737" s="43"/>
      <c r="AU737" s="43"/>
      <c r="AV737" s="43"/>
      <c r="AW737" s="43"/>
      <c r="AX737" s="43"/>
      <c r="AY737" s="43"/>
      <c r="AZ737" s="43"/>
      <c r="BA737" s="43"/>
      <c r="BB737" s="43"/>
      <c r="BC737" s="43"/>
      <c r="BD737" s="43"/>
      <c r="BE737" s="43"/>
      <c r="BF737" s="43"/>
      <c r="BG737" s="43"/>
      <c r="BH737" s="43"/>
      <c r="BI737" s="43"/>
      <c r="BJ737" s="43"/>
      <c r="BK737" s="43"/>
      <c r="BL737" s="43"/>
      <c r="BM737" s="43"/>
      <c r="BN737" s="43"/>
      <c r="BO737" s="43"/>
      <c r="BP737" s="43"/>
      <c r="BQ737" s="43"/>
      <c r="BR737" s="43"/>
      <c r="BS737" s="43"/>
      <c r="BT737" s="43"/>
      <c r="BU737" s="43"/>
      <c r="BV737" s="43"/>
      <c r="BW737" s="43"/>
      <c r="BX737" s="43"/>
      <c r="BY737" s="43"/>
      <c r="BZ737" s="43"/>
      <c r="CA737" s="43"/>
      <c r="CB737" s="43"/>
      <c r="CC737" s="43"/>
      <c r="CD737" s="43"/>
      <c r="CE737" s="43"/>
      <c r="CF737" s="43"/>
      <c r="CG737" s="43"/>
      <c r="CH737" s="43"/>
      <c r="CI737" s="43"/>
      <c r="CJ737" s="43"/>
      <c r="CK737" s="43"/>
      <c r="CL737" s="43"/>
      <c r="CM737" s="43"/>
      <c r="CN737" s="43"/>
      <c r="CO737" s="43"/>
      <c r="CP737" s="43"/>
      <c r="CQ737" s="43"/>
      <c r="CR737" s="43"/>
      <c r="CS737" s="43"/>
      <c r="CT737" s="43"/>
      <c r="CU737" s="43"/>
      <c r="CV737" s="43"/>
      <c r="CW737" s="43"/>
      <c r="CX737" s="43"/>
      <c r="CY737" s="43"/>
      <c r="CZ737" s="43"/>
      <c r="DA737" s="43"/>
      <c r="DB737" s="43"/>
      <c r="DC737" s="43"/>
    </row>
    <row r="738" spans="1:107" x14ac:dyDescent="0.25">
      <c r="A738" s="41"/>
      <c r="B738" s="41"/>
      <c r="C738" s="41"/>
      <c r="D738" s="42"/>
      <c r="E738" s="42"/>
      <c r="F738" s="42"/>
      <c r="G738" s="42"/>
      <c r="H738" s="42"/>
      <c r="I738" s="42"/>
      <c r="J738" s="42"/>
      <c r="K738" s="42"/>
      <c r="L738" s="42"/>
      <c r="M738" s="42"/>
      <c r="N738" s="42"/>
      <c r="O738" s="42"/>
      <c r="P738" s="42"/>
      <c r="Q738" s="42"/>
      <c r="R738" s="42"/>
      <c r="S738" s="42"/>
      <c r="T738" s="42"/>
      <c r="U738" s="42"/>
      <c r="V738" s="42"/>
      <c r="W738" s="42"/>
      <c r="X738" s="42"/>
      <c r="Y738" s="42"/>
      <c r="Z738" s="42"/>
      <c r="AA738" s="42"/>
      <c r="AB738" s="43"/>
      <c r="AC738" s="43"/>
      <c r="AD738" s="43"/>
      <c r="AE738" s="43"/>
      <c r="AF738" s="43"/>
      <c r="AG738" s="43"/>
      <c r="AH738" s="43"/>
      <c r="AI738" s="43"/>
      <c r="AJ738" s="43"/>
      <c r="AK738" s="43"/>
      <c r="AL738" s="43"/>
      <c r="AM738" s="43"/>
      <c r="AN738" s="43"/>
      <c r="AO738" s="43"/>
      <c r="AP738" s="43"/>
      <c r="AQ738" s="43"/>
      <c r="AR738" s="43"/>
      <c r="AS738" s="43"/>
      <c r="AT738" s="43"/>
      <c r="AU738" s="43"/>
      <c r="AV738" s="43"/>
      <c r="AW738" s="43"/>
      <c r="AX738" s="43"/>
      <c r="AY738" s="43"/>
      <c r="AZ738" s="43"/>
      <c r="BA738" s="43"/>
      <c r="BB738" s="43"/>
      <c r="BC738" s="43"/>
      <c r="BD738" s="43"/>
      <c r="BE738" s="43"/>
      <c r="BF738" s="43"/>
      <c r="BG738" s="43"/>
      <c r="BH738" s="43"/>
      <c r="BI738" s="43"/>
      <c r="BJ738" s="43"/>
      <c r="BK738" s="43"/>
      <c r="BL738" s="43"/>
      <c r="BM738" s="43"/>
      <c r="BN738" s="43"/>
      <c r="BO738" s="43"/>
      <c r="BP738" s="43"/>
      <c r="BQ738" s="43"/>
      <c r="BR738" s="43"/>
      <c r="BS738" s="43"/>
      <c r="BT738" s="43"/>
      <c r="BU738" s="43"/>
      <c r="BV738" s="43"/>
      <c r="BW738" s="43"/>
      <c r="BX738" s="43"/>
      <c r="BY738" s="43"/>
      <c r="BZ738" s="43"/>
      <c r="CA738" s="43"/>
      <c r="CB738" s="43"/>
      <c r="CC738" s="43"/>
      <c r="CD738" s="43"/>
      <c r="CE738" s="43"/>
      <c r="CF738" s="43"/>
      <c r="CG738" s="43"/>
      <c r="CH738" s="43"/>
      <c r="CI738" s="43"/>
      <c r="CJ738" s="43"/>
      <c r="CK738" s="43"/>
      <c r="CL738" s="43"/>
      <c r="CM738" s="43"/>
      <c r="CN738" s="43"/>
      <c r="CO738" s="43"/>
      <c r="CP738" s="43"/>
      <c r="CQ738" s="43"/>
      <c r="CR738" s="43"/>
      <c r="CS738" s="43"/>
      <c r="CT738" s="43"/>
      <c r="CU738" s="43"/>
      <c r="CV738" s="43"/>
      <c r="CW738" s="43"/>
      <c r="CX738" s="43"/>
      <c r="CY738" s="43"/>
      <c r="CZ738" s="43"/>
      <c r="DA738" s="43"/>
      <c r="DB738" s="43"/>
      <c r="DC738" s="43"/>
    </row>
    <row r="739" spans="1:107" x14ac:dyDescent="0.25">
      <c r="A739" s="41"/>
      <c r="B739" s="41"/>
      <c r="C739" s="41"/>
      <c r="D739" s="42"/>
      <c r="E739" s="42"/>
      <c r="F739" s="42"/>
      <c r="G739" s="42"/>
      <c r="H739" s="42"/>
      <c r="I739" s="42"/>
      <c r="J739" s="42"/>
      <c r="K739" s="42"/>
      <c r="L739" s="42"/>
      <c r="M739" s="42"/>
      <c r="N739" s="42"/>
      <c r="O739" s="42"/>
      <c r="P739" s="42"/>
      <c r="Q739" s="42"/>
      <c r="R739" s="42"/>
      <c r="S739" s="42"/>
      <c r="T739" s="42"/>
      <c r="U739" s="42"/>
      <c r="V739" s="42"/>
      <c r="W739" s="42"/>
      <c r="X739" s="42"/>
      <c r="Y739" s="42"/>
      <c r="Z739" s="42"/>
      <c r="AA739" s="42"/>
      <c r="AB739" s="43"/>
      <c r="AC739" s="43"/>
      <c r="AD739" s="43"/>
      <c r="AE739" s="43"/>
      <c r="AF739" s="43"/>
      <c r="AG739" s="43"/>
      <c r="AH739" s="43"/>
      <c r="AI739" s="43"/>
      <c r="AJ739" s="43"/>
      <c r="AK739" s="43"/>
      <c r="AL739" s="43"/>
      <c r="AM739" s="43"/>
      <c r="AN739" s="43"/>
      <c r="AO739" s="43"/>
      <c r="AP739" s="43"/>
      <c r="AQ739" s="43"/>
      <c r="AR739" s="43"/>
      <c r="AS739" s="43"/>
      <c r="AT739" s="43"/>
      <c r="AU739" s="43"/>
      <c r="AV739" s="43"/>
      <c r="AW739" s="43"/>
      <c r="AX739" s="43"/>
      <c r="AY739" s="43"/>
      <c r="AZ739" s="43"/>
      <c r="BA739" s="43"/>
      <c r="BB739" s="43"/>
      <c r="BC739" s="43"/>
      <c r="BD739" s="43"/>
      <c r="BE739" s="43"/>
      <c r="BF739" s="43"/>
      <c r="BG739" s="43"/>
      <c r="BH739" s="43"/>
      <c r="BI739" s="43"/>
      <c r="BJ739" s="43"/>
      <c r="BK739" s="43"/>
      <c r="BL739" s="43"/>
      <c r="BM739" s="43"/>
      <c r="BN739" s="43"/>
      <c r="BO739" s="43"/>
      <c r="BP739" s="43"/>
      <c r="BQ739" s="43"/>
      <c r="BR739" s="43"/>
      <c r="BS739" s="43"/>
      <c r="BT739" s="43"/>
      <c r="BU739" s="43"/>
      <c r="BV739" s="43"/>
      <c r="BW739" s="43"/>
      <c r="BX739" s="43"/>
      <c r="BY739" s="43"/>
      <c r="BZ739" s="43"/>
      <c r="CA739" s="43"/>
      <c r="CB739" s="43"/>
      <c r="CC739" s="43"/>
      <c r="CD739" s="43"/>
      <c r="CE739" s="43"/>
      <c r="CF739" s="43"/>
      <c r="CG739" s="43"/>
      <c r="CH739" s="43"/>
      <c r="CI739" s="43"/>
      <c r="CJ739" s="43"/>
      <c r="CK739" s="43"/>
      <c r="CL739" s="43"/>
      <c r="CM739" s="43"/>
      <c r="CN739" s="43"/>
      <c r="CO739" s="43"/>
      <c r="CP739" s="43"/>
      <c r="CQ739" s="43"/>
      <c r="CR739" s="43"/>
      <c r="CS739" s="43"/>
      <c r="CT739" s="43"/>
      <c r="CU739" s="43"/>
      <c r="CV739" s="43"/>
      <c r="CW739" s="43"/>
      <c r="CX739" s="43"/>
      <c r="CY739" s="43"/>
      <c r="CZ739" s="43"/>
      <c r="DA739" s="43"/>
      <c r="DB739" s="43"/>
      <c r="DC739" s="43"/>
    </row>
    <row r="740" spans="1:107" x14ac:dyDescent="0.25">
      <c r="A740" s="41"/>
      <c r="B740" s="41"/>
      <c r="C740" s="41"/>
      <c r="D740" s="42"/>
      <c r="E740" s="42"/>
      <c r="F740" s="42"/>
      <c r="G740" s="42"/>
      <c r="H740" s="42"/>
      <c r="I740" s="42"/>
      <c r="J740" s="42"/>
      <c r="K740" s="42"/>
      <c r="L740" s="42"/>
      <c r="M740" s="42"/>
      <c r="N740" s="42"/>
      <c r="O740" s="42"/>
      <c r="P740" s="42"/>
      <c r="Q740" s="42"/>
      <c r="R740" s="42"/>
      <c r="S740" s="42"/>
      <c r="T740" s="42"/>
      <c r="U740" s="42"/>
      <c r="V740" s="42"/>
      <c r="W740" s="42"/>
      <c r="X740" s="42"/>
      <c r="Y740" s="42"/>
      <c r="Z740" s="42"/>
      <c r="AA740" s="42"/>
      <c r="AB740" s="43"/>
      <c r="AC740" s="43"/>
      <c r="AD740" s="43"/>
      <c r="AE740" s="43"/>
      <c r="AF740" s="43"/>
      <c r="AG740" s="43"/>
      <c r="AH740" s="43"/>
      <c r="AI740" s="43"/>
      <c r="AJ740" s="43"/>
      <c r="AK740" s="43"/>
      <c r="AL740" s="43"/>
      <c r="AM740" s="43"/>
      <c r="AN740" s="43"/>
      <c r="AO740" s="43"/>
      <c r="AP740" s="43"/>
      <c r="AQ740" s="43"/>
      <c r="AR740" s="43"/>
      <c r="AS740" s="43"/>
      <c r="AT740" s="43"/>
      <c r="AU740" s="43"/>
      <c r="AV740" s="43"/>
      <c r="AW740" s="43"/>
      <c r="AX740" s="43"/>
      <c r="AY740" s="43"/>
      <c r="AZ740" s="43"/>
      <c r="BA740" s="43"/>
      <c r="BB740" s="43"/>
      <c r="BC740" s="43"/>
      <c r="BD740" s="43"/>
      <c r="BE740" s="43"/>
      <c r="BF740" s="43"/>
      <c r="BG740" s="43"/>
      <c r="BH740" s="43"/>
      <c r="BI740" s="43"/>
      <c r="BJ740" s="43"/>
      <c r="BK740" s="43"/>
      <c r="BL740" s="43"/>
      <c r="BM740" s="43"/>
      <c r="BN740" s="43"/>
      <c r="BO740" s="43"/>
      <c r="BP740" s="43"/>
      <c r="BQ740" s="43"/>
      <c r="BR740" s="43"/>
      <c r="BS740" s="43"/>
      <c r="BT740" s="43"/>
      <c r="BU740" s="43"/>
      <c r="BV740" s="43"/>
      <c r="BW740" s="43"/>
      <c r="BX740" s="43"/>
      <c r="BY740" s="43"/>
      <c r="BZ740" s="43"/>
      <c r="CA740" s="43"/>
      <c r="CB740" s="43"/>
      <c r="CC740" s="43"/>
      <c r="CD740" s="43"/>
      <c r="CE740" s="43"/>
      <c r="CF740" s="43"/>
      <c r="CG740" s="43"/>
      <c r="CH740" s="43"/>
      <c r="CI740" s="43"/>
      <c r="CJ740" s="43"/>
      <c r="CK740" s="43"/>
      <c r="CL740" s="43"/>
      <c r="CM740" s="43"/>
      <c r="CN740" s="43"/>
      <c r="CO740" s="43"/>
      <c r="CP740" s="43"/>
      <c r="CQ740" s="43"/>
      <c r="CR740" s="43"/>
      <c r="CS740" s="43"/>
      <c r="CT740" s="43"/>
      <c r="CU740" s="43"/>
      <c r="CV740" s="43"/>
      <c r="CW740" s="43"/>
      <c r="CX740" s="43"/>
      <c r="CY740" s="43"/>
      <c r="CZ740" s="43"/>
      <c r="DA740" s="43"/>
      <c r="DB740" s="43"/>
      <c r="DC740" s="43"/>
    </row>
    <row r="741" spans="1:107" x14ac:dyDescent="0.25">
      <c r="A741" s="41"/>
      <c r="B741" s="41"/>
      <c r="C741" s="41"/>
      <c r="D741" s="42"/>
      <c r="E741" s="42"/>
      <c r="F741" s="42"/>
      <c r="G741" s="42"/>
      <c r="H741" s="42"/>
      <c r="I741" s="42"/>
      <c r="J741" s="42"/>
      <c r="K741" s="42"/>
      <c r="L741" s="42"/>
      <c r="M741" s="42"/>
      <c r="N741" s="42"/>
      <c r="O741" s="42"/>
      <c r="P741" s="42"/>
      <c r="Q741" s="42"/>
      <c r="R741" s="42"/>
      <c r="S741" s="42"/>
      <c r="T741" s="42"/>
      <c r="U741" s="42"/>
      <c r="V741" s="42"/>
      <c r="W741" s="42"/>
      <c r="X741" s="42"/>
      <c r="Y741" s="42"/>
      <c r="Z741" s="42"/>
      <c r="AA741" s="42"/>
      <c r="AB741" s="43"/>
      <c r="AC741" s="43"/>
      <c r="AD741" s="43"/>
      <c r="AE741" s="43"/>
      <c r="AF741" s="43"/>
      <c r="AG741" s="43"/>
      <c r="AH741" s="43"/>
      <c r="AI741" s="43"/>
      <c r="AJ741" s="43"/>
      <c r="AK741" s="43"/>
      <c r="AL741" s="43"/>
      <c r="AM741" s="43"/>
      <c r="AN741" s="43"/>
      <c r="AO741" s="43"/>
      <c r="AP741" s="43"/>
      <c r="AQ741" s="43"/>
      <c r="AR741" s="43"/>
      <c r="AS741" s="43"/>
      <c r="AT741" s="43"/>
      <c r="AU741" s="43"/>
      <c r="AV741" s="43"/>
      <c r="AW741" s="43"/>
      <c r="AX741" s="43"/>
      <c r="AY741" s="43"/>
      <c r="AZ741" s="43"/>
      <c r="BA741" s="43"/>
      <c r="BB741" s="43"/>
      <c r="BC741" s="43"/>
      <c r="BD741" s="43"/>
      <c r="BE741" s="43"/>
      <c r="BF741" s="43"/>
      <c r="BG741" s="43"/>
      <c r="BH741" s="43"/>
      <c r="BI741" s="43"/>
      <c r="BJ741" s="43"/>
      <c r="BK741" s="43"/>
      <c r="BL741" s="43"/>
      <c r="BM741" s="43"/>
      <c r="BN741" s="43"/>
      <c r="BO741" s="43"/>
      <c r="BP741" s="43"/>
      <c r="BQ741" s="43"/>
      <c r="BR741" s="43"/>
      <c r="BS741" s="43"/>
      <c r="BT741" s="43"/>
      <c r="BU741" s="43"/>
      <c r="BV741" s="43"/>
      <c r="BW741" s="43"/>
      <c r="BX741" s="43"/>
      <c r="BY741" s="43"/>
      <c r="BZ741" s="43"/>
      <c r="CA741" s="43"/>
      <c r="CB741" s="43"/>
      <c r="CC741" s="43"/>
      <c r="CD741" s="43"/>
      <c r="CE741" s="43"/>
      <c r="CF741" s="43"/>
      <c r="CG741" s="43"/>
      <c r="CH741" s="43"/>
      <c r="CI741" s="43"/>
      <c r="CJ741" s="43"/>
      <c r="CK741" s="43"/>
      <c r="CL741" s="43"/>
      <c r="CM741" s="43"/>
      <c r="CN741" s="43"/>
      <c r="CO741" s="43"/>
      <c r="CP741" s="43"/>
      <c r="CQ741" s="43"/>
      <c r="CR741" s="43"/>
      <c r="CS741" s="43"/>
      <c r="CT741" s="43"/>
      <c r="CU741" s="43"/>
      <c r="CV741" s="43"/>
      <c r="CW741" s="43"/>
      <c r="CX741" s="43"/>
      <c r="CY741" s="43"/>
      <c r="CZ741" s="43"/>
      <c r="DA741" s="43"/>
      <c r="DB741" s="43"/>
      <c r="DC741" s="43"/>
    </row>
    <row r="742" spans="1:107" x14ac:dyDescent="0.25">
      <c r="A742" s="41"/>
      <c r="B742" s="41"/>
      <c r="C742" s="41"/>
      <c r="D742" s="42"/>
      <c r="E742" s="42"/>
      <c r="F742" s="42"/>
      <c r="G742" s="42"/>
      <c r="H742" s="42"/>
      <c r="I742" s="42"/>
      <c r="J742" s="42"/>
      <c r="K742" s="42"/>
      <c r="L742" s="42"/>
      <c r="M742" s="42"/>
      <c r="N742" s="42"/>
      <c r="O742" s="42"/>
      <c r="P742" s="42"/>
      <c r="Q742" s="42"/>
      <c r="R742" s="42"/>
      <c r="S742" s="42"/>
      <c r="T742" s="42"/>
      <c r="U742" s="42"/>
      <c r="V742" s="42"/>
      <c r="W742" s="42"/>
      <c r="X742" s="42"/>
      <c r="Y742" s="42"/>
      <c r="Z742" s="42"/>
      <c r="AA742" s="42"/>
      <c r="AB742" s="43"/>
      <c r="AC742" s="43"/>
      <c r="AD742" s="43"/>
      <c r="AE742" s="43"/>
      <c r="AF742" s="43"/>
      <c r="AG742" s="43"/>
      <c r="AH742" s="43"/>
      <c r="AI742" s="43"/>
      <c r="AJ742" s="43"/>
      <c r="AK742" s="43"/>
      <c r="AL742" s="43"/>
      <c r="AM742" s="43"/>
      <c r="AN742" s="43"/>
      <c r="AO742" s="43"/>
      <c r="AP742" s="43"/>
      <c r="AQ742" s="43"/>
      <c r="AR742" s="43"/>
      <c r="AS742" s="43"/>
      <c r="AT742" s="43"/>
      <c r="AU742" s="43"/>
      <c r="AV742" s="43"/>
      <c r="AW742" s="43"/>
      <c r="AX742" s="43"/>
      <c r="AY742" s="43"/>
      <c r="AZ742" s="43"/>
      <c r="BA742" s="43"/>
      <c r="BB742" s="43"/>
      <c r="BC742" s="43"/>
      <c r="BD742" s="43"/>
      <c r="BE742" s="43"/>
      <c r="BF742" s="43"/>
      <c r="BG742" s="43"/>
      <c r="BH742" s="43"/>
      <c r="BI742" s="43"/>
      <c r="BJ742" s="43"/>
      <c r="BK742" s="43"/>
      <c r="BL742" s="43"/>
      <c r="BM742" s="43"/>
      <c r="BN742" s="43"/>
      <c r="BO742" s="43"/>
      <c r="BP742" s="43"/>
      <c r="BQ742" s="43"/>
      <c r="BR742" s="43"/>
      <c r="BS742" s="43"/>
      <c r="BT742" s="43"/>
      <c r="BU742" s="43"/>
      <c r="BV742" s="43"/>
      <c r="BW742" s="43"/>
      <c r="BX742" s="43"/>
      <c r="BY742" s="43"/>
      <c r="BZ742" s="43"/>
      <c r="CA742" s="43"/>
      <c r="CB742" s="43"/>
      <c r="CC742" s="43"/>
      <c r="CD742" s="43"/>
      <c r="CE742" s="43"/>
      <c r="CF742" s="43"/>
      <c r="CG742" s="43"/>
      <c r="CH742" s="43"/>
      <c r="CI742" s="43"/>
      <c r="CJ742" s="43"/>
      <c r="CK742" s="43"/>
      <c r="CL742" s="43"/>
      <c r="CM742" s="43"/>
      <c r="CN742" s="43"/>
      <c r="CO742" s="43"/>
      <c r="CP742" s="43"/>
      <c r="CQ742" s="43"/>
      <c r="CR742" s="43"/>
      <c r="CS742" s="43"/>
      <c r="CT742" s="43"/>
      <c r="CU742" s="43"/>
      <c r="CV742" s="43"/>
      <c r="CW742" s="43"/>
      <c r="CX742" s="43"/>
      <c r="CY742" s="43"/>
      <c r="CZ742" s="43"/>
      <c r="DA742" s="43"/>
      <c r="DB742" s="43"/>
      <c r="DC742" s="43"/>
    </row>
    <row r="743" spans="1:107" x14ac:dyDescent="0.25">
      <c r="A743" s="41"/>
      <c r="B743" s="41"/>
      <c r="C743" s="41"/>
      <c r="D743" s="42"/>
      <c r="E743" s="42"/>
      <c r="F743" s="42"/>
      <c r="G743" s="42"/>
      <c r="H743" s="42"/>
      <c r="I743" s="42"/>
      <c r="J743" s="42"/>
      <c r="K743" s="42"/>
      <c r="L743" s="42"/>
      <c r="M743" s="42"/>
      <c r="N743" s="42"/>
      <c r="O743" s="42"/>
      <c r="P743" s="42"/>
      <c r="Q743" s="42"/>
      <c r="R743" s="42"/>
      <c r="S743" s="42"/>
      <c r="T743" s="42"/>
      <c r="U743" s="42"/>
      <c r="V743" s="42"/>
      <c r="W743" s="42"/>
      <c r="X743" s="42"/>
      <c r="Y743" s="42"/>
      <c r="Z743" s="42"/>
      <c r="AA743" s="42"/>
      <c r="AB743" s="43"/>
      <c r="AC743" s="43"/>
      <c r="AD743" s="43"/>
      <c r="AE743" s="43"/>
      <c r="AF743" s="43"/>
      <c r="AG743" s="43"/>
      <c r="AH743" s="43"/>
      <c r="AI743" s="43"/>
      <c r="AJ743" s="43"/>
      <c r="AK743" s="43"/>
      <c r="AL743" s="43"/>
      <c r="AM743" s="43"/>
      <c r="AN743" s="43"/>
      <c r="AO743" s="43"/>
      <c r="AP743" s="43"/>
      <c r="AQ743" s="43"/>
      <c r="AR743" s="43"/>
      <c r="AS743" s="43"/>
      <c r="AT743" s="43"/>
      <c r="AU743" s="43"/>
      <c r="AV743" s="43"/>
      <c r="AW743" s="43"/>
      <c r="AX743" s="43"/>
      <c r="AY743" s="43"/>
      <c r="AZ743" s="43"/>
      <c r="BA743" s="43"/>
      <c r="BB743" s="43"/>
      <c r="BC743" s="43"/>
      <c r="BD743" s="43"/>
      <c r="BE743" s="43"/>
      <c r="BF743" s="43"/>
      <c r="BG743" s="43"/>
      <c r="BH743" s="43"/>
      <c r="BI743" s="43"/>
      <c r="BJ743" s="43"/>
      <c r="BK743" s="43"/>
      <c r="BL743" s="43"/>
      <c r="BM743" s="43"/>
      <c r="BN743" s="43"/>
      <c r="BO743" s="43"/>
      <c r="BP743" s="43"/>
      <c r="BQ743" s="43"/>
      <c r="BR743" s="43"/>
      <c r="BS743" s="43"/>
      <c r="BT743" s="43"/>
      <c r="BU743" s="43"/>
      <c r="BV743" s="43"/>
      <c r="BW743" s="43"/>
      <c r="BX743" s="43"/>
      <c r="BY743" s="43"/>
      <c r="BZ743" s="43"/>
      <c r="CA743" s="43"/>
      <c r="CB743" s="43"/>
      <c r="CC743" s="43"/>
      <c r="CD743" s="43"/>
      <c r="CE743" s="43"/>
      <c r="CF743" s="43"/>
      <c r="CG743" s="43"/>
      <c r="CH743" s="43"/>
      <c r="CI743" s="43"/>
      <c r="CJ743" s="43"/>
      <c r="CK743" s="43"/>
      <c r="CL743" s="43"/>
      <c r="CM743" s="43"/>
      <c r="CN743" s="43"/>
      <c r="CO743" s="43"/>
      <c r="CP743" s="43"/>
      <c r="CQ743" s="43"/>
      <c r="CR743" s="43"/>
      <c r="CS743" s="43"/>
      <c r="CT743" s="43"/>
      <c r="CU743" s="43"/>
      <c r="CV743" s="43"/>
      <c r="CW743" s="43"/>
      <c r="CX743" s="43"/>
      <c r="CY743" s="43"/>
      <c r="CZ743" s="43"/>
      <c r="DA743" s="43"/>
      <c r="DB743" s="43"/>
      <c r="DC743" s="43"/>
    </row>
    <row r="744" spans="1:107" x14ac:dyDescent="0.25">
      <c r="A744" s="41"/>
      <c r="B744" s="41"/>
      <c r="C744" s="41"/>
      <c r="D744" s="42"/>
      <c r="E744" s="42"/>
      <c r="F744" s="42"/>
      <c r="G744" s="42"/>
      <c r="H744" s="42"/>
      <c r="I744" s="42"/>
      <c r="J744" s="42"/>
      <c r="K744" s="42"/>
      <c r="L744" s="42"/>
      <c r="M744" s="42"/>
      <c r="N744" s="42"/>
      <c r="O744" s="42"/>
      <c r="P744" s="42"/>
      <c r="Q744" s="42"/>
      <c r="R744" s="42"/>
      <c r="S744" s="42"/>
      <c r="T744" s="42"/>
      <c r="U744" s="42"/>
      <c r="V744" s="42"/>
      <c r="W744" s="42"/>
      <c r="X744" s="42"/>
      <c r="Y744" s="42"/>
      <c r="Z744" s="42"/>
      <c r="AA744" s="42"/>
      <c r="AB744" s="43"/>
      <c r="AC744" s="43"/>
      <c r="AD744" s="43"/>
      <c r="AE744" s="43"/>
      <c r="AF744" s="43"/>
      <c r="AG744" s="43"/>
      <c r="AH744" s="43"/>
      <c r="AI744" s="43"/>
      <c r="AJ744" s="43"/>
      <c r="AK744" s="43"/>
      <c r="AL744" s="43"/>
      <c r="AM744" s="43"/>
      <c r="AN744" s="43"/>
      <c r="AO744" s="43"/>
      <c r="AP744" s="43"/>
      <c r="AQ744" s="43"/>
      <c r="AR744" s="43"/>
      <c r="AS744" s="43"/>
      <c r="AT744" s="43"/>
      <c r="AU744" s="43"/>
      <c r="AV744" s="43"/>
      <c r="AW744" s="43"/>
      <c r="AX744" s="43"/>
      <c r="AY744" s="43"/>
      <c r="AZ744" s="43"/>
      <c r="BA744" s="43"/>
      <c r="BB744" s="43"/>
      <c r="BC744" s="43"/>
      <c r="BD744" s="43"/>
      <c r="BE744" s="43"/>
      <c r="BF744" s="43"/>
      <c r="BG744" s="43"/>
      <c r="BH744" s="43"/>
      <c r="BI744" s="43"/>
      <c r="BJ744" s="43"/>
      <c r="BK744" s="43"/>
      <c r="BL744" s="43"/>
      <c r="BM744" s="43"/>
      <c r="BN744" s="43"/>
      <c r="BO744" s="43"/>
      <c r="BP744" s="43"/>
      <c r="BQ744" s="43"/>
      <c r="BR744" s="43"/>
      <c r="BS744" s="43"/>
      <c r="BT744" s="43"/>
      <c r="BU744" s="43"/>
      <c r="BV744" s="43"/>
      <c r="BW744" s="43"/>
      <c r="BX744" s="43"/>
      <c r="BY744" s="43"/>
      <c r="BZ744" s="43"/>
      <c r="CA744" s="43"/>
      <c r="CB744" s="43"/>
      <c r="CC744" s="43"/>
      <c r="CD744" s="43"/>
      <c r="CE744" s="43"/>
      <c r="CF744" s="43"/>
      <c r="CG744" s="43"/>
      <c r="CH744" s="43"/>
      <c r="CI744" s="43"/>
      <c r="CJ744" s="43"/>
      <c r="CK744" s="43"/>
      <c r="CL744" s="43"/>
      <c r="CM744" s="43"/>
      <c r="CN744" s="43"/>
      <c r="CO744" s="43"/>
      <c r="CP744" s="43"/>
      <c r="CQ744" s="43"/>
      <c r="CR744" s="43"/>
      <c r="CS744" s="43"/>
      <c r="CT744" s="43"/>
      <c r="CU744" s="43"/>
      <c r="CV744" s="43"/>
      <c r="CW744" s="43"/>
      <c r="CX744" s="43"/>
      <c r="CY744" s="43"/>
      <c r="CZ744" s="43"/>
      <c r="DA744" s="43"/>
      <c r="DB744" s="43"/>
      <c r="DC744" s="43"/>
    </row>
    <row r="745" spans="1:107" x14ac:dyDescent="0.25">
      <c r="A745" s="41"/>
      <c r="B745" s="41"/>
      <c r="C745" s="41"/>
      <c r="D745" s="42"/>
      <c r="E745" s="42"/>
      <c r="F745" s="42"/>
      <c r="G745" s="42"/>
      <c r="H745" s="42"/>
      <c r="I745" s="42"/>
      <c r="J745" s="42"/>
      <c r="K745" s="42"/>
      <c r="L745" s="42"/>
      <c r="M745" s="42"/>
      <c r="N745" s="42"/>
      <c r="O745" s="42"/>
      <c r="P745" s="42"/>
      <c r="Q745" s="42"/>
      <c r="R745" s="42"/>
      <c r="S745" s="42"/>
      <c r="T745" s="42"/>
      <c r="U745" s="42"/>
      <c r="V745" s="42"/>
      <c r="W745" s="42"/>
      <c r="X745" s="42"/>
      <c r="Y745" s="42"/>
      <c r="Z745" s="42"/>
      <c r="AA745" s="42"/>
      <c r="AB745" s="43"/>
      <c r="AC745" s="43"/>
      <c r="AD745" s="43"/>
      <c r="AE745" s="43"/>
      <c r="AF745" s="43"/>
      <c r="AG745" s="43"/>
      <c r="AH745" s="43"/>
      <c r="AI745" s="43"/>
      <c r="AJ745" s="43"/>
      <c r="AK745" s="43"/>
      <c r="AL745" s="43"/>
      <c r="AM745" s="43"/>
      <c r="AN745" s="43"/>
      <c r="AO745" s="43"/>
      <c r="AP745" s="43"/>
      <c r="AQ745" s="43"/>
      <c r="AR745" s="43"/>
      <c r="AS745" s="43"/>
      <c r="AT745" s="43"/>
      <c r="AU745" s="43"/>
      <c r="AV745" s="43"/>
      <c r="AW745" s="43"/>
      <c r="AX745" s="43"/>
      <c r="AY745" s="43"/>
      <c r="AZ745" s="43"/>
      <c r="BA745" s="43"/>
      <c r="BB745" s="43"/>
      <c r="BC745" s="43"/>
      <c r="BD745" s="43"/>
      <c r="BE745" s="43"/>
      <c r="BF745" s="43"/>
      <c r="BG745" s="43"/>
      <c r="BH745" s="43"/>
      <c r="BI745" s="43"/>
      <c r="BJ745" s="43"/>
      <c r="BK745" s="43"/>
      <c r="BL745" s="43"/>
      <c r="BM745" s="43"/>
      <c r="BN745" s="43"/>
      <c r="BO745" s="43"/>
      <c r="BP745" s="43"/>
      <c r="BQ745" s="43"/>
      <c r="BR745" s="43"/>
      <c r="BS745" s="43"/>
      <c r="BT745" s="43"/>
      <c r="BU745" s="43"/>
      <c r="BV745" s="43"/>
      <c r="BW745" s="43"/>
      <c r="BX745" s="43"/>
      <c r="BY745" s="43"/>
      <c r="BZ745" s="43"/>
      <c r="CA745" s="43"/>
      <c r="CB745" s="43"/>
      <c r="CC745" s="43"/>
      <c r="CD745" s="43"/>
      <c r="CE745" s="43"/>
      <c r="CF745" s="43"/>
      <c r="CG745" s="43"/>
      <c r="CH745" s="43"/>
      <c r="CI745" s="43"/>
      <c r="CJ745" s="43"/>
      <c r="CK745" s="43"/>
      <c r="CL745" s="43"/>
      <c r="CM745" s="43"/>
      <c r="CN745" s="43"/>
      <c r="CO745" s="43"/>
      <c r="CP745" s="43"/>
      <c r="CQ745" s="43"/>
      <c r="CR745" s="43"/>
      <c r="CS745" s="43"/>
      <c r="CT745" s="43"/>
      <c r="CU745" s="43"/>
      <c r="CV745" s="43"/>
      <c r="CW745" s="43"/>
      <c r="CX745" s="43"/>
      <c r="CY745" s="43"/>
      <c r="CZ745" s="43"/>
      <c r="DA745" s="43"/>
      <c r="DB745" s="43"/>
      <c r="DC745" s="43"/>
    </row>
    <row r="746" spans="1:107" x14ac:dyDescent="0.25">
      <c r="A746" s="41"/>
      <c r="B746" s="41"/>
      <c r="C746" s="41"/>
      <c r="D746" s="42"/>
      <c r="E746" s="42"/>
      <c r="F746" s="42"/>
      <c r="G746" s="42"/>
      <c r="H746" s="42"/>
      <c r="I746" s="42"/>
      <c r="J746" s="42"/>
      <c r="K746" s="42"/>
      <c r="L746" s="42"/>
      <c r="M746" s="42"/>
      <c r="N746" s="42"/>
      <c r="O746" s="42"/>
      <c r="P746" s="42"/>
      <c r="Q746" s="42"/>
      <c r="R746" s="42"/>
      <c r="S746" s="42"/>
      <c r="T746" s="42"/>
      <c r="U746" s="42"/>
      <c r="V746" s="42"/>
      <c r="W746" s="42"/>
      <c r="X746" s="42"/>
      <c r="Y746" s="42"/>
      <c r="Z746" s="42"/>
      <c r="AA746" s="42"/>
      <c r="AB746" s="43"/>
      <c r="AC746" s="43"/>
      <c r="AD746" s="43"/>
      <c r="AE746" s="43"/>
      <c r="AF746" s="43"/>
      <c r="AG746" s="43"/>
      <c r="AH746" s="43"/>
      <c r="AI746" s="43"/>
      <c r="AJ746" s="43"/>
      <c r="AK746" s="43"/>
      <c r="AL746" s="43"/>
      <c r="AM746" s="43"/>
      <c r="AN746" s="43"/>
      <c r="AO746" s="43"/>
      <c r="AP746" s="43"/>
      <c r="AQ746" s="43"/>
      <c r="AR746" s="43"/>
      <c r="AS746" s="43"/>
      <c r="AT746" s="43"/>
      <c r="AU746" s="43"/>
      <c r="AV746" s="43"/>
      <c r="AW746" s="43"/>
      <c r="AX746" s="43"/>
      <c r="AY746" s="43"/>
      <c r="AZ746" s="43"/>
      <c r="BA746" s="43"/>
      <c r="BB746" s="43"/>
      <c r="BC746" s="43"/>
      <c r="BD746" s="43"/>
      <c r="BE746" s="43"/>
      <c r="BF746" s="43"/>
      <c r="BG746" s="43"/>
      <c r="BH746" s="43"/>
      <c r="BI746" s="43"/>
      <c r="BJ746" s="43"/>
      <c r="BK746" s="43"/>
      <c r="BL746" s="43"/>
      <c r="BM746" s="43"/>
      <c r="BN746" s="43"/>
      <c r="BO746" s="43"/>
      <c r="BP746" s="43"/>
      <c r="BQ746" s="43"/>
      <c r="BR746" s="43"/>
      <c r="BS746" s="43"/>
      <c r="BT746" s="43"/>
      <c r="BU746" s="43"/>
      <c r="BV746" s="43"/>
      <c r="BW746" s="43"/>
      <c r="BX746" s="43"/>
      <c r="BY746" s="43"/>
      <c r="BZ746" s="43"/>
      <c r="CA746" s="43"/>
      <c r="CB746" s="43"/>
      <c r="CC746" s="43"/>
      <c r="CD746" s="43"/>
      <c r="CE746" s="43"/>
      <c r="CF746" s="43"/>
      <c r="CG746" s="43"/>
      <c r="CH746" s="43"/>
      <c r="CI746" s="43"/>
      <c r="CJ746" s="43"/>
      <c r="CK746" s="43"/>
      <c r="CL746" s="43"/>
      <c r="CM746" s="43"/>
      <c r="CN746" s="43"/>
      <c r="CO746" s="43"/>
      <c r="CP746" s="43"/>
      <c r="CQ746" s="43"/>
      <c r="CR746" s="43"/>
      <c r="CS746" s="43"/>
      <c r="CT746" s="43"/>
      <c r="CU746" s="43"/>
      <c r="CV746" s="43"/>
      <c r="CW746" s="43"/>
      <c r="CX746" s="43"/>
      <c r="CY746" s="43"/>
      <c r="CZ746" s="43"/>
      <c r="DA746" s="43"/>
      <c r="DB746" s="43"/>
      <c r="DC746" s="43"/>
    </row>
    <row r="747" spans="1:107" x14ac:dyDescent="0.25">
      <c r="A747" s="41"/>
      <c r="B747" s="41"/>
      <c r="C747" s="41"/>
      <c r="D747" s="42"/>
      <c r="E747" s="42"/>
      <c r="F747" s="42"/>
      <c r="G747" s="42"/>
      <c r="H747" s="42"/>
      <c r="I747" s="42"/>
      <c r="J747" s="42"/>
      <c r="K747" s="42"/>
      <c r="L747" s="42"/>
      <c r="M747" s="42"/>
      <c r="N747" s="42"/>
      <c r="O747" s="42"/>
      <c r="P747" s="42"/>
      <c r="Q747" s="42"/>
      <c r="R747" s="42"/>
      <c r="S747" s="42"/>
      <c r="T747" s="42"/>
      <c r="U747" s="42"/>
      <c r="V747" s="42"/>
      <c r="W747" s="42"/>
      <c r="X747" s="42"/>
      <c r="Y747" s="42"/>
      <c r="Z747" s="42"/>
      <c r="AA747" s="42"/>
      <c r="AB747" s="43"/>
      <c r="AC747" s="43"/>
      <c r="AD747" s="43"/>
      <c r="AE747" s="43"/>
      <c r="AF747" s="43"/>
      <c r="AG747" s="43"/>
      <c r="AH747" s="43"/>
      <c r="AI747" s="43"/>
      <c r="AJ747" s="43"/>
      <c r="AK747" s="43"/>
      <c r="AL747" s="43"/>
      <c r="AM747" s="43"/>
      <c r="AN747" s="43"/>
      <c r="AO747" s="43"/>
      <c r="AP747" s="43"/>
      <c r="AQ747" s="43"/>
      <c r="AR747" s="43"/>
      <c r="AS747" s="43"/>
      <c r="AT747" s="43"/>
      <c r="AU747" s="43"/>
      <c r="AV747" s="43"/>
      <c r="AW747" s="43"/>
      <c r="AX747" s="43"/>
      <c r="AY747" s="43"/>
      <c r="AZ747" s="43"/>
      <c r="BA747" s="43"/>
      <c r="BB747" s="43"/>
      <c r="BC747" s="43"/>
      <c r="BD747" s="43"/>
      <c r="BE747" s="43"/>
      <c r="BF747" s="43"/>
      <c r="BG747" s="43"/>
      <c r="BH747" s="43"/>
      <c r="BI747" s="43"/>
      <c r="BJ747" s="43"/>
      <c r="BK747" s="43"/>
      <c r="BL747" s="43"/>
      <c r="BM747" s="43"/>
      <c r="BN747" s="43"/>
      <c r="BO747" s="43"/>
      <c r="BP747" s="43"/>
      <c r="BQ747" s="43"/>
      <c r="BR747" s="43"/>
      <c r="BS747" s="43"/>
      <c r="BT747" s="43"/>
      <c r="BU747" s="43"/>
      <c r="BV747" s="43"/>
      <c r="BW747" s="43"/>
      <c r="BX747" s="43"/>
      <c r="BY747" s="43"/>
      <c r="BZ747" s="43"/>
      <c r="CA747" s="43"/>
      <c r="CB747" s="43"/>
      <c r="CC747" s="43"/>
      <c r="CD747" s="43"/>
      <c r="CE747" s="43"/>
      <c r="CF747" s="43"/>
      <c r="CG747" s="43"/>
      <c r="CH747" s="43"/>
      <c r="CI747" s="43"/>
      <c r="CJ747" s="43"/>
      <c r="CK747" s="43"/>
      <c r="CL747" s="43"/>
      <c r="CM747" s="43"/>
      <c r="CN747" s="43"/>
      <c r="CO747" s="43"/>
      <c r="CP747" s="43"/>
      <c r="CQ747" s="43"/>
      <c r="CR747" s="43"/>
      <c r="CS747" s="43"/>
      <c r="CT747" s="43"/>
      <c r="CU747" s="43"/>
      <c r="CV747" s="43"/>
      <c r="CW747" s="43"/>
      <c r="CX747" s="43"/>
      <c r="CY747" s="43"/>
      <c r="CZ747" s="43"/>
      <c r="DA747" s="43"/>
      <c r="DB747" s="43"/>
      <c r="DC747" s="43"/>
    </row>
    <row r="748" spans="1:107" x14ac:dyDescent="0.25">
      <c r="A748" s="41"/>
      <c r="B748" s="41"/>
      <c r="C748" s="41"/>
      <c r="D748" s="42"/>
      <c r="E748" s="42"/>
      <c r="F748" s="42"/>
      <c r="G748" s="42"/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  <c r="V748" s="42"/>
      <c r="W748" s="42"/>
      <c r="X748" s="42"/>
      <c r="Y748" s="42"/>
      <c r="Z748" s="42"/>
      <c r="AA748" s="42"/>
      <c r="AB748" s="43"/>
      <c r="AC748" s="43"/>
      <c r="AD748" s="43"/>
      <c r="AE748" s="43"/>
      <c r="AF748" s="43"/>
      <c r="AG748" s="43"/>
      <c r="AH748" s="43"/>
      <c r="AI748" s="43"/>
      <c r="AJ748" s="43"/>
      <c r="AK748" s="43"/>
      <c r="AL748" s="43"/>
      <c r="AM748" s="43"/>
      <c r="AN748" s="43"/>
      <c r="AO748" s="43"/>
      <c r="AP748" s="43"/>
      <c r="AQ748" s="43"/>
      <c r="AR748" s="43"/>
      <c r="AS748" s="43"/>
      <c r="AT748" s="43"/>
      <c r="AU748" s="43"/>
      <c r="AV748" s="43"/>
      <c r="AW748" s="43"/>
      <c r="AX748" s="43"/>
      <c r="AY748" s="43"/>
      <c r="AZ748" s="43"/>
      <c r="BA748" s="43"/>
      <c r="BB748" s="43"/>
      <c r="BC748" s="43"/>
      <c r="BD748" s="43"/>
      <c r="BE748" s="43"/>
      <c r="BF748" s="43"/>
      <c r="BG748" s="43"/>
      <c r="BH748" s="43"/>
      <c r="BI748" s="43"/>
      <c r="BJ748" s="43"/>
      <c r="BK748" s="43"/>
      <c r="BL748" s="43"/>
      <c r="BM748" s="43"/>
      <c r="BN748" s="43"/>
      <c r="BO748" s="43"/>
      <c r="BP748" s="43"/>
      <c r="BQ748" s="43"/>
      <c r="BR748" s="43"/>
      <c r="BS748" s="43"/>
      <c r="BT748" s="43"/>
      <c r="BU748" s="43"/>
      <c r="BV748" s="43"/>
      <c r="BW748" s="43"/>
      <c r="BX748" s="43"/>
      <c r="BY748" s="43"/>
      <c r="BZ748" s="43"/>
      <c r="CA748" s="43"/>
      <c r="CB748" s="43"/>
      <c r="CC748" s="43"/>
      <c r="CD748" s="43"/>
      <c r="CE748" s="43"/>
      <c r="CF748" s="43"/>
      <c r="CG748" s="43"/>
      <c r="CH748" s="43"/>
      <c r="CI748" s="43"/>
      <c r="CJ748" s="43"/>
      <c r="CK748" s="43"/>
      <c r="CL748" s="43"/>
      <c r="CM748" s="43"/>
      <c r="CN748" s="43"/>
      <c r="CO748" s="43"/>
      <c r="CP748" s="43"/>
      <c r="CQ748" s="43"/>
      <c r="CR748" s="43"/>
      <c r="CS748" s="43"/>
      <c r="CT748" s="43"/>
      <c r="CU748" s="43"/>
      <c r="CV748" s="43"/>
      <c r="CW748" s="43"/>
      <c r="CX748" s="43"/>
      <c r="CY748" s="43"/>
      <c r="CZ748" s="43"/>
      <c r="DA748" s="43"/>
      <c r="DB748" s="43"/>
      <c r="DC748" s="43"/>
    </row>
    <row r="749" spans="1:107" x14ac:dyDescent="0.25">
      <c r="A749" s="41"/>
      <c r="B749" s="41"/>
      <c r="C749" s="41"/>
      <c r="D749" s="42"/>
      <c r="E749" s="42"/>
      <c r="F749" s="42"/>
      <c r="G749" s="42"/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  <c r="V749" s="42"/>
      <c r="W749" s="42"/>
      <c r="X749" s="42"/>
      <c r="Y749" s="42"/>
      <c r="Z749" s="42"/>
      <c r="AA749" s="42"/>
      <c r="AB749" s="43"/>
      <c r="AC749" s="43"/>
      <c r="AD749" s="43"/>
      <c r="AE749" s="43"/>
      <c r="AF749" s="43"/>
      <c r="AG749" s="43"/>
      <c r="AH749" s="43"/>
      <c r="AI749" s="43"/>
      <c r="AJ749" s="43"/>
      <c r="AK749" s="43"/>
      <c r="AL749" s="43"/>
      <c r="AM749" s="43"/>
      <c r="AN749" s="43"/>
      <c r="AO749" s="43"/>
      <c r="AP749" s="43"/>
      <c r="AQ749" s="43"/>
      <c r="AR749" s="43"/>
      <c r="AS749" s="43"/>
      <c r="AT749" s="43"/>
      <c r="AU749" s="43"/>
      <c r="AV749" s="43"/>
      <c r="AW749" s="43"/>
      <c r="AX749" s="43"/>
      <c r="AY749" s="43"/>
      <c r="AZ749" s="43"/>
      <c r="BA749" s="43"/>
      <c r="BB749" s="43"/>
      <c r="BC749" s="43"/>
      <c r="BD749" s="43"/>
      <c r="BE749" s="43"/>
      <c r="BF749" s="43"/>
      <c r="BG749" s="43"/>
      <c r="BH749" s="43"/>
      <c r="BI749" s="43"/>
      <c r="BJ749" s="43"/>
      <c r="BK749" s="43"/>
      <c r="BL749" s="43"/>
      <c r="BM749" s="43"/>
      <c r="BN749" s="43"/>
      <c r="BO749" s="43"/>
      <c r="BP749" s="43"/>
      <c r="BQ749" s="43"/>
      <c r="BR749" s="43"/>
      <c r="BS749" s="43"/>
      <c r="BT749" s="43"/>
      <c r="BU749" s="43"/>
      <c r="BV749" s="43"/>
      <c r="BW749" s="43"/>
      <c r="BX749" s="43"/>
      <c r="BY749" s="43"/>
      <c r="BZ749" s="43"/>
      <c r="CA749" s="43"/>
      <c r="CB749" s="43"/>
      <c r="CC749" s="43"/>
      <c r="CD749" s="43"/>
      <c r="CE749" s="43"/>
      <c r="CF749" s="43"/>
      <c r="CG749" s="43"/>
      <c r="CH749" s="43"/>
      <c r="CI749" s="43"/>
      <c r="CJ749" s="43"/>
      <c r="CK749" s="43"/>
      <c r="CL749" s="43"/>
      <c r="CM749" s="43"/>
      <c r="CN749" s="43"/>
      <c r="CO749" s="43"/>
      <c r="CP749" s="43"/>
      <c r="CQ749" s="43"/>
      <c r="CR749" s="43"/>
      <c r="CS749" s="43"/>
      <c r="CT749" s="43"/>
      <c r="CU749" s="43"/>
      <c r="CV749" s="43"/>
      <c r="CW749" s="43"/>
      <c r="CX749" s="43"/>
      <c r="CY749" s="43"/>
      <c r="CZ749" s="43"/>
      <c r="DA749" s="43"/>
      <c r="DB749" s="43"/>
      <c r="DC749" s="43"/>
    </row>
    <row r="750" spans="1:107" x14ac:dyDescent="0.25">
      <c r="A750" s="41"/>
      <c r="B750" s="41"/>
      <c r="C750" s="41"/>
      <c r="D750" s="42"/>
      <c r="E750" s="42"/>
      <c r="F750" s="42"/>
      <c r="G750" s="42"/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  <c r="V750" s="42"/>
      <c r="W750" s="42"/>
      <c r="X750" s="42"/>
      <c r="Y750" s="42"/>
      <c r="Z750" s="42"/>
      <c r="AA750" s="42"/>
      <c r="AB750" s="43"/>
      <c r="AC750" s="43"/>
      <c r="AD750" s="43"/>
      <c r="AE750" s="43"/>
      <c r="AF750" s="43"/>
      <c r="AG750" s="43"/>
      <c r="AH750" s="43"/>
      <c r="AI750" s="43"/>
      <c r="AJ750" s="43"/>
      <c r="AK750" s="43"/>
      <c r="AL750" s="43"/>
      <c r="AM750" s="43"/>
      <c r="AN750" s="43"/>
      <c r="AO750" s="43"/>
      <c r="AP750" s="43"/>
      <c r="AQ750" s="43"/>
      <c r="AR750" s="43"/>
      <c r="AS750" s="43"/>
      <c r="AT750" s="43"/>
      <c r="AU750" s="43"/>
      <c r="AV750" s="43"/>
      <c r="AW750" s="43"/>
      <c r="AX750" s="43"/>
      <c r="AY750" s="43"/>
      <c r="AZ750" s="43"/>
      <c r="BA750" s="43"/>
      <c r="BB750" s="43"/>
      <c r="BC750" s="43"/>
      <c r="BD750" s="43"/>
      <c r="BE750" s="43"/>
      <c r="BF750" s="43"/>
      <c r="BG750" s="43"/>
      <c r="BH750" s="43"/>
      <c r="BI750" s="43"/>
      <c r="BJ750" s="43"/>
      <c r="BK750" s="43"/>
      <c r="BL750" s="43"/>
      <c r="BM750" s="43"/>
      <c r="BN750" s="43"/>
      <c r="BO750" s="43"/>
      <c r="BP750" s="43"/>
      <c r="BQ750" s="43"/>
      <c r="BR750" s="43"/>
      <c r="BS750" s="43"/>
      <c r="BT750" s="43"/>
      <c r="BU750" s="43"/>
      <c r="BV750" s="43"/>
      <c r="BW750" s="43"/>
      <c r="BX750" s="43"/>
      <c r="BY750" s="43"/>
      <c r="BZ750" s="43"/>
      <c r="CA750" s="43"/>
      <c r="CB750" s="43"/>
      <c r="CC750" s="43"/>
      <c r="CD750" s="43"/>
      <c r="CE750" s="43"/>
      <c r="CF750" s="43"/>
      <c r="CG750" s="43"/>
      <c r="CH750" s="43"/>
      <c r="CI750" s="43"/>
      <c r="CJ750" s="43"/>
      <c r="CK750" s="43"/>
      <c r="CL750" s="43"/>
      <c r="CM750" s="43"/>
      <c r="CN750" s="43"/>
      <c r="CO750" s="43"/>
      <c r="CP750" s="43"/>
      <c r="CQ750" s="43"/>
      <c r="CR750" s="43"/>
      <c r="CS750" s="43"/>
      <c r="CT750" s="43"/>
      <c r="CU750" s="43"/>
      <c r="CV750" s="43"/>
      <c r="CW750" s="43"/>
      <c r="CX750" s="43"/>
      <c r="CY750" s="43"/>
      <c r="CZ750" s="43"/>
      <c r="DA750" s="43"/>
      <c r="DB750" s="43"/>
      <c r="DC750" s="43"/>
    </row>
    <row r="751" spans="1:107" x14ac:dyDescent="0.25">
      <c r="A751" s="41"/>
      <c r="B751" s="41"/>
      <c r="C751" s="41"/>
      <c r="D751" s="42"/>
      <c r="E751" s="42"/>
      <c r="F751" s="42"/>
      <c r="G751" s="42"/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  <c r="V751" s="42"/>
      <c r="W751" s="42"/>
      <c r="X751" s="42"/>
      <c r="Y751" s="42"/>
      <c r="Z751" s="42"/>
      <c r="AA751" s="42"/>
      <c r="AB751" s="43"/>
      <c r="AC751" s="43"/>
      <c r="AD751" s="43"/>
      <c r="AE751" s="43"/>
      <c r="AF751" s="43"/>
      <c r="AG751" s="43"/>
      <c r="AH751" s="43"/>
      <c r="AI751" s="43"/>
      <c r="AJ751" s="43"/>
      <c r="AK751" s="43"/>
      <c r="AL751" s="43"/>
      <c r="AM751" s="43"/>
      <c r="AN751" s="43"/>
      <c r="AO751" s="43"/>
      <c r="AP751" s="43"/>
      <c r="AQ751" s="43"/>
      <c r="AR751" s="43"/>
      <c r="AS751" s="43"/>
      <c r="AT751" s="43"/>
      <c r="AU751" s="43"/>
      <c r="AV751" s="43"/>
      <c r="AW751" s="43"/>
      <c r="AX751" s="43"/>
      <c r="AY751" s="43"/>
      <c r="AZ751" s="43"/>
      <c r="BA751" s="43"/>
      <c r="BB751" s="43"/>
      <c r="BC751" s="43"/>
      <c r="BD751" s="43"/>
      <c r="BE751" s="43"/>
      <c r="BF751" s="43"/>
      <c r="BG751" s="43"/>
      <c r="BH751" s="43"/>
      <c r="BI751" s="43"/>
      <c r="BJ751" s="43"/>
      <c r="BK751" s="43"/>
      <c r="BL751" s="43"/>
      <c r="BM751" s="43"/>
      <c r="BN751" s="43"/>
      <c r="BO751" s="43"/>
      <c r="BP751" s="43"/>
      <c r="BQ751" s="43"/>
      <c r="BR751" s="43"/>
      <c r="BS751" s="43"/>
      <c r="BT751" s="43"/>
      <c r="BU751" s="43"/>
      <c r="BV751" s="43"/>
      <c r="BW751" s="43"/>
      <c r="BX751" s="43"/>
      <c r="BY751" s="43"/>
      <c r="BZ751" s="43"/>
      <c r="CA751" s="43"/>
      <c r="CB751" s="43"/>
      <c r="CC751" s="43"/>
      <c r="CD751" s="43"/>
      <c r="CE751" s="43"/>
      <c r="CF751" s="43"/>
      <c r="CG751" s="43"/>
      <c r="CH751" s="43"/>
      <c r="CI751" s="43"/>
      <c r="CJ751" s="43"/>
      <c r="CK751" s="43"/>
      <c r="CL751" s="43"/>
      <c r="CM751" s="43"/>
      <c r="CN751" s="43"/>
      <c r="CO751" s="43"/>
      <c r="CP751" s="43"/>
      <c r="CQ751" s="43"/>
      <c r="CR751" s="43"/>
      <c r="CS751" s="43"/>
      <c r="CT751" s="43"/>
      <c r="CU751" s="43"/>
      <c r="CV751" s="43"/>
      <c r="CW751" s="43"/>
      <c r="CX751" s="43"/>
      <c r="CY751" s="43"/>
      <c r="CZ751" s="43"/>
      <c r="DA751" s="43"/>
      <c r="DB751" s="43"/>
      <c r="DC751" s="43"/>
    </row>
    <row r="752" spans="1:107" x14ac:dyDescent="0.25">
      <c r="A752" s="41"/>
      <c r="B752" s="41"/>
      <c r="C752" s="41"/>
      <c r="D752" s="42"/>
      <c r="E752" s="42"/>
      <c r="F752" s="42"/>
      <c r="G752" s="42"/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  <c r="V752" s="42"/>
      <c r="W752" s="42"/>
      <c r="X752" s="42"/>
      <c r="Y752" s="42"/>
      <c r="Z752" s="42"/>
      <c r="AA752" s="42"/>
      <c r="AB752" s="43"/>
      <c r="AC752" s="43"/>
      <c r="AD752" s="43"/>
      <c r="AE752" s="43"/>
      <c r="AF752" s="43"/>
      <c r="AG752" s="43"/>
      <c r="AH752" s="43"/>
      <c r="AI752" s="43"/>
      <c r="AJ752" s="43"/>
      <c r="AK752" s="43"/>
      <c r="AL752" s="43"/>
      <c r="AM752" s="43"/>
      <c r="AN752" s="43"/>
      <c r="AO752" s="43"/>
      <c r="AP752" s="43"/>
      <c r="AQ752" s="43"/>
      <c r="AR752" s="43"/>
      <c r="AS752" s="43"/>
      <c r="AT752" s="43"/>
      <c r="AU752" s="43"/>
      <c r="AV752" s="43"/>
      <c r="AW752" s="43"/>
      <c r="AX752" s="43"/>
      <c r="AY752" s="43"/>
      <c r="AZ752" s="43"/>
      <c r="BA752" s="43"/>
      <c r="BB752" s="43"/>
      <c r="BC752" s="43"/>
      <c r="BD752" s="43"/>
      <c r="BE752" s="43"/>
      <c r="BF752" s="43"/>
      <c r="BG752" s="43"/>
      <c r="BH752" s="43"/>
      <c r="BI752" s="43"/>
      <c r="BJ752" s="43"/>
      <c r="BK752" s="43"/>
      <c r="BL752" s="43"/>
      <c r="BM752" s="43"/>
      <c r="BN752" s="43"/>
      <c r="BO752" s="43"/>
      <c r="BP752" s="43"/>
      <c r="BQ752" s="43"/>
      <c r="BR752" s="43"/>
      <c r="BS752" s="43"/>
      <c r="BT752" s="43"/>
      <c r="BU752" s="43"/>
      <c r="BV752" s="43"/>
      <c r="BW752" s="43"/>
      <c r="BX752" s="43"/>
      <c r="BY752" s="43"/>
      <c r="BZ752" s="43"/>
      <c r="CA752" s="43"/>
      <c r="CB752" s="43"/>
      <c r="CC752" s="43"/>
      <c r="CD752" s="43"/>
      <c r="CE752" s="43"/>
      <c r="CF752" s="43"/>
      <c r="CG752" s="43"/>
      <c r="CH752" s="43"/>
      <c r="CI752" s="43"/>
      <c r="CJ752" s="43"/>
      <c r="CK752" s="43"/>
      <c r="CL752" s="43"/>
      <c r="CM752" s="43"/>
      <c r="CN752" s="43"/>
      <c r="CO752" s="43"/>
      <c r="CP752" s="43"/>
      <c r="CQ752" s="43"/>
      <c r="CR752" s="43"/>
      <c r="CS752" s="43"/>
      <c r="CT752" s="43"/>
      <c r="CU752" s="43"/>
      <c r="CV752" s="43"/>
      <c r="CW752" s="43"/>
      <c r="CX752" s="43"/>
      <c r="CY752" s="43"/>
      <c r="CZ752" s="43"/>
      <c r="DA752" s="43"/>
      <c r="DB752" s="43"/>
      <c r="DC752" s="43"/>
    </row>
    <row r="753" spans="1:107" x14ac:dyDescent="0.25">
      <c r="A753" s="41"/>
      <c r="B753" s="41"/>
      <c r="C753" s="41"/>
      <c r="D753" s="42"/>
      <c r="E753" s="42"/>
      <c r="F753" s="42"/>
      <c r="G753" s="42"/>
      <c r="H753" s="42"/>
      <c r="I753" s="42"/>
      <c r="J753" s="42"/>
      <c r="K753" s="42"/>
      <c r="L753" s="42"/>
      <c r="M753" s="42"/>
      <c r="N753" s="42"/>
      <c r="O753" s="42"/>
      <c r="P753" s="42"/>
      <c r="Q753" s="42"/>
      <c r="R753" s="42"/>
      <c r="S753" s="42"/>
      <c r="T753" s="42"/>
      <c r="U753" s="42"/>
      <c r="V753" s="42"/>
      <c r="W753" s="42"/>
      <c r="X753" s="42"/>
      <c r="Y753" s="42"/>
      <c r="Z753" s="42"/>
      <c r="AA753" s="42"/>
      <c r="AB753" s="43"/>
      <c r="AC753" s="43"/>
      <c r="AD753" s="43"/>
      <c r="AE753" s="43"/>
      <c r="AF753" s="43"/>
      <c r="AG753" s="43"/>
      <c r="AH753" s="43"/>
      <c r="AI753" s="43"/>
      <c r="AJ753" s="43"/>
      <c r="AK753" s="43"/>
      <c r="AL753" s="43"/>
      <c r="AM753" s="43"/>
      <c r="AN753" s="43"/>
      <c r="AO753" s="43"/>
      <c r="AP753" s="43"/>
      <c r="AQ753" s="43"/>
      <c r="AR753" s="43"/>
      <c r="AS753" s="43"/>
      <c r="AT753" s="43"/>
      <c r="AU753" s="43"/>
      <c r="AV753" s="43"/>
      <c r="AW753" s="43"/>
      <c r="AX753" s="43"/>
      <c r="AY753" s="43"/>
      <c r="AZ753" s="43"/>
      <c r="BA753" s="43"/>
      <c r="BB753" s="43"/>
      <c r="BC753" s="43"/>
      <c r="BD753" s="43"/>
      <c r="BE753" s="43"/>
      <c r="BF753" s="43"/>
      <c r="BG753" s="43"/>
      <c r="BH753" s="43"/>
      <c r="BI753" s="43"/>
      <c r="BJ753" s="43"/>
      <c r="BK753" s="43"/>
      <c r="BL753" s="43"/>
      <c r="BM753" s="43"/>
      <c r="BN753" s="43"/>
      <c r="BO753" s="43"/>
      <c r="BP753" s="43"/>
      <c r="BQ753" s="43"/>
      <c r="BR753" s="43"/>
      <c r="BS753" s="43"/>
      <c r="BT753" s="43"/>
      <c r="BU753" s="43"/>
      <c r="BV753" s="43"/>
      <c r="BW753" s="43"/>
      <c r="BX753" s="43"/>
      <c r="BY753" s="43"/>
      <c r="BZ753" s="43"/>
      <c r="CA753" s="43"/>
      <c r="CB753" s="43"/>
      <c r="CC753" s="43"/>
      <c r="CD753" s="43"/>
      <c r="CE753" s="43"/>
      <c r="CF753" s="43"/>
      <c r="CG753" s="43"/>
      <c r="CH753" s="43"/>
      <c r="CI753" s="43"/>
      <c r="CJ753" s="43"/>
      <c r="CK753" s="43"/>
      <c r="CL753" s="43"/>
      <c r="CM753" s="43"/>
      <c r="CN753" s="43"/>
      <c r="CO753" s="43"/>
      <c r="CP753" s="43"/>
      <c r="CQ753" s="43"/>
      <c r="CR753" s="43"/>
      <c r="CS753" s="43"/>
      <c r="CT753" s="43"/>
      <c r="CU753" s="43"/>
      <c r="CV753" s="43"/>
      <c r="CW753" s="43"/>
      <c r="CX753" s="43"/>
      <c r="CY753" s="43"/>
      <c r="CZ753" s="43"/>
      <c r="DA753" s="43"/>
      <c r="DB753" s="43"/>
      <c r="DC753" s="43"/>
    </row>
    <row r="754" spans="1:107" x14ac:dyDescent="0.25">
      <c r="A754" s="41"/>
      <c r="B754" s="41"/>
      <c r="C754" s="41"/>
      <c r="D754" s="42"/>
      <c r="E754" s="42"/>
      <c r="F754" s="42"/>
      <c r="G754" s="42"/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  <c r="V754" s="42"/>
      <c r="W754" s="42"/>
      <c r="X754" s="42"/>
      <c r="Y754" s="42"/>
      <c r="Z754" s="42"/>
      <c r="AA754" s="42"/>
      <c r="AB754" s="43"/>
      <c r="AC754" s="43"/>
      <c r="AD754" s="43"/>
      <c r="AE754" s="43"/>
      <c r="AF754" s="43"/>
      <c r="AG754" s="43"/>
      <c r="AH754" s="43"/>
      <c r="AI754" s="43"/>
      <c r="AJ754" s="43"/>
      <c r="AK754" s="43"/>
      <c r="AL754" s="43"/>
      <c r="AM754" s="43"/>
      <c r="AN754" s="43"/>
      <c r="AO754" s="43"/>
      <c r="AP754" s="43"/>
      <c r="AQ754" s="43"/>
      <c r="AR754" s="43"/>
      <c r="AS754" s="43"/>
      <c r="AT754" s="43"/>
      <c r="AU754" s="43"/>
      <c r="AV754" s="43"/>
      <c r="AW754" s="43"/>
      <c r="AX754" s="43"/>
      <c r="AY754" s="43"/>
      <c r="AZ754" s="43"/>
      <c r="BA754" s="43"/>
      <c r="BB754" s="43"/>
      <c r="BC754" s="43"/>
      <c r="BD754" s="43"/>
      <c r="BE754" s="43"/>
      <c r="BF754" s="43"/>
      <c r="BG754" s="43"/>
      <c r="BH754" s="43"/>
      <c r="BI754" s="43"/>
      <c r="BJ754" s="43"/>
      <c r="BK754" s="43"/>
      <c r="BL754" s="43"/>
      <c r="BM754" s="43"/>
      <c r="BN754" s="43"/>
      <c r="BO754" s="43"/>
      <c r="BP754" s="43"/>
      <c r="BQ754" s="43"/>
      <c r="BR754" s="43"/>
      <c r="BS754" s="43"/>
      <c r="BT754" s="43"/>
      <c r="BU754" s="43"/>
      <c r="BV754" s="43"/>
      <c r="BW754" s="43"/>
      <c r="BX754" s="43"/>
      <c r="BY754" s="43"/>
      <c r="BZ754" s="43"/>
      <c r="CA754" s="43"/>
      <c r="CB754" s="43"/>
      <c r="CC754" s="43"/>
      <c r="CD754" s="43"/>
      <c r="CE754" s="43"/>
      <c r="CF754" s="43"/>
      <c r="CG754" s="43"/>
      <c r="CH754" s="43"/>
      <c r="CI754" s="43"/>
      <c r="CJ754" s="43"/>
      <c r="CK754" s="43"/>
      <c r="CL754" s="43"/>
      <c r="CM754" s="43"/>
      <c r="CN754" s="43"/>
      <c r="CO754" s="43"/>
      <c r="CP754" s="43"/>
      <c r="CQ754" s="43"/>
      <c r="CR754" s="43"/>
      <c r="CS754" s="43"/>
      <c r="CT754" s="43"/>
      <c r="CU754" s="43"/>
      <c r="CV754" s="43"/>
      <c r="CW754" s="43"/>
      <c r="CX754" s="43"/>
      <c r="CY754" s="43"/>
      <c r="CZ754" s="43"/>
      <c r="DA754" s="43"/>
      <c r="DB754" s="43"/>
      <c r="DC754" s="43"/>
    </row>
    <row r="755" spans="1:107" x14ac:dyDescent="0.25">
      <c r="A755" s="41"/>
      <c r="B755" s="41"/>
      <c r="C755" s="41"/>
      <c r="D755" s="42"/>
      <c r="E755" s="42"/>
      <c r="F755" s="42"/>
      <c r="G755" s="42"/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  <c r="V755" s="42"/>
      <c r="W755" s="42"/>
      <c r="X755" s="42"/>
      <c r="Y755" s="42"/>
      <c r="Z755" s="42"/>
      <c r="AA755" s="42"/>
      <c r="AB755" s="43"/>
      <c r="AC755" s="43"/>
      <c r="AD755" s="43"/>
      <c r="AE755" s="43"/>
      <c r="AF755" s="43"/>
      <c r="AG755" s="43"/>
      <c r="AH755" s="43"/>
      <c r="AI755" s="43"/>
      <c r="AJ755" s="43"/>
      <c r="AK755" s="43"/>
      <c r="AL755" s="43"/>
      <c r="AM755" s="43"/>
      <c r="AN755" s="43"/>
      <c r="AO755" s="43"/>
      <c r="AP755" s="43"/>
      <c r="AQ755" s="43"/>
      <c r="AR755" s="43"/>
      <c r="AS755" s="43"/>
      <c r="AT755" s="43"/>
      <c r="AU755" s="43"/>
      <c r="AV755" s="43"/>
      <c r="AW755" s="43"/>
      <c r="AX755" s="43"/>
      <c r="AY755" s="43"/>
      <c r="AZ755" s="43"/>
      <c r="BA755" s="43"/>
      <c r="BB755" s="43"/>
      <c r="BC755" s="43"/>
      <c r="BD755" s="43"/>
      <c r="BE755" s="43"/>
      <c r="BF755" s="43"/>
      <c r="BG755" s="43"/>
      <c r="BH755" s="43"/>
      <c r="BI755" s="43"/>
      <c r="BJ755" s="43"/>
      <c r="BK755" s="43"/>
      <c r="BL755" s="43"/>
      <c r="BM755" s="43"/>
      <c r="BN755" s="43"/>
      <c r="BO755" s="43"/>
      <c r="BP755" s="43"/>
      <c r="BQ755" s="43"/>
      <c r="BR755" s="43"/>
      <c r="BS755" s="43"/>
      <c r="BT755" s="43"/>
      <c r="BU755" s="43"/>
      <c r="BV755" s="43"/>
      <c r="BW755" s="43"/>
      <c r="BX755" s="43"/>
      <c r="BY755" s="43"/>
      <c r="BZ755" s="43"/>
      <c r="CA755" s="43"/>
      <c r="CB755" s="43"/>
      <c r="CC755" s="43"/>
      <c r="CD755" s="43"/>
      <c r="CE755" s="43"/>
      <c r="CF755" s="43"/>
      <c r="CG755" s="43"/>
      <c r="CH755" s="43"/>
      <c r="CI755" s="43"/>
      <c r="CJ755" s="43"/>
      <c r="CK755" s="43"/>
      <c r="CL755" s="43"/>
      <c r="CM755" s="43"/>
      <c r="CN755" s="43"/>
      <c r="CO755" s="43"/>
      <c r="CP755" s="43"/>
      <c r="CQ755" s="43"/>
      <c r="CR755" s="43"/>
      <c r="CS755" s="43"/>
      <c r="CT755" s="43"/>
      <c r="CU755" s="43"/>
      <c r="CV755" s="43"/>
      <c r="CW755" s="43"/>
      <c r="CX755" s="43"/>
      <c r="CY755" s="43"/>
      <c r="CZ755" s="43"/>
      <c r="DA755" s="43"/>
      <c r="DB755" s="43"/>
      <c r="DC755" s="43"/>
    </row>
    <row r="756" spans="1:107" x14ac:dyDescent="0.25">
      <c r="A756" s="41"/>
      <c r="B756" s="41"/>
      <c r="C756" s="41"/>
      <c r="D756" s="42"/>
      <c r="E756" s="42"/>
      <c r="F756" s="42"/>
      <c r="G756" s="42"/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  <c r="AB756" s="43"/>
      <c r="AC756" s="43"/>
      <c r="AD756" s="43"/>
      <c r="AE756" s="43"/>
      <c r="AF756" s="43"/>
      <c r="AG756" s="43"/>
      <c r="AH756" s="43"/>
      <c r="AI756" s="43"/>
      <c r="AJ756" s="43"/>
      <c r="AK756" s="43"/>
      <c r="AL756" s="43"/>
      <c r="AM756" s="43"/>
      <c r="AN756" s="43"/>
      <c r="AO756" s="43"/>
      <c r="AP756" s="43"/>
      <c r="AQ756" s="43"/>
      <c r="AR756" s="43"/>
      <c r="AS756" s="43"/>
      <c r="AT756" s="43"/>
      <c r="AU756" s="43"/>
      <c r="AV756" s="43"/>
      <c r="AW756" s="43"/>
      <c r="AX756" s="43"/>
      <c r="AY756" s="43"/>
      <c r="AZ756" s="43"/>
      <c r="BA756" s="43"/>
      <c r="BB756" s="43"/>
      <c r="BC756" s="43"/>
      <c r="BD756" s="43"/>
      <c r="BE756" s="43"/>
      <c r="BF756" s="43"/>
      <c r="BG756" s="43"/>
      <c r="BH756" s="43"/>
      <c r="BI756" s="43"/>
      <c r="BJ756" s="43"/>
      <c r="BK756" s="43"/>
      <c r="BL756" s="43"/>
      <c r="BM756" s="43"/>
      <c r="BN756" s="43"/>
      <c r="BO756" s="43"/>
      <c r="BP756" s="43"/>
      <c r="BQ756" s="43"/>
      <c r="BR756" s="43"/>
      <c r="BS756" s="43"/>
      <c r="BT756" s="43"/>
      <c r="BU756" s="43"/>
      <c r="BV756" s="43"/>
      <c r="BW756" s="43"/>
      <c r="BX756" s="43"/>
      <c r="BY756" s="43"/>
      <c r="BZ756" s="43"/>
      <c r="CA756" s="43"/>
      <c r="CB756" s="43"/>
      <c r="CC756" s="43"/>
      <c r="CD756" s="43"/>
      <c r="CE756" s="43"/>
      <c r="CF756" s="43"/>
      <c r="CG756" s="43"/>
      <c r="CH756" s="43"/>
      <c r="CI756" s="43"/>
      <c r="CJ756" s="43"/>
      <c r="CK756" s="43"/>
      <c r="CL756" s="43"/>
      <c r="CM756" s="43"/>
      <c r="CN756" s="43"/>
      <c r="CO756" s="43"/>
      <c r="CP756" s="43"/>
      <c r="CQ756" s="43"/>
      <c r="CR756" s="43"/>
      <c r="CS756" s="43"/>
      <c r="CT756" s="43"/>
      <c r="CU756" s="43"/>
      <c r="CV756" s="43"/>
      <c r="CW756" s="43"/>
      <c r="CX756" s="43"/>
      <c r="CY756" s="43"/>
      <c r="CZ756" s="43"/>
      <c r="DA756" s="43"/>
      <c r="DB756" s="43"/>
      <c r="DC756" s="43"/>
    </row>
    <row r="757" spans="1:107" x14ac:dyDescent="0.25">
      <c r="A757" s="41"/>
      <c r="B757" s="41"/>
      <c r="C757" s="41"/>
      <c r="D757" s="42"/>
      <c r="E757" s="42"/>
      <c r="F757" s="42"/>
      <c r="G757" s="42"/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  <c r="V757" s="42"/>
      <c r="W757" s="42"/>
      <c r="X757" s="42"/>
      <c r="Y757" s="42"/>
      <c r="Z757" s="42"/>
      <c r="AA757" s="42"/>
      <c r="AB757" s="43"/>
      <c r="AC757" s="43"/>
      <c r="AD757" s="43"/>
      <c r="AE757" s="43"/>
      <c r="AF757" s="43"/>
      <c r="AG757" s="43"/>
      <c r="AH757" s="43"/>
      <c r="AI757" s="43"/>
      <c r="AJ757" s="43"/>
      <c r="AK757" s="43"/>
      <c r="AL757" s="43"/>
      <c r="AM757" s="43"/>
      <c r="AN757" s="43"/>
      <c r="AO757" s="43"/>
      <c r="AP757" s="43"/>
      <c r="AQ757" s="43"/>
      <c r="AR757" s="43"/>
      <c r="AS757" s="43"/>
      <c r="AT757" s="43"/>
      <c r="AU757" s="43"/>
      <c r="AV757" s="43"/>
      <c r="AW757" s="43"/>
      <c r="AX757" s="43"/>
      <c r="AY757" s="43"/>
      <c r="AZ757" s="43"/>
      <c r="BA757" s="43"/>
      <c r="BB757" s="43"/>
      <c r="BC757" s="43"/>
      <c r="BD757" s="43"/>
      <c r="BE757" s="43"/>
      <c r="BF757" s="43"/>
      <c r="BG757" s="43"/>
      <c r="BH757" s="43"/>
      <c r="BI757" s="43"/>
      <c r="BJ757" s="43"/>
      <c r="BK757" s="43"/>
      <c r="BL757" s="43"/>
      <c r="BM757" s="43"/>
      <c r="BN757" s="43"/>
      <c r="BO757" s="43"/>
      <c r="BP757" s="43"/>
      <c r="BQ757" s="43"/>
      <c r="BR757" s="43"/>
      <c r="BS757" s="43"/>
      <c r="BT757" s="43"/>
      <c r="BU757" s="43"/>
      <c r="BV757" s="43"/>
      <c r="BW757" s="43"/>
      <c r="BX757" s="43"/>
      <c r="BY757" s="43"/>
      <c r="BZ757" s="43"/>
      <c r="CA757" s="43"/>
      <c r="CB757" s="43"/>
      <c r="CC757" s="43"/>
      <c r="CD757" s="43"/>
      <c r="CE757" s="43"/>
      <c r="CF757" s="43"/>
      <c r="CG757" s="43"/>
      <c r="CH757" s="43"/>
      <c r="CI757" s="43"/>
      <c r="CJ757" s="43"/>
      <c r="CK757" s="43"/>
      <c r="CL757" s="43"/>
      <c r="CM757" s="43"/>
      <c r="CN757" s="43"/>
      <c r="CO757" s="43"/>
      <c r="CP757" s="43"/>
      <c r="CQ757" s="43"/>
      <c r="CR757" s="43"/>
      <c r="CS757" s="43"/>
      <c r="CT757" s="43"/>
      <c r="CU757" s="43"/>
      <c r="CV757" s="43"/>
      <c r="CW757" s="43"/>
      <c r="CX757" s="43"/>
      <c r="CY757" s="43"/>
      <c r="CZ757" s="43"/>
      <c r="DA757" s="43"/>
      <c r="DB757" s="43"/>
      <c r="DC757" s="43"/>
    </row>
    <row r="758" spans="1:107" x14ac:dyDescent="0.25">
      <c r="A758" s="41"/>
      <c r="B758" s="41"/>
      <c r="C758" s="41"/>
      <c r="D758" s="42"/>
      <c r="E758" s="42"/>
      <c r="F758" s="42"/>
      <c r="G758" s="42"/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  <c r="V758" s="42"/>
      <c r="W758" s="42"/>
      <c r="X758" s="42"/>
      <c r="Y758" s="42"/>
      <c r="Z758" s="42"/>
      <c r="AA758" s="42"/>
      <c r="AB758" s="43"/>
      <c r="AC758" s="43"/>
      <c r="AD758" s="43"/>
      <c r="AE758" s="43"/>
      <c r="AF758" s="43"/>
      <c r="AG758" s="43"/>
      <c r="AH758" s="43"/>
      <c r="AI758" s="43"/>
      <c r="AJ758" s="43"/>
      <c r="AK758" s="43"/>
      <c r="AL758" s="43"/>
      <c r="AM758" s="43"/>
      <c r="AN758" s="43"/>
      <c r="AO758" s="43"/>
      <c r="AP758" s="43"/>
      <c r="AQ758" s="43"/>
      <c r="AR758" s="43"/>
      <c r="AS758" s="43"/>
      <c r="AT758" s="43"/>
      <c r="AU758" s="43"/>
      <c r="AV758" s="43"/>
      <c r="AW758" s="43"/>
      <c r="AX758" s="43"/>
      <c r="AY758" s="43"/>
      <c r="AZ758" s="43"/>
      <c r="BA758" s="43"/>
      <c r="BB758" s="43"/>
      <c r="BC758" s="43"/>
      <c r="BD758" s="43"/>
      <c r="BE758" s="43"/>
      <c r="BF758" s="43"/>
      <c r="BG758" s="43"/>
      <c r="BH758" s="43"/>
      <c r="BI758" s="43"/>
      <c r="BJ758" s="43"/>
      <c r="BK758" s="43"/>
      <c r="BL758" s="43"/>
      <c r="BM758" s="43"/>
      <c r="BN758" s="43"/>
      <c r="BO758" s="43"/>
      <c r="BP758" s="43"/>
      <c r="BQ758" s="43"/>
      <c r="BR758" s="43"/>
      <c r="BS758" s="43"/>
      <c r="BT758" s="43"/>
      <c r="BU758" s="43"/>
      <c r="BV758" s="43"/>
      <c r="BW758" s="43"/>
      <c r="BX758" s="43"/>
      <c r="BY758" s="43"/>
      <c r="BZ758" s="43"/>
      <c r="CA758" s="43"/>
      <c r="CB758" s="43"/>
      <c r="CC758" s="43"/>
      <c r="CD758" s="43"/>
      <c r="CE758" s="43"/>
      <c r="CF758" s="43"/>
      <c r="CG758" s="43"/>
      <c r="CH758" s="43"/>
      <c r="CI758" s="43"/>
      <c r="CJ758" s="43"/>
      <c r="CK758" s="43"/>
      <c r="CL758" s="43"/>
      <c r="CM758" s="43"/>
      <c r="CN758" s="43"/>
      <c r="CO758" s="43"/>
      <c r="CP758" s="43"/>
      <c r="CQ758" s="43"/>
      <c r="CR758" s="43"/>
      <c r="CS758" s="43"/>
      <c r="CT758" s="43"/>
      <c r="CU758" s="43"/>
      <c r="CV758" s="43"/>
      <c r="CW758" s="43"/>
      <c r="CX758" s="43"/>
      <c r="CY758" s="43"/>
      <c r="CZ758" s="43"/>
      <c r="DA758" s="43"/>
      <c r="DB758" s="43"/>
      <c r="DC758" s="43"/>
    </row>
    <row r="759" spans="1:107" x14ac:dyDescent="0.25">
      <c r="A759" s="41"/>
      <c r="B759" s="41"/>
      <c r="C759" s="41"/>
      <c r="D759" s="42"/>
      <c r="E759" s="42"/>
      <c r="F759" s="42"/>
      <c r="G759" s="42"/>
      <c r="H759" s="42"/>
      <c r="I759" s="42"/>
      <c r="J759" s="42"/>
      <c r="K759" s="42"/>
      <c r="L759" s="42"/>
      <c r="M759" s="42"/>
      <c r="N759" s="42"/>
      <c r="O759" s="42"/>
      <c r="P759" s="42"/>
      <c r="Q759" s="42"/>
      <c r="R759" s="42"/>
      <c r="S759" s="42"/>
      <c r="T759" s="42"/>
      <c r="U759" s="42"/>
      <c r="V759" s="42"/>
      <c r="W759" s="42"/>
      <c r="X759" s="42"/>
      <c r="Y759" s="42"/>
      <c r="Z759" s="42"/>
      <c r="AA759" s="42"/>
      <c r="AB759" s="43"/>
      <c r="AC759" s="43"/>
      <c r="AD759" s="43"/>
      <c r="AE759" s="43"/>
      <c r="AF759" s="43"/>
      <c r="AG759" s="43"/>
      <c r="AH759" s="43"/>
      <c r="AI759" s="43"/>
      <c r="AJ759" s="43"/>
      <c r="AK759" s="43"/>
      <c r="AL759" s="43"/>
      <c r="AM759" s="43"/>
      <c r="AN759" s="43"/>
      <c r="AO759" s="43"/>
      <c r="AP759" s="43"/>
      <c r="AQ759" s="43"/>
      <c r="AR759" s="43"/>
      <c r="AS759" s="43"/>
      <c r="AT759" s="43"/>
      <c r="AU759" s="43"/>
      <c r="AV759" s="43"/>
      <c r="AW759" s="43"/>
      <c r="AX759" s="43"/>
      <c r="AY759" s="43"/>
      <c r="AZ759" s="43"/>
      <c r="BA759" s="43"/>
      <c r="BB759" s="43"/>
      <c r="BC759" s="43"/>
      <c r="BD759" s="43"/>
      <c r="BE759" s="43"/>
      <c r="BF759" s="43"/>
      <c r="BG759" s="43"/>
      <c r="BH759" s="43"/>
      <c r="BI759" s="43"/>
      <c r="BJ759" s="43"/>
      <c r="BK759" s="43"/>
      <c r="BL759" s="43"/>
      <c r="BM759" s="43"/>
      <c r="BN759" s="43"/>
      <c r="BO759" s="43"/>
      <c r="BP759" s="43"/>
      <c r="BQ759" s="43"/>
      <c r="BR759" s="43"/>
      <c r="BS759" s="43"/>
      <c r="BT759" s="43"/>
      <c r="BU759" s="43"/>
      <c r="BV759" s="43"/>
      <c r="BW759" s="43"/>
      <c r="BX759" s="43"/>
      <c r="BY759" s="43"/>
      <c r="BZ759" s="43"/>
      <c r="CA759" s="43"/>
      <c r="CB759" s="43"/>
      <c r="CC759" s="43"/>
      <c r="CD759" s="43"/>
      <c r="CE759" s="43"/>
      <c r="CF759" s="43"/>
      <c r="CG759" s="43"/>
      <c r="CH759" s="43"/>
      <c r="CI759" s="43"/>
      <c r="CJ759" s="43"/>
      <c r="CK759" s="43"/>
      <c r="CL759" s="43"/>
      <c r="CM759" s="43"/>
      <c r="CN759" s="43"/>
      <c r="CO759" s="43"/>
      <c r="CP759" s="43"/>
      <c r="CQ759" s="43"/>
      <c r="CR759" s="43"/>
      <c r="CS759" s="43"/>
      <c r="CT759" s="43"/>
      <c r="CU759" s="43"/>
      <c r="CV759" s="43"/>
      <c r="CW759" s="43"/>
      <c r="CX759" s="43"/>
      <c r="CY759" s="43"/>
      <c r="CZ759" s="43"/>
      <c r="DA759" s="43"/>
      <c r="DB759" s="43"/>
      <c r="DC759" s="43"/>
    </row>
    <row r="760" spans="1:107" x14ac:dyDescent="0.25">
      <c r="A760" s="41"/>
      <c r="B760" s="41"/>
      <c r="C760" s="41"/>
      <c r="D760" s="42"/>
      <c r="E760" s="42"/>
      <c r="F760" s="42"/>
      <c r="G760" s="42"/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  <c r="V760" s="42"/>
      <c r="W760" s="42"/>
      <c r="X760" s="42"/>
      <c r="Y760" s="42"/>
      <c r="Z760" s="42"/>
      <c r="AA760" s="42"/>
      <c r="AB760" s="43"/>
      <c r="AC760" s="43"/>
      <c r="AD760" s="43"/>
      <c r="AE760" s="43"/>
      <c r="AF760" s="43"/>
      <c r="AG760" s="43"/>
      <c r="AH760" s="43"/>
      <c r="AI760" s="43"/>
      <c r="AJ760" s="43"/>
      <c r="AK760" s="43"/>
      <c r="AL760" s="43"/>
      <c r="AM760" s="43"/>
      <c r="AN760" s="43"/>
      <c r="AO760" s="43"/>
      <c r="AP760" s="43"/>
      <c r="AQ760" s="43"/>
      <c r="AR760" s="43"/>
      <c r="AS760" s="43"/>
      <c r="AT760" s="43"/>
      <c r="AU760" s="43"/>
      <c r="AV760" s="43"/>
      <c r="AW760" s="43"/>
      <c r="AX760" s="43"/>
      <c r="AY760" s="43"/>
      <c r="AZ760" s="43"/>
      <c r="BA760" s="43"/>
      <c r="BB760" s="43"/>
      <c r="BC760" s="43"/>
      <c r="BD760" s="43"/>
      <c r="BE760" s="43"/>
      <c r="BF760" s="43"/>
      <c r="BG760" s="43"/>
      <c r="BH760" s="43"/>
      <c r="BI760" s="43"/>
      <c r="BJ760" s="43"/>
      <c r="BK760" s="43"/>
      <c r="BL760" s="43"/>
      <c r="BM760" s="43"/>
      <c r="BN760" s="43"/>
      <c r="BO760" s="43"/>
      <c r="BP760" s="43"/>
      <c r="BQ760" s="43"/>
      <c r="BR760" s="43"/>
      <c r="BS760" s="43"/>
      <c r="BT760" s="43"/>
      <c r="BU760" s="43"/>
      <c r="BV760" s="43"/>
      <c r="BW760" s="43"/>
      <c r="BX760" s="43"/>
      <c r="BY760" s="43"/>
      <c r="BZ760" s="43"/>
      <c r="CA760" s="43"/>
      <c r="CB760" s="43"/>
      <c r="CC760" s="43"/>
      <c r="CD760" s="43"/>
      <c r="CE760" s="43"/>
      <c r="CF760" s="43"/>
      <c r="CG760" s="43"/>
      <c r="CH760" s="43"/>
      <c r="CI760" s="43"/>
      <c r="CJ760" s="43"/>
      <c r="CK760" s="43"/>
      <c r="CL760" s="43"/>
      <c r="CM760" s="43"/>
      <c r="CN760" s="43"/>
      <c r="CO760" s="43"/>
      <c r="CP760" s="43"/>
      <c r="CQ760" s="43"/>
      <c r="CR760" s="43"/>
      <c r="CS760" s="43"/>
      <c r="CT760" s="43"/>
      <c r="CU760" s="43"/>
      <c r="CV760" s="43"/>
      <c r="CW760" s="43"/>
      <c r="CX760" s="43"/>
      <c r="CY760" s="43"/>
      <c r="CZ760" s="43"/>
      <c r="DA760" s="43"/>
      <c r="DB760" s="43"/>
      <c r="DC760" s="43"/>
    </row>
    <row r="761" spans="1:107" x14ac:dyDescent="0.25">
      <c r="A761" s="41"/>
      <c r="B761" s="41"/>
      <c r="C761" s="41"/>
      <c r="D761" s="42"/>
      <c r="E761" s="42"/>
      <c r="F761" s="42"/>
      <c r="G761" s="42"/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  <c r="AB761" s="43"/>
      <c r="AC761" s="43"/>
      <c r="AD761" s="43"/>
      <c r="AE761" s="43"/>
      <c r="AF761" s="43"/>
      <c r="AG761" s="43"/>
      <c r="AH761" s="43"/>
      <c r="AI761" s="43"/>
      <c r="AJ761" s="43"/>
      <c r="AK761" s="43"/>
      <c r="AL761" s="43"/>
      <c r="AM761" s="43"/>
      <c r="AN761" s="43"/>
      <c r="AO761" s="43"/>
      <c r="AP761" s="43"/>
      <c r="AQ761" s="43"/>
      <c r="AR761" s="43"/>
      <c r="AS761" s="43"/>
      <c r="AT761" s="43"/>
      <c r="AU761" s="43"/>
      <c r="AV761" s="43"/>
      <c r="AW761" s="43"/>
      <c r="AX761" s="43"/>
      <c r="AY761" s="43"/>
      <c r="AZ761" s="43"/>
      <c r="BA761" s="43"/>
      <c r="BB761" s="43"/>
      <c r="BC761" s="43"/>
      <c r="BD761" s="43"/>
      <c r="BE761" s="43"/>
      <c r="BF761" s="43"/>
      <c r="BG761" s="43"/>
      <c r="BH761" s="43"/>
      <c r="BI761" s="43"/>
      <c r="BJ761" s="43"/>
      <c r="BK761" s="43"/>
      <c r="BL761" s="43"/>
      <c r="BM761" s="43"/>
      <c r="BN761" s="43"/>
      <c r="BO761" s="43"/>
      <c r="BP761" s="43"/>
      <c r="BQ761" s="43"/>
      <c r="BR761" s="43"/>
      <c r="BS761" s="43"/>
      <c r="BT761" s="43"/>
      <c r="BU761" s="43"/>
      <c r="BV761" s="43"/>
      <c r="BW761" s="43"/>
      <c r="BX761" s="43"/>
      <c r="BY761" s="43"/>
      <c r="BZ761" s="43"/>
      <c r="CA761" s="43"/>
      <c r="CB761" s="43"/>
      <c r="CC761" s="43"/>
      <c r="CD761" s="43"/>
      <c r="CE761" s="43"/>
      <c r="CF761" s="43"/>
      <c r="CG761" s="43"/>
      <c r="CH761" s="43"/>
      <c r="CI761" s="43"/>
      <c r="CJ761" s="43"/>
      <c r="CK761" s="43"/>
      <c r="CL761" s="43"/>
      <c r="CM761" s="43"/>
      <c r="CN761" s="43"/>
      <c r="CO761" s="43"/>
      <c r="CP761" s="43"/>
      <c r="CQ761" s="43"/>
      <c r="CR761" s="43"/>
      <c r="CS761" s="43"/>
      <c r="CT761" s="43"/>
      <c r="CU761" s="43"/>
      <c r="CV761" s="43"/>
      <c r="CW761" s="43"/>
      <c r="CX761" s="43"/>
      <c r="CY761" s="43"/>
      <c r="CZ761" s="43"/>
      <c r="DA761" s="43"/>
      <c r="DB761" s="43"/>
      <c r="DC761" s="43"/>
    </row>
    <row r="762" spans="1:107" x14ac:dyDescent="0.25">
      <c r="A762" s="41"/>
      <c r="B762" s="41"/>
      <c r="C762" s="41"/>
      <c r="D762" s="42"/>
      <c r="E762" s="42"/>
      <c r="F762" s="42"/>
      <c r="G762" s="42"/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  <c r="V762" s="42"/>
      <c r="W762" s="42"/>
      <c r="X762" s="42"/>
      <c r="Y762" s="42"/>
      <c r="Z762" s="42"/>
      <c r="AA762" s="42"/>
      <c r="AB762" s="43"/>
      <c r="AC762" s="43"/>
      <c r="AD762" s="43"/>
      <c r="AE762" s="43"/>
      <c r="AF762" s="43"/>
      <c r="AG762" s="43"/>
      <c r="AH762" s="43"/>
      <c r="AI762" s="43"/>
      <c r="AJ762" s="43"/>
      <c r="AK762" s="43"/>
      <c r="AL762" s="43"/>
      <c r="AM762" s="43"/>
      <c r="AN762" s="43"/>
      <c r="AO762" s="43"/>
      <c r="AP762" s="43"/>
      <c r="AQ762" s="43"/>
      <c r="AR762" s="43"/>
      <c r="AS762" s="43"/>
      <c r="AT762" s="43"/>
      <c r="AU762" s="43"/>
      <c r="AV762" s="43"/>
      <c r="AW762" s="43"/>
      <c r="AX762" s="43"/>
      <c r="AY762" s="43"/>
      <c r="AZ762" s="43"/>
      <c r="BA762" s="43"/>
      <c r="BB762" s="43"/>
      <c r="BC762" s="43"/>
      <c r="BD762" s="43"/>
      <c r="BE762" s="43"/>
      <c r="BF762" s="43"/>
      <c r="BG762" s="43"/>
      <c r="BH762" s="43"/>
      <c r="BI762" s="43"/>
      <c r="BJ762" s="43"/>
      <c r="BK762" s="43"/>
      <c r="BL762" s="43"/>
      <c r="BM762" s="43"/>
      <c r="BN762" s="43"/>
      <c r="BO762" s="43"/>
      <c r="BP762" s="43"/>
      <c r="BQ762" s="43"/>
      <c r="BR762" s="43"/>
      <c r="BS762" s="43"/>
      <c r="BT762" s="43"/>
      <c r="BU762" s="43"/>
      <c r="BV762" s="43"/>
      <c r="BW762" s="43"/>
      <c r="BX762" s="43"/>
      <c r="BY762" s="43"/>
      <c r="BZ762" s="43"/>
      <c r="CA762" s="43"/>
      <c r="CB762" s="43"/>
      <c r="CC762" s="43"/>
      <c r="CD762" s="43"/>
      <c r="CE762" s="43"/>
      <c r="CF762" s="43"/>
      <c r="CG762" s="43"/>
      <c r="CH762" s="43"/>
      <c r="CI762" s="43"/>
      <c r="CJ762" s="43"/>
      <c r="CK762" s="43"/>
      <c r="CL762" s="43"/>
      <c r="CM762" s="43"/>
      <c r="CN762" s="43"/>
      <c r="CO762" s="43"/>
      <c r="CP762" s="43"/>
      <c r="CQ762" s="43"/>
      <c r="CR762" s="43"/>
      <c r="CS762" s="43"/>
      <c r="CT762" s="43"/>
      <c r="CU762" s="43"/>
      <c r="CV762" s="43"/>
      <c r="CW762" s="43"/>
      <c r="CX762" s="43"/>
      <c r="CY762" s="43"/>
      <c r="CZ762" s="43"/>
      <c r="DA762" s="43"/>
      <c r="DB762" s="43"/>
      <c r="DC762" s="43"/>
    </row>
    <row r="763" spans="1:107" x14ac:dyDescent="0.25">
      <c r="A763" s="41"/>
      <c r="B763" s="41"/>
      <c r="C763" s="41"/>
      <c r="D763" s="42"/>
      <c r="E763" s="42"/>
      <c r="F763" s="42"/>
      <c r="G763" s="42"/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  <c r="V763" s="42"/>
      <c r="W763" s="42"/>
      <c r="X763" s="42"/>
      <c r="Y763" s="42"/>
      <c r="Z763" s="42"/>
      <c r="AA763" s="42"/>
      <c r="AB763" s="43"/>
      <c r="AC763" s="43"/>
      <c r="AD763" s="43"/>
      <c r="AE763" s="43"/>
      <c r="AF763" s="43"/>
      <c r="AG763" s="43"/>
      <c r="AH763" s="43"/>
      <c r="AI763" s="43"/>
      <c r="AJ763" s="43"/>
      <c r="AK763" s="43"/>
      <c r="AL763" s="43"/>
      <c r="AM763" s="43"/>
      <c r="AN763" s="43"/>
      <c r="AO763" s="43"/>
      <c r="AP763" s="43"/>
      <c r="AQ763" s="43"/>
      <c r="AR763" s="43"/>
      <c r="AS763" s="43"/>
      <c r="AT763" s="43"/>
      <c r="AU763" s="43"/>
      <c r="AV763" s="43"/>
      <c r="AW763" s="43"/>
      <c r="AX763" s="43"/>
      <c r="AY763" s="43"/>
      <c r="AZ763" s="43"/>
      <c r="BA763" s="43"/>
      <c r="BB763" s="43"/>
      <c r="BC763" s="43"/>
      <c r="BD763" s="43"/>
      <c r="BE763" s="43"/>
      <c r="BF763" s="43"/>
      <c r="BG763" s="43"/>
      <c r="BH763" s="43"/>
      <c r="BI763" s="43"/>
      <c r="BJ763" s="43"/>
      <c r="BK763" s="43"/>
      <c r="BL763" s="43"/>
      <c r="BM763" s="43"/>
      <c r="BN763" s="43"/>
      <c r="BO763" s="43"/>
      <c r="BP763" s="43"/>
      <c r="BQ763" s="43"/>
      <c r="BR763" s="43"/>
      <c r="BS763" s="43"/>
      <c r="BT763" s="43"/>
      <c r="BU763" s="43"/>
      <c r="BV763" s="43"/>
      <c r="BW763" s="43"/>
      <c r="BX763" s="43"/>
      <c r="BY763" s="43"/>
      <c r="BZ763" s="43"/>
      <c r="CA763" s="43"/>
      <c r="CB763" s="43"/>
      <c r="CC763" s="43"/>
      <c r="CD763" s="43"/>
      <c r="CE763" s="43"/>
      <c r="CF763" s="43"/>
      <c r="CG763" s="43"/>
      <c r="CH763" s="43"/>
      <c r="CI763" s="43"/>
      <c r="CJ763" s="43"/>
      <c r="CK763" s="43"/>
      <c r="CL763" s="43"/>
      <c r="CM763" s="43"/>
      <c r="CN763" s="43"/>
      <c r="CO763" s="43"/>
      <c r="CP763" s="43"/>
      <c r="CQ763" s="43"/>
      <c r="CR763" s="43"/>
      <c r="CS763" s="43"/>
      <c r="CT763" s="43"/>
      <c r="CU763" s="43"/>
      <c r="CV763" s="43"/>
      <c r="CW763" s="43"/>
      <c r="CX763" s="43"/>
      <c r="CY763" s="43"/>
      <c r="CZ763" s="43"/>
      <c r="DA763" s="43"/>
      <c r="DB763" s="43"/>
      <c r="DC763" s="43"/>
    </row>
    <row r="764" spans="1:107" x14ac:dyDescent="0.25">
      <c r="A764" s="41"/>
      <c r="B764" s="41"/>
      <c r="C764" s="41"/>
      <c r="D764" s="42"/>
      <c r="E764" s="42"/>
      <c r="F764" s="42"/>
      <c r="G764" s="42"/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  <c r="V764" s="42"/>
      <c r="W764" s="42"/>
      <c r="X764" s="42"/>
      <c r="Y764" s="42"/>
      <c r="Z764" s="42"/>
      <c r="AA764" s="42"/>
      <c r="AB764" s="43"/>
      <c r="AC764" s="43"/>
      <c r="AD764" s="43"/>
      <c r="AE764" s="43"/>
      <c r="AF764" s="43"/>
      <c r="AG764" s="43"/>
      <c r="AH764" s="43"/>
      <c r="AI764" s="43"/>
      <c r="AJ764" s="43"/>
      <c r="AK764" s="43"/>
      <c r="AL764" s="43"/>
      <c r="AM764" s="43"/>
      <c r="AN764" s="43"/>
      <c r="AO764" s="43"/>
      <c r="AP764" s="43"/>
      <c r="AQ764" s="43"/>
      <c r="AR764" s="43"/>
      <c r="AS764" s="43"/>
      <c r="AT764" s="43"/>
      <c r="AU764" s="43"/>
      <c r="AV764" s="43"/>
      <c r="AW764" s="43"/>
      <c r="AX764" s="43"/>
      <c r="AY764" s="43"/>
      <c r="AZ764" s="43"/>
      <c r="BA764" s="43"/>
      <c r="BB764" s="43"/>
      <c r="BC764" s="43"/>
      <c r="BD764" s="43"/>
      <c r="BE764" s="43"/>
      <c r="BF764" s="43"/>
      <c r="BG764" s="43"/>
      <c r="BH764" s="43"/>
      <c r="BI764" s="43"/>
      <c r="BJ764" s="43"/>
      <c r="BK764" s="43"/>
      <c r="BL764" s="43"/>
      <c r="BM764" s="43"/>
      <c r="BN764" s="43"/>
      <c r="BO764" s="43"/>
      <c r="BP764" s="43"/>
      <c r="BQ764" s="43"/>
      <c r="BR764" s="43"/>
      <c r="BS764" s="43"/>
      <c r="BT764" s="43"/>
      <c r="BU764" s="43"/>
      <c r="BV764" s="43"/>
      <c r="BW764" s="43"/>
      <c r="BX764" s="43"/>
      <c r="BY764" s="43"/>
      <c r="BZ764" s="43"/>
      <c r="CA764" s="43"/>
      <c r="CB764" s="43"/>
      <c r="CC764" s="43"/>
      <c r="CD764" s="43"/>
      <c r="CE764" s="43"/>
      <c r="CF764" s="43"/>
      <c r="CG764" s="43"/>
      <c r="CH764" s="43"/>
      <c r="CI764" s="43"/>
      <c r="CJ764" s="43"/>
      <c r="CK764" s="43"/>
      <c r="CL764" s="43"/>
      <c r="CM764" s="43"/>
      <c r="CN764" s="43"/>
      <c r="CO764" s="43"/>
      <c r="CP764" s="43"/>
      <c r="CQ764" s="43"/>
      <c r="CR764" s="43"/>
      <c r="CS764" s="43"/>
      <c r="CT764" s="43"/>
      <c r="CU764" s="43"/>
      <c r="CV764" s="43"/>
      <c r="CW764" s="43"/>
      <c r="CX764" s="43"/>
      <c r="CY764" s="43"/>
      <c r="CZ764" s="43"/>
      <c r="DA764" s="43"/>
      <c r="DB764" s="43"/>
      <c r="DC764" s="43"/>
    </row>
    <row r="765" spans="1:107" x14ac:dyDescent="0.25">
      <c r="A765" s="41"/>
      <c r="B765" s="41"/>
      <c r="C765" s="41"/>
      <c r="D765" s="42"/>
      <c r="E765" s="42"/>
      <c r="F765" s="42"/>
      <c r="G765" s="42"/>
      <c r="H765" s="42"/>
      <c r="I765" s="42"/>
      <c r="J765" s="42"/>
      <c r="K765" s="42"/>
      <c r="L765" s="42"/>
      <c r="M765" s="42"/>
      <c r="N765" s="42"/>
      <c r="O765" s="42"/>
      <c r="P765" s="42"/>
      <c r="Q765" s="42"/>
      <c r="R765" s="42"/>
      <c r="S765" s="42"/>
      <c r="T765" s="42"/>
      <c r="U765" s="42"/>
      <c r="V765" s="42"/>
      <c r="W765" s="42"/>
      <c r="X765" s="42"/>
      <c r="Y765" s="42"/>
      <c r="Z765" s="42"/>
      <c r="AA765" s="42"/>
      <c r="AB765" s="43"/>
      <c r="AC765" s="43"/>
      <c r="AD765" s="43"/>
      <c r="AE765" s="43"/>
      <c r="AF765" s="43"/>
      <c r="AG765" s="43"/>
      <c r="AH765" s="43"/>
      <c r="AI765" s="43"/>
      <c r="AJ765" s="43"/>
      <c r="AK765" s="43"/>
      <c r="AL765" s="43"/>
      <c r="AM765" s="43"/>
      <c r="AN765" s="43"/>
      <c r="AO765" s="43"/>
      <c r="AP765" s="43"/>
      <c r="AQ765" s="43"/>
      <c r="AR765" s="43"/>
      <c r="AS765" s="43"/>
      <c r="AT765" s="43"/>
      <c r="AU765" s="43"/>
      <c r="AV765" s="43"/>
      <c r="AW765" s="43"/>
      <c r="AX765" s="43"/>
      <c r="AY765" s="43"/>
      <c r="AZ765" s="43"/>
      <c r="BA765" s="43"/>
      <c r="BB765" s="43"/>
      <c r="BC765" s="43"/>
      <c r="BD765" s="43"/>
      <c r="BE765" s="43"/>
      <c r="BF765" s="43"/>
      <c r="BG765" s="43"/>
      <c r="BH765" s="43"/>
      <c r="BI765" s="43"/>
      <c r="BJ765" s="43"/>
      <c r="BK765" s="43"/>
      <c r="BL765" s="43"/>
      <c r="BM765" s="43"/>
      <c r="BN765" s="43"/>
      <c r="BO765" s="43"/>
      <c r="BP765" s="43"/>
      <c r="BQ765" s="43"/>
      <c r="BR765" s="43"/>
      <c r="BS765" s="43"/>
      <c r="BT765" s="43"/>
      <c r="BU765" s="43"/>
      <c r="BV765" s="43"/>
      <c r="BW765" s="43"/>
      <c r="BX765" s="43"/>
      <c r="BY765" s="43"/>
      <c r="BZ765" s="43"/>
      <c r="CA765" s="43"/>
      <c r="CB765" s="43"/>
      <c r="CC765" s="43"/>
      <c r="CD765" s="43"/>
      <c r="CE765" s="43"/>
      <c r="CF765" s="43"/>
      <c r="CG765" s="43"/>
      <c r="CH765" s="43"/>
      <c r="CI765" s="43"/>
      <c r="CJ765" s="43"/>
      <c r="CK765" s="43"/>
      <c r="CL765" s="43"/>
      <c r="CM765" s="43"/>
      <c r="CN765" s="43"/>
      <c r="CO765" s="43"/>
      <c r="CP765" s="43"/>
      <c r="CQ765" s="43"/>
      <c r="CR765" s="43"/>
      <c r="CS765" s="43"/>
      <c r="CT765" s="43"/>
      <c r="CU765" s="43"/>
      <c r="CV765" s="43"/>
      <c r="CW765" s="43"/>
      <c r="CX765" s="43"/>
      <c r="CY765" s="43"/>
      <c r="CZ765" s="43"/>
      <c r="DA765" s="43"/>
      <c r="DB765" s="43"/>
      <c r="DC765" s="43"/>
    </row>
    <row r="766" spans="1:107" x14ac:dyDescent="0.25">
      <c r="A766" s="41"/>
      <c r="B766" s="41"/>
      <c r="C766" s="41"/>
      <c r="D766" s="42"/>
      <c r="E766" s="42"/>
      <c r="F766" s="42"/>
      <c r="G766" s="42"/>
      <c r="H766" s="42"/>
      <c r="I766" s="42"/>
      <c r="J766" s="42"/>
      <c r="K766" s="42"/>
      <c r="L766" s="42"/>
      <c r="M766" s="42"/>
      <c r="N766" s="42"/>
      <c r="O766" s="42"/>
      <c r="P766" s="42"/>
      <c r="Q766" s="42"/>
      <c r="R766" s="42"/>
      <c r="S766" s="42"/>
      <c r="T766" s="42"/>
      <c r="U766" s="42"/>
      <c r="V766" s="42"/>
      <c r="W766" s="42"/>
      <c r="X766" s="42"/>
      <c r="Y766" s="42"/>
      <c r="Z766" s="42"/>
      <c r="AA766" s="42"/>
      <c r="AB766" s="43"/>
      <c r="AC766" s="43"/>
      <c r="AD766" s="43"/>
      <c r="AE766" s="43"/>
      <c r="AF766" s="43"/>
      <c r="AG766" s="43"/>
      <c r="AH766" s="43"/>
      <c r="AI766" s="43"/>
      <c r="AJ766" s="43"/>
      <c r="AK766" s="43"/>
      <c r="AL766" s="43"/>
      <c r="AM766" s="43"/>
      <c r="AN766" s="43"/>
      <c r="AO766" s="43"/>
      <c r="AP766" s="43"/>
      <c r="AQ766" s="43"/>
      <c r="AR766" s="43"/>
      <c r="AS766" s="43"/>
      <c r="AT766" s="43"/>
      <c r="AU766" s="43"/>
      <c r="AV766" s="43"/>
      <c r="AW766" s="43"/>
      <c r="AX766" s="43"/>
      <c r="AY766" s="43"/>
      <c r="AZ766" s="43"/>
      <c r="BA766" s="43"/>
      <c r="BB766" s="43"/>
      <c r="BC766" s="43"/>
      <c r="BD766" s="43"/>
      <c r="BE766" s="43"/>
      <c r="BF766" s="43"/>
      <c r="BG766" s="43"/>
      <c r="BH766" s="43"/>
      <c r="BI766" s="43"/>
      <c r="BJ766" s="43"/>
      <c r="BK766" s="43"/>
      <c r="BL766" s="43"/>
      <c r="BM766" s="43"/>
      <c r="BN766" s="43"/>
      <c r="BO766" s="43"/>
      <c r="BP766" s="43"/>
      <c r="BQ766" s="43"/>
      <c r="BR766" s="43"/>
      <c r="BS766" s="43"/>
      <c r="BT766" s="43"/>
      <c r="BU766" s="43"/>
      <c r="BV766" s="43"/>
      <c r="BW766" s="43"/>
      <c r="BX766" s="43"/>
      <c r="BY766" s="43"/>
      <c r="BZ766" s="43"/>
      <c r="CA766" s="43"/>
      <c r="CB766" s="43"/>
      <c r="CC766" s="43"/>
      <c r="CD766" s="43"/>
      <c r="CE766" s="43"/>
      <c r="CF766" s="43"/>
      <c r="CG766" s="43"/>
      <c r="CH766" s="43"/>
      <c r="CI766" s="43"/>
      <c r="CJ766" s="43"/>
      <c r="CK766" s="43"/>
      <c r="CL766" s="43"/>
      <c r="CM766" s="43"/>
      <c r="CN766" s="43"/>
      <c r="CO766" s="43"/>
      <c r="CP766" s="43"/>
      <c r="CQ766" s="43"/>
      <c r="CR766" s="43"/>
      <c r="CS766" s="43"/>
      <c r="CT766" s="43"/>
      <c r="CU766" s="43"/>
      <c r="CV766" s="43"/>
      <c r="CW766" s="43"/>
      <c r="CX766" s="43"/>
      <c r="CY766" s="43"/>
      <c r="CZ766" s="43"/>
      <c r="DA766" s="43"/>
      <c r="DB766" s="43"/>
      <c r="DC766" s="43"/>
    </row>
    <row r="767" spans="1:107" x14ac:dyDescent="0.25">
      <c r="A767" s="41"/>
      <c r="B767" s="41"/>
      <c r="C767" s="41"/>
      <c r="D767" s="42"/>
      <c r="E767" s="42"/>
      <c r="F767" s="42"/>
      <c r="G767" s="42"/>
      <c r="H767" s="42"/>
      <c r="I767" s="42"/>
      <c r="J767" s="42"/>
      <c r="K767" s="42"/>
      <c r="L767" s="42"/>
      <c r="M767" s="42"/>
      <c r="N767" s="42"/>
      <c r="O767" s="42"/>
      <c r="P767" s="42"/>
      <c r="Q767" s="42"/>
      <c r="R767" s="42"/>
      <c r="S767" s="42"/>
      <c r="T767" s="42"/>
      <c r="U767" s="42"/>
      <c r="V767" s="42"/>
      <c r="W767" s="42"/>
      <c r="X767" s="42"/>
      <c r="Y767" s="42"/>
      <c r="Z767" s="42"/>
      <c r="AA767" s="42"/>
      <c r="AB767" s="43"/>
      <c r="AC767" s="43"/>
      <c r="AD767" s="43"/>
      <c r="AE767" s="43"/>
      <c r="AF767" s="43"/>
      <c r="AG767" s="43"/>
      <c r="AH767" s="43"/>
      <c r="AI767" s="43"/>
      <c r="AJ767" s="43"/>
      <c r="AK767" s="43"/>
      <c r="AL767" s="43"/>
      <c r="AM767" s="43"/>
      <c r="AN767" s="43"/>
      <c r="AO767" s="43"/>
      <c r="AP767" s="43"/>
      <c r="AQ767" s="43"/>
      <c r="AR767" s="43"/>
      <c r="AS767" s="43"/>
      <c r="AT767" s="43"/>
      <c r="AU767" s="43"/>
      <c r="AV767" s="43"/>
      <c r="AW767" s="43"/>
      <c r="AX767" s="43"/>
      <c r="AY767" s="43"/>
      <c r="AZ767" s="43"/>
      <c r="BA767" s="43"/>
      <c r="BB767" s="43"/>
      <c r="BC767" s="43"/>
      <c r="BD767" s="43"/>
      <c r="BE767" s="43"/>
      <c r="BF767" s="43"/>
      <c r="BG767" s="43"/>
      <c r="BH767" s="43"/>
      <c r="BI767" s="43"/>
      <c r="BJ767" s="43"/>
      <c r="BK767" s="43"/>
      <c r="BL767" s="43"/>
      <c r="BM767" s="43"/>
      <c r="BN767" s="43"/>
      <c r="BO767" s="43"/>
      <c r="BP767" s="43"/>
      <c r="BQ767" s="43"/>
      <c r="BR767" s="43"/>
      <c r="BS767" s="43"/>
      <c r="BT767" s="43"/>
      <c r="BU767" s="43"/>
      <c r="BV767" s="43"/>
      <c r="BW767" s="43"/>
      <c r="BX767" s="43"/>
      <c r="BY767" s="43"/>
      <c r="BZ767" s="43"/>
      <c r="CA767" s="43"/>
      <c r="CB767" s="43"/>
      <c r="CC767" s="43"/>
      <c r="CD767" s="43"/>
      <c r="CE767" s="43"/>
      <c r="CF767" s="43"/>
      <c r="CG767" s="43"/>
      <c r="CH767" s="43"/>
      <c r="CI767" s="43"/>
      <c r="CJ767" s="43"/>
      <c r="CK767" s="43"/>
      <c r="CL767" s="43"/>
      <c r="CM767" s="43"/>
      <c r="CN767" s="43"/>
      <c r="CO767" s="43"/>
      <c r="CP767" s="43"/>
      <c r="CQ767" s="43"/>
      <c r="CR767" s="43"/>
      <c r="CS767" s="43"/>
      <c r="CT767" s="43"/>
      <c r="CU767" s="43"/>
      <c r="CV767" s="43"/>
      <c r="CW767" s="43"/>
      <c r="CX767" s="43"/>
      <c r="CY767" s="43"/>
      <c r="CZ767" s="43"/>
      <c r="DA767" s="43"/>
      <c r="DB767" s="43"/>
      <c r="DC767" s="43"/>
    </row>
    <row r="768" spans="1:107" x14ac:dyDescent="0.25">
      <c r="A768" s="41"/>
      <c r="B768" s="41"/>
      <c r="C768" s="41"/>
      <c r="D768" s="42"/>
      <c r="E768" s="42"/>
      <c r="F768" s="42"/>
      <c r="G768" s="42"/>
      <c r="H768" s="42"/>
      <c r="I768" s="42"/>
      <c r="J768" s="42"/>
      <c r="K768" s="42"/>
      <c r="L768" s="42"/>
      <c r="M768" s="42"/>
      <c r="N768" s="42"/>
      <c r="O768" s="42"/>
      <c r="P768" s="42"/>
      <c r="Q768" s="42"/>
      <c r="R768" s="42"/>
      <c r="S768" s="42"/>
      <c r="T768" s="42"/>
      <c r="U768" s="42"/>
      <c r="V768" s="42"/>
      <c r="W768" s="42"/>
      <c r="X768" s="42"/>
      <c r="Y768" s="42"/>
      <c r="Z768" s="42"/>
      <c r="AA768" s="42"/>
      <c r="AB768" s="43"/>
      <c r="AC768" s="43"/>
      <c r="AD768" s="43"/>
      <c r="AE768" s="43"/>
      <c r="AF768" s="43"/>
      <c r="AG768" s="43"/>
      <c r="AH768" s="43"/>
      <c r="AI768" s="43"/>
      <c r="AJ768" s="43"/>
      <c r="AK768" s="43"/>
      <c r="AL768" s="43"/>
      <c r="AM768" s="43"/>
      <c r="AN768" s="43"/>
      <c r="AO768" s="43"/>
      <c r="AP768" s="43"/>
      <c r="AQ768" s="43"/>
      <c r="AR768" s="43"/>
      <c r="AS768" s="43"/>
      <c r="AT768" s="43"/>
      <c r="AU768" s="43"/>
      <c r="AV768" s="43"/>
      <c r="AW768" s="43"/>
      <c r="AX768" s="43"/>
      <c r="AY768" s="43"/>
      <c r="AZ768" s="43"/>
      <c r="BA768" s="43"/>
      <c r="BB768" s="43"/>
      <c r="BC768" s="43"/>
      <c r="BD768" s="43"/>
      <c r="BE768" s="43"/>
      <c r="BF768" s="43"/>
      <c r="BG768" s="43"/>
      <c r="BH768" s="43"/>
      <c r="BI768" s="43"/>
      <c r="BJ768" s="43"/>
      <c r="BK768" s="43"/>
      <c r="BL768" s="43"/>
      <c r="BM768" s="43"/>
      <c r="BN768" s="43"/>
      <c r="BO768" s="43"/>
      <c r="BP768" s="43"/>
      <c r="BQ768" s="43"/>
      <c r="BR768" s="43"/>
      <c r="BS768" s="43"/>
      <c r="BT768" s="43"/>
      <c r="BU768" s="43"/>
      <c r="BV768" s="43"/>
      <c r="BW768" s="43"/>
      <c r="BX768" s="43"/>
      <c r="BY768" s="43"/>
      <c r="BZ768" s="43"/>
      <c r="CA768" s="43"/>
      <c r="CB768" s="43"/>
      <c r="CC768" s="43"/>
      <c r="CD768" s="43"/>
      <c r="CE768" s="43"/>
      <c r="CF768" s="43"/>
      <c r="CG768" s="43"/>
      <c r="CH768" s="43"/>
      <c r="CI768" s="43"/>
      <c r="CJ768" s="43"/>
      <c r="CK768" s="43"/>
      <c r="CL768" s="43"/>
      <c r="CM768" s="43"/>
      <c r="CN768" s="43"/>
      <c r="CO768" s="43"/>
      <c r="CP768" s="43"/>
      <c r="CQ768" s="43"/>
      <c r="CR768" s="43"/>
      <c r="CS768" s="43"/>
      <c r="CT768" s="43"/>
      <c r="CU768" s="43"/>
      <c r="CV768" s="43"/>
      <c r="CW768" s="43"/>
      <c r="CX768" s="43"/>
      <c r="CY768" s="43"/>
      <c r="CZ768" s="43"/>
      <c r="DA768" s="43"/>
      <c r="DB768" s="43"/>
      <c r="DC768" s="43"/>
    </row>
    <row r="769" spans="1:107" x14ac:dyDescent="0.25">
      <c r="A769" s="41"/>
      <c r="B769" s="41"/>
      <c r="C769" s="41"/>
      <c r="D769" s="42"/>
      <c r="E769" s="42"/>
      <c r="F769" s="42"/>
      <c r="G769" s="42"/>
      <c r="H769" s="42"/>
      <c r="I769" s="42"/>
      <c r="J769" s="42"/>
      <c r="K769" s="42"/>
      <c r="L769" s="42"/>
      <c r="M769" s="42"/>
      <c r="N769" s="42"/>
      <c r="O769" s="42"/>
      <c r="P769" s="42"/>
      <c r="Q769" s="42"/>
      <c r="R769" s="42"/>
      <c r="S769" s="42"/>
      <c r="T769" s="42"/>
      <c r="U769" s="42"/>
      <c r="V769" s="42"/>
      <c r="W769" s="42"/>
      <c r="X769" s="42"/>
      <c r="Y769" s="42"/>
      <c r="Z769" s="42"/>
      <c r="AA769" s="42"/>
      <c r="AB769" s="43"/>
      <c r="AC769" s="43"/>
      <c r="AD769" s="43"/>
      <c r="AE769" s="43"/>
      <c r="AF769" s="43"/>
      <c r="AG769" s="43"/>
      <c r="AH769" s="43"/>
      <c r="AI769" s="43"/>
      <c r="AJ769" s="43"/>
      <c r="AK769" s="43"/>
      <c r="AL769" s="43"/>
      <c r="AM769" s="43"/>
      <c r="AN769" s="43"/>
      <c r="AO769" s="43"/>
      <c r="AP769" s="43"/>
      <c r="AQ769" s="43"/>
      <c r="AR769" s="43"/>
      <c r="AS769" s="43"/>
      <c r="AT769" s="43"/>
      <c r="AU769" s="43"/>
      <c r="AV769" s="43"/>
      <c r="AW769" s="43"/>
      <c r="AX769" s="43"/>
      <c r="AY769" s="43"/>
      <c r="AZ769" s="43"/>
      <c r="BA769" s="43"/>
      <c r="BB769" s="43"/>
      <c r="BC769" s="43"/>
      <c r="BD769" s="43"/>
      <c r="BE769" s="43"/>
      <c r="BF769" s="43"/>
      <c r="BG769" s="43"/>
      <c r="BH769" s="43"/>
      <c r="BI769" s="43"/>
      <c r="BJ769" s="43"/>
      <c r="BK769" s="43"/>
      <c r="BL769" s="43"/>
      <c r="BM769" s="43"/>
      <c r="BN769" s="43"/>
      <c r="BO769" s="43"/>
      <c r="BP769" s="43"/>
      <c r="BQ769" s="43"/>
      <c r="BR769" s="43"/>
      <c r="BS769" s="43"/>
      <c r="BT769" s="43"/>
      <c r="BU769" s="43"/>
      <c r="BV769" s="43"/>
      <c r="BW769" s="43"/>
      <c r="BX769" s="43"/>
      <c r="BY769" s="43"/>
      <c r="BZ769" s="43"/>
      <c r="CA769" s="43"/>
      <c r="CB769" s="43"/>
      <c r="CC769" s="43"/>
      <c r="CD769" s="43"/>
      <c r="CE769" s="43"/>
      <c r="CF769" s="43"/>
      <c r="CG769" s="43"/>
      <c r="CH769" s="43"/>
      <c r="CI769" s="43"/>
      <c r="CJ769" s="43"/>
      <c r="CK769" s="43"/>
      <c r="CL769" s="43"/>
      <c r="CM769" s="43"/>
      <c r="CN769" s="43"/>
      <c r="CO769" s="43"/>
      <c r="CP769" s="43"/>
      <c r="CQ769" s="43"/>
      <c r="CR769" s="43"/>
      <c r="CS769" s="43"/>
      <c r="CT769" s="43"/>
      <c r="CU769" s="43"/>
      <c r="CV769" s="43"/>
      <c r="CW769" s="43"/>
      <c r="CX769" s="43"/>
      <c r="CY769" s="43"/>
      <c r="CZ769" s="43"/>
      <c r="DA769" s="43"/>
      <c r="DB769" s="43"/>
      <c r="DC769" s="43"/>
    </row>
    <row r="770" spans="1:107" x14ac:dyDescent="0.25">
      <c r="A770" s="41"/>
      <c r="B770" s="41"/>
      <c r="C770" s="41"/>
      <c r="D770" s="42"/>
      <c r="E770" s="42"/>
      <c r="F770" s="42"/>
      <c r="G770" s="42"/>
      <c r="H770" s="42"/>
      <c r="I770" s="42"/>
      <c r="J770" s="42"/>
      <c r="K770" s="42"/>
      <c r="L770" s="42"/>
      <c r="M770" s="42"/>
      <c r="N770" s="42"/>
      <c r="O770" s="42"/>
      <c r="P770" s="42"/>
      <c r="Q770" s="42"/>
      <c r="R770" s="42"/>
      <c r="S770" s="42"/>
      <c r="T770" s="42"/>
      <c r="U770" s="42"/>
      <c r="V770" s="42"/>
      <c r="W770" s="42"/>
      <c r="X770" s="42"/>
      <c r="Y770" s="42"/>
      <c r="Z770" s="42"/>
      <c r="AA770" s="42"/>
      <c r="AB770" s="43"/>
      <c r="AC770" s="43"/>
      <c r="AD770" s="43"/>
      <c r="AE770" s="43"/>
      <c r="AF770" s="43"/>
      <c r="AG770" s="43"/>
      <c r="AH770" s="43"/>
      <c r="AI770" s="43"/>
      <c r="AJ770" s="43"/>
      <c r="AK770" s="43"/>
      <c r="AL770" s="43"/>
      <c r="AM770" s="43"/>
      <c r="AN770" s="43"/>
      <c r="AO770" s="43"/>
      <c r="AP770" s="43"/>
      <c r="AQ770" s="43"/>
      <c r="AR770" s="43"/>
      <c r="AS770" s="43"/>
      <c r="AT770" s="43"/>
      <c r="AU770" s="43"/>
      <c r="AV770" s="43"/>
      <c r="AW770" s="43"/>
      <c r="AX770" s="43"/>
      <c r="AY770" s="43"/>
      <c r="AZ770" s="43"/>
      <c r="BA770" s="43"/>
      <c r="BB770" s="43"/>
      <c r="BC770" s="43"/>
      <c r="BD770" s="43"/>
      <c r="BE770" s="43"/>
      <c r="BF770" s="43"/>
      <c r="BG770" s="43"/>
      <c r="BH770" s="43"/>
      <c r="BI770" s="43"/>
      <c r="BJ770" s="43"/>
      <c r="BK770" s="43"/>
      <c r="BL770" s="43"/>
      <c r="BM770" s="43"/>
      <c r="BN770" s="43"/>
      <c r="BO770" s="43"/>
      <c r="BP770" s="43"/>
      <c r="BQ770" s="43"/>
      <c r="BR770" s="43"/>
      <c r="BS770" s="43"/>
      <c r="BT770" s="43"/>
      <c r="BU770" s="43"/>
      <c r="BV770" s="43"/>
      <c r="BW770" s="43"/>
      <c r="BX770" s="43"/>
      <c r="BY770" s="43"/>
      <c r="BZ770" s="43"/>
      <c r="CA770" s="43"/>
      <c r="CB770" s="43"/>
      <c r="CC770" s="43"/>
      <c r="CD770" s="43"/>
      <c r="CE770" s="43"/>
      <c r="CF770" s="43"/>
      <c r="CG770" s="43"/>
      <c r="CH770" s="43"/>
      <c r="CI770" s="43"/>
      <c r="CJ770" s="43"/>
      <c r="CK770" s="43"/>
      <c r="CL770" s="43"/>
      <c r="CM770" s="43"/>
      <c r="CN770" s="43"/>
      <c r="CO770" s="43"/>
      <c r="CP770" s="43"/>
      <c r="CQ770" s="43"/>
      <c r="CR770" s="43"/>
      <c r="CS770" s="43"/>
      <c r="CT770" s="43"/>
      <c r="CU770" s="43"/>
      <c r="CV770" s="43"/>
      <c r="CW770" s="43"/>
      <c r="CX770" s="43"/>
      <c r="CY770" s="43"/>
      <c r="CZ770" s="43"/>
      <c r="DA770" s="43"/>
      <c r="DB770" s="43"/>
      <c r="DC770" s="43"/>
    </row>
    <row r="771" spans="1:107" x14ac:dyDescent="0.25">
      <c r="A771" s="41"/>
      <c r="B771" s="41"/>
      <c r="C771" s="41"/>
      <c r="D771" s="42"/>
      <c r="E771" s="42"/>
      <c r="F771" s="42"/>
      <c r="G771" s="42"/>
      <c r="H771" s="42"/>
      <c r="I771" s="42"/>
      <c r="J771" s="42"/>
      <c r="K771" s="42"/>
      <c r="L771" s="42"/>
      <c r="M771" s="42"/>
      <c r="N771" s="42"/>
      <c r="O771" s="42"/>
      <c r="P771" s="42"/>
      <c r="Q771" s="42"/>
      <c r="R771" s="42"/>
      <c r="S771" s="42"/>
      <c r="T771" s="42"/>
      <c r="U771" s="42"/>
      <c r="V771" s="42"/>
      <c r="W771" s="42"/>
      <c r="X771" s="42"/>
      <c r="Y771" s="42"/>
      <c r="Z771" s="42"/>
      <c r="AA771" s="42"/>
      <c r="AB771" s="43"/>
      <c r="AC771" s="43"/>
      <c r="AD771" s="43"/>
      <c r="AE771" s="43"/>
      <c r="AF771" s="43"/>
      <c r="AG771" s="43"/>
      <c r="AH771" s="43"/>
      <c r="AI771" s="43"/>
      <c r="AJ771" s="43"/>
      <c r="AK771" s="43"/>
      <c r="AL771" s="43"/>
      <c r="AM771" s="43"/>
      <c r="AN771" s="43"/>
      <c r="AO771" s="43"/>
      <c r="AP771" s="43"/>
      <c r="AQ771" s="43"/>
      <c r="AR771" s="43"/>
      <c r="AS771" s="43"/>
      <c r="AT771" s="43"/>
      <c r="AU771" s="43"/>
      <c r="AV771" s="43"/>
      <c r="AW771" s="43"/>
      <c r="AX771" s="43"/>
      <c r="AY771" s="43"/>
      <c r="AZ771" s="43"/>
      <c r="BA771" s="43"/>
      <c r="BB771" s="43"/>
      <c r="BC771" s="43"/>
      <c r="BD771" s="43"/>
      <c r="BE771" s="43"/>
      <c r="BF771" s="43"/>
      <c r="BG771" s="43"/>
      <c r="BH771" s="43"/>
      <c r="BI771" s="43"/>
      <c r="BJ771" s="43"/>
      <c r="BK771" s="43"/>
      <c r="BL771" s="43"/>
      <c r="BM771" s="43"/>
      <c r="BN771" s="43"/>
      <c r="BO771" s="43"/>
      <c r="BP771" s="43"/>
      <c r="BQ771" s="43"/>
      <c r="BR771" s="43"/>
      <c r="BS771" s="43"/>
      <c r="BT771" s="43"/>
      <c r="BU771" s="43"/>
      <c r="BV771" s="43"/>
      <c r="BW771" s="43"/>
      <c r="BX771" s="43"/>
      <c r="BY771" s="43"/>
      <c r="BZ771" s="43"/>
      <c r="CA771" s="43"/>
      <c r="CB771" s="43"/>
      <c r="CC771" s="43"/>
      <c r="CD771" s="43"/>
      <c r="CE771" s="43"/>
      <c r="CF771" s="43"/>
      <c r="CG771" s="43"/>
      <c r="CH771" s="43"/>
      <c r="CI771" s="43"/>
      <c r="CJ771" s="43"/>
      <c r="CK771" s="43"/>
      <c r="CL771" s="43"/>
      <c r="CM771" s="43"/>
      <c r="CN771" s="43"/>
      <c r="CO771" s="43"/>
      <c r="CP771" s="43"/>
      <c r="CQ771" s="43"/>
      <c r="CR771" s="43"/>
      <c r="CS771" s="43"/>
      <c r="CT771" s="43"/>
      <c r="CU771" s="43"/>
      <c r="CV771" s="43"/>
      <c r="CW771" s="43"/>
      <c r="CX771" s="43"/>
      <c r="CY771" s="43"/>
      <c r="CZ771" s="43"/>
      <c r="DA771" s="43"/>
      <c r="DB771" s="43"/>
      <c r="DC771" s="43"/>
    </row>
    <row r="772" spans="1:107" x14ac:dyDescent="0.25">
      <c r="A772" s="41"/>
      <c r="B772" s="41"/>
      <c r="C772" s="41"/>
      <c r="D772" s="42"/>
      <c r="E772" s="42"/>
      <c r="F772" s="42"/>
      <c r="G772" s="42"/>
      <c r="H772" s="42"/>
      <c r="I772" s="42"/>
      <c r="J772" s="42"/>
      <c r="K772" s="42"/>
      <c r="L772" s="42"/>
      <c r="M772" s="42"/>
      <c r="N772" s="42"/>
      <c r="O772" s="42"/>
      <c r="P772" s="42"/>
      <c r="Q772" s="42"/>
      <c r="R772" s="42"/>
      <c r="S772" s="42"/>
      <c r="T772" s="42"/>
      <c r="U772" s="42"/>
      <c r="V772" s="42"/>
      <c r="W772" s="42"/>
      <c r="X772" s="42"/>
      <c r="Y772" s="42"/>
      <c r="Z772" s="42"/>
      <c r="AA772" s="42"/>
      <c r="AB772" s="43"/>
      <c r="AC772" s="43"/>
      <c r="AD772" s="43"/>
      <c r="AE772" s="43"/>
      <c r="AF772" s="43"/>
      <c r="AG772" s="43"/>
      <c r="AH772" s="43"/>
      <c r="AI772" s="43"/>
      <c r="AJ772" s="43"/>
      <c r="AK772" s="43"/>
      <c r="AL772" s="43"/>
      <c r="AM772" s="43"/>
      <c r="AN772" s="43"/>
      <c r="AO772" s="43"/>
      <c r="AP772" s="43"/>
      <c r="AQ772" s="43"/>
      <c r="AR772" s="43"/>
      <c r="AS772" s="43"/>
      <c r="AT772" s="43"/>
      <c r="AU772" s="43"/>
      <c r="AV772" s="43"/>
      <c r="AW772" s="43"/>
      <c r="AX772" s="43"/>
      <c r="AY772" s="43"/>
      <c r="AZ772" s="43"/>
      <c r="BA772" s="43"/>
      <c r="BB772" s="43"/>
      <c r="BC772" s="43"/>
      <c r="BD772" s="43"/>
      <c r="BE772" s="43"/>
      <c r="BF772" s="43"/>
      <c r="BG772" s="43"/>
      <c r="BH772" s="43"/>
      <c r="BI772" s="43"/>
      <c r="BJ772" s="43"/>
      <c r="BK772" s="43"/>
      <c r="BL772" s="43"/>
      <c r="BM772" s="43"/>
      <c r="BN772" s="43"/>
      <c r="BO772" s="43"/>
      <c r="BP772" s="43"/>
      <c r="BQ772" s="43"/>
      <c r="BR772" s="43"/>
      <c r="BS772" s="43"/>
      <c r="BT772" s="43"/>
      <c r="BU772" s="43"/>
      <c r="BV772" s="43"/>
      <c r="BW772" s="43"/>
      <c r="BX772" s="43"/>
      <c r="BY772" s="43"/>
      <c r="BZ772" s="43"/>
      <c r="CA772" s="43"/>
      <c r="CB772" s="43"/>
      <c r="CC772" s="43"/>
      <c r="CD772" s="43"/>
      <c r="CE772" s="43"/>
      <c r="CF772" s="43"/>
      <c r="CG772" s="43"/>
      <c r="CH772" s="43"/>
      <c r="CI772" s="43"/>
      <c r="CJ772" s="43"/>
      <c r="CK772" s="43"/>
      <c r="CL772" s="43"/>
      <c r="CM772" s="43"/>
      <c r="CN772" s="43"/>
      <c r="CO772" s="43"/>
      <c r="CP772" s="43"/>
      <c r="CQ772" s="43"/>
      <c r="CR772" s="43"/>
      <c r="CS772" s="43"/>
      <c r="CT772" s="43"/>
      <c r="CU772" s="43"/>
      <c r="CV772" s="43"/>
      <c r="CW772" s="43"/>
      <c r="CX772" s="43"/>
      <c r="CY772" s="43"/>
      <c r="CZ772" s="43"/>
      <c r="DA772" s="43"/>
      <c r="DB772" s="43"/>
      <c r="DC772" s="43"/>
    </row>
    <row r="773" spans="1:107" x14ac:dyDescent="0.25">
      <c r="A773" s="41"/>
      <c r="B773" s="41"/>
      <c r="C773" s="41"/>
      <c r="D773" s="42"/>
      <c r="E773" s="42"/>
      <c r="F773" s="42"/>
      <c r="G773" s="42"/>
      <c r="H773" s="42"/>
      <c r="I773" s="42"/>
      <c r="J773" s="42"/>
      <c r="K773" s="42"/>
      <c r="L773" s="42"/>
      <c r="M773" s="42"/>
      <c r="N773" s="42"/>
      <c r="O773" s="42"/>
      <c r="P773" s="42"/>
      <c r="Q773" s="42"/>
      <c r="R773" s="42"/>
      <c r="S773" s="42"/>
      <c r="T773" s="42"/>
      <c r="U773" s="42"/>
      <c r="V773" s="42"/>
      <c r="W773" s="42"/>
      <c r="X773" s="42"/>
      <c r="Y773" s="42"/>
      <c r="Z773" s="42"/>
      <c r="AA773" s="42"/>
      <c r="AB773" s="43"/>
      <c r="AC773" s="43"/>
      <c r="AD773" s="43"/>
      <c r="AE773" s="43"/>
      <c r="AF773" s="43"/>
      <c r="AG773" s="43"/>
      <c r="AH773" s="43"/>
      <c r="AI773" s="43"/>
      <c r="AJ773" s="43"/>
      <c r="AK773" s="43"/>
      <c r="AL773" s="43"/>
      <c r="AM773" s="43"/>
      <c r="AN773" s="43"/>
      <c r="AO773" s="43"/>
      <c r="AP773" s="43"/>
      <c r="AQ773" s="43"/>
      <c r="AR773" s="43"/>
      <c r="AS773" s="43"/>
      <c r="AT773" s="43"/>
      <c r="AU773" s="43"/>
      <c r="AV773" s="43"/>
      <c r="AW773" s="43"/>
      <c r="AX773" s="43"/>
      <c r="AY773" s="43"/>
      <c r="AZ773" s="43"/>
      <c r="BA773" s="43"/>
      <c r="BB773" s="43"/>
      <c r="BC773" s="43"/>
      <c r="BD773" s="43"/>
      <c r="BE773" s="43"/>
      <c r="BF773" s="43"/>
      <c r="BG773" s="43"/>
      <c r="BH773" s="43"/>
      <c r="BI773" s="43"/>
      <c r="BJ773" s="43"/>
      <c r="BK773" s="43"/>
      <c r="BL773" s="43"/>
      <c r="BM773" s="43"/>
      <c r="BN773" s="43"/>
      <c r="BO773" s="43"/>
      <c r="BP773" s="43"/>
      <c r="BQ773" s="43"/>
      <c r="BR773" s="43"/>
      <c r="BS773" s="43"/>
      <c r="BT773" s="43"/>
      <c r="BU773" s="43"/>
      <c r="BV773" s="43"/>
      <c r="BW773" s="43"/>
      <c r="BX773" s="43"/>
      <c r="BY773" s="43"/>
      <c r="BZ773" s="43"/>
      <c r="CA773" s="43"/>
      <c r="CB773" s="43"/>
      <c r="CC773" s="43"/>
      <c r="CD773" s="43"/>
      <c r="CE773" s="43"/>
      <c r="CF773" s="43"/>
      <c r="CG773" s="43"/>
      <c r="CH773" s="43"/>
      <c r="CI773" s="43"/>
      <c r="CJ773" s="43"/>
      <c r="CK773" s="43"/>
      <c r="CL773" s="43"/>
      <c r="CM773" s="43"/>
      <c r="CN773" s="43"/>
      <c r="CO773" s="43"/>
      <c r="CP773" s="43"/>
      <c r="CQ773" s="43"/>
      <c r="CR773" s="43"/>
      <c r="CS773" s="43"/>
      <c r="CT773" s="43"/>
      <c r="CU773" s="43"/>
      <c r="CV773" s="43"/>
      <c r="CW773" s="43"/>
      <c r="CX773" s="43"/>
      <c r="CY773" s="43"/>
      <c r="CZ773" s="43"/>
      <c r="DA773" s="43"/>
      <c r="DB773" s="43"/>
      <c r="DC773" s="43"/>
    </row>
    <row r="774" spans="1:107" x14ac:dyDescent="0.25">
      <c r="A774" s="41"/>
      <c r="B774" s="41"/>
      <c r="C774" s="41"/>
      <c r="D774" s="42"/>
      <c r="E774" s="42"/>
      <c r="F774" s="42"/>
      <c r="G774" s="42"/>
      <c r="H774" s="42"/>
      <c r="I774" s="42"/>
      <c r="J774" s="42"/>
      <c r="K774" s="42"/>
      <c r="L774" s="42"/>
      <c r="M774" s="42"/>
      <c r="N774" s="42"/>
      <c r="O774" s="42"/>
      <c r="P774" s="42"/>
      <c r="Q774" s="42"/>
      <c r="R774" s="42"/>
      <c r="S774" s="42"/>
      <c r="T774" s="42"/>
      <c r="U774" s="42"/>
      <c r="V774" s="42"/>
      <c r="W774" s="42"/>
      <c r="X774" s="42"/>
      <c r="Y774" s="42"/>
      <c r="Z774" s="42"/>
      <c r="AA774" s="42"/>
      <c r="AB774" s="43"/>
      <c r="AC774" s="43"/>
      <c r="AD774" s="43"/>
      <c r="AE774" s="43"/>
      <c r="AF774" s="43"/>
      <c r="AG774" s="43"/>
      <c r="AH774" s="43"/>
      <c r="AI774" s="43"/>
      <c r="AJ774" s="43"/>
      <c r="AK774" s="43"/>
      <c r="AL774" s="43"/>
      <c r="AM774" s="43"/>
      <c r="AN774" s="43"/>
      <c r="AO774" s="43"/>
      <c r="AP774" s="43"/>
      <c r="AQ774" s="43"/>
      <c r="AR774" s="43"/>
      <c r="AS774" s="43"/>
      <c r="AT774" s="43"/>
      <c r="AU774" s="43"/>
      <c r="AV774" s="43"/>
      <c r="AW774" s="43"/>
      <c r="AX774" s="43"/>
      <c r="AY774" s="43"/>
      <c r="AZ774" s="43"/>
      <c r="BA774" s="43"/>
      <c r="BB774" s="43"/>
      <c r="BC774" s="43"/>
      <c r="BD774" s="43"/>
      <c r="BE774" s="43"/>
      <c r="BF774" s="43"/>
      <c r="BG774" s="43"/>
      <c r="BH774" s="43"/>
      <c r="BI774" s="43"/>
      <c r="BJ774" s="43"/>
      <c r="BK774" s="43"/>
      <c r="BL774" s="43"/>
      <c r="BM774" s="43"/>
      <c r="BN774" s="43"/>
      <c r="BO774" s="43"/>
      <c r="BP774" s="43"/>
      <c r="BQ774" s="43"/>
      <c r="BR774" s="43"/>
      <c r="BS774" s="43"/>
      <c r="BT774" s="43"/>
      <c r="BU774" s="43"/>
      <c r="BV774" s="43"/>
      <c r="BW774" s="43"/>
      <c r="BX774" s="43"/>
      <c r="BY774" s="43"/>
      <c r="BZ774" s="43"/>
      <c r="CA774" s="43"/>
      <c r="CB774" s="43"/>
      <c r="CC774" s="43"/>
      <c r="CD774" s="43"/>
      <c r="CE774" s="43"/>
      <c r="CF774" s="43"/>
      <c r="CG774" s="43"/>
      <c r="CH774" s="43"/>
      <c r="CI774" s="43"/>
      <c r="CJ774" s="43"/>
      <c r="CK774" s="43"/>
      <c r="CL774" s="43"/>
      <c r="CM774" s="43"/>
      <c r="CN774" s="43"/>
      <c r="CO774" s="43"/>
      <c r="CP774" s="43"/>
      <c r="CQ774" s="43"/>
      <c r="CR774" s="43"/>
      <c r="CS774" s="43"/>
      <c r="CT774" s="43"/>
      <c r="CU774" s="43"/>
      <c r="CV774" s="43"/>
      <c r="CW774" s="43"/>
      <c r="CX774" s="43"/>
      <c r="CY774" s="43"/>
      <c r="CZ774" s="43"/>
      <c r="DA774" s="43"/>
      <c r="DB774" s="43"/>
      <c r="DC774" s="43"/>
    </row>
    <row r="775" spans="1:107" x14ac:dyDescent="0.25">
      <c r="A775" s="41"/>
      <c r="B775" s="41"/>
      <c r="C775" s="41"/>
      <c r="D775" s="42"/>
      <c r="E775" s="42"/>
      <c r="F775" s="42"/>
      <c r="G775" s="42"/>
      <c r="H775" s="42"/>
      <c r="I775" s="42"/>
      <c r="J775" s="42"/>
      <c r="K775" s="42"/>
      <c r="L775" s="42"/>
      <c r="M775" s="42"/>
      <c r="N775" s="42"/>
      <c r="O775" s="42"/>
      <c r="P775" s="42"/>
      <c r="Q775" s="42"/>
      <c r="R775" s="42"/>
      <c r="S775" s="42"/>
      <c r="T775" s="42"/>
      <c r="U775" s="42"/>
      <c r="V775" s="42"/>
      <c r="W775" s="42"/>
      <c r="X775" s="42"/>
      <c r="Y775" s="42"/>
      <c r="Z775" s="42"/>
      <c r="AA775" s="42"/>
      <c r="AB775" s="43"/>
      <c r="AC775" s="43"/>
      <c r="AD775" s="43"/>
      <c r="AE775" s="43"/>
      <c r="AF775" s="43"/>
      <c r="AG775" s="43"/>
      <c r="AH775" s="43"/>
      <c r="AI775" s="43"/>
      <c r="AJ775" s="43"/>
      <c r="AK775" s="43"/>
      <c r="AL775" s="43"/>
      <c r="AM775" s="43"/>
      <c r="AN775" s="43"/>
      <c r="AO775" s="43"/>
      <c r="AP775" s="43"/>
      <c r="AQ775" s="43"/>
      <c r="AR775" s="43"/>
      <c r="AS775" s="43"/>
      <c r="AT775" s="43"/>
      <c r="AU775" s="43"/>
      <c r="AV775" s="43"/>
      <c r="AW775" s="43"/>
      <c r="AX775" s="43"/>
      <c r="AY775" s="43"/>
      <c r="AZ775" s="43"/>
      <c r="BA775" s="43"/>
      <c r="BB775" s="43"/>
      <c r="BC775" s="43"/>
      <c r="BD775" s="43"/>
      <c r="BE775" s="43"/>
      <c r="BF775" s="43"/>
      <c r="BG775" s="43"/>
      <c r="BH775" s="43"/>
      <c r="BI775" s="43"/>
      <c r="BJ775" s="43"/>
      <c r="BK775" s="43"/>
      <c r="BL775" s="43"/>
      <c r="BM775" s="43"/>
      <c r="BN775" s="43"/>
      <c r="BO775" s="43"/>
      <c r="BP775" s="43"/>
      <c r="BQ775" s="43"/>
      <c r="BR775" s="43"/>
      <c r="BS775" s="43"/>
      <c r="BT775" s="43"/>
      <c r="BU775" s="43"/>
      <c r="BV775" s="43"/>
      <c r="BW775" s="43"/>
      <c r="BX775" s="43"/>
      <c r="BY775" s="43"/>
      <c r="BZ775" s="43"/>
      <c r="CA775" s="43"/>
      <c r="CB775" s="43"/>
      <c r="CC775" s="43"/>
      <c r="CD775" s="43"/>
      <c r="CE775" s="43"/>
      <c r="CF775" s="43"/>
      <c r="CG775" s="43"/>
      <c r="CH775" s="43"/>
      <c r="CI775" s="43"/>
      <c r="CJ775" s="43"/>
      <c r="CK775" s="43"/>
      <c r="CL775" s="43"/>
      <c r="CM775" s="43"/>
      <c r="CN775" s="43"/>
      <c r="CO775" s="43"/>
      <c r="CP775" s="43"/>
      <c r="CQ775" s="43"/>
      <c r="CR775" s="43"/>
      <c r="CS775" s="43"/>
      <c r="CT775" s="43"/>
      <c r="CU775" s="43"/>
      <c r="CV775" s="43"/>
      <c r="CW775" s="43"/>
      <c r="CX775" s="43"/>
      <c r="CY775" s="43"/>
      <c r="CZ775" s="43"/>
      <c r="DA775" s="43"/>
      <c r="DB775" s="43"/>
      <c r="DC775" s="43"/>
    </row>
    <row r="776" spans="1:107" x14ac:dyDescent="0.25">
      <c r="A776" s="41"/>
      <c r="B776" s="41"/>
      <c r="C776" s="41"/>
      <c r="D776" s="42"/>
      <c r="E776" s="42"/>
      <c r="F776" s="42"/>
      <c r="G776" s="42"/>
      <c r="H776" s="42"/>
      <c r="I776" s="42"/>
      <c r="J776" s="42"/>
      <c r="K776" s="42"/>
      <c r="L776" s="42"/>
      <c r="M776" s="42"/>
      <c r="N776" s="42"/>
      <c r="O776" s="42"/>
      <c r="P776" s="42"/>
      <c r="Q776" s="42"/>
      <c r="R776" s="42"/>
      <c r="S776" s="42"/>
      <c r="T776" s="42"/>
      <c r="U776" s="42"/>
      <c r="V776" s="42"/>
      <c r="W776" s="42"/>
      <c r="X776" s="42"/>
      <c r="Y776" s="42"/>
      <c r="Z776" s="42"/>
      <c r="AA776" s="42"/>
      <c r="AB776" s="43"/>
      <c r="AC776" s="43"/>
      <c r="AD776" s="43"/>
      <c r="AE776" s="43"/>
      <c r="AF776" s="43"/>
      <c r="AG776" s="43"/>
      <c r="AH776" s="43"/>
      <c r="AI776" s="43"/>
      <c r="AJ776" s="43"/>
      <c r="AK776" s="43"/>
      <c r="AL776" s="43"/>
      <c r="AM776" s="43"/>
      <c r="AN776" s="43"/>
      <c r="AO776" s="43"/>
      <c r="AP776" s="43"/>
      <c r="AQ776" s="43"/>
      <c r="AR776" s="43"/>
      <c r="AS776" s="43"/>
      <c r="AT776" s="43"/>
      <c r="AU776" s="43"/>
      <c r="AV776" s="43"/>
      <c r="AW776" s="43"/>
      <c r="AX776" s="43"/>
      <c r="AY776" s="43"/>
      <c r="AZ776" s="43"/>
      <c r="BA776" s="43"/>
      <c r="BB776" s="43"/>
      <c r="BC776" s="43"/>
      <c r="BD776" s="43"/>
      <c r="BE776" s="43"/>
      <c r="BF776" s="43"/>
      <c r="BG776" s="43"/>
      <c r="BH776" s="43"/>
      <c r="BI776" s="43"/>
      <c r="BJ776" s="43"/>
      <c r="BK776" s="43"/>
      <c r="BL776" s="43"/>
      <c r="BM776" s="43"/>
      <c r="BN776" s="43"/>
      <c r="BO776" s="43"/>
      <c r="BP776" s="43"/>
      <c r="BQ776" s="43"/>
      <c r="BR776" s="43"/>
      <c r="BS776" s="43"/>
      <c r="BT776" s="43"/>
      <c r="BU776" s="43"/>
      <c r="BV776" s="43"/>
      <c r="BW776" s="43"/>
      <c r="BX776" s="43"/>
      <c r="BY776" s="43"/>
      <c r="BZ776" s="43"/>
      <c r="CA776" s="43"/>
      <c r="CB776" s="43"/>
      <c r="CC776" s="43"/>
      <c r="CD776" s="43"/>
      <c r="CE776" s="43"/>
      <c r="CF776" s="43"/>
      <c r="CG776" s="43"/>
      <c r="CH776" s="43"/>
      <c r="CI776" s="43"/>
      <c r="CJ776" s="43"/>
      <c r="CK776" s="43"/>
      <c r="CL776" s="43"/>
      <c r="CM776" s="43"/>
      <c r="CN776" s="43"/>
      <c r="CO776" s="43"/>
      <c r="CP776" s="43"/>
      <c r="CQ776" s="43"/>
      <c r="CR776" s="43"/>
      <c r="CS776" s="43"/>
      <c r="CT776" s="43"/>
      <c r="CU776" s="43"/>
      <c r="CV776" s="43"/>
      <c r="CW776" s="43"/>
      <c r="CX776" s="43"/>
      <c r="CY776" s="43"/>
      <c r="CZ776" s="43"/>
      <c r="DA776" s="43"/>
      <c r="DB776" s="43"/>
      <c r="DC776" s="43"/>
    </row>
    <row r="777" spans="1:107" x14ac:dyDescent="0.25">
      <c r="A777" s="41"/>
      <c r="B777" s="41"/>
      <c r="C777" s="41"/>
      <c r="D777" s="42"/>
      <c r="E777" s="42"/>
      <c r="F777" s="42"/>
      <c r="G777" s="42"/>
      <c r="H777" s="42"/>
      <c r="I777" s="42"/>
      <c r="J777" s="42"/>
      <c r="K777" s="42"/>
      <c r="L777" s="42"/>
      <c r="M777" s="42"/>
      <c r="N777" s="42"/>
      <c r="O777" s="42"/>
      <c r="P777" s="42"/>
      <c r="Q777" s="42"/>
      <c r="R777" s="42"/>
      <c r="S777" s="42"/>
      <c r="T777" s="42"/>
      <c r="U777" s="42"/>
      <c r="V777" s="42"/>
      <c r="W777" s="42"/>
      <c r="X777" s="42"/>
      <c r="Y777" s="42"/>
      <c r="Z777" s="42"/>
      <c r="AA777" s="42"/>
      <c r="AB777" s="43"/>
      <c r="AC777" s="43"/>
      <c r="AD777" s="43"/>
      <c r="AE777" s="43"/>
      <c r="AF777" s="43"/>
      <c r="AG777" s="43"/>
      <c r="AH777" s="43"/>
      <c r="AI777" s="43"/>
      <c r="AJ777" s="43"/>
      <c r="AK777" s="43"/>
      <c r="AL777" s="43"/>
      <c r="AM777" s="43"/>
      <c r="AN777" s="43"/>
      <c r="AO777" s="43"/>
      <c r="AP777" s="43"/>
      <c r="AQ777" s="43"/>
      <c r="AR777" s="43"/>
      <c r="AS777" s="43"/>
      <c r="AT777" s="43"/>
      <c r="AU777" s="43"/>
      <c r="AV777" s="43"/>
      <c r="AW777" s="43"/>
      <c r="AX777" s="43"/>
      <c r="AY777" s="43"/>
      <c r="AZ777" s="43"/>
      <c r="BA777" s="43"/>
      <c r="BB777" s="43"/>
      <c r="BC777" s="43"/>
      <c r="BD777" s="43"/>
      <c r="BE777" s="43"/>
      <c r="BF777" s="43"/>
      <c r="BG777" s="43"/>
      <c r="BH777" s="43"/>
      <c r="BI777" s="43"/>
      <c r="BJ777" s="43"/>
      <c r="BK777" s="43"/>
      <c r="BL777" s="43"/>
      <c r="BM777" s="43"/>
      <c r="BN777" s="43"/>
      <c r="BO777" s="43"/>
      <c r="BP777" s="43"/>
      <c r="BQ777" s="43"/>
      <c r="BR777" s="43"/>
      <c r="BS777" s="43"/>
      <c r="BT777" s="43"/>
      <c r="BU777" s="43"/>
      <c r="BV777" s="43"/>
      <c r="BW777" s="43"/>
      <c r="BX777" s="43"/>
      <c r="BY777" s="43"/>
      <c r="BZ777" s="43"/>
      <c r="CA777" s="43"/>
      <c r="CB777" s="43"/>
      <c r="CC777" s="43"/>
      <c r="CD777" s="43"/>
      <c r="CE777" s="43"/>
      <c r="CF777" s="43"/>
      <c r="CG777" s="43"/>
      <c r="CH777" s="43"/>
      <c r="CI777" s="43"/>
      <c r="CJ777" s="43"/>
      <c r="CK777" s="43"/>
      <c r="CL777" s="43"/>
      <c r="CM777" s="43"/>
      <c r="CN777" s="43"/>
      <c r="CO777" s="43"/>
      <c r="CP777" s="43"/>
      <c r="CQ777" s="43"/>
      <c r="CR777" s="43"/>
      <c r="CS777" s="43"/>
      <c r="CT777" s="43"/>
      <c r="CU777" s="43"/>
      <c r="CV777" s="43"/>
      <c r="CW777" s="43"/>
      <c r="CX777" s="43"/>
      <c r="CY777" s="43"/>
      <c r="CZ777" s="43"/>
      <c r="DA777" s="43"/>
      <c r="DB777" s="43"/>
      <c r="DC777" s="43"/>
    </row>
    <row r="778" spans="1:107" x14ac:dyDescent="0.25">
      <c r="A778" s="41"/>
      <c r="B778" s="41"/>
      <c r="C778" s="41"/>
      <c r="D778" s="42"/>
      <c r="E778" s="42"/>
      <c r="F778" s="42"/>
      <c r="G778" s="42"/>
      <c r="H778" s="42"/>
      <c r="I778" s="42"/>
      <c r="J778" s="42"/>
      <c r="K778" s="42"/>
      <c r="L778" s="42"/>
      <c r="M778" s="42"/>
      <c r="N778" s="42"/>
      <c r="O778" s="42"/>
      <c r="P778" s="42"/>
      <c r="Q778" s="42"/>
      <c r="R778" s="42"/>
      <c r="S778" s="42"/>
      <c r="T778" s="42"/>
      <c r="U778" s="42"/>
      <c r="V778" s="42"/>
      <c r="W778" s="42"/>
      <c r="X778" s="42"/>
      <c r="Y778" s="42"/>
      <c r="Z778" s="42"/>
      <c r="AA778" s="42"/>
      <c r="AB778" s="43"/>
      <c r="AC778" s="43"/>
      <c r="AD778" s="43"/>
      <c r="AE778" s="43"/>
      <c r="AF778" s="43"/>
      <c r="AG778" s="43"/>
      <c r="AH778" s="43"/>
      <c r="AI778" s="43"/>
      <c r="AJ778" s="43"/>
      <c r="AK778" s="43"/>
      <c r="AL778" s="43"/>
      <c r="AM778" s="43"/>
      <c r="AN778" s="43"/>
      <c r="AO778" s="43"/>
      <c r="AP778" s="43"/>
      <c r="AQ778" s="43"/>
      <c r="AR778" s="43"/>
      <c r="AS778" s="43"/>
      <c r="AT778" s="43"/>
      <c r="AU778" s="43"/>
      <c r="AV778" s="43"/>
      <c r="AW778" s="43"/>
      <c r="AX778" s="43"/>
      <c r="AY778" s="43"/>
      <c r="AZ778" s="43"/>
      <c r="BA778" s="43"/>
      <c r="BB778" s="43"/>
      <c r="BC778" s="43"/>
      <c r="BD778" s="43"/>
      <c r="BE778" s="43"/>
      <c r="BF778" s="43"/>
      <c r="BG778" s="43"/>
      <c r="BH778" s="43"/>
      <c r="BI778" s="43"/>
      <c r="BJ778" s="43"/>
      <c r="BK778" s="43"/>
      <c r="BL778" s="43"/>
      <c r="BM778" s="43"/>
      <c r="BN778" s="43"/>
      <c r="BO778" s="43"/>
      <c r="BP778" s="43"/>
      <c r="BQ778" s="43"/>
      <c r="BR778" s="43"/>
      <c r="BS778" s="43"/>
      <c r="BT778" s="43"/>
      <c r="BU778" s="43"/>
      <c r="BV778" s="43"/>
      <c r="BW778" s="43"/>
      <c r="BX778" s="43"/>
      <c r="BY778" s="43"/>
      <c r="BZ778" s="43"/>
      <c r="CA778" s="43"/>
      <c r="CB778" s="43"/>
      <c r="CC778" s="43"/>
      <c r="CD778" s="43"/>
      <c r="CE778" s="43"/>
      <c r="CF778" s="43"/>
      <c r="CG778" s="43"/>
      <c r="CH778" s="43"/>
      <c r="CI778" s="43"/>
      <c r="CJ778" s="43"/>
      <c r="CK778" s="43"/>
      <c r="CL778" s="43"/>
      <c r="CM778" s="43"/>
      <c r="CN778" s="43"/>
      <c r="CO778" s="43"/>
      <c r="CP778" s="43"/>
      <c r="CQ778" s="43"/>
      <c r="CR778" s="43"/>
      <c r="CS778" s="43"/>
      <c r="CT778" s="43"/>
      <c r="CU778" s="43"/>
      <c r="CV778" s="43"/>
      <c r="CW778" s="43"/>
      <c r="CX778" s="43"/>
      <c r="CY778" s="43"/>
      <c r="CZ778" s="43"/>
      <c r="DA778" s="43"/>
      <c r="DB778" s="43"/>
      <c r="DC778" s="43"/>
    </row>
    <row r="779" spans="1:107" x14ac:dyDescent="0.25">
      <c r="A779" s="41"/>
      <c r="B779" s="41"/>
      <c r="C779" s="41"/>
      <c r="D779" s="42"/>
      <c r="E779" s="42"/>
      <c r="F779" s="42"/>
      <c r="G779" s="42"/>
      <c r="H779" s="42"/>
      <c r="I779" s="42"/>
      <c r="J779" s="42"/>
      <c r="K779" s="42"/>
      <c r="L779" s="42"/>
      <c r="M779" s="42"/>
      <c r="N779" s="42"/>
      <c r="O779" s="42"/>
      <c r="P779" s="42"/>
      <c r="Q779" s="42"/>
      <c r="R779" s="42"/>
      <c r="S779" s="42"/>
      <c r="T779" s="42"/>
      <c r="U779" s="42"/>
      <c r="V779" s="42"/>
      <c r="W779" s="42"/>
      <c r="X779" s="42"/>
      <c r="Y779" s="42"/>
      <c r="Z779" s="42"/>
      <c r="AA779" s="42"/>
      <c r="AB779" s="43"/>
      <c r="AC779" s="43"/>
      <c r="AD779" s="43"/>
      <c r="AE779" s="43"/>
      <c r="AF779" s="43"/>
      <c r="AG779" s="43"/>
      <c r="AH779" s="43"/>
      <c r="AI779" s="43"/>
      <c r="AJ779" s="43"/>
      <c r="AK779" s="43"/>
      <c r="AL779" s="43"/>
      <c r="AM779" s="43"/>
      <c r="AN779" s="43"/>
      <c r="AO779" s="43"/>
      <c r="AP779" s="43"/>
      <c r="AQ779" s="43"/>
      <c r="AR779" s="43"/>
      <c r="AS779" s="43"/>
      <c r="AT779" s="43"/>
      <c r="AU779" s="43"/>
      <c r="AV779" s="43"/>
      <c r="AW779" s="43"/>
      <c r="AX779" s="43"/>
      <c r="AY779" s="43"/>
      <c r="AZ779" s="43"/>
      <c r="BA779" s="43"/>
      <c r="BB779" s="43"/>
      <c r="BC779" s="43"/>
      <c r="BD779" s="43"/>
      <c r="BE779" s="43"/>
      <c r="BF779" s="43"/>
      <c r="BG779" s="43"/>
      <c r="BH779" s="43"/>
      <c r="BI779" s="43"/>
      <c r="BJ779" s="43"/>
      <c r="BK779" s="43"/>
      <c r="BL779" s="43"/>
      <c r="BM779" s="43"/>
      <c r="BN779" s="43"/>
      <c r="BO779" s="43"/>
      <c r="BP779" s="43"/>
      <c r="BQ779" s="43"/>
      <c r="BR779" s="43"/>
      <c r="BS779" s="43"/>
      <c r="BT779" s="43"/>
      <c r="BU779" s="43"/>
      <c r="BV779" s="43"/>
      <c r="BW779" s="43"/>
      <c r="BX779" s="43"/>
      <c r="BY779" s="43"/>
      <c r="BZ779" s="43"/>
      <c r="CA779" s="43"/>
      <c r="CB779" s="43"/>
      <c r="CC779" s="43"/>
      <c r="CD779" s="43"/>
      <c r="CE779" s="43"/>
      <c r="CF779" s="43"/>
      <c r="CG779" s="43"/>
      <c r="CH779" s="43"/>
      <c r="CI779" s="43"/>
      <c r="CJ779" s="43"/>
      <c r="CK779" s="43"/>
      <c r="CL779" s="43"/>
      <c r="CM779" s="43"/>
      <c r="CN779" s="43"/>
      <c r="CO779" s="43"/>
      <c r="CP779" s="43"/>
      <c r="CQ779" s="43"/>
      <c r="CR779" s="43"/>
      <c r="CS779" s="43"/>
      <c r="CT779" s="43"/>
      <c r="CU779" s="43"/>
      <c r="CV779" s="43"/>
      <c r="CW779" s="43"/>
      <c r="CX779" s="43"/>
      <c r="CY779" s="43"/>
      <c r="CZ779" s="43"/>
      <c r="DA779" s="43"/>
      <c r="DB779" s="43"/>
      <c r="DC779" s="43"/>
    </row>
    <row r="780" spans="1:107" x14ac:dyDescent="0.25">
      <c r="A780" s="41"/>
      <c r="B780" s="41"/>
      <c r="C780" s="41"/>
      <c r="D780" s="42"/>
      <c r="E780" s="42"/>
      <c r="F780" s="42"/>
      <c r="G780" s="42"/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  <c r="AB780" s="43"/>
      <c r="AC780" s="43"/>
      <c r="AD780" s="43"/>
      <c r="AE780" s="43"/>
      <c r="AF780" s="43"/>
      <c r="AG780" s="43"/>
      <c r="AH780" s="43"/>
      <c r="AI780" s="43"/>
      <c r="AJ780" s="43"/>
      <c r="AK780" s="43"/>
      <c r="AL780" s="43"/>
      <c r="AM780" s="43"/>
      <c r="AN780" s="43"/>
      <c r="AO780" s="43"/>
      <c r="AP780" s="43"/>
      <c r="AQ780" s="43"/>
      <c r="AR780" s="43"/>
      <c r="AS780" s="43"/>
      <c r="AT780" s="43"/>
      <c r="AU780" s="43"/>
      <c r="AV780" s="43"/>
      <c r="AW780" s="43"/>
      <c r="AX780" s="43"/>
      <c r="AY780" s="43"/>
      <c r="AZ780" s="43"/>
      <c r="BA780" s="43"/>
      <c r="BB780" s="43"/>
      <c r="BC780" s="43"/>
      <c r="BD780" s="43"/>
      <c r="BE780" s="43"/>
      <c r="BF780" s="43"/>
      <c r="BG780" s="43"/>
      <c r="BH780" s="43"/>
      <c r="BI780" s="43"/>
      <c r="BJ780" s="43"/>
      <c r="BK780" s="43"/>
      <c r="BL780" s="43"/>
      <c r="BM780" s="43"/>
      <c r="BN780" s="43"/>
      <c r="BO780" s="43"/>
      <c r="BP780" s="43"/>
      <c r="BQ780" s="43"/>
      <c r="BR780" s="43"/>
      <c r="BS780" s="43"/>
      <c r="BT780" s="43"/>
      <c r="BU780" s="43"/>
      <c r="BV780" s="43"/>
      <c r="BW780" s="43"/>
      <c r="BX780" s="43"/>
      <c r="BY780" s="43"/>
      <c r="BZ780" s="43"/>
      <c r="CA780" s="43"/>
      <c r="CB780" s="43"/>
      <c r="CC780" s="43"/>
      <c r="CD780" s="43"/>
      <c r="CE780" s="43"/>
      <c r="CF780" s="43"/>
      <c r="CG780" s="43"/>
      <c r="CH780" s="43"/>
      <c r="CI780" s="43"/>
      <c r="CJ780" s="43"/>
      <c r="CK780" s="43"/>
      <c r="CL780" s="43"/>
      <c r="CM780" s="43"/>
      <c r="CN780" s="43"/>
      <c r="CO780" s="43"/>
      <c r="CP780" s="43"/>
      <c r="CQ780" s="43"/>
      <c r="CR780" s="43"/>
      <c r="CS780" s="43"/>
      <c r="CT780" s="43"/>
      <c r="CU780" s="43"/>
      <c r="CV780" s="43"/>
      <c r="CW780" s="43"/>
      <c r="CX780" s="43"/>
      <c r="CY780" s="43"/>
      <c r="CZ780" s="43"/>
      <c r="DA780" s="43"/>
      <c r="DB780" s="43"/>
      <c r="DC780" s="43"/>
    </row>
    <row r="781" spans="1:107" x14ac:dyDescent="0.25">
      <c r="A781" s="41"/>
      <c r="B781" s="41"/>
      <c r="C781" s="41"/>
      <c r="D781" s="42"/>
      <c r="E781" s="42"/>
      <c r="F781" s="42"/>
      <c r="G781" s="42"/>
      <c r="H781" s="42"/>
      <c r="I781" s="42"/>
      <c r="J781" s="42"/>
      <c r="K781" s="42"/>
      <c r="L781" s="42"/>
      <c r="M781" s="42"/>
      <c r="N781" s="42"/>
      <c r="O781" s="42"/>
      <c r="P781" s="42"/>
      <c r="Q781" s="42"/>
      <c r="R781" s="42"/>
      <c r="S781" s="42"/>
      <c r="T781" s="42"/>
      <c r="U781" s="42"/>
      <c r="V781" s="42"/>
      <c r="W781" s="42"/>
      <c r="X781" s="42"/>
      <c r="Y781" s="42"/>
      <c r="Z781" s="42"/>
      <c r="AA781" s="42"/>
      <c r="AB781" s="43"/>
      <c r="AC781" s="43"/>
      <c r="AD781" s="43"/>
      <c r="AE781" s="43"/>
      <c r="AF781" s="43"/>
      <c r="AG781" s="43"/>
      <c r="AH781" s="43"/>
      <c r="AI781" s="43"/>
      <c r="AJ781" s="43"/>
      <c r="AK781" s="43"/>
      <c r="AL781" s="43"/>
      <c r="AM781" s="43"/>
      <c r="AN781" s="43"/>
      <c r="AO781" s="43"/>
      <c r="AP781" s="43"/>
      <c r="AQ781" s="43"/>
      <c r="AR781" s="43"/>
      <c r="AS781" s="43"/>
      <c r="AT781" s="43"/>
      <c r="AU781" s="43"/>
      <c r="AV781" s="43"/>
      <c r="AW781" s="43"/>
      <c r="AX781" s="43"/>
      <c r="AY781" s="43"/>
      <c r="AZ781" s="43"/>
      <c r="BA781" s="43"/>
      <c r="BB781" s="43"/>
      <c r="BC781" s="43"/>
      <c r="BD781" s="43"/>
      <c r="BE781" s="43"/>
      <c r="BF781" s="43"/>
      <c r="BG781" s="43"/>
      <c r="BH781" s="43"/>
      <c r="BI781" s="43"/>
      <c r="BJ781" s="43"/>
      <c r="BK781" s="43"/>
      <c r="BL781" s="43"/>
      <c r="BM781" s="43"/>
      <c r="BN781" s="43"/>
      <c r="BO781" s="43"/>
      <c r="BP781" s="43"/>
      <c r="BQ781" s="43"/>
      <c r="BR781" s="43"/>
      <c r="BS781" s="43"/>
      <c r="BT781" s="43"/>
      <c r="BU781" s="43"/>
      <c r="BV781" s="43"/>
      <c r="BW781" s="43"/>
      <c r="BX781" s="43"/>
      <c r="BY781" s="43"/>
      <c r="BZ781" s="43"/>
      <c r="CA781" s="43"/>
      <c r="CB781" s="43"/>
      <c r="CC781" s="43"/>
      <c r="CD781" s="43"/>
      <c r="CE781" s="43"/>
      <c r="CF781" s="43"/>
      <c r="CG781" s="43"/>
      <c r="CH781" s="43"/>
      <c r="CI781" s="43"/>
      <c r="CJ781" s="43"/>
      <c r="CK781" s="43"/>
      <c r="CL781" s="43"/>
      <c r="CM781" s="43"/>
      <c r="CN781" s="43"/>
      <c r="CO781" s="43"/>
      <c r="CP781" s="43"/>
      <c r="CQ781" s="43"/>
      <c r="CR781" s="43"/>
      <c r="CS781" s="43"/>
      <c r="CT781" s="43"/>
      <c r="CU781" s="43"/>
      <c r="CV781" s="43"/>
      <c r="CW781" s="43"/>
      <c r="CX781" s="43"/>
      <c r="CY781" s="43"/>
      <c r="CZ781" s="43"/>
      <c r="DA781" s="43"/>
      <c r="DB781" s="43"/>
      <c r="DC781" s="43"/>
    </row>
    <row r="782" spans="1:107" x14ac:dyDescent="0.25">
      <c r="A782" s="41"/>
      <c r="B782" s="41"/>
      <c r="C782" s="41"/>
      <c r="D782" s="42"/>
      <c r="E782" s="42"/>
      <c r="F782" s="42"/>
      <c r="G782" s="42"/>
      <c r="H782" s="42"/>
      <c r="I782" s="42"/>
      <c r="J782" s="42"/>
      <c r="K782" s="42"/>
      <c r="L782" s="42"/>
      <c r="M782" s="42"/>
      <c r="N782" s="42"/>
      <c r="O782" s="42"/>
      <c r="P782" s="42"/>
      <c r="Q782" s="42"/>
      <c r="R782" s="42"/>
      <c r="S782" s="42"/>
      <c r="T782" s="42"/>
      <c r="U782" s="42"/>
      <c r="V782" s="42"/>
      <c r="W782" s="42"/>
      <c r="X782" s="42"/>
      <c r="Y782" s="42"/>
      <c r="Z782" s="42"/>
      <c r="AA782" s="42"/>
      <c r="AB782" s="43"/>
      <c r="AC782" s="43"/>
      <c r="AD782" s="43"/>
      <c r="AE782" s="43"/>
      <c r="AF782" s="43"/>
      <c r="AG782" s="43"/>
      <c r="AH782" s="43"/>
      <c r="AI782" s="43"/>
      <c r="AJ782" s="43"/>
      <c r="AK782" s="43"/>
      <c r="AL782" s="43"/>
      <c r="AM782" s="43"/>
      <c r="AN782" s="43"/>
      <c r="AO782" s="43"/>
      <c r="AP782" s="43"/>
      <c r="AQ782" s="43"/>
      <c r="AR782" s="43"/>
      <c r="AS782" s="43"/>
      <c r="AT782" s="43"/>
      <c r="AU782" s="43"/>
      <c r="AV782" s="43"/>
      <c r="AW782" s="43"/>
      <c r="AX782" s="43"/>
      <c r="AY782" s="43"/>
      <c r="AZ782" s="43"/>
      <c r="BA782" s="43"/>
      <c r="BB782" s="43"/>
      <c r="BC782" s="43"/>
      <c r="BD782" s="43"/>
      <c r="BE782" s="43"/>
      <c r="BF782" s="43"/>
      <c r="BG782" s="43"/>
      <c r="BH782" s="43"/>
      <c r="BI782" s="43"/>
      <c r="BJ782" s="43"/>
      <c r="BK782" s="43"/>
      <c r="BL782" s="43"/>
      <c r="BM782" s="43"/>
      <c r="BN782" s="43"/>
      <c r="BO782" s="43"/>
      <c r="BP782" s="43"/>
      <c r="BQ782" s="43"/>
      <c r="BR782" s="43"/>
      <c r="BS782" s="43"/>
      <c r="BT782" s="43"/>
      <c r="BU782" s="43"/>
      <c r="BV782" s="43"/>
      <c r="BW782" s="43"/>
      <c r="BX782" s="43"/>
      <c r="BY782" s="43"/>
      <c r="BZ782" s="43"/>
      <c r="CA782" s="43"/>
      <c r="CB782" s="43"/>
      <c r="CC782" s="43"/>
      <c r="CD782" s="43"/>
      <c r="CE782" s="43"/>
      <c r="CF782" s="43"/>
      <c r="CG782" s="43"/>
      <c r="CH782" s="43"/>
      <c r="CI782" s="43"/>
      <c r="CJ782" s="43"/>
      <c r="CK782" s="43"/>
      <c r="CL782" s="43"/>
      <c r="CM782" s="43"/>
      <c r="CN782" s="43"/>
      <c r="CO782" s="43"/>
      <c r="CP782" s="43"/>
      <c r="CQ782" s="43"/>
      <c r="CR782" s="43"/>
      <c r="CS782" s="43"/>
      <c r="CT782" s="43"/>
      <c r="CU782" s="43"/>
      <c r="CV782" s="43"/>
      <c r="CW782" s="43"/>
      <c r="CX782" s="43"/>
      <c r="CY782" s="43"/>
      <c r="CZ782" s="43"/>
      <c r="DA782" s="43"/>
      <c r="DB782" s="43"/>
      <c r="DC782" s="43"/>
    </row>
    <row r="783" spans="1:107" x14ac:dyDescent="0.25">
      <c r="A783" s="41"/>
      <c r="B783" s="41"/>
      <c r="C783" s="41"/>
      <c r="D783" s="42"/>
      <c r="E783" s="42"/>
      <c r="F783" s="42"/>
      <c r="G783" s="42"/>
      <c r="H783" s="42"/>
      <c r="I783" s="42"/>
      <c r="J783" s="42"/>
      <c r="K783" s="42"/>
      <c r="L783" s="42"/>
      <c r="M783" s="42"/>
      <c r="N783" s="42"/>
      <c r="O783" s="42"/>
      <c r="P783" s="42"/>
      <c r="Q783" s="42"/>
      <c r="R783" s="42"/>
      <c r="S783" s="42"/>
      <c r="T783" s="42"/>
      <c r="U783" s="42"/>
      <c r="V783" s="42"/>
      <c r="W783" s="42"/>
      <c r="X783" s="42"/>
      <c r="Y783" s="42"/>
      <c r="Z783" s="42"/>
      <c r="AA783" s="42"/>
      <c r="AB783" s="43"/>
      <c r="AC783" s="43"/>
      <c r="AD783" s="43"/>
      <c r="AE783" s="43"/>
      <c r="AF783" s="43"/>
      <c r="AG783" s="43"/>
      <c r="AH783" s="43"/>
      <c r="AI783" s="43"/>
      <c r="AJ783" s="43"/>
      <c r="AK783" s="43"/>
      <c r="AL783" s="43"/>
      <c r="AM783" s="43"/>
      <c r="AN783" s="43"/>
      <c r="AO783" s="43"/>
      <c r="AP783" s="43"/>
      <c r="AQ783" s="43"/>
      <c r="AR783" s="43"/>
      <c r="AS783" s="43"/>
      <c r="AT783" s="43"/>
      <c r="AU783" s="43"/>
      <c r="AV783" s="43"/>
      <c r="AW783" s="43"/>
      <c r="AX783" s="43"/>
      <c r="AY783" s="43"/>
      <c r="AZ783" s="43"/>
      <c r="BA783" s="43"/>
      <c r="BB783" s="43"/>
      <c r="BC783" s="43"/>
      <c r="BD783" s="43"/>
      <c r="BE783" s="43"/>
      <c r="BF783" s="43"/>
      <c r="BG783" s="43"/>
      <c r="BH783" s="43"/>
      <c r="BI783" s="43"/>
      <c r="BJ783" s="43"/>
      <c r="BK783" s="43"/>
      <c r="BL783" s="43"/>
      <c r="BM783" s="43"/>
      <c r="BN783" s="43"/>
      <c r="BO783" s="43"/>
      <c r="BP783" s="43"/>
      <c r="BQ783" s="43"/>
      <c r="BR783" s="43"/>
      <c r="BS783" s="43"/>
      <c r="BT783" s="43"/>
      <c r="BU783" s="43"/>
      <c r="BV783" s="43"/>
      <c r="BW783" s="43"/>
      <c r="BX783" s="43"/>
      <c r="BY783" s="43"/>
      <c r="BZ783" s="43"/>
      <c r="CA783" s="43"/>
      <c r="CB783" s="43"/>
      <c r="CC783" s="43"/>
      <c r="CD783" s="43"/>
      <c r="CE783" s="43"/>
      <c r="CF783" s="43"/>
      <c r="CG783" s="43"/>
      <c r="CH783" s="43"/>
      <c r="CI783" s="43"/>
      <c r="CJ783" s="43"/>
      <c r="CK783" s="43"/>
      <c r="CL783" s="43"/>
      <c r="CM783" s="43"/>
      <c r="CN783" s="43"/>
      <c r="CO783" s="43"/>
      <c r="CP783" s="43"/>
      <c r="CQ783" s="43"/>
      <c r="CR783" s="43"/>
      <c r="CS783" s="43"/>
      <c r="CT783" s="43"/>
      <c r="CU783" s="43"/>
      <c r="CV783" s="43"/>
      <c r="CW783" s="43"/>
      <c r="CX783" s="43"/>
      <c r="CY783" s="43"/>
      <c r="CZ783" s="43"/>
      <c r="DA783" s="43"/>
      <c r="DB783" s="43"/>
      <c r="DC783" s="43"/>
    </row>
    <row r="784" spans="1:107" x14ac:dyDescent="0.25">
      <c r="A784" s="41"/>
      <c r="B784" s="41"/>
      <c r="C784" s="41"/>
      <c r="D784" s="42"/>
      <c r="E784" s="42"/>
      <c r="F784" s="42"/>
      <c r="G784" s="42"/>
      <c r="H784" s="42"/>
      <c r="I784" s="42"/>
      <c r="J784" s="42"/>
      <c r="K784" s="42"/>
      <c r="L784" s="42"/>
      <c r="M784" s="42"/>
      <c r="N784" s="42"/>
      <c r="O784" s="42"/>
      <c r="P784" s="42"/>
      <c r="Q784" s="42"/>
      <c r="R784" s="42"/>
      <c r="S784" s="42"/>
      <c r="T784" s="42"/>
      <c r="U784" s="42"/>
      <c r="V784" s="42"/>
      <c r="W784" s="42"/>
      <c r="X784" s="42"/>
      <c r="Y784" s="42"/>
      <c r="Z784" s="42"/>
      <c r="AA784" s="42"/>
      <c r="AB784" s="43"/>
      <c r="AC784" s="43"/>
      <c r="AD784" s="43"/>
      <c r="AE784" s="43"/>
      <c r="AF784" s="43"/>
      <c r="AG784" s="43"/>
      <c r="AH784" s="43"/>
      <c r="AI784" s="43"/>
      <c r="AJ784" s="43"/>
      <c r="AK784" s="43"/>
      <c r="AL784" s="43"/>
      <c r="AM784" s="43"/>
      <c r="AN784" s="43"/>
      <c r="AO784" s="43"/>
      <c r="AP784" s="43"/>
      <c r="AQ784" s="43"/>
      <c r="AR784" s="43"/>
      <c r="AS784" s="43"/>
      <c r="AT784" s="43"/>
      <c r="AU784" s="43"/>
      <c r="AV784" s="43"/>
      <c r="AW784" s="43"/>
      <c r="AX784" s="43"/>
      <c r="AY784" s="43"/>
      <c r="AZ784" s="43"/>
      <c r="BA784" s="43"/>
      <c r="BB784" s="43"/>
      <c r="BC784" s="43"/>
      <c r="BD784" s="43"/>
      <c r="BE784" s="43"/>
      <c r="BF784" s="43"/>
      <c r="BG784" s="43"/>
      <c r="BH784" s="43"/>
      <c r="BI784" s="43"/>
      <c r="BJ784" s="43"/>
      <c r="BK784" s="43"/>
      <c r="BL784" s="43"/>
      <c r="BM784" s="43"/>
      <c r="BN784" s="43"/>
      <c r="BO784" s="43"/>
      <c r="BP784" s="43"/>
      <c r="BQ784" s="43"/>
      <c r="BR784" s="43"/>
      <c r="BS784" s="43"/>
      <c r="BT784" s="43"/>
      <c r="BU784" s="43"/>
      <c r="BV784" s="43"/>
      <c r="BW784" s="43"/>
      <c r="BX784" s="43"/>
      <c r="BY784" s="43"/>
      <c r="BZ784" s="43"/>
      <c r="CA784" s="43"/>
      <c r="CB784" s="43"/>
      <c r="CC784" s="43"/>
      <c r="CD784" s="43"/>
      <c r="CE784" s="43"/>
      <c r="CF784" s="43"/>
      <c r="CG784" s="43"/>
      <c r="CH784" s="43"/>
      <c r="CI784" s="43"/>
      <c r="CJ784" s="43"/>
      <c r="CK784" s="43"/>
      <c r="CL784" s="43"/>
      <c r="CM784" s="43"/>
      <c r="CN784" s="43"/>
      <c r="CO784" s="43"/>
      <c r="CP784" s="43"/>
      <c r="CQ784" s="43"/>
      <c r="CR784" s="43"/>
      <c r="CS784" s="43"/>
      <c r="CT784" s="43"/>
      <c r="CU784" s="43"/>
      <c r="CV784" s="43"/>
      <c r="CW784" s="43"/>
      <c r="CX784" s="43"/>
      <c r="CY784" s="43"/>
      <c r="CZ784" s="43"/>
      <c r="DA784" s="43"/>
      <c r="DB784" s="43"/>
      <c r="DC784" s="43"/>
    </row>
    <row r="785" spans="1:107" x14ac:dyDescent="0.25">
      <c r="A785" s="41"/>
      <c r="B785" s="41"/>
      <c r="C785" s="41"/>
      <c r="D785" s="42"/>
      <c r="E785" s="42"/>
      <c r="F785" s="42"/>
      <c r="G785" s="42"/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  <c r="AB785" s="43"/>
      <c r="AC785" s="43"/>
      <c r="AD785" s="43"/>
      <c r="AE785" s="43"/>
      <c r="AF785" s="43"/>
      <c r="AG785" s="43"/>
      <c r="AH785" s="43"/>
      <c r="AI785" s="43"/>
      <c r="AJ785" s="43"/>
      <c r="AK785" s="43"/>
      <c r="AL785" s="43"/>
      <c r="AM785" s="43"/>
      <c r="AN785" s="43"/>
      <c r="AO785" s="43"/>
      <c r="AP785" s="43"/>
      <c r="AQ785" s="43"/>
      <c r="AR785" s="43"/>
      <c r="AS785" s="43"/>
      <c r="AT785" s="43"/>
      <c r="AU785" s="43"/>
      <c r="AV785" s="43"/>
      <c r="AW785" s="43"/>
      <c r="AX785" s="43"/>
      <c r="AY785" s="43"/>
      <c r="AZ785" s="43"/>
      <c r="BA785" s="43"/>
      <c r="BB785" s="43"/>
      <c r="BC785" s="43"/>
      <c r="BD785" s="43"/>
      <c r="BE785" s="43"/>
      <c r="BF785" s="43"/>
      <c r="BG785" s="43"/>
      <c r="BH785" s="43"/>
      <c r="BI785" s="43"/>
      <c r="BJ785" s="43"/>
      <c r="BK785" s="43"/>
      <c r="BL785" s="43"/>
      <c r="BM785" s="43"/>
      <c r="BN785" s="43"/>
      <c r="BO785" s="43"/>
      <c r="BP785" s="43"/>
      <c r="BQ785" s="43"/>
      <c r="BR785" s="43"/>
      <c r="BS785" s="43"/>
      <c r="BT785" s="43"/>
      <c r="BU785" s="43"/>
      <c r="BV785" s="43"/>
      <c r="BW785" s="43"/>
      <c r="BX785" s="43"/>
      <c r="BY785" s="43"/>
      <c r="BZ785" s="43"/>
      <c r="CA785" s="43"/>
      <c r="CB785" s="43"/>
      <c r="CC785" s="43"/>
      <c r="CD785" s="43"/>
      <c r="CE785" s="43"/>
      <c r="CF785" s="43"/>
      <c r="CG785" s="43"/>
      <c r="CH785" s="43"/>
      <c r="CI785" s="43"/>
      <c r="CJ785" s="43"/>
      <c r="CK785" s="43"/>
      <c r="CL785" s="43"/>
      <c r="CM785" s="43"/>
      <c r="CN785" s="43"/>
      <c r="CO785" s="43"/>
      <c r="CP785" s="43"/>
      <c r="CQ785" s="43"/>
      <c r="CR785" s="43"/>
      <c r="CS785" s="43"/>
      <c r="CT785" s="43"/>
      <c r="CU785" s="43"/>
      <c r="CV785" s="43"/>
      <c r="CW785" s="43"/>
      <c r="CX785" s="43"/>
      <c r="CY785" s="43"/>
      <c r="CZ785" s="43"/>
      <c r="DA785" s="43"/>
      <c r="DB785" s="43"/>
      <c r="DC785" s="43"/>
    </row>
    <row r="786" spans="1:107" x14ac:dyDescent="0.25">
      <c r="A786" s="41"/>
      <c r="B786" s="41"/>
      <c r="C786" s="41"/>
      <c r="D786" s="42"/>
      <c r="E786" s="42"/>
      <c r="F786" s="42"/>
      <c r="G786" s="42"/>
      <c r="H786" s="42"/>
      <c r="I786" s="42"/>
      <c r="J786" s="42"/>
      <c r="K786" s="42"/>
      <c r="L786" s="42"/>
      <c r="M786" s="42"/>
      <c r="N786" s="42"/>
      <c r="O786" s="42"/>
      <c r="P786" s="42"/>
      <c r="Q786" s="42"/>
      <c r="R786" s="42"/>
      <c r="S786" s="42"/>
      <c r="T786" s="42"/>
      <c r="U786" s="42"/>
      <c r="V786" s="42"/>
      <c r="W786" s="42"/>
      <c r="X786" s="42"/>
      <c r="Y786" s="42"/>
      <c r="Z786" s="42"/>
      <c r="AA786" s="42"/>
      <c r="AB786" s="43"/>
      <c r="AC786" s="43"/>
      <c r="AD786" s="43"/>
      <c r="AE786" s="43"/>
      <c r="AF786" s="43"/>
      <c r="AG786" s="43"/>
      <c r="AH786" s="43"/>
      <c r="AI786" s="43"/>
      <c r="AJ786" s="43"/>
      <c r="AK786" s="43"/>
      <c r="AL786" s="43"/>
      <c r="AM786" s="43"/>
      <c r="AN786" s="43"/>
      <c r="AO786" s="43"/>
      <c r="AP786" s="43"/>
      <c r="AQ786" s="43"/>
      <c r="AR786" s="43"/>
      <c r="AS786" s="43"/>
      <c r="AT786" s="43"/>
      <c r="AU786" s="43"/>
      <c r="AV786" s="43"/>
      <c r="AW786" s="43"/>
      <c r="AX786" s="43"/>
      <c r="AY786" s="43"/>
      <c r="AZ786" s="43"/>
      <c r="BA786" s="43"/>
      <c r="BB786" s="43"/>
      <c r="BC786" s="43"/>
      <c r="BD786" s="43"/>
      <c r="BE786" s="43"/>
      <c r="BF786" s="43"/>
      <c r="BG786" s="43"/>
      <c r="BH786" s="43"/>
      <c r="BI786" s="43"/>
      <c r="BJ786" s="43"/>
      <c r="BK786" s="43"/>
      <c r="BL786" s="43"/>
      <c r="BM786" s="43"/>
      <c r="BN786" s="43"/>
      <c r="BO786" s="43"/>
      <c r="BP786" s="43"/>
      <c r="BQ786" s="43"/>
      <c r="BR786" s="43"/>
      <c r="BS786" s="43"/>
      <c r="BT786" s="43"/>
      <c r="BU786" s="43"/>
      <c r="BV786" s="43"/>
      <c r="BW786" s="43"/>
      <c r="BX786" s="43"/>
      <c r="BY786" s="43"/>
      <c r="BZ786" s="43"/>
      <c r="CA786" s="43"/>
      <c r="CB786" s="43"/>
      <c r="CC786" s="43"/>
      <c r="CD786" s="43"/>
      <c r="CE786" s="43"/>
      <c r="CF786" s="43"/>
      <c r="CG786" s="43"/>
      <c r="CH786" s="43"/>
      <c r="CI786" s="43"/>
      <c r="CJ786" s="43"/>
      <c r="CK786" s="43"/>
      <c r="CL786" s="43"/>
      <c r="CM786" s="43"/>
      <c r="CN786" s="43"/>
      <c r="CO786" s="43"/>
      <c r="CP786" s="43"/>
      <c r="CQ786" s="43"/>
      <c r="CR786" s="43"/>
      <c r="CS786" s="43"/>
      <c r="CT786" s="43"/>
      <c r="CU786" s="43"/>
      <c r="CV786" s="43"/>
      <c r="CW786" s="43"/>
      <c r="CX786" s="43"/>
      <c r="CY786" s="43"/>
      <c r="CZ786" s="43"/>
      <c r="DA786" s="43"/>
      <c r="DB786" s="43"/>
      <c r="DC786" s="43"/>
    </row>
    <row r="787" spans="1:107" x14ac:dyDescent="0.25">
      <c r="A787" s="41"/>
      <c r="B787" s="41"/>
      <c r="C787" s="41"/>
      <c r="D787" s="42"/>
      <c r="E787" s="42"/>
      <c r="F787" s="42"/>
      <c r="G787" s="42"/>
      <c r="H787" s="42"/>
      <c r="I787" s="42"/>
      <c r="J787" s="42"/>
      <c r="K787" s="42"/>
      <c r="L787" s="42"/>
      <c r="M787" s="42"/>
      <c r="N787" s="42"/>
      <c r="O787" s="42"/>
      <c r="P787" s="42"/>
      <c r="Q787" s="42"/>
      <c r="R787" s="42"/>
      <c r="S787" s="42"/>
      <c r="T787" s="42"/>
      <c r="U787" s="42"/>
      <c r="V787" s="42"/>
      <c r="W787" s="42"/>
      <c r="X787" s="42"/>
      <c r="Y787" s="42"/>
      <c r="Z787" s="42"/>
      <c r="AA787" s="42"/>
      <c r="AB787" s="43"/>
      <c r="AC787" s="43"/>
      <c r="AD787" s="43"/>
      <c r="AE787" s="43"/>
      <c r="AF787" s="43"/>
      <c r="AG787" s="43"/>
      <c r="AH787" s="43"/>
      <c r="AI787" s="43"/>
      <c r="AJ787" s="43"/>
      <c r="AK787" s="43"/>
      <c r="AL787" s="43"/>
      <c r="AM787" s="43"/>
      <c r="AN787" s="43"/>
      <c r="AO787" s="43"/>
      <c r="AP787" s="43"/>
      <c r="AQ787" s="43"/>
      <c r="AR787" s="43"/>
      <c r="AS787" s="43"/>
      <c r="AT787" s="43"/>
      <c r="AU787" s="43"/>
      <c r="AV787" s="43"/>
      <c r="AW787" s="43"/>
      <c r="AX787" s="43"/>
      <c r="AY787" s="43"/>
      <c r="AZ787" s="43"/>
      <c r="BA787" s="43"/>
      <c r="BB787" s="43"/>
      <c r="BC787" s="43"/>
      <c r="BD787" s="43"/>
      <c r="BE787" s="43"/>
      <c r="BF787" s="43"/>
      <c r="BG787" s="43"/>
      <c r="BH787" s="43"/>
      <c r="BI787" s="43"/>
      <c r="BJ787" s="43"/>
      <c r="BK787" s="43"/>
      <c r="BL787" s="43"/>
      <c r="BM787" s="43"/>
      <c r="BN787" s="43"/>
      <c r="BO787" s="43"/>
      <c r="BP787" s="43"/>
      <c r="BQ787" s="43"/>
      <c r="BR787" s="43"/>
      <c r="BS787" s="43"/>
      <c r="BT787" s="43"/>
      <c r="BU787" s="43"/>
      <c r="BV787" s="43"/>
      <c r="BW787" s="43"/>
      <c r="BX787" s="43"/>
      <c r="BY787" s="43"/>
      <c r="BZ787" s="43"/>
      <c r="CA787" s="43"/>
      <c r="CB787" s="43"/>
      <c r="CC787" s="43"/>
      <c r="CD787" s="43"/>
      <c r="CE787" s="43"/>
      <c r="CF787" s="43"/>
      <c r="CG787" s="43"/>
      <c r="CH787" s="43"/>
      <c r="CI787" s="43"/>
      <c r="CJ787" s="43"/>
      <c r="CK787" s="43"/>
      <c r="CL787" s="43"/>
      <c r="CM787" s="43"/>
      <c r="CN787" s="43"/>
      <c r="CO787" s="43"/>
      <c r="CP787" s="43"/>
      <c r="CQ787" s="43"/>
      <c r="CR787" s="43"/>
      <c r="CS787" s="43"/>
      <c r="CT787" s="43"/>
      <c r="CU787" s="43"/>
      <c r="CV787" s="43"/>
      <c r="CW787" s="43"/>
      <c r="CX787" s="43"/>
      <c r="CY787" s="43"/>
      <c r="CZ787" s="43"/>
      <c r="DA787" s="43"/>
      <c r="DB787" s="43"/>
      <c r="DC787" s="43"/>
    </row>
    <row r="788" spans="1:107" x14ac:dyDescent="0.25">
      <c r="A788" s="41"/>
      <c r="B788" s="41"/>
      <c r="C788" s="41"/>
      <c r="D788" s="42"/>
      <c r="E788" s="42"/>
      <c r="F788" s="42"/>
      <c r="G788" s="42"/>
      <c r="H788" s="42"/>
      <c r="I788" s="42"/>
      <c r="J788" s="42"/>
      <c r="K788" s="42"/>
      <c r="L788" s="42"/>
      <c r="M788" s="42"/>
      <c r="N788" s="42"/>
      <c r="O788" s="42"/>
      <c r="P788" s="42"/>
      <c r="Q788" s="42"/>
      <c r="R788" s="42"/>
      <c r="S788" s="42"/>
      <c r="T788" s="42"/>
      <c r="U788" s="42"/>
      <c r="V788" s="42"/>
      <c r="W788" s="42"/>
      <c r="X788" s="42"/>
      <c r="Y788" s="42"/>
      <c r="Z788" s="42"/>
      <c r="AA788" s="42"/>
      <c r="AB788" s="43"/>
      <c r="AC788" s="43"/>
      <c r="AD788" s="43"/>
      <c r="AE788" s="43"/>
      <c r="AF788" s="43"/>
      <c r="AG788" s="43"/>
      <c r="AH788" s="43"/>
      <c r="AI788" s="43"/>
      <c r="AJ788" s="43"/>
      <c r="AK788" s="43"/>
      <c r="AL788" s="43"/>
      <c r="AM788" s="43"/>
      <c r="AN788" s="43"/>
      <c r="AO788" s="43"/>
      <c r="AP788" s="43"/>
      <c r="AQ788" s="43"/>
      <c r="AR788" s="43"/>
      <c r="AS788" s="43"/>
      <c r="AT788" s="43"/>
      <c r="AU788" s="43"/>
      <c r="AV788" s="43"/>
      <c r="AW788" s="43"/>
      <c r="AX788" s="43"/>
      <c r="AY788" s="43"/>
      <c r="AZ788" s="43"/>
      <c r="BA788" s="43"/>
      <c r="BB788" s="43"/>
      <c r="BC788" s="43"/>
      <c r="BD788" s="43"/>
      <c r="BE788" s="43"/>
      <c r="BF788" s="43"/>
      <c r="BG788" s="43"/>
      <c r="BH788" s="43"/>
      <c r="BI788" s="43"/>
      <c r="BJ788" s="43"/>
      <c r="BK788" s="43"/>
      <c r="BL788" s="43"/>
      <c r="BM788" s="43"/>
      <c r="BN788" s="43"/>
      <c r="BO788" s="43"/>
      <c r="BP788" s="43"/>
      <c r="BQ788" s="43"/>
      <c r="BR788" s="43"/>
      <c r="BS788" s="43"/>
      <c r="BT788" s="43"/>
      <c r="BU788" s="43"/>
      <c r="BV788" s="43"/>
      <c r="BW788" s="43"/>
      <c r="BX788" s="43"/>
      <c r="BY788" s="43"/>
      <c r="BZ788" s="43"/>
      <c r="CA788" s="43"/>
      <c r="CB788" s="43"/>
      <c r="CC788" s="43"/>
      <c r="CD788" s="43"/>
      <c r="CE788" s="43"/>
      <c r="CF788" s="43"/>
      <c r="CG788" s="43"/>
      <c r="CH788" s="43"/>
      <c r="CI788" s="43"/>
      <c r="CJ788" s="43"/>
      <c r="CK788" s="43"/>
      <c r="CL788" s="43"/>
      <c r="CM788" s="43"/>
      <c r="CN788" s="43"/>
      <c r="CO788" s="43"/>
      <c r="CP788" s="43"/>
      <c r="CQ788" s="43"/>
      <c r="CR788" s="43"/>
      <c r="CS788" s="43"/>
      <c r="CT788" s="43"/>
      <c r="CU788" s="43"/>
      <c r="CV788" s="43"/>
      <c r="CW788" s="43"/>
      <c r="CX788" s="43"/>
      <c r="CY788" s="43"/>
      <c r="CZ788" s="43"/>
      <c r="DA788" s="43"/>
      <c r="DB788" s="43"/>
      <c r="DC788" s="43"/>
    </row>
    <row r="789" spans="1:107" x14ac:dyDescent="0.25">
      <c r="A789" s="41"/>
      <c r="B789" s="41"/>
      <c r="C789" s="41"/>
      <c r="D789" s="42"/>
      <c r="E789" s="42"/>
      <c r="F789" s="42"/>
      <c r="G789" s="42"/>
      <c r="H789" s="42"/>
      <c r="I789" s="42"/>
      <c r="J789" s="42"/>
      <c r="K789" s="42"/>
      <c r="L789" s="42"/>
      <c r="M789" s="42"/>
      <c r="N789" s="42"/>
      <c r="O789" s="42"/>
      <c r="P789" s="42"/>
      <c r="Q789" s="42"/>
      <c r="R789" s="42"/>
      <c r="S789" s="42"/>
      <c r="T789" s="42"/>
      <c r="U789" s="42"/>
      <c r="V789" s="42"/>
      <c r="W789" s="42"/>
      <c r="X789" s="42"/>
      <c r="Y789" s="42"/>
      <c r="Z789" s="42"/>
      <c r="AA789" s="42"/>
      <c r="AB789" s="43"/>
      <c r="AC789" s="43"/>
      <c r="AD789" s="43"/>
      <c r="AE789" s="43"/>
      <c r="AF789" s="43"/>
      <c r="AG789" s="43"/>
      <c r="AH789" s="43"/>
      <c r="AI789" s="43"/>
      <c r="AJ789" s="43"/>
      <c r="AK789" s="43"/>
      <c r="AL789" s="43"/>
      <c r="AM789" s="43"/>
      <c r="AN789" s="43"/>
      <c r="AO789" s="43"/>
      <c r="AP789" s="43"/>
      <c r="AQ789" s="43"/>
      <c r="AR789" s="43"/>
      <c r="AS789" s="43"/>
      <c r="AT789" s="43"/>
      <c r="AU789" s="43"/>
      <c r="AV789" s="43"/>
      <c r="AW789" s="43"/>
      <c r="AX789" s="43"/>
      <c r="AY789" s="43"/>
      <c r="AZ789" s="43"/>
      <c r="BA789" s="43"/>
      <c r="BB789" s="43"/>
      <c r="BC789" s="43"/>
      <c r="BD789" s="43"/>
      <c r="BE789" s="43"/>
      <c r="BF789" s="43"/>
      <c r="BG789" s="43"/>
      <c r="BH789" s="43"/>
      <c r="BI789" s="43"/>
      <c r="BJ789" s="43"/>
      <c r="BK789" s="43"/>
      <c r="BL789" s="43"/>
      <c r="BM789" s="43"/>
      <c r="BN789" s="43"/>
      <c r="BO789" s="43"/>
      <c r="BP789" s="43"/>
      <c r="BQ789" s="43"/>
      <c r="BR789" s="43"/>
      <c r="BS789" s="43"/>
      <c r="BT789" s="43"/>
      <c r="BU789" s="43"/>
      <c r="BV789" s="43"/>
      <c r="BW789" s="43"/>
      <c r="BX789" s="43"/>
      <c r="BY789" s="43"/>
      <c r="BZ789" s="43"/>
      <c r="CA789" s="43"/>
      <c r="CB789" s="43"/>
      <c r="CC789" s="43"/>
      <c r="CD789" s="43"/>
      <c r="CE789" s="43"/>
      <c r="CF789" s="43"/>
      <c r="CG789" s="43"/>
      <c r="CH789" s="43"/>
      <c r="CI789" s="43"/>
      <c r="CJ789" s="43"/>
      <c r="CK789" s="43"/>
      <c r="CL789" s="43"/>
      <c r="CM789" s="43"/>
      <c r="CN789" s="43"/>
      <c r="CO789" s="43"/>
      <c r="CP789" s="43"/>
      <c r="CQ789" s="43"/>
      <c r="CR789" s="43"/>
      <c r="CS789" s="43"/>
      <c r="CT789" s="43"/>
      <c r="CU789" s="43"/>
      <c r="CV789" s="43"/>
      <c r="CW789" s="43"/>
      <c r="CX789" s="43"/>
      <c r="CY789" s="43"/>
      <c r="CZ789" s="43"/>
      <c r="DA789" s="43"/>
      <c r="DB789" s="43"/>
      <c r="DC789" s="43"/>
    </row>
    <row r="790" spans="1:107" x14ac:dyDescent="0.25">
      <c r="A790" s="41"/>
      <c r="B790" s="41"/>
      <c r="C790" s="41"/>
      <c r="D790" s="42"/>
      <c r="E790" s="42"/>
      <c r="F790" s="42"/>
      <c r="G790" s="42"/>
      <c r="H790" s="42"/>
      <c r="I790" s="42"/>
      <c r="J790" s="42"/>
      <c r="K790" s="42"/>
      <c r="L790" s="42"/>
      <c r="M790" s="42"/>
      <c r="N790" s="42"/>
      <c r="O790" s="42"/>
      <c r="P790" s="42"/>
      <c r="Q790" s="42"/>
      <c r="R790" s="42"/>
      <c r="S790" s="42"/>
      <c r="T790" s="42"/>
      <c r="U790" s="42"/>
      <c r="V790" s="42"/>
      <c r="W790" s="42"/>
      <c r="X790" s="42"/>
      <c r="Y790" s="42"/>
      <c r="Z790" s="42"/>
      <c r="AA790" s="42"/>
      <c r="AB790" s="43"/>
      <c r="AC790" s="43"/>
      <c r="AD790" s="43"/>
      <c r="AE790" s="43"/>
      <c r="AF790" s="43"/>
      <c r="AG790" s="43"/>
      <c r="AH790" s="43"/>
      <c r="AI790" s="43"/>
      <c r="AJ790" s="43"/>
      <c r="AK790" s="43"/>
      <c r="AL790" s="43"/>
      <c r="AM790" s="43"/>
      <c r="AN790" s="43"/>
      <c r="AO790" s="43"/>
      <c r="AP790" s="43"/>
      <c r="AQ790" s="43"/>
      <c r="AR790" s="43"/>
      <c r="AS790" s="43"/>
      <c r="AT790" s="43"/>
      <c r="AU790" s="43"/>
      <c r="AV790" s="43"/>
      <c r="AW790" s="43"/>
      <c r="AX790" s="43"/>
      <c r="AY790" s="43"/>
      <c r="AZ790" s="43"/>
      <c r="BA790" s="43"/>
      <c r="BB790" s="43"/>
      <c r="BC790" s="43"/>
      <c r="BD790" s="43"/>
      <c r="BE790" s="43"/>
      <c r="BF790" s="43"/>
      <c r="BG790" s="43"/>
      <c r="BH790" s="43"/>
      <c r="BI790" s="43"/>
      <c r="BJ790" s="43"/>
      <c r="BK790" s="43"/>
      <c r="BL790" s="43"/>
      <c r="BM790" s="43"/>
      <c r="BN790" s="43"/>
      <c r="BO790" s="43"/>
      <c r="BP790" s="43"/>
      <c r="BQ790" s="43"/>
      <c r="BR790" s="43"/>
      <c r="BS790" s="43"/>
      <c r="BT790" s="43"/>
      <c r="BU790" s="43"/>
      <c r="BV790" s="43"/>
      <c r="BW790" s="43"/>
      <c r="BX790" s="43"/>
      <c r="BY790" s="43"/>
      <c r="BZ790" s="43"/>
      <c r="CA790" s="43"/>
      <c r="CB790" s="43"/>
      <c r="CC790" s="43"/>
      <c r="CD790" s="43"/>
      <c r="CE790" s="43"/>
      <c r="CF790" s="43"/>
      <c r="CG790" s="43"/>
      <c r="CH790" s="43"/>
      <c r="CI790" s="43"/>
      <c r="CJ790" s="43"/>
      <c r="CK790" s="43"/>
      <c r="CL790" s="43"/>
      <c r="CM790" s="43"/>
      <c r="CN790" s="43"/>
      <c r="CO790" s="43"/>
      <c r="CP790" s="43"/>
      <c r="CQ790" s="43"/>
      <c r="CR790" s="43"/>
      <c r="CS790" s="43"/>
      <c r="CT790" s="43"/>
      <c r="CU790" s="43"/>
      <c r="CV790" s="43"/>
      <c r="CW790" s="43"/>
      <c r="CX790" s="43"/>
      <c r="CY790" s="43"/>
      <c r="CZ790" s="43"/>
      <c r="DA790" s="43"/>
      <c r="DB790" s="43"/>
      <c r="DC790" s="43"/>
    </row>
    <row r="791" spans="1:107" x14ac:dyDescent="0.25">
      <c r="A791" s="41"/>
      <c r="B791" s="41"/>
      <c r="C791" s="41"/>
      <c r="D791" s="42"/>
      <c r="E791" s="42"/>
      <c r="F791" s="42"/>
      <c r="G791" s="42"/>
      <c r="H791" s="42"/>
      <c r="I791" s="42"/>
      <c r="J791" s="42"/>
      <c r="K791" s="42"/>
      <c r="L791" s="42"/>
      <c r="M791" s="42"/>
      <c r="N791" s="42"/>
      <c r="O791" s="42"/>
      <c r="P791" s="42"/>
      <c r="Q791" s="42"/>
      <c r="R791" s="42"/>
      <c r="S791" s="42"/>
      <c r="T791" s="42"/>
      <c r="U791" s="42"/>
      <c r="V791" s="42"/>
      <c r="W791" s="42"/>
      <c r="X791" s="42"/>
      <c r="Y791" s="42"/>
      <c r="Z791" s="42"/>
      <c r="AA791" s="42"/>
      <c r="AB791" s="43"/>
      <c r="AC791" s="43"/>
      <c r="AD791" s="43"/>
      <c r="AE791" s="43"/>
      <c r="AF791" s="43"/>
      <c r="AG791" s="43"/>
      <c r="AH791" s="43"/>
      <c r="AI791" s="43"/>
      <c r="AJ791" s="43"/>
      <c r="AK791" s="43"/>
      <c r="AL791" s="43"/>
      <c r="AM791" s="43"/>
      <c r="AN791" s="43"/>
      <c r="AO791" s="43"/>
      <c r="AP791" s="43"/>
      <c r="AQ791" s="43"/>
      <c r="AR791" s="43"/>
      <c r="AS791" s="43"/>
      <c r="AT791" s="43"/>
      <c r="AU791" s="43"/>
      <c r="AV791" s="43"/>
      <c r="AW791" s="43"/>
      <c r="AX791" s="43"/>
      <c r="AY791" s="43"/>
      <c r="AZ791" s="43"/>
      <c r="BA791" s="43"/>
      <c r="BB791" s="43"/>
      <c r="BC791" s="43"/>
      <c r="BD791" s="43"/>
      <c r="BE791" s="43"/>
      <c r="BF791" s="43"/>
      <c r="BG791" s="43"/>
      <c r="BH791" s="43"/>
      <c r="BI791" s="43"/>
      <c r="BJ791" s="43"/>
      <c r="BK791" s="43"/>
      <c r="BL791" s="43"/>
      <c r="BM791" s="43"/>
      <c r="BN791" s="43"/>
      <c r="BO791" s="43"/>
      <c r="BP791" s="43"/>
      <c r="BQ791" s="43"/>
      <c r="BR791" s="43"/>
      <c r="BS791" s="43"/>
      <c r="BT791" s="43"/>
      <c r="BU791" s="43"/>
      <c r="BV791" s="43"/>
      <c r="BW791" s="43"/>
      <c r="BX791" s="43"/>
      <c r="BY791" s="43"/>
      <c r="BZ791" s="43"/>
      <c r="CA791" s="43"/>
      <c r="CB791" s="43"/>
      <c r="CC791" s="43"/>
      <c r="CD791" s="43"/>
      <c r="CE791" s="43"/>
      <c r="CF791" s="43"/>
      <c r="CG791" s="43"/>
      <c r="CH791" s="43"/>
      <c r="CI791" s="43"/>
      <c r="CJ791" s="43"/>
      <c r="CK791" s="43"/>
      <c r="CL791" s="43"/>
      <c r="CM791" s="43"/>
      <c r="CN791" s="43"/>
      <c r="CO791" s="43"/>
      <c r="CP791" s="43"/>
      <c r="CQ791" s="43"/>
      <c r="CR791" s="43"/>
      <c r="CS791" s="43"/>
      <c r="CT791" s="43"/>
      <c r="CU791" s="43"/>
      <c r="CV791" s="43"/>
      <c r="CW791" s="43"/>
      <c r="CX791" s="43"/>
      <c r="CY791" s="43"/>
      <c r="CZ791" s="43"/>
      <c r="DA791" s="43"/>
      <c r="DB791" s="43"/>
      <c r="DC791" s="43"/>
    </row>
    <row r="792" spans="1:107" x14ac:dyDescent="0.25">
      <c r="A792" s="41"/>
      <c r="B792" s="41"/>
      <c r="C792" s="41"/>
      <c r="D792" s="42"/>
      <c r="E792" s="42"/>
      <c r="F792" s="42"/>
      <c r="G792" s="42"/>
      <c r="H792" s="42"/>
      <c r="I792" s="42"/>
      <c r="J792" s="42"/>
      <c r="K792" s="42"/>
      <c r="L792" s="42"/>
      <c r="M792" s="42"/>
      <c r="N792" s="42"/>
      <c r="O792" s="42"/>
      <c r="P792" s="42"/>
      <c r="Q792" s="42"/>
      <c r="R792" s="42"/>
      <c r="S792" s="42"/>
      <c r="T792" s="42"/>
      <c r="U792" s="42"/>
      <c r="V792" s="42"/>
      <c r="W792" s="42"/>
      <c r="X792" s="42"/>
      <c r="Y792" s="42"/>
      <c r="Z792" s="42"/>
      <c r="AA792" s="42"/>
      <c r="AB792" s="43"/>
      <c r="AC792" s="43"/>
      <c r="AD792" s="43"/>
      <c r="AE792" s="43"/>
      <c r="AF792" s="43"/>
      <c r="AG792" s="43"/>
      <c r="AH792" s="43"/>
      <c r="AI792" s="43"/>
      <c r="AJ792" s="43"/>
      <c r="AK792" s="43"/>
      <c r="AL792" s="43"/>
      <c r="AM792" s="43"/>
      <c r="AN792" s="43"/>
      <c r="AO792" s="43"/>
      <c r="AP792" s="43"/>
      <c r="AQ792" s="43"/>
      <c r="AR792" s="43"/>
      <c r="AS792" s="43"/>
      <c r="AT792" s="43"/>
      <c r="AU792" s="43"/>
      <c r="AV792" s="43"/>
      <c r="AW792" s="43"/>
      <c r="AX792" s="43"/>
      <c r="AY792" s="43"/>
      <c r="AZ792" s="43"/>
      <c r="BA792" s="43"/>
      <c r="BB792" s="43"/>
      <c r="BC792" s="43"/>
      <c r="BD792" s="43"/>
      <c r="BE792" s="43"/>
      <c r="BF792" s="43"/>
      <c r="BG792" s="43"/>
      <c r="BH792" s="43"/>
      <c r="BI792" s="43"/>
      <c r="BJ792" s="43"/>
      <c r="BK792" s="43"/>
      <c r="BL792" s="43"/>
      <c r="BM792" s="43"/>
      <c r="BN792" s="43"/>
      <c r="BO792" s="43"/>
      <c r="BP792" s="43"/>
      <c r="BQ792" s="43"/>
      <c r="BR792" s="43"/>
      <c r="BS792" s="43"/>
      <c r="BT792" s="43"/>
      <c r="BU792" s="43"/>
      <c r="BV792" s="43"/>
      <c r="BW792" s="43"/>
      <c r="BX792" s="43"/>
      <c r="BY792" s="43"/>
      <c r="BZ792" s="43"/>
      <c r="CA792" s="43"/>
      <c r="CB792" s="43"/>
      <c r="CC792" s="43"/>
      <c r="CD792" s="43"/>
      <c r="CE792" s="43"/>
      <c r="CF792" s="43"/>
      <c r="CG792" s="43"/>
      <c r="CH792" s="43"/>
      <c r="CI792" s="43"/>
      <c r="CJ792" s="43"/>
      <c r="CK792" s="43"/>
      <c r="CL792" s="43"/>
      <c r="CM792" s="43"/>
      <c r="CN792" s="43"/>
      <c r="CO792" s="43"/>
      <c r="CP792" s="43"/>
      <c r="CQ792" s="43"/>
      <c r="CR792" s="43"/>
      <c r="CS792" s="43"/>
      <c r="CT792" s="43"/>
      <c r="CU792" s="43"/>
      <c r="CV792" s="43"/>
      <c r="CW792" s="43"/>
      <c r="CX792" s="43"/>
      <c r="CY792" s="43"/>
      <c r="CZ792" s="43"/>
      <c r="DA792" s="43"/>
      <c r="DB792" s="43"/>
      <c r="DC792" s="43"/>
    </row>
    <row r="793" spans="1:107" x14ac:dyDescent="0.25">
      <c r="A793" s="41"/>
      <c r="B793" s="41"/>
      <c r="C793" s="41"/>
      <c r="D793" s="42"/>
      <c r="E793" s="42"/>
      <c r="F793" s="42"/>
      <c r="G793" s="42"/>
      <c r="H793" s="42"/>
      <c r="I793" s="42"/>
      <c r="J793" s="42"/>
      <c r="K793" s="42"/>
      <c r="L793" s="42"/>
      <c r="M793" s="42"/>
      <c r="N793" s="42"/>
      <c r="O793" s="42"/>
      <c r="P793" s="42"/>
      <c r="Q793" s="42"/>
      <c r="R793" s="42"/>
      <c r="S793" s="42"/>
      <c r="T793" s="42"/>
      <c r="U793" s="42"/>
      <c r="V793" s="42"/>
      <c r="W793" s="42"/>
      <c r="X793" s="42"/>
      <c r="Y793" s="42"/>
      <c r="Z793" s="42"/>
      <c r="AA793" s="42"/>
      <c r="AB793" s="43"/>
      <c r="AC793" s="43"/>
      <c r="AD793" s="43"/>
      <c r="AE793" s="43"/>
      <c r="AF793" s="43"/>
      <c r="AG793" s="43"/>
      <c r="AH793" s="43"/>
      <c r="AI793" s="43"/>
      <c r="AJ793" s="43"/>
      <c r="AK793" s="43"/>
      <c r="AL793" s="43"/>
      <c r="AM793" s="43"/>
      <c r="AN793" s="43"/>
      <c r="AO793" s="43"/>
      <c r="AP793" s="43"/>
      <c r="AQ793" s="43"/>
      <c r="AR793" s="43"/>
      <c r="AS793" s="43"/>
      <c r="AT793" s="43"/>
      <c r="AU793" s="43"/>
      <c r="AV793" s="43"/>
      <c r="AW793" s="43"/>
      <c r="AX793" s="43"/>
      <c r="AY793" s="43"/>
      <c r="AZ793" s="43"/>
      <c r="BA793" s="43"/>
      <c r="BB793" s="43"/>
      <c r="BC793" s="43"/>
      <c r="BD793" s="43"/>
      <c r="BE793" s="43"/>
      <c r="BF793" s="43"/>
      <c r="BG793" s="43"/>
      <c r="BH793" s="43"/>
      <c r="BI793" s="43"/>
      <c r="BJ793" s="43"/>
      <c r="BK793" s="43"/>
      <c r="BL793" s="43"/>
      <c r="BM793" s="43"/>
      <c r="BN793" s="43"/>
      <c r="BO793" s="43"/>
      <c r="BP793" s="43"/>
      <c r="BQ793" s="43"/>
      <c r="BR793" s="43"/>
      <c r="BS793" s="43"/>
      <c r="BT793" s="43"/>
      <c r="BU793" s="43"/>
      <c r="BV793" s="43"/>
      <c r="BW793" s="43"/>
      <c r="BX793" s="43"/>
      <c r="BY793" s="43"/>
      <c r="BZ793" s="43"/>
      <c r="CA793" s="43"/>
      <c r="CB793" s="43"/>
      <c r="CC793" s="43"/>
      <c r="CD793" s="43"/>
      <c r="CE793" s="43"/>
      <c r="CF793" s="43"/>
      <c r="CG793" s="43"/>
      <c r="CH793" s="43"/>
      <c r="CI793" s="43"/>
      <c r="CJ793" s="43"/>
      <c r="CK793" s="43"/>
      <c r="CL793" s="43"/>
      <c r="CM793" s="43"/>
      <c r="CN793" s="43"/>
      <c r="CO793" s="43"/>
      <c r="CP793" s="43"/>
      <c r="CQ793" s="43"/>
      <c r="CR793" s="43"/>
      <c r="CS793" s="43"/>
      <c r="CT793" s="43"/>
      <c r="CU793" s="43"/>
      <c r="CV793" s="43"/>
      <c r="CW793" s="43"/>
      <c r="CX793" s="43"/>
      <c r="CY793" s="43"/>
      <c r="CZ793" s="43"/>
      <c r="DA793" s="43"/>
      <c r="DB793" s="43"/>
      <c r="DC793" s="43"/>
    </row>
    <row r="794" spans="1:107" x14ac:dyDescent="0.25">
      <c r="A794" s="41"/>
      <c r="B794" s="41"/>
      <c r="C794" s="41"/>
      <c r="D794" s="42"/>
      <c r="E794" s="42"/>
      <c r="F794" s="42"/>
      <c r="G794" s="42"/>
      <c r="H794" s="42"/>
      <c r="I794" s="42"/>
      <c r="J794" s="42"/>
      <c r="K794" s="42"/>
      <c r="L794" s="42"/>
      <c r="M794" s="42"/>
      <c r="N794" s="42"/>
      <c r="O794" s="42"/>
      <c r="P794" s="42"/>
      <c r="Q794" s="42"/>
      <c r="R794" s="42"/>
      <c r="S794" s="42"/>
      <c r="T794" s="42"/>
      <c r="U794" s="42"/>
      <c r="V794" s="42"/>
      <c r="W794" s="42"/>
      <c r="X794" s="42"/>
      <c r="Y794" s="42"/>
      <c r="Z794" s="42"/>
      <c r="AA794" s="42"/>
      <c r="AB794" s="43"/>
      <c r="AC794" s="43"/>
      <c r="AD794" s="43"/>
      <c r="AE794" s="43"/>
      <c r="AF794" s="43"/>
      <c r="AG794" s="43"/>
      <c r="AH794" s="43"/>
      <c r="AI794" s="43"/>
      <c r="AJ794" s="43"/>
      <c r="AK794" s="43"/>
      <c r="AL794" s="43"/>
      <c r="AM794" s="43"/>
      <c r="AN794" s="43"/>
      <c r="AO794" s="43"/>
      <c r="AP794" s="43"/>
      <c r="AQ794" s="43"/>
      <c r="AR794" s="43"/>
      <c r="AS794" s="43"/>
      <c r="AT794" s="43"/>
      <c r="AU794" s="43"/>
      <c r="AV794" s="43"/>
      <c r="AW794" s="43"/>
      <c r="AX794" s="43"/>
      <c r="AY794" s="43"/>
      <c r="AZ794" s="43"/>
      <c r="BA794" s="43"/>
      <c r="BB794" s="43"/>
      <c r="BC794" s="43"/>
      <c r="BD794" s="43"/>
      <c r="BE794" s="43"/>
      <c r="BF794" s="43"/>
      <c r="BG794" s="43"/>
      <c r="BH794" s="43"/>
      <c r="BI794" s="43"/>
      <c r="BJ794" s="43"/>
      <c r="BK794" s="43"/>
      <c r="BL794" s="43"/>
      <c r="BM794" s="43"/>
      <c r="BN794" s="43"/>
      <c r="BO794" s="43"/>
      <c r="BP794" s="43"/>
      <c r="BQ794" s="43"/>
      <c r="BR794" s="43"/>
      <c r="BS794" s="43"/>
      <c r="BT794" s="43"/>
      <c r="BU794" s="43"/>
      <c r="BV794" s="43"/>
      <c r="BW794" s="43"/>
      <c r="BX794" s="43"/>
      <c r="BY794" s="43"/>
      <c r="BZ794" s="43"/>
      <c r="CA794" s="43"/>
      <c r="CB794" s="43"/>
      <c r="CC794" s="43"/>
      <c r="CD794" s="43"/>
      <c r="CE794" s="43"/>
      <c r="CF794" s="43"/>
      <c r="CG794" s="43"/>
      <c r="CH794" s="43"/>
      <c r="CI794" s="43"/>
      <c r="CJ794" s="43"/>
      <c r="CK794" s="43"/>
      <c r="CL794" s="43"/>
      <c r="CM794" s="43"/>
      <c r="CN794" s="43"/>
      <c r="CO794" s="43"/>
      <c r="CP794" s="43"/>
      <c r="CQ794" s="43"/>
      <c r="CR794" s="43"/>
      <c r="CS794" s="43"/>
      <c r="CT794" s="43"/>
      <c r="CU794" s="43"/>
      <c r="CV794" s="43"/>
      <c r="CW794" s="43"/>
      <c r="CX794" s="43"/>
      <c r="CY794" s="43"/>
      <c r="CZ794" s="43"/>
      <c r="DA794" s="43"/>
      <c r="DB794" s="43"/>
      <c r="DC794" s="43"/>
    </row>
    <row r="795" spans="1:107" x14ac:dyDescent="0.25">
      <c r="A795" s="41"/>
      <c r="B795" s="41"/>
      <c r="C795" s="41"/>
      <c r="D795" s="42"/>
      <c r="E795" s="42"/>
      <c r="F795" s="42"/>
      <c r="G795" s="42"/>
      <c r="H795" s="42"/>
      <c r="I795" s="42"/>
      <c r="J795" s="42"/>
      <c r="K795" s="42"/>
      <c r="L795" s="42"/>
      <c r="M795" s="42"/>
      <c r="N795" s="42"/>
      <c r="O795" s="42"/>
      <c r="P795" s="42"/>
      <c r="Q795" s="42"/>
      <c r="R795" s="42"/>
      <c r="S795" s="42"/>
      <c r="T795" s="42"/>
      <c r="U795" s="42"/>
      <c r="V795" s="42"/>
      <c r="W795" s="42"/>
      <c r="X795" s="42"/>
      <c r="Y795" s="42"/>
      <c r="Z795" s="42"/>
      <c r="AA795" s="42"/>
      <c r="AB795" s="43"/>
      <c r="AC795" s="43"/>
      <c r="AD795" s="43"/>
      <c r="AE795" s="43"/>
      <c r="AF795" s="43"/>
      <c r="AG795" s="43"/>
      <c r="AH795" s="43"/>
      <c r="AI795" s="43"/>
      <c r="AJ795" s="43"/>
      <c r="AK795" s="43"/>
      <c r="AL795" s="43"/>
      <c r="AM795" s="43"/>
      <c r="AN795" s="43"/>
      <c r="AO795" s="43"/>
      <c r="AP795" s="43"/>
      <c r="AQ795" s="43"/>
      <c r="AR795" s="43"/>
      <c r="AS795" s="43"/>
      <c r="AT795" s="43"/>
      <c r="AU795" s="43"/>
      <c r="AV795" s="43"/>
      <c r="AW795" s="43"/>
      <c r="AX795" s="43"/>
      <c r="AY795" s="43"/>
      <c r="AZ795" s="43"/>
      <c r="BA795" s="43"/>
      <c r="BB795" s="43"/>
      <c r="BC795" s="43"/>
      <c r="BD795" s="43"/>
      <c r="BE795" s="43"/>
      <c r="BF795" s="43"/>
      <c r="BG795" s="43"/>
      <c r="BH795" s="43"/>
      <c r="BI795" s="43"/>
      <c r="BJ795" s="43"/>
      <c r="BK795" s="43"/>
      <c r="BL795" s="43"/>
      <c r="BM795" s="43"/>
      <c r="BN795" s="43"/>
      <c r="BO795" s="43"/>
      <c r="BP795" s="43"/>
      <c r="BQ795" s="43"/>
      <c r="BR795" s="43"/>
      <c r="BS795" s="43"/>
      <c r="BT795" s="43"/>
      <c r="BU795" s="43"/>
      <c r="BV795" s="43"/>
      <c r="BW795" s="43"/>
      <c r="BX795" s="43"/>
      <c r="BY795" s="43"/>
      <c r="BZ795" s="43"/>
      <c r="CA795" s="43"/>
      <c r="CB795" s="43"/>
      <c r="CC795" s="43"/>
      <c r="CD795" s="43"/>
      <c r="CE795" s="43"/>
      <c r="CF795" s="43"/>
      <c r="CG795" s="43"/>
      <c r="CH795" s="43"/>
      <c r="CI795" s="43"/>
      <c r="CJ795" s="43"/>
      <c r="CK795" s="43"/>
      <c r="CL795" s="43"/>
      <c r="CM795" s="43"/>
      <c r="CN795" s="43"/>
      <c r="CO795" s="43"/>
      <c r="CP795" s="43"/>
      <c r="CQ795" s="43"/>
      <c r="CR795" s="43"/>
      <c r="CS795" s="43"/>
      <c r="CT795" s="43"/>
      <c r="CU795" s="43"/>
      <c r="CV795" s="43"/>
      <c r="CW795" s="43"/>
      <c r="CX795" s="43"/>
      <c r="CY795" s="43"/>
      <c r="CZ795" s="43"/>
      <c r="DA795" s="43"/>
      <c r="DB795" s="43"/>
      <c r="DC795" s="43"/>
    </row>
    <row r="796" spans="1:107" x14ac:dyDescent="0.25">
      <c r="A796" s="41"/>
      <c r="B796" s="41"/>
      <c r="C796" s="41"/>
      <c r="D796" s="42"/>
      <c r="E796" s="42"/>
      <c r="F796" s="42"/>
      <c r="G796" s="42"/>
      <c r="H796" s="42"/>
      <c r="I796" s="42"/>
      <c r="J796" s="42"/>
      <c r="K796" s="42"/>
      <c r="L796" s="42"/>
      <c r="M796" s="42"/>
      <c r="N796" s="42"/>
      <c r="O796" s="42"/>
      <c r="P796" s="42"/>
      <c r="Q796" s="42"/>
      <c r="R796" s="42"/>
      <c r="S796" s="42"/>
      <c r="T796" s="42"/>
      <c r="U796" s="42"/>
      <c r="V796" s="42"/>
      <c r="W796" s="42"/>
      <c r="X796" s="42"/>
      <c r="Y796" s="42"/>
      <c r="Z796" s="42"/>
      <c r="AA796" s="42"/>
      <c r="AB796" s="43"/>
      <c r="AC796" s="43"/>
      <c r="AD796" s="43"/>
      <c r="AE796" s="43"/>
      <c r="AF796" s="43"/>
      <c r="AG796" s="43"/>
      <c r="AH796" s="43"/>
      <c r="AI796" s="43"/>
      <c r="AJ796" s="43"/>
      <c r="AK796" s="43"/>
      <c r="AL796" s="43"/>
      <c r="AM796" s="43"/>
      <c r="AN796" s="43"/>
      <c r="AO796" s="43"/>
      <c r="AP796" s="43"/>
      <c r="AQ796" s="43"/>
      <c r="AR796" s="43"/>
      <c r="AS796" s="43"/>
      <c r="AT796" s="43"/>
      <c r="AU796" s="43"/>
      <c r="AV796" s="43"/>
      <c r="AW796" s="43"/>
      <c r="AX796" s="43"/>
      <c r="AY796" s="43"/>
      <c r="AZ796" s="43"/>
      <c r="BA796" s="43"/>
      <c r="BB796" s="43"/>
      <c r="BC796" s="43"/>
      <c r="BD796" s="43"/>
      <c r="BE796" s="43"/>
      <c r="BF796" s="43"/>
      <c r="BG796" s="43"/>
      <c r="BH796" s="43"/>
      <c r="BI796" s="43"/>
      <c r="BJ796" s="43"/>
      <c r="BK796" s="43"/>
      <c r="BL796" s="43"/>
      <c r="BM796" s="43"/>
      <c r="BN796" s="43"/>
      <c r="BO796" s="43"/>
      <c r="BP796" s="43"/>
      <c r="BQ796" s="43"/>
      <c r="BR796" s="43"/>
      <c r="BS796" s="43"/>
      <c r="BT796" s="43"/>
      <c r="BU796" s="43"/>
      <c r="BV796" s="43"/>
      <c r="BW796" s="43"/>
      <c r="BX796" s="43"/>
      <c r="BY796" s="43"/>
      <c r="BZ796" s="43"/>
      <c r="CA796" s="43"/>
      <c r="CB796" s="43"/>
      <c r="CC796" s="43"/>
      <c r="CD796" s="43"/>
      <c r="CE796" s="43"/>
      <c r="CF796" s="43"/>
      <c r="CG796" s="43"/>
      <c r="CH796" s="43"/>
      <c r="CI796" s="43"/>
      <c r="CJ796" s="43"/>
      <c r="CK796" s="43"/>
      <c r="CL796" s="43"/>
      <c r="CM796" s="43"/>
      <c r="CN796" s="43"/>
      <c r="CO796" s="43"/>
      <c r="CP796" s="43"/>
      <c r="CQ796" s="43"/>
      <c r="CR796" s="43"/>
      <c r="CS796" s="43"/>
      <c r="CT796" s="43"/>
      <c r="CU796" s="43"/>
      <c r="CV796" s="43"/>
      <c r="CW796" s="43"/>
      <c r="CX796" s="43"/>
      <c r="CY796" s="43"/>
      <c r="CZ796" s="43"/>
      <c r="DA796" s="43"/>
      <c r="DB796" s="43"/>
      <c r="DC796" s="43"/>
    </row>
    <row r="797" spans="1:107" x14ac:dyDescent="0.25">
      <c r="A797" s="41"/>
      <c r="B797" s="41"/>
      <c r="C797" s="41"/>
      <c r="D797" s="42"/>
      <c r="E797" s="42"/>
      <c r="F797" s="42"/>
      <c r="G797" s="42"/>
      <c r="H797" s="42"/>
      <c r="I797" s="42"/>
      <c r="J797" s="42"/>
      <c r="K797" s="42"/>
      <c r="L797" s="42"/>
      <c r="M797" s="42"/>
      <c r="N797" s="42"/>
      <c r="O797" s="42"/>
      <c r="P797" s="42"/>
      <c r="Q797" s="42"/>
      <c r="R797" s="42"/>
      <c r="S797" s="42"/>
      <c r="T797" s="42"/>
      <c r="U797" s="42"/>
      <c r="V797" s="42"/>
      <c r="W797" s="42"/>
      <c r="X797" s="42"/>
      <c r="Y797" s="42"/>
      <c r="Z797" s="42"/>
      <c r="AA797" s="42"/>
      <c r="AB797" s="43"/>
      <c r="AC797" s="43"/>
      <c r="AD797" s="43"/>
      <c r="AE797" s="43"/>
      <c r="AF797" s="43"/>
      <c r="AG797" s="43"/>
      <c r="AH797" s="43"/>
      <c r="AI797" s="43"/>
      <c r="AJ797" s="43"/>
      <c r="AK797" s="43"/>
      <c r="AL797" s="43"/>
      <c r="AM797" s="43"/>
      <c r="AN797" s="43"/>
      <c r="AO797" s="43"/>
      <c r="AP797" s="43"/>
      <c r="AQ797" s="43"/>
      <c r="AR797" s="43"/>
      <c r="AS797" s="43"/>
      <c r="AT797" s="43"/>
      <c r="AU797" s="43"/>
      <c r="AV797" s="43"/>
      <c r="AW797" s="43"/>
      <c r="AX797" s="43"/>
      <c r="AY797" s="43"/>
      <c r="AZ797" s="43"/>
      <c r="BA797" s="43"/>
      <c r="BB797" s="43"/>
      <c r="BC797" s="43"/>
      <c r="BD797" s="43"/>
      <c r="BE797" s="43"/>
      <c r="BF797" s="43"/>
      <c r="BG797" s="43"/>
      <c r="BH797" s="43"/>
      <c r="BI797" s="43"/>
      <c r="BJ797" s="43"/>
      <c r="BK797" s="43"/>
      <c r="BL797" s="43"/>
      <c r="BM797" s="43"/>
      <c r="BN797" s="43"/>
      <c r="BO797" s="43"/>
      <c r="BP797" s="43"/>
      <c r="BQ797" s="43"/>
      <c r="BR797" s="43"/>
      <c r="BS797" s="43"/>
      <c r="BT797" s="43"/>
      <c r="BU797" s="43"/>
      <c r="BV797" s="43"/>
      <c r="BW797" s="43"/>
      <c r="BX797" s="43"/>
      <c r="BY797" s="43"/>
      <c r="BZ797" s="43"/>
      <c r="CA797" s="43"/>
      <c r="CB797" s="43"/>
      <c r="CC797" s="43"/>
      <c r="CD797" s="43"/>
      <c r="CE797" s="43"/>
      <c r="CF797" s="43"/>
      <c r="CG797" s="43"/>
      <c r="CH797" s="43"/>
      <c r="CI797" s="43"/>
      <c r="CJ797" s="43"/>
      <c r="CK797" s="43"/>
      <c r="CL797" s="43"/>
      <c r="CM797" s="43"/>
      <c r="CN797" s="43"/>
      <c r="CO797" s="43"/>
      <c r="CP797" s="43"/>
      <c r="CQ797" s="43"/>
      <c r="CR797" s="43"/>
      <c r="CS797" s="43"/>
      <c r="CT797" s="43"/>
      <c r="CU797" s="43"/>
      <c r="CV797" s="43"/>
      <c r="CW797" s="43"/>
      <c r="CX797" s="43"/>
      <c r="CY797" s="43"/>
      <c r="CZ797" s="43"/>
      <c r="DA797" s="43"/>
      <c r="DB797" s="43"/>
      <c r="DC797" s="43"/>
    </row>
    <row r="798" spans="1:107" x14ac:dyDescent="0.25">
      <c r="A798" s="41"/>
      <c r="B798" s="41"/>
      <c r="C798" s="41"/>
      <c r="D798" s="42"/>
      <c r="E798" s="42"/>
      <c r="F798" s="42"/>
      <c r="G798" s="42"/>
      <c r="H798" s="42"/>
      <c r="I798" s="42"/>
      <c r="J798" s="42"/>
      <c r="K798" s="42"/>
      <c r="L798" s="42"/>
      <c r="M798" s="42"/>
      <c r="N798" s="42"/>
      <c r="O798" s="42"/>
      <c r="P798" s="42"/>
      <c r="Q798" s="42"/>
      <c r="R798" s="42"/>
      <c r="S798" s="42"/>
      <c r="T798" s="42"/>
      <c r="U798" s="42"/>
      <c r="V798" s="42"/>
      <c r="W798" s="42"/>
      <c r="X798" s="42"/>
      <c r="Y798" s="42"/>
      <c r="Z798" s="42"/>
      <c r="AA798" s="42"/>
      <c r="AB798" s="43"/>
      <c r="AC798" s="43"/>
      <c r="AD798" s="43"/>
      <c r="AE798" s="43"/>
      <c r="AF798" s="43"/>
      <c r="AG798" s="43"/>
      <c r="AH798" s="43"/>
      <c r="AI798" s="43"/>
      <c r="AJ798" s="43"/>
      <c r="AK798" s="43"/>
      <c r="AL798" s="43"/>
      <c r="AM798" s="43"/>
      <c r="AN798" s="43"/>
      <c r="AO798" s="43"/>
      <c r="AP798" s="43"/>
      <c r="AQ798" s="43"/>
      <c r="AR798" s="43"/>
      <c r="AS798" s="43"/>
      <c r="AT798" s="43"/>
      <c r="AU798" s="43"/>
      <c r="AV798" s="43"/>
      <c r="AW798" s="43"/>
      <c r="AX798" s="43"/>
      <c r="AY798" s="43"/>
      <c r="AZ798" s="43"/>
      <c r="BA798" s="43"/>
      <c r="BB798" s="43"/>
      <c r="BC798" s="43"/>
      <c r="BD798" s="43"/>
      <c r="BE798" s="43"/>
      <c r="BF798" s="43"/>
      <c r="BG798" s="43"/>
      <c r="BH798" s="43"/>
      <c r="BI798" s="43"/>
      <c r="BJ798" s="43"/>
      <c r="BK798" s="43"/>
      <c r="BL798" s="43"/>
      <c r="BM798" s="43"/>
      <c r="BN798" s="43"/>
      <c r="BO798" s="43"/>
      <c r="BP798" s="43"/>
      <c r="BQ798" s="43"/>
      <c r="BR798" s="43"/>
      <c r="BS798" s="43"/>
      <c r="BT798" s="43"/>
      <c r="BU798" s="43"/>
      <c r="BV798" s="43"/>
      <c r="BW798" s="43"/>
      <c r="BX798" s="43"/>
      <c r="BY798" s="43"/>
      <c r="BZ798" s="43"/>
      <c r="CA798" s="43"/>
      <c r="CB798" s="43"/>
      <c r="CC798" s="43"/>
      <c r="CD798" s="43"/>
      <c r="CE798" s="43"/>
      <c r="CF798" s="43"/>
      <c r="CG798" s="43"/>
      <c r="CH798" s="43"/>
      <c r="CI798" s="43"/>
      <c r="CJ798" s="43"/>
      <c r="CK798" s="43"/>
      <c r="CL798" s="43"/>
      <c r="CM798" s="43"/>
      <c r="CN798" s="43"/>
      <c r="CO798" s="43"/>
      <c r="CP798" s="43"/>
      <c r="CQ798" s="43"/>
      <c r="CR798" s="43"/>
      <c r="CS798" s="43"/>
      <c r="CT798" s="43"/>
      <c r="CU798" s="43"/>
      <c r="CV798" s="43"/>
      <c r="CW798" s="43"/>
      <c r="CX798" s="43"/>
      <c r="CY798" s="43"/>
      <c r="CZ798" s="43"/>
      <c r="DA798" s="43"/>
      <c r="DB798" s="43"/>
      <c r="DC798" s="43"/>
    </row>
    <row r="799" spans="1:107" x14ac:dyDescent="0.25">
      <c r="A799" s="41"/>
      <c r="B799" s="41"/>
      <c r="C799" s="41"/>
      <c r="D799" s="42"/>
      <c r="E799" s="42"/>
      <c r="F799" s="42"/>
      <c r="G799" s="42"/>
      <c r="H799" s="42"/>
      <c r="I799" s="42"/>
      <c r="J799" s="42"/>
      <c r="K799" s="42"/>
      <c r="L799" s="42"/>
      <c r="M799" s="42"/>
      <c r="N799" s="42"/>
      <c r="O799" s="42"/>
      <c r="P799" s="42"/>
      <c r="Q799" s="42"/>
      <c r="R799" s="42"/>
      <c r="S799" s="42"/>
      <c r="T799" s="42"/>
      <c r="U799" s="42"/>
      <c r="V799" s="42"/>
      <c r="W799" s="42"/>
      <c r="X799" s="42"/>
      <c r="Y799" s="42"/>
      <c r="Z799" s="42"/>
      <c r="AA799" s="42"/>
      <c r="AB799" s="43"/>
      <c r="AC799" s="43"/>
      <c r="AD799" s="43"/>
      <c r="AE799" s="43"/>
      <c r="AF799" s="43"/>
      <c r="AG799" s="43"/>
      <c r="AH799" s="43"/>
      <c r="AI799" s="43"/>
      <c r="AJ799" s="43"/>
      <c r="AK799" s="43"/>
      <c r="AL799" s="43"/>
      <c r="AM799" s="43"/>
      <c r="AN799" s="43"/>
      <c r="AO799" s="43"/>
      <c r="AP799" s="43"/>
      <c r="AQ799" s="43"/>
      <c r="AR799" s="43"/>
      <c r="AS799" s="43"/>
      <c r="AT799" s="43"/>
      <c r="AU799" s="43"/>
      <c r="AV799" s="43"/>
      <c r="AW799" s="43"/>
      <c r="AX799" s="43"/>
      <c r="AY799" s="43"/>
      <c r="AZ799" s="43"/>
      <c r="BA799" s="43"/>
      <c r="BB799" s="43"/>
      <c r="BC799" s="43"/>
      <c r="BD799" s="43"/>
      <c r="BE799" s="43"/>
      <c r="BF799" s="43"/>
      <c r="BG799" s="43"/>
      <c r="BH799" s="43"/>
      <c r="BI799" s="43"/>
      <c r="BJ799" s="43"/>
      <c r="BK799" s="43"/>
      <c r="BL799" s="43"/>
      <c r="BM799" s="43"/>
      <c r="BN799" s="43"/>
      <c r="BO799" s="43"/>
      <c r="BP799" s="43"/>
      <c r="BQ799" s="43"/>
      <c r="BR799" s="43"/>
      <c r="BS799" s="43"/>
      <c r="BT799" s="43"/>
      <c r="BU799" s="43"/>
      <c r="BV799" s="43"/>
      <c r="BW799" s="43"/>
      <c r="BX799" s="43"/>
      <c r="BY799" s="43"/>
      <c r="BZ799" s="43"/>
      <c r="CA799" s="43"/>
      <c r="CB799" s="43"/>
      <c r="CC799" s="43"/>
      <c r="CD799" s="43"/>
      <c r="CE799" s="43"/>
      <c r="CF799" s="43"/>
      <c r="CG799" s="43"/>
      <c r="CH799" s="43"/>
      <c r="CI799" s="43"/>
      <c r="CJ799" s="43"/>
      <c r="CK799" s="43"/>
      <c r="CL799" s="43"/>
      <c r="CM799" s="43"/>
      <c r="CN799" s="43"/>
      <c r="CO799" s="43"/>
      <c r="CP799" s="43"/>
      <c r="CQ799" s="43"/>
      <c r="CR799" s="43"/>
      <c r="CS799" s="43"/>
      <c r="CT799" s="43"/>
      <c r="CU799" s="43"/>
      <c r="CV799" s="43"/>
      <c r="CW799" s="43"/>
      <c r="CX799" s="43"/>
      <c r="CY799" s="43"/>
      <c r="CZ799" s="43"/>
      <c r="DA799" s="43"/>
      <c r="DB799" s="43"/>
      <c r="DC799" s="43"/>
    </row>
    <row r="800" spans="1:107" x14ac:dyDescent="0.25">
      <c r="A800" s="41"/>
      <c r="B800" s="41"/>
      <c r="C800" s="41"/>
      <c r="D800" s="42"/>
      <c r="E800" s="42"/>
      <c r="F800" s="42"/>
      <c r="G800" s="42"/>
      <c r="H800" s="42"/>
      <c r="I800" s="42"/>
      <c r="J800" s="42"/>
      <c r="K800" s="42"/>
      <c r="L800" s="42"/>
      <c r="M800" s="42"/>
      <c r="N800" s="42"/>
      <c r="O800" s="42"/>
      <c r="P800" s="42"/>
      <c r="Q800" s="42"/>
      <c r="R800" s="42"/>
      <c r="S800" s="42"/>
      <c r="T800" s="42"/>
      <c r="U800" s="42"/>
      <c r="V800" s="42"/>
      <c r="W800" s="42"/>
      <c r="X800" s="42"/>
      <c r="Y800" s="42"/>
      <c r="Z800" s="42"/>
      <c r="AA800" s="42"/>
      <c r="AB800" s="43"/>
      <c r="AC800" s="43"/>
      <c r="AD800" s="43"/>
      <c r="AE800" s="43"/>
      <c r="AF800" s="43"/>
      <c r="AG800" s="43"/>
      <c r="AH800" s="43"/>
      <c r="AI800" s="43"/>
      <c r="AJ800" s="43"/>
      <c r="AK800" s="43"/>
      <c r="AL800" s="43"/>
      <c r="AM800" s="43"/>
      <c r="AN800" s="43"/>
      <c r="AO800" s="43"/>
      <c r="AP800" s="43"/>
      <c r="AQ800" s="43"/>
      <c r="AR800" s="43"/>
      <c r="AS800" s="43"/>
      <c r="AT800" s="43"/>
      <c r="AU800" s="43"/>
      <c r="AV800" s="43"/>
      <c r="AW800" s="43"/>
      <c r="AX800" s="43"/>
      <c r="AY800" s="43"/>
      <c r="AZ800" s="43"/>
      <c r="BA800" s="43"/>
      <c r="BB800" s="43"/>
      <c r="BC800" s="43"/>
      <c r="BD800" s="43"/>
      <c r="BE800" s="43"/>
      <c r="BF800" s="43"/>
      <c r="BG800" s="43"/>
      <c r="BH800" s="43"/>
      <c r="BI800" s="43"/>
      <c r="BJ800" s="43"/>
      <c r="BK800" s="43"/>
      <c r="BL800" s="43"/>
      <c r="BM800" s="43"/>
      <c r="BN800" s="43"/>
      <c r="BO800" s="43"/>
      <c r="BP800" s="43"/>
      <c r="BQ800" s="43"/>
      <c r="BR800" s="43"/>
      <c r="BS800" s="43"/>
      <c r="BT800" s="43"/>
      <c r="BU800" s="43"/>
      <c r="BV800" s="43"/>
      <c r="BW800" s="43"/>
      <c r="BX800" s="43"/>
      <c r="BY800" s="43"/>
      <c r="BZ800" s="43"/>
      <c r="CA800" s="43"/>
      <c r="CB800" s="43"/>
      <c r="CC800" s="43"/>
      <c r="CD800" s="43"/>
      <c r="CE800" s="43"/>
      <c r="CF800" s="43"/>
      <c r="CG800" s="43"/>
      <c r="CH800" s="43"/>
      <c r="CI800" s="43"/>
      <c r="CJ800" s="43"/>
      <c r="CK800" s="43"/>
      <c r="CL800" s="43"/>
      <c r="CM800" s="43"/>
      <c r="CN800" s="43"/>
      <c r="CO800" s="43"/>
      <c r="CP800" s="43"/>
      <c r="CQ800" s="43"/>
      <c r="CR800" s="43"/>
      <c r="CS800" s="43"/>
      <c r="CT800" s="43"/>
      <c r="CU800" s="43"/>
      <c r="CV800" s="43"/>
      <c r="CW800" s="43"/>
      <c r="CX800" s="43"/>
      <c r="CY800" s="43"/>
      <c r="CZ800" s="43"/>
      <c r="DA800" s="43"/>
      <c r="DB800" s="43"/>
      <c r="DC800" s="43"/>
    </row>
    <row r="801" spans="1:107" x14ac:dyDescent="0.25">
      <c r="A801" s="41"/>
      <c r="B801" s="41"/>
      <c r="C801" s="41"/>
      <c r="D801" s="42"/>
      <c r="E801" s="42"/>
      <c r="F801" s="42"/>
      <c r="G801" s="42"/>
      <c r="H801" s="42"/>
      <c r="I801" s="42"/>
      <c r="J801" s="42"/>
      <c r="K801" s="42"/>
      <c r="L801" s="42"/>
      <c r="M801" s="42"/>
      <c r="N801" s="42"/>
      <c r="O801" s="42"/>
      <c r="P801" s="42"/>
      <c r="Q801" s="42"/>
      <c r="R801" s="42"/>
      <c r="S801" s="42"/>
      <c r="T801" s="42"/>
      <c r="U801" s="42"/>
      <c r="V801" s="42"/>
      <c r="W801" s="42"/>
      <c r="X801" s="42"/>
      <c r="Y801" s="42"/>
      <c r="Z801" s="42"/>
      <c r="AA801" s="42"/>
      <c r="AB801" s="43"/>
      <c r="AC801" s="43"/>
      <c r="AD801" s="43"/>
      <c r="AE801" s="43"/>
      <c r="AF801" s="43"/>
      <c r="AG801" s="43"/>
      <c r="AH801" s="43"/>
      <c r="AI801" s="43"/>
      <c r="AJ801" s="43"/>
      <c r="AK801" s="43"/>
      <c r="AL801" s="43"/>
      <c r="AM801" s="43"/>
      <c r="AN801" s="43"/>
      <c r="AO801" s="43"/>
      <c r="AP801" s="43"/>
      <c r="AQ801" s="43"/>
      <c r="AR801" s="43"/>
      <c r="AS801" s="43"/>
      <c r="AT801" s="43"/>
      <c r="AU801" s="43"/>
      <c r="AV801" s="43"/>
      <c r="AW801" s="43"/>
      <c r="AX801" s="43"/>
      <c r="AY801" s="43"/>
      <c r="AZ801" s="43"/>
      <c r="BA801" s="43"/>
      <c r="BB801" s="43"/>
      <c r="BC801" s="43"/>
      <c r="BD801" s="43"/>
      <c r="BE801" s="43"/>
      <c r="BF801" s="43"/>
      <c r="BG801" s="43"/>
      <c r="BH801" s="43"/>
      <c r="BI801" s="43"/>
      <c r="BJ801" s="43"/>
      <c r="BK801" s="43"/>
      <c r="BL801" s="43"/>
      <c r="BM801" s="43"/>
      <c r="BN801" s="43"/>
      <c r="BO801" s="43"/>
      <c r="BP801" s="43"/>
      <c r="BQ801" s="43"/>
      <c r="BR801" s="43"/>
      <c r="BS801" s="43"/>
      <c r="BT801" s="43"/>
      <c r="BU801" s="43"/>
      <c r="BV801" s="43"/>
      <c r="BW801" s="43"/>
      <c r="BX801" s="43"/>
      <c r="BY801" s="43"/>
      <c r="BZ801" s="43"/>
      <c r="CA801" s="43"/>
      <c r="CB801" s="43"/>
      <c r="CC801" s="43"/>
      <c r="CD801" s="43"/>
      <c r="CE801" s="43"/>
      <c r="CF801" s="43"/>
      <c r="CG801" s="43"/>
      <c r="CH801" s="43"/>
      <c r="CI801" s="43"/>
      <c r="CJ801" s="43"/>
      <c r="CK801" s="43"/>
      <c r="CL801" s="43"/>
      <c r="CM801" s="43"/>
      <c r="CN801" s="43"/>
      <c r="CO801" s="43"/>
      <c r="CP801" s="43"/>
      <c r="CQ801" s="43"/>
      <c r="CR801" s="43"/>
      <c r="CS801" s="43"/>
      <c r="CT801" s="43"/>
      <c r="CU801" s="43"/>
      <c r="CV801" s="43"/>
      <c r="CW801" s="43"/>
      <c r="CX801" s="43"/>
      <c r="CY801" s="43"/>
      <c r="CZ801" s="43"/>
      <c r="DA801" s="43"/>
      <c r="DB801" s="43"/>
      <c r="DC801" s="43"/>
    </row>
    <row r="802" spans="1:107" x14ac:dyDescent="0.25">
      <c r="A802" s="41"/>
      <c r="B802" s="41"/>
      <c r="C802" s="41"/>
      <c r="D802" s="42"/>
      <c r="E802" s="42"/>
      <c r="F802" s="42"/>
      <c r="G802" s="42"/>
      <c r="H802" s="42"/>
      <c r="I802" s="42"/>
      <c r="J802" s="42"/>
      <c r="K802" s="42"/>
      <c r="L802" s="42"/>
      <c r="M802" s="42"/>
      <c r="N802" s="42"/>
      <c r="O802" s="42"/>
      <c r="P802" s="42"/>
      <c r="Q802" s="42"/>
      <c r="R802" s="42"/>
      <c r="S802" s="42"/>
      <c r="T802" s="42"/>
      <c r="U802" s="42"/>
      <c r="V802" s="42"/>
      <c r="W802" s="42"/>
      <c r="X802" s="42"/>
      <c r="Y802" s="42"/>
      <c r="Z802" s="42"/>
      <c r="AA802" s="42"/>
      <c r="AB802" s="43"/>
      <c r="AC802" s="43"/>
      <c r="AD802" s="43"/>
      <c r="AE802" s="43"/>
      <c r="AF802" s="43"/>
      <c r="AG802" s="43"/>
      <c r="AH802" s="43"/>
      <c r="AI802" s="43"/>
      <c r="AJ802" s="43"/>
      <c r="AK802" s="43"/>
      <c r="AL802" s="43"/>
      <c r="AM802" s="43"/>
      <c r="AN802" s="43"/>
      <c r="AO802" s="43"/>
      <c r="AP802" s="43"/>
      <c r="AQ802" s="43"/>
      <c r="AR802" s="43"/>
      <c r="AS802" s="43"/>
      <c r="AT802" s="43"/>
      <c r="AU802" s="43"/>
      <c r="AV802" s="43"/>
      <c r="AW802" s="43"/>
      <c r="AX802" s="43"/>
      <c r="AY802" s="43"/>
      <c r="AZ802" s="43"/>
      <c r="BA802" s="43"/>
      <c r="BB802" s="43"/>
      <c r="BC802" s="43"/>
      <c r="BD802" s="43"/>
      <c r="BE802" s="43"/>
      <c r="BF802" s="43"/>
      <c r="BG802" s="43"/>
      <c r="BH802" s="43"/>
      <c r="BI802" s="43"/>
      <c r="BJ802" s="43"/>
      <c r="BK802" s="43"/>
      <c r="BL802" s="43"/>
      <c r="BM802" s="43"/>
      <c r="BN802" s="43"/>
      <c r="BO802" s="43"/>
      <c r="BP802" s="43"/>
      <c r="BQ802" s="43"/>
      <c r="BR802" s="43"/>
      <c r="BS802" s="43"/>
      <c r="BT802" s="43"/>
      <c r="BU802" s="43"/>
      <c r="BV802" s="43"/>
      <c r="BW802" s="43"/>
      <c r="BX802" s="43"/>
      <c r="BY802" s="43"/>
      <c r="BZ802" s="43"/>
      <c r="CA802" s="43"/>
      <c r="CB802" s="43"/>
      <c r="CC802" s="43"/>
      <c r="CD802" s="43"/>
      <c r="CE802" s="43"/>
      <c r="CF802" s="43"/>
      <c r="CG802" s="43"/>
      <c r="CH802" s="43"/>
      <c r="CI802" s="43"/>
      <c r="CJ802" s="43"/>
      <c r="CK802" s="43"/>
      <c r="CL802" s="43"/>
      <c r="CM802" s="43"/>
      <c r="CN802" s="43"/>
      <c r="CO802" s="43"/>
      <c r="CP802" s="43"/>
      <c r="CQ802" s="43"/>
      <c r="CR802" s="43"/>
      <c r="CS802" s="43"/>
      <c r="CT802" s="43"/>
      <c r="CU802" s="43"/>
      <c r="CV802" s="43"/>
      <c r="CW802" s="43"/>
      <c r="CX802" s="43"/>
      <c r="CY802" s="43"/>
      <c r="CZ802" s="43"/>
      <c r="DA802" s="43"/>
      <c r="DB802" s="43"/>
      <c r="DC802" s="43"/>
    </row>
    <row r="803" spans="1:107" x14ac:dyDescent="0.25">
      <c r="A803" s="41"/>
      <c r="B803" s="41"/>
      <c r="C803" s="41"/>
      <c r="D803" s="42"/>
      <c r="E803" s="42"/>
      <c r="F803" s="42"/>
      <c r="G803" s="42"/>
      <c r="H803" s="42"/>
      <c r="I803" s="42"/>
      <c r="J803" s="42"/>
      <c r="K803" s="42"/>
      <c r="L803" s="42"/>
      <c r="M803" s="42"/>
      <c r="N803" s="42"/>
      <c r="O803" s="42"/>
      <c r="P803" s="42"/>
      <c r="Q803" s="42"/>
      <c r="R803" s="42"/>
      <c r="S803" s="42"/>
      <c r="T803" s="42"/>
      <c r="U803" s="42"/>
      <c r="V803" s="42"/>
      <c r="W803" s="42"/>
      <c r="X803" s="42"/>
      <c r="Y803" s="42"/>
      <c r="Z803" s="42"/>
      <c r="AA803" s="42"/>
      <c r="AB803" s="43"/>
      <c r="AC803" s="43"/>
      <c r="AD803" s="43"/>
      <c r="AE803" s="43"/>
      <c r="AF803" s="43"/>
      <c r="AG803" s="43"/>
      <c r="AH803" s="43"/>
      <c r="AI803" s="43"/>
      <c r="AJ803" s="43"/>
      <c r="AK803" s="43"/>
      <c r="AL803" s="43"/>
      <c r="AM803" s="43"/>
      <c r="AN803" s="43"/>
      <c r="AO803" s="43"/>
      <c r="AP803" s="43"/>
      <c r="AQ803" s="43"/>
      <c r="AR803" s="43"/>
      <c r="AS803" s="43"/>
      <c r="AT803" s="43"/>
      <c r="AU803" s="43"/>
      <c r="AV803" s="43"/>
      <c r="AW803" s="43"/>
      <c r="AX803" s="43"/>
      <c r="AY803" s="43"/>
      <c r="AZ803" s="43"/>
      <c r="BA803" s="43"/>
      <c r="BB803" s="43"/>
      <c r="BC803" s="43"/>
      <c r="BD803" s="43"/>
      <c r="BE803" s="43"/>
      <c r="BF803" s="43"/>
      <c r="BG803" s="43"/>
      <c r="BH803" s="43"/>
      <c r="BI803" s="43"/>
      <c r="BJ803" s="43"/>
      <c r="BK803" s="43"/>
      <c r="BL803" s="43"/>
      <c r="BM803" s="43"/>
      <c r="BN803" s="43"/>
      <c r="BO803" s="43"/>
      <c r="BP803" s="43"/>
      <c r="BQ803" s="43"/>
      <c r="BR803" s="43"/>
      <c r="BS803" s="43"/>
      <c r="BT803" s="43"/>
      <c r="BU803" s="43"/>
      <c r="BV803" s="43"/>
      <c r="BW803" s="43"/>
      <c r="BX803" s="43"/>
      <c r="BY803" s="43"/>
      <c r="BZ803" s="43"/>
      <c r="CA803" s="43"/>
      <c r="CB803" s="43"/>
      <c r="CC803" s="43"/>
      <c r="CD803" s="43"/>
      <c r="CE803" s="43"/>
      <c r="CF803" s="43"/>
      <c r="CG803" s="43"/>
      <c r="CH803" s="43"/>
      <c r="CI803" s="43"/>
      <c r="CJ803" s="43"/>
      <c r="CK803" s="43"/>
      <c r="CL803" s="43"/>
      <c r="CM803" s="43"/>
      <c r="CN803" s="43"/>
      <c r="CO803" s="43"/>
      <c r="CP803" s="43"/>
      <c r="CQ803" s="43"/>
      <c r="CR803" s="43"/>
      <c r="CS803" s="43"/>
      <c r="CT803" s="43"/>
      <c r="CU803" s="43"/>
      <c r="CV803" s="43"/>
      <c r="CW803" s="43"/>
      <c r="CX803" s="43"/>
      <c r="CY803" s="43"/>
      <c r="CZ803" s="43"/>
      <c r="DA803" s="43"/>
      <c r="DB803" s="43"/>
      <c r="DC803" s="43"/>
    </row>
    <row r="804" spans="1:107" x14ac:dyDescent="0.25">
      <c r="A804" s="41"/>
      <c r="B804" s="41"/>
      <c r="C804" s="41"/>
      <c r="D804" s="42"/>
      <c r="E804" s="42"/>
      <c r="F804" s="42"/>
      <c r="G804" s="42"/>
      <c r="H804" s="42"/>
      <c r="I804" s="42"/>
      <c r="J804" s="42"/>
      <c r="K804" s="42"/>
      <c r="L804" s="42"/>
      <c r="M804" s="42"/>
      <c r="N804" s="42"/>
      <c r="O804" s="42"/>
      <c r="P804" s="42"/>
      <c r="Q804" s="42"/>
      <c r="R804" s="42"/>
      <c r="S804" s="42"/>
      <c r="T804" s="42"/>
      <c r="U804" s="42"/>
      <c r="V804" s="42"/>
      <c r="W804" s="42"/>
      <c r="X804" s="42"/>
      <c r="Y804" s="42"/>
      <c r="Z804" s="42"/>
      <c r="AA804" s="42"/>
      <c r="AB804" s="43"/>
      <c r="AC804" s="43"/>
      <c r="AD804" s="43"/>
      <c r="AE804" s="43"/>
      <c r="AF804" s="43"/>
      <c r="AG804" s="43"/>
      <c r="AH804" s="43"/>
      <c r="AI804" s="43"/>
      <c r="AJ804" s="43"/>
      <c r="AK804" s="43"/>
      <c r="AL804" s="43"/>
      <c r="AM804" s="43"/>
      <c r="AN804" s="43"/>
      <c r="AO804" s="43"/>
      <c r="AP804" s="43"/>
      <c r="AQ804" s="43"/>
      <c r="AR804" s="43"/>
      <c r="AS804" s="43"/>
      <c r="AT804" s="43"/>
      <c r="AU804" s="43"/>
      <c r="AV804" s="43"/>
      <c r="AW804" s="43"/>
      <c r="AX804" s="43"/>
      <c r="AY804" s="43"/>
      <c r="AZ804" s="43"/>
      <c r="BA804" s="43"/>
      <c r="BB804" s="43"/>
      <c r="BC804" s="43"/>
      <c r="BD804" s="43"/>
      <c r="BE804" s="43"/>
      <c r="BF804" s="43"/>
      <c r="BG804" s="43"/>
      <c r="BH804" s="43"/>
      <c r="BI804" s="43"/>
      <c r="BJ804" s="43"/>
      <c r="BK804" s="43"/>
      <c r="BL804" s="43"/>
      <c r="BM804" s="43"/>
      <c r="BN804" s="43"/>
      <c r="BO804" s="43"/>
      <c r="BP804" s="43"/>
      <c r="BQ804" s="43"/>
      <c r="BR804" s="43"/>
      <c r="BS804" s="43"/>
      <c r="BT804" s="43"/>
      <c r="BU804" s="43"/>
      <c r="BV804" s="43"/>
      <c r="BW804" s="43"/>
      <c r="BX804" s="43"/>
      <c r="BY804" s="43"/>
      <c r="BZ804" s="43"/>
      <c r="CA804" s="43"/>
      <c r="CB804" s="43"/>
      <c r="CC804" s="43"/>
      <c r="CD804" s="43"/>
      <c r="CE804" s="43"/>
      <c r="CF804" s="43"/>
      <c r="CG804" s="43"/>
      <c r="CH804" s="43"/>
      <c r="CI804" s="43"/>
      <c r="CJ804" s="43"/>
      <c r="CK804" s="43"/>
      <c r="CL804" s="43"/>
      <c r="CM804" s="43"/>
      <c r="CN804" s="43"/>
      <c r="CO804" s="43"/>
      <c r="CP804" s="43"/>
      <c r="CQ804" s="43"/>
      <c r="CR804" s="43"/>
      <c r="CS804" s="43"/>
      <c r="CT804" s="43"/>
      <c r="CU804" s="43"/>
      <c r="CV804" s="43"/>
      <c r="CW804" s="43"/>
      <c r="CX804" s="43"/>
      <c r="CY804" s="43"/>
      <c r="CZ804" s="43"/>
      <c r="DA804" s="43"/>
      <c r="DB804" s="43"/>
      <c r="DC804" s="43"/>
    </row>
    <row r="805" spans="1:107" x14ac:dyDescent="0.25">
      <c r="A805" s="41"/>
      <c r="B805" s="41"/>
      <c r="C805" s="41"/>
      <c r="D805" s="42"/>
      <c r="E805" s="42"/>
      <c r="F805" s="42"/>
      <c r="G805" s="42"/>
      <c r="H805" s="42"/>
      <c r="I805" s="42"/>
      <c r="J805" s="42"/>
      <c r="K805" s="42"/>
      <c r="L805" s="42"/>
      <c r="M805" s="42"/>
      <c r="N805" s="42"/>
      <c r="O805" s="42"/>
      <c r="P805" s="42"/>
      <c r="Q805" s="42"/>
      <c r="R805" s="42"/>
      <c r="S805" s="42"/>
      <c r="T805" s="42"/>
      <c r="U805" s="42"/>
      <c r="V805" s="42"/>
      <c r="W805" s="42"/>
      <c r="X805" s="42"/>
      <c r="Y805" s="42"/>
      <c r="Z805" s="42"/>
      <c r="AA805" s="42"/>
      <c r="AB805" s="43"/>
      <c r="AC805" s="43"/>
      <c r="AD805" s="43"/>
      <c r="AE805" s="43"/>
      <c r="AF805" s="43"/>
      <c r="AG805" s="43"/>
      <c r="AH805" s="43"/>
      <c r="AI805" s="43"/>
      <c r="AJ805" s="43"/>
      <c r="AK805" s="43"/>
      <c r="AL805" s="43"/>
      <c r="AM805" s="43"/>
      <c r="AN805" s="43"/>
      <c r="AO805" s="43"/>
      <c r="AP805" s="43"/>
      <c r="AQ805" s="43"/>
      <c r="AR805" s="43"/>
      <c r="AS805" s="43"/>
      <c r="AT805" s="43"/>
      <c r="AU805" s="43"/>
      <c r="AV805" s="43"/>
      <c r="AW805" s="43"/>
      <c r="AX805" s="43"/>
      <c r="AY805" s="43"/>
      <c r="AZ805" s="43"/>
      <c r="BA805" s="43"/>
      <c r="BB805" s="43"/>
      <c r="BC805" s="43"/>
      <c r="BD805" s="43"/>
      <c r="BE805" s="43"/>
      <c r="BF805" s="43"/>
      <c r="BG805" s="43"/>
      <c r="BH805" s="43"/>
      <c r="BI805" s="43"/>
      <c r="BJ805" s="43"/>
      <c r="BK805" s="43"/>
      <c r="BL805" s="43"/>
      <c r="BM805" s="43"/>
      <c r="BN805" s="43"/>
      <c r="BO805" s="43"/>
      <c r="BP805" s="43"/>
      <c r="BQ805" s="43"/>
      <c r="BR805" s="43"/>
      <c r="BS805" s="43"/>
      <c r="BT805" s="43"/>
      <c r="BU805" s="43"/>
      <c r="BV805" s="43"/>
      <c r="BW805" s="43"/>
      <c r="BX805" s="43"/>
      <c r="BY805" s="43"/>
      <c r="BZ805" s="43"/>
      <c r="CA805" s="43"/>
      <c r="CB805" s="43"/>
      <c r="CC805" s="43"/>
      <c r="CD805" s="43"/>
      <c r="CE805" s="43"/>
      <c r="CF805" s="43"/>
      <c r="CG805" s="43"/>
      <c r="CH805" s="43"/>
      <c r="CI805" s="43"/>
      <c r="CJ805" s="43"/>
      <c r="CK805" s="43"/>
      <c r="CL805" s="43"/>
      <c r="CM805" s="43"/>
      <c r="CN805" s="43"/>
      <c r="CO805" s="43"/>
      <c r="CP805" s="43"/>
      <c r="CQ805" s="43"/>
      <c r="CR805" s="43"/>
      <c r="CS805" s="43"/>
      <c r="CT805" s="43"/>
      <c r="CU805" s="43"/>
      <c r="CV805" s="43"/>
      <c r="CW805" s="43"/>
      <c r="CX805" s="43"/>
      <c r="CY805" s="43"/>
      <c r="CZ805" s="43"/>
      <c r="DA805" s="43"/>
      <c r="DB805" s="43"/>
      <c r="DC805" s="43"/>
    </row>
    <row r="806" spans="1:107" x14ac:dyDescent="0.25">
      <c r="A806" s="41"/>
      <c r="B806" s="41"/>
      <c r="C806" s="41"/>
      <c r="D806" s="42"/>
      <c r="E806" s="42"/>
      <c r="F806" s="42"/>
      <c r="G806" s="42"/>
      <c r="H806" s="42"/>
      <c r="I806" s="42"/>
      <c r="J806" s="42"/>
      <c r="K806" s="42"/>
      <c r="L806" s="42"/>
      <c r="M806" s="42"/>
      <c r="N806" s="42"/>
      <c r="O806" s="42"/>
      <c r="P806" s="42"/>
      <c r="Q806" s="42"/>
      <c r="R806" s="42"/>
      <c r="S806" s="42"/>
      <c r="T806" s="42"/>
      <c r="U806" s="42"/>
      <c r="V806" s="42"/>
      <c r="W806" s="42"/>
      <c r="X806" s="42"/>
      <c r="Y806" s="42"/>
      <c r="Z806" s="42"/>
      <c r="AA806" s="42"/>
      <c r="AB806" s="43"/>
      <c r="AC806" s="43"/>
      <c r="AD806" s="43"/>
      <c r="AE806" s="43"/>
      <c r="AF806" s="43"/>
      <c r="AG806" s="43"/>
      <c r="AH806" s="43"/>
      <c r="AI806" s="43"/>
      <c r="AJ806" s="43"/>
      <c r="AK806" s="43"/>
      <c r="AL806" s="43"/>
      <c r="AM806" s="43"/>
      <c r="AN806" s="43"/>
      <c r="AO806" s="43"/>
      <c r="AP806" s="43"/>
      <c r="AQ806" s="43"/>
      <c r="AR806" s="43"/>
      <c r="AS806" s="43"/>
      <c r="AT806" s="43"/>
      <c r="AU806" s="43"/>
      <c r="AV806" s="43"/>
      <c r="AW806" s="43"/>
      <c r="AX806" s="43"/>
      <c r="AY806" s="43"/>
      <c r="AZ806" s="43"/>
      <c r="BA806" s="43"/>
      <c r="BB806" s="43"/>
      <c r="BC806" s="43"/>
      <c r="BD806" s="43"/>
      <c r="BE806" s="43"/>
      <c r="BF806" s="43"/>
      <c r="BG806" s="43"/>
      <c r="BH806" s="43"/>
      <c r="BI806" s="43"/>
      <c r="BJ806" s="43"/>
      <c r="BK806" s="43"/>
      <c r="BL806" s="43"/>
      <c r="BM806" s="43"/>
      <c r="BN806" s="43"/>
      <c r="BO806" s="43"/>
      <c r="BP806" s="43"/>
      <c r="BQ806" s="43"/>
      <c r="BR806" s="43"/>
      <c r="BS806" s="43"/>
      <c r="BT806" s="43"/>
      <c r="BU806" s="43"/>
      <c r="BV806" s="43"/>
      <c r="BW806" s="43"/>
      <c r="BX806" s="43"/>
      <c r="BY806" s="43"/>
      <c r="BZ806" s="43"/>
      <c r="CA806" s="43"/>
      <c r="CB806" s="43"/>
      <c r="CC806" s="43"/>
      <c r="CD806" s="43"/>
      <c r="CE806" s="43"/>
      <c r="CF806" s="43"/>
      <c r="CG806" s="43"/>
      <c r="CH806" s="43"/>
      <c r="CI806" s="43"/>
      <c r="CJ806" s="43"/>
      <c r="CK806" s="43"/>
      <c r="CL806" s="43"/>
      <c r="CM806" s="43"/>
      <c r="CN806" s="43"/>
      <c r="CO806" s="43"/>
      <c r="CP806" s="43"/>
      <c r="CQ806" s="43"/>
      <c r="CR806" s="43"/>
      <c r="CS806" s="43"/>
      <c r="CT806" s="43"/>
      <c r="CU806" s="43"/>
      <c r="CV806" s="43"/>
      <c r="CW806" s="43"/>
      <c r="CX806" s="43"/>
      <c r="CY806" s="43"/>
      <c r="CZ806" s="43"/>
      <c r="DA806" s="43"/>
      <c r="DB806" s="43"/>
      <c r="DC806" s="43"/>
    </row>
    <row r="807" spans="1:107" x14ac:dyDescent="0.25">
      <c r="A807" s="41"/>
      <c r="B807" s="41"/>
      <c r="C807" s="41"/>
      <c r="D807" s="42"/>
      <c r="E807" s="42"/>
      <c r="F807" s="42"/>
      <c r="G807" s="42"/>
      <c r="H807" s="42"/>
      <c r="I807" s="42"/>
      <c r="J807" s="42"/>
      <c r="K807" s="42"/>
      <c r="L807" s="42"/>
      <c r="M807" s="42"/>
      <c r="N807" s="42"/>
      <c r="O807" s="42"/>
      <c r="P807" s="42"/>
      <c r="Q807" s="42"/>
      <c r="R807" s="42"/>
      <c r="S807" s="42"/>
      <c r="T807" s="42"/>
      <c r="U807" s="42"/>
      <c r="V807" s="42"/>
      <c r="W807" s="42"/>
      <c r="X807" s="42"/>
      <c r="Y807" s="42"/>
      <c r="Z807" s="42"/>
      <c r="AA807" s="42"/>
      <c r="AB807" s="43"/>
      <c r="AC807" s="43"/>
      <c r="AD807" s="43"/>
      <c r="AE807" s="43"/>
      <c r="AF807" s="43"/>
      <c r="AG807" s="43"/>
      <c r="AH807" s="43"/>
      <c r="AI807" s="43"/>
      <c r="AJ807" s="43"/>
      <c r="AK807" s="43"/>
      <c r="AL807" s="43"/>
      <c r="AM807" s="43"/>
      <c r="AN807" s="43"/>
      <c r="AO807" s="43"/>
      <c r="AP807" s="43"/>
      <c r="AQ807" s="43"/>
      <c r="AR807" s="43"/>
      <c r="AS807" s="43"/>
      <c r="AT807" s="43"/>
      <c r="AU807" s="43"/>
      <c r="AV807" s="43"/>
      <c r="AW807" s="43"/>
      <c r="AX807" s="43"/>
      <c r="AY807" s="43"/>
      <c r="AZ807" s="43"/>
      <c r="BA807" s="43"/>
      <c r="BB807" s="43"/>
      <c r="BC807" s="43"/>
      <c r="BD807" s="43"/>
      <c r="BE807" s="43"/>
      <c r="BF807" s="43"/>
      <c r="BG807" s="43"/>
      <c r="BH807" s="43"/>
      <c r="BI807" s="43"/>
      <c r="BJ807" s="43"/>
      <c r="BK807" s="43"/>
      <c r="BL807" s="43"/>
      <c r="BM807" s="43"/>
      <c r="BN807" s="43"/>
      <c r="BO807" s="43"/>
      <c r="BP807" s="43"/>
      <c r="BQ807" s="43"/>
      <c r="BR807" s="43"/>
      <c r="BS807" s="43"/>
      <c r="BT807" s="43"/>
      <c r="BU807" s="43"/>
      <c r="BV807" s="43"/>
      <c r="BW807" s="43"/>
      <c r="BX807" s="43"/>
      <c r="BY807" s="43"/>
      <c r="BZ807" s="43"/>
      <c r="CA807" s="43"/>
      <c r="CB807" s="43"/>
      <c r="CC807" s="43"/>
      <c r="CD807" s="43"/>
      <c r="CE807" s="43"/>
      <c r="CF807" s="43"/>
      <c r="CG807" s="43"/>
      <c r="CH807" s="43"/>
      <c r="CI807" s="43"/>
      <c r="CJ807" s="43"/>
      <c r="CK807" s="43"/>
      <c r="CL807" s="43"/>
      <c r="CM807" s="43"/>
      <c r="CN807" s="43"/>
      <c r="CO807" s="43"/>
      <c r="CP807" s="43"/>
      <c r="CQ807" s="43"/>
      <c r="CR807" s="43"/>
      <c r="CS807" s="43"/>
      <c r="CT807" s="43"/>
      <c r="CU807" s="43"/>
      <c r="CV807" s="43"/>
      <c r="CW807" s="43"/>
      <c r="CX807" s="43"/>
      <c r="CY807" s="43"/>
      <c r="CZ807" s="43"/>
      <c r="DA807" s="43"/>
      <c r="DB807" s="43"/>
      <c r="DC807" s="43"/>
    </row>
    <row r="808" spans="1:107" x14ac:dyDescent="0.25">
      <c r="A808" s="41"/>
      <c r="B808" s="41"/>
      <c r="C808" s="41"/>
      <c r="D808" s="42"/>
      <c r="E808" s="42"/>
      <c r="F808" s="42"/>
      <c r="G808" s="42"/>
      <c r="H808" s="42"/>
      <c r="I808" s="42"/>
      <c r="J808" s="42"/>
      <c r="K808" s="42"/>
      <c r="L808" s="42"/>
      <c r="M808" s="42"/>
      <c r="N808" s="42"/>
      <c r="O808" s="42"/>
      <c r="P808" s="42"/>
      <c r="Q808" s="42"/>
      <c r="R808" s="42"/>
      <c r="S808" s="42"/>
      <c r="T808" s="42"/>
      <c r="U808" s="42"/>
      <c r="V808" s="42"/>
      <c r="W808" s="42"/>
      <c r="X808" s="42"/>
      <c r="Y808" s="42"/>
      <c r="Z808" s="42"/>
      <c r="AA808" s="42"/>
      <c r="AB808" s="43"/>
      <c r="AC808" s="43"/>
      <c r="AD808" s="43"/>
      <c r="AE808" s="43"/>
      <c r="AF808" s="43"/>
      <c r="AG808" s="43"/>
      <c r="AH808" s="43"/>
      <c r="AI808" s="43"/>
      <c r="AJ808" s="43"/>
      <c r="AK808" s="43"/>
      <c r="AL808" s="43"/>
      <c r="AM808" s="43"/>
      <c r="AN808" s="43"/>
      <c r="AO808" s="43"/>
      <c r="AP808" s="43"/>
      <c r="AQ808" s="43"/>
      <c r="AR808" s="43"/>
      <c r="AS808" s="43"/>
      <c r="AT808" s="43"/>
      <c r="AU808" s="43"/>
      <c r="AV808" s="43"/>
      <c r="AW808" s="43"/>
      <c r="AX808" s="43"/>
      <c r="AY808" s="43"/>
      <c r="AZ808" s="43"/>
      <c r="BA808" s="43"/>
      <c r="BB808" s="43"/>
      <c r="BC808" s="43"/>
      <c r="BD808" s="43"/>
      <c r="BE808" s="43"/>
      <c r="BF808" s="43"/>
      <c r="BG808" s="43"/>
      <c r="BH808" s="43"/>
      <c r="BI808" s="43"/>
      <c r="BJ808" s="43"/>
      <c r="BK808" s="43"/>
      <c r="BL808" s="43"/>
      <c r="BM808" s="43"/>
      <c r="BN808" s="43"/>
      <c r="BO808" s="43"/>
      <c r="BP808" s="43"/>
      <c r="BQ808" s="43"/>
      <c r="BR808" s="43"/>
      <c r="BS808" s="43"/>
      <c r="BT808" s="43"/>
      <c r="BU808" s="43"/>
      <c r="BV808" s="43"/>
      <c r="BW808" s="43"/>
      <c r="BX808" s="43"/>
      <c r="BY808" s="43"/>
      <c r="BZ808" s="43"/>
      <c r="CA808" s="43"/>
      <c r="CB808" s="43"/>
      <c r="CC808" s="43"/>
      <c r="CD808" s="43"/>
      <c r="CE808" s="43"/>
      <c r="CF808" s="43"/>
      <c r="CG808" s="43"/>
      <c r="CH808" s="43"/>
      <c r="CI808" s="43"/>
      <c r="CJ808" s="43"/>
      <c r="CK808" s="43"/>
      <c r="CL808" s="43"/>
      <c r="CM808" s="43"/>
      <c r="CN808" s="43"/>
      <c r="CO808" s="43"/>
      <c r="CP808" s="43"/>
      <c r="CQ808" s="43"/>
      <c r="CR808" s="43"/>
      <c r="CS808" s="43"/>
      <c r="CT808" s="43"/>
      <c r="CU808" s="43"/>
      <c r="CV808" s="43"/>
      <c r="CW808" s="43"/>
      <c r="CX808" s="43"/>
      <c r="CY808" s="43"/>
      <c r="CZ808" s="43"/>
      <c r="DA808" s="43"/>
      <c r="DB808" s="43"/>
      <c r="DC808" s="43"/>
    </row>
    <row r="809" spans="1:107" x14ac:dyDescent="0.25">
      <c r="A809" s="41"/>
      <c r="B809" s="41"/>
      <c r="C809" s="41"/>
      <c r="D809" s="42"/>
      <c r="E809" s="42"/>
      <c r="F809" s="42"/>
      <c r="G809" s="42"/>
      <c r="H809" s="42"/>
      <c r="I809" s="42"/>
      <c r="J809" s="42"/>
      <c r="K809" s="42"/>
      <c r="L809" s="42"/>
      <c r="M809" s="42"/>
      <c r="N809" s="42"/>
      <c r="O809" s="42"/>
      <c r="P809" s="42"/>
      <c r="Q809" s="42"/>
      <c r="R809" s="42"/>
      <c r="S809" s="42"/>
      <c r="T809" s="42"/>
      <c r="U809" s="42"/>
      <c r="V809" s="42"/>
      <c r="W809" s="42"/>
      <c r="X809" s="42"/>
      <c r="Y809" s="42"/>
      <c r="Z809" s="42"/>
      <c r="AA809" s="42"/>
      <c r="AB809" s="43"/>
      <c r="AC809" s="43"/>
      <c r="AD809" s="43"/>
      <c r="AE809" s="43"/>
      <c r="AF809" s="43"/>
      <c r="AG809" s="43"/>
      <c r="AH809" s="43"/>
      <c r="AI809" s="43"/>
      <c r="AJ809" s="43"/>
      <c r="AK809" s="43"/>
      <c r="AL809" s="43"/>
      <c r="AM809" s="43"/>
      <c r="AN809" s="43"/>
      <c r="AO809" s="43"/>
      <c r="AP809" s="43"/>
      <c r="AQ809" s="43"/>
      <c r="AR809" s="43"/>
      <c r="AS809" s="43"/>
      <c r="AT809" s="43"/>
      <c r="AU809" s="43"/>
      <c r="AV809" s="43"/>
      <c r="AW809" s="43"/>
      <c r="AX809" s="43"/>
      <c r="AY809" s="43"/>
      <c r="AZ809" s="43"/>
      <c r="BA809" s="43"/>
      <c r="BB809" s="43"/>
      <c r="BC809" s="43"/>
      <c r="BD809" s="43"/>
      <c r="BE809" s="43"/>
      <c r="BF809" s="43"/>
      <c r="BG809" s="43"/>
      <c r="BH809" s="43"/>
      <c r="BI809" s="43"/>
      <c r="BJ809" s="43"/>
      <c r="BK809" s="43"/>
      <c r="BL809" s="43"/>
      <c r="BM809" s="43"/>
      <c r="BN809" s="43"/>
      <c r="BO809" s="43"/>
      <c r="BP809" s="43"/>
      <c r="BQ809" s="43"/>
      <c r="BR809" s="43"/>
      <c r="BS809" s="43"/>
      <c r="BT809" s="43"/>
      <c r="BU809" s="43"/>
      <c r="BV809" s="43"/>
      <c r="BW809" s="43"/>
      <c r="BX809" s="43"/>
      <c r="BY809" s="43"/>
      <c r="BZ809" s="43"/>
      <c r="CA809" s="43"/>
      <c r="CB809" s="43"/>
      <c r="CC809" s="43"/>
      <c r="CD809" s="43"/>
      <c r="CE809" s="43"/>
      <c r="CF809" s="43"/>
      <c r="CG809" s="43"/>
      <c r="CH809" s="43"/>
      <c r="CI809" s="43"/>
      <c r="CJ809" s="43"/>
      <c r="CK809" s="43"/>
      <c r="CL809" s="43"/>
      <c r="CM809" s="43"/>
      <c r="CN809" s="43"/>
      <c r="CO809" s="43"/>
      <c r="CP809" s="43"/>
      <c r="CQ809" s="43"/>
      <c r="CR809" s="43"/>
      <c r="CS809" s="43"/>
      <c r="CT809" s="43"/>
      <c r="CU809" s="43"/>
      <c r="CV809" s="43"/>
      <c r="CW809" s="43"/>
      <c r="CX809" s="43"/>
      <c r="CY809" s="43"/>
      <c r="CZ809" s="43"/>
      <c r="DA809" s="43"/>
      <c r="DB809" s="43"/>
      <c r="DC809" s="43"/>
    </row>
    <row r="810" spans="1:107" x14ac:dyDescent="0.25">
      <c r="A810" s="41"/>
      <c r="B810" s="41"/>
      <c r="C810" s="41"/>
      <c r="D810" s="42"/>
      <c r="E810" s="42"/>
      <c r="F810" s="42"/>
      <c r="G810" s="42"/>
      <c r="H810" s="42"/>
      <c r="I810" s="42"/>
      <c r="J810" s="42"/>
      <c r="K810" s="42"/>
      <c r="L810" s="42"/>
      <c r="M810" s="42"/>
      <c r="N810" s="42"/>
      <c r="O810" s="42"/>
      <c r="P810" s="42"/>
      <c r="Q810" s="42"/>
      <c r="R810" s="42"/>
      <c r="S810" s="42"/>
      <c r="T810" s="42"/>
      <c r="U810" s="42"/>
      <c r="V810" s="42"/>
      <c r="W810" s="42"/>
      <c r="X810" s="42"/>
      <c r="Y810" s="42"/>
      <c r="Z810" s="42"/>
      <c r="AA810" s="42"/>
      <c r="AB810" s="43"/>
      <c r="AC810" s="43"/>
      <c r="AD810" s="43"/>
      <c r="AE810" s="43"/>
      <c r="AF810" s="43"/>
      <c r="AG810" s="43"/>
      <c r="AH810" s="43"/>
      <c r="AI810" s="43"/>
      <c r="AJ810" s="43"/>
      <c r="AK810" s="43"/>
      <c r="AL810" s="43"/>
      <c r="AM810" s="43"/>
      <c r="AN810" s="43"/>
      <c r="AO810" s="43"/>
      <c r="AP810" s="43"/>
      <c r="AQ810" s="43"/>
      <c r="AR810" s="43"/>
      <c r="AS810" s="43"/>
      <c r="AT810" s="43"/>
      <c r="AU810" s="43"/>
      <c r="AV810" s="43"/>
      <c r="AW810" s="43"/>
      <c r="AX810" s="43"/>
      <c r="AY810" s="43"/>
      <c r="AZ810" s="43"/>
      <c r="BA810" s="43"/>
      <c r="BB810" s="43"/>
      <c r="BC810" s="43"/>
      <c r="BD810" s="43"/>
      <c r="BE810" s="43"/>
      <c r="BF810" s="43"/>
      <c r="BG810" s="43"/>
      <c r="BH810" s="43"/>
      <c r="BI810" s="43"/>
      <c r="BJ810" s="43"/>
      <c r="BK810" s="43"/>
      <c r="BL810" s="43"/>
      <c r="BM810" s="43"/>
      <c r="BN810" s="43"/>
      <c r="BO810" s="43"/>
      <c r="BP810" s="43"/>
      <c r="BQ810" s="43"/>
      <c r="BR810" s="43"/>
      <c r="BS810" s="43"/>
      <c r="BT810" s="43"/>
      <c r="BU810" s="43"/>
      <c r="BV810" s="43"/>
      <c r="BW810" s="43"/>
      <c r="BX810" s="43"/>
      <c r="BY810" s="43"/>
      <c r="BZ810" s="43"/>
      <c r="CA810" s="43"/>
      <c r="CB810" s="43"/>
      <c r="CC810" s="43"/>
      <c r="CD810" s="43"/>
      <c r="CE810" s="43"/>
      <c r="CF810" s="43"/>
      <c r="CG810" s="43"/>
      <c r="CH810" s="43"/>
      <c r="CI810" s="43"/>
      <c r="CJ810" s="43"/>
      <c r="CK810" s="43"/>
      <c r="CL810" s="43"/>
      <c r="CM810" s="43"/>
      <c r="CN810" s="43"/>
      <c r="CO810" s="43"/>
      <c r="CP810" s="43"/>
      <c r="CQ810" s="43"/>
      <c r="CR810" s="43"/>
      <c r="CS810" s="43"/>
      <c r="CT810" s="43"/>
      <c r="CU810" s="43"/>
      <c r="CV810" s="43"/>
      <c r="CW810" s="43"/>
      <c r="CX810" s="43"/>
      <c r="CY810" s="43"/>
      <c r="CZ810" s="43"/>
      <c r="DA810" s="43"/>
      <c r="DB810" s="43"/>
      <c r="DC810" s="43"/>
    </row>
    <row r="811" spans="1:107" x14ac:dyDescent="0.25">
      <c r="A811" s="41"/>
      <c r="B811" s="41"/>
      <c r="C811" s="41"/>
      <c r="D811" s="42"/>
      <c r="E811" s="42"/>
      <c r="F811" s="42"/>
      <c r="G811" s="42"/>
      <c r="H811" s="42"/>
      <c r="I811" s="42"/>
      <c r="J811" s="42"/>
      <c r="K811" s="42"/>
      <c r="L811" s="42"/>
      <c r="M811" s="42"/>
      <c r="N811" s="42"/>
      <c r="O811" s="42"/>
      <c r="P811" s="42"/>
      <c r="Q811" s="42"/>
      <c r="R811" s="42"/>
      <c r="S811" s="42"/>
      <c r="T811" s="42"/>
      <c r="U811" s="42"/>
      <c r="V811" s="42"/>
      <c r="W811" s="42"/>
      <c r="X811" s="42"/>
      <c r="Y811" s="42"/>
      <c r="Z811" s="42"/>
      <c r="AA811" s="42"/>
      <c r="AB811" s="43"/>
      <c r="AC811" s="43"/>
      <c r="AD811" s="43"/>
      <c r="AE811" s="43"/>
      <c r="AF811" s="43"/>
      <c r="AG811" s="43"/>
      <c r="AH811" s="43"/>
      <c r="AI811" s="43"/>
      <c r="AJ811" s="43"/>
      <c r="AK811" s="43"/>
      <c r="AL811" s="43"/>
      <c r="AM811" s="43"/>
      <c r="AN811" s="43"/>
      <c r="AO811" s="43"/>
      <c r="AP811" s="43"/>
      <c r="AQ811" s="43"/>
      <c r="AR811" s="43"/>
      <c r="AS811" s="43"/>
      <c r="AT811" s="43"/>
      <c r="AU811" s="43"/>
      <c r="AV811" s="43"/>
      <c r="AW811" s="43"/>
      <c r="AX811" s="43"/>
      <c r="AY811" s="43"/>
      <c r="AZ811" s="43"/>
      <c r="BA811" s="43"/>
      <c r="BB811" s="43"/>
      <c r="BC811" s="43"/>
      <c r="BD811" s="43"/>
      <c r="BE811" s="43"/>
      <c r="BF811" s="43"/>
      <c r="BG811" s="43"/>
      <c r="BH811" s="43"/>
      <c r="BI811" s="43"/>
      <c r="BJ811" s="43"/>
      <c r="BK811" s="43"/>
      <c r="BL811" s="43"/>
      <c r="BM811" s="43"/>
      <c r="BN811" s="43"/>
      <c r="BO811" s="43"/>
      <c r="BP811" s="43"/>
      <c r="BQ811" s="43"/>
      <c r="BR811" s="43"/>
      <c r="BS811" s="43"/>
      <c r="BT811" s="43"/>
      <c r="BU811" s="43"/>
      <c r="BV811" s="43"/>
      <c r="BW811" s="43"/>
      <c r="BX811" s="43"/>
      <c r="BY811" s="43"/>
      <c r="BZ811" s="43"/>
      <c r="CA811" s="43"/>
      <c r="CB811" s="43"/>
      <c r="CC811" s="43"/>
      <c r="CD811" s="43"/>
      <c r="CE811" s="43"/>
      <c r="CF811" s="43"/>
      <c r="CG811" s="43"/>
      <c r="CH811" s="43"/>
      <c r="CI811" s="43"/>
      <c r="CJ811" s="43"/>
      <c r="CK811" s="43"/>
      <c r="CL811" s="43"/>
      <c r="CM811" s="43"/>
      <c r="CN811" s="43"/>
      <c r="CO811" s="43"/>
      <c r="CP811" s="43"/>
      <c r="CQ811" s="43"/>
      <c r="CR811" s="43"/>
      <c r="CS811" s="43"/>
      <c r="CT811" s="43"/>
      <c r="CU811" s="43"/>
      <c r="CV811" s="43"/>
      <c r="CW811" s="43"/>
      <c r="CX811" s="43"/>
      <c r="CY811" s="43"/>
      <c r="CZ811" s="43"/>
      <c r="DA811" s="43"/>
      <c r="DB811" s="43"/>
      <c r="DC811" s="43"/>
    </row>
    <row r="812" spans="1:107" x14ac:dyDescent="0.25">
      <c r="A812" s="41"/>
      <c r="B812" s="41"/>
      <c r="C812" s="41"/>
      <c r="D812" s="42"/>
      <c r="E812" s="42"/>
      <c r="F812" s="42"/>
      <c r="G812" s="42"/>
      <c r="H812" s="42"/>
      <c r="I812" s="42"/>
      <c r="J812" s="42"/>
      <c r="K812" s="42"/>
      <c r="L812" s="42"/>
      <c r="M812" s="42"/>
      <c r="N812" s="42"/>
      <c r="O812" s="42"/>
      <c r="P812" s="42"/>
      <c r="Q812" s="42"/>
      <c r="R812" s="42"/>
      <c r="S812" s="42"/>
      <c r="T812" s="42"/>
      <c r="U812" s="42"/>
      <c r="V812" s="42"/>
      <c r="W812" s="42"/>
      <c r="X812" s="42"/>
      <c r="Y812" s="42"/>
      <c r="Z812" s="42"/>
      <c r="AA812" s="42"/>
      <c r="AB812" s="43"/>
      <c r="AC812" s="43"/>
      <c r="AD812" s="43"/>
      <c r="AE812" s="43"/>
      <c r="AF812" s="43"/>
      <c r="AG812" s="43"/>
      <c r="AH812" s="43"/>
      <c r="AI812" s="43"/>
      <c r="AJ812" s="43"/>
      <c r="AK812" s="43"/>
      <c r="AL812" s="43"/>
      <c r="AM812" s="43"/>
      <c r="AN812" s="43"/>
      <c r="AO812" s="43"/>
      <c r="AP812" s="43"/>
      <c r="AQ812" s="43"/>
      <c r="AR812" s="43"/>
      <c r="AS812" s="43"/>
      <c r="AT812" s="43"/>
      <c r="AU812" s="43"/>
      <c r="AV812" s="43"/>
      <c r="AW812" s="43"/>
      <c r="AX812" s="43"/>
      <c r="AY812" s="43"/>
      <c r="AZ812" s="43"/>
      <c r="BA812" s="43"/>
      <c r="BB812" s="43"/>
      <c r="BC812" s="43"/>
      <c r="BD812" s="43"/>
      <c r="BE812" s="43"/>
      <c r="BF812" s="43"/>
      <c r="BG812" s="43"/>
      <c r="BH812" s="43"/>
      <c r="BI812" s="43"/>
      <c r="BJ812" s="43"/>
      <c r="BK812" s="43"/>
      <c r="BL812" s="43"/>
      <c r="BM812" s="43"/>
      <c r="BN812" s="43"/>
      <c r="BO812" s="43"/>
      <c r="BP812" s="43"/>
      <c r="BQ812" s="43"/>
      <c r="BR812" s="43"/>
      <c r="BS812" s="43"/>
      <c r="BT812" s="43"/>
      <c r="BU812" s="43"/>
      <c r="BV812" s="43"/>
      <c r="BW812" s="43"/>
      <c r="BX812" s="43"/>
      <c r="BY812" s="43"/>
      <c r="BZ812" s="43"/>
      <c r="CA812" s="43"/>
      <c r="CB812" s="43"/>
      <c r="CC812" s="43"/>
      <c r="CD812" s="43"/>
      <c r="CE812" s="43"/>
      <c r="CF812" s="43"/>
      <c r="CG812" s="43"/>
      <c r="CH812" s="43"/>
      <c r="CI812" s="43"/>
      <c r="CJ812" s="43"/>
      <c r="CK812" s="43"/>
      <c r="CL812" s="43"/>
      <c r="CM812" s="43"/>
      <c r="CN812" s="43"/>
      <c r="CO812" s="43"/>
      <c r="CP812" s="43"/>
      <c r="CQ812" s="43"/>
      <c r="CR812" s="43"/>
      <c r="CS812" s="43"/>
      <c r="CT812" s="43"/>
      <c r="CU812" s="43"/>
      <c r="CV812" s="43"/>
      <c r="CW812" s="43"/>
      <c r="CX812" s="43"/>
      <c r="CY812" s="43"/>
      <c r="CZ812" s="43"/>
      <c r="DA812" s="43"/>
      <c r="DB812" s="43"/>
      <c r="DC812" s="43"/>
    </row>
    <row r="813" spans="1:107" x14ac:dyDescent="0.25">
      <c r="A813" s="41"/>
      <c r="B813" s="41"/>
      <c r="C813" s="41"/>
      <c r="D813" s="42"/>
      <c r="E813" s="42"/>
      <c r="F813" s="42"/>
      <c r="G813" s="42"/>
      <c r="H813" s="42"/>
      <c r="I813" s="42"/>
      <c r="J813" s="42"/>
      <c r="K813" s="42"/>
      <c r="L813" s="42"/>
      <c r="M813" s="42"/>
      <c r="N813" s="42"/>
      <c r="O813" s="42"/>
      <c r="P813" s="42"/>
      <c r="Q813" s="42"/>
      <c r="R813" s="42"/>
      <c r="S813" s="42"/>
      <c r="T813" s="42"/>
      <c r="U813" s="42"/>
      <c r="V813" s="42"/>
      <c r="W813" s="42"/>
      <c r="X813" s="42"/>
      <c r="Y813" s="42"/>
      <c r="Z813" s="42"/>
      <c r="AA813" s="42"/>
      <c r="AB813" s="43"/>
      <c r="AC813" s="43"/>
      <c r="AD813" s="43"/>
      <c r="AE813" s="43"/>
      <c r="AF813" s="43"/>
      <c r="AG813" s="43"/>
      <c r="AH813" s="43"/>
      <c r="AI813" s="43"/>
      <c r="AJ813" s="43"/>
      <c r="AK813" s="43"/>
      <c r="AL813" s="43"/>
      <c r="AM813" s="43"/>
      <c r="AN813" s="43"/>
      <c r="AO813" s="43"/>
      <c r="AP813" s="43"/>
      <c r="AQ813" s="43"/>
      <c r="AR813" s="43"/>
      <c r="AS813" s="43"/>
      <c r="AT813" s="43"/>
      <c r="AU813" s="43"/>
      <c r="AV813" s="43"/>
      <c r="AW813" s="43"/>
      <c r="AX813" s="43"/>
      <c r="AY813" s="43"/>
      <c r="AZ813" s="43"/>
      <c r="BA813" s="43"/>
      <c r="BB813" s="43"/>
      <c r="BC813" s="43"/>
      <c r="BD813" s="43"/>
      <c r="BE813" s="43"/>
      <c r="BF813" s="43"/>
      <c r="BG813" s="43"/>
      <c r="BH813" s="43"/>
      <c r="BI813" s="43"/>
      <c r="BJ813" s="43"/>
      <c r="BK813" s="43"/>
      <c r="BL813" s="43"/>
      <c r="BM813" s="43"/>
      <c r="BN813" s="43"/>
      <c r="BO813" s="43"/>
      <c r="BP813" s="43"/>
      <c r="BQ813" s="43"/>
      <c r="BR813" s="43"/>
      <c r="BS813" s="43"/>
      <c r="BT813" s="43"/>
      <c r="BU813" s="43"/>
      <c r="BV813" s="43"/>
      <c r="BW813" s="43"/>
      <c r="BX813" s="43"/>
      <c r="BY813" s="43"/>
      <c r="BZ813" s="43"/>
      <c r="CA813" s="43"/>
      <c r="CB813" s="43"/>
      <c r="CC813" s="43"/>
      <c r="CD813" s="43"/>
      <c r="CE813" s="43"/>
      <c r="CF813" s="43"/>
      <c r="CG813" s="43"/>
      <c r="CH813" s="43"/>
      <c r="CI813" s="43"/>
      <c r="CJ813" s="43"/>
      <c r="CK813" s="43"/>
      <c r="CL813" s="43"/>
      <c r="CM813" s="43"/>
      <c r="CN813" s="43"/>
      <c r="CO813" s="43"/>
      <c r="CP813" s="43"/>
      <c r="CQ813" s="43"/>
      <c r="CR813" s="43"/>
      <c r="CS813" s="43"/>
      <c r="CT813" s="43"/>
      <c r="CU813" s="43"/>
      <c r="CV813" s="43"/>
      <c r="CW813" s="43"/>
      <c r="CX813" s="43"/>
      <c r="CY813" s="43"/>
      <c r="CZ813" s="43"/>
      <c r="DA813" s="43"/>
      <c r="DB813" s="43"/>
      <c r="DC813" s="43"/>
    </row>
    <row r="814" spans="1:107" x14ac:dyDescent="0.25">
      <c r="A814" s="41"/>
      <c r="B814" s="41"/>
      <c r="C814" s="41"/>
      <c r="D814" s="42"/>
      <c r="E814" s="42"/>
      <c r="F814" s="42"/>
      <c r="G814" s="42"/>
      <c r="H814" s="42"/>
      <c r="I814" s="42"/>
      <c r="J814" s="42"/>
      <c r="K814" s="42"/>
      <c r="L814" s="42"/>
      <c r="M814" s="42"/>
      <c r="N814" s="42"/>
      <c r="O814" s="42"/>
      <c r="P814" s="42"/>
      <c r="Q814" s="42"/>
      <c r="R814" s="42"/>
      <c r="S814" s="42"/>
      <c r="T814" s="42"/>
      <c r="U814" s="42"/>
      <c r="V814" s="42"/>
      <c r="W814" s="42"/>
      <c r="X814" s="42"/>
      <c r="Y814" s="42"/>
      <c r="Z814" s="42"/>
      <c r="AA814" s="42"/>
      <c r="AB814" s="43"/>
      <c r="AC814" s="43"/>
      <c r="AD814" s="43"/>
      <c r="AE814" s="43"/>
      <c r="AF814" s="43"/>
      <c r="AG814" s="43"/>
      <c r="AH814" s="43"/>
      <c r="AI814" s="43"/>
      <c r="AJ814" s="43"/>
      <c r="AK814" s="43"/>
      <c r="AL814" s="43"/>
      <c r="AM814" s="43"/>
      <c r="AN814" s="43"/>
      <c r="AO814" s="43"/>
      <c r="AP814" s="43"/>
      <c r="AQ814" s="43"/>
      <c r="AR814" s="43"/>
      <c r="AS814" s="43"/>
      <c r="AT814" s="43"/>
      <c r="AU814" s="43"/>
      <c r="AV814" s="43"/>
      <c r="AW814" s="43"/>
      <c r="AX814" s="43"/>
      <c r="AY814" s="43"/>
      <c r="AZ814" s="43"/>
      <c r="BA814" s="43"/>
      <c r="BB814" s="43"/>
      <c r="BC814" s="43"/>
      <c r="BD814" s="43"/>
      <c r="BE814" s="43"/>
      <c r="BF814" s="43"/>
      <c r="BG814" s="43"/>
      <c r="BH814" s="43"/>
      <c r="BI814" s="43"/>
      <c r="BJ814" s="43"/>
      <c r="BK814" s="43"/>
      <c r="BL814" s="43"/>
      <c r="BM814" s="43"/>
      <c r="BN814" s="43"/>
      <c r="BO814" s="43"/>
      <c r="BP814" s="43"/>
      <c r="BQ814" s="43"/>
      <c r="BR814" s="43"/>
      <c r="BS814" s="43"/>
      <c r="BT814" s="43"/>
      <c r="BU814" s="43"/>
      <c r="BV814" s="43"/>
      <c r="BW814" s="43"/>
      <c r="BX814" s="43"/>
      <c r="BY814" s="43"/>
      <c r="BZ814" s="43"/>
      <c r="CA814" s="43"/>
      <c r="CB814" s="43"/>
      <c r="CC814" s="43"/>
      <c r="CD814" s="43"/>
      <c r="CE814" s="43"/>
      <c r="CF814" s="43"/>
      <c r="CG814" s="43"/>
      <c r="CH814" s="43"/>
      <c r="CI814" s="43"/>
      <c r="CJ814" s="43"/>
      <c r="CK814" s="43"/>
      <c r="CL814" s="43"/>
      <c r="CM814" s="43"/>
      <c r="CN814" s="43"/>
      <c r="CO814" s="43"/>
      <c r="CP814" s="43"/>
      <c r="CQ814" s="43"/>
      <c r="CR814" s="43"/>
      <c r="CS814" s="43"/>
      <c r="CT814" s="43"/>
      <c r="CU814" s="43"/>
      <c r="CV814" s="43"/>
      <c r="CW814" s="43"/>
      <c r="CX814" s="43"/>
      <c r="CY814" s="43"/>
      <c r="CZ814" s="43"/>
      <c r="DA814" s="43"/>
      <c r="DB814" s="43"/>
      <c r="DC814" s="43"/>
    </row>
    <row r="815" spans="1:107" x14ac:dyDescent="0.25">
      <c r="A815" s="41"/>
      <c r="B815" s="41"/>
      <c r="C815" s="41"/>
      <c r="D815" s="42"/>
      <c r="E815" s="42"/>
      <c r="F815" s="42"/>
      <c r="G815" s="42"/>
      <c r="H815" s="42"/>
      <c r="I815" s="42"/>
      <c r="J815" s="42"/>
      <c r="K815" s="42"/>
      <c r="L815" s="42"/>
      <c r="M815" s="42"/>
      <c r="N815" s="42"/>
      <c r="O815" s="42"/>
      <c r="P815" s="42"/>
      <c r="Q815" s="42"/>
      <c r="R815" s="42"/>
      <c r="S815" s="42"/>
      <c r="T815" s="42"/>
      <c r="U815" s="42"/>
      <c r="V815" s="42"/>
      <c r="W815" s="42"/>
      <c r="X815" s="42"/>
      <c r="Y815" s="42"/>
      <c r="Z815" s="42"/>
      <c r="AA815" s="42"/>
      <c r="AB815" s="43"/>
      <c r="AC815" s="43"/>
      <c r="AD815" s="43"/>
      <c r="AE815" s="43"/>
      <c r="AF815" s="43"/>
      <c r="AG815" s="43"/>
      <c r="AH815" s="43"/>
      <c r="AI815" s="43"/>
      <c r="AJ815" s="43"/>
      <c r="AK815" s="43"/>
      <c r="AL815" s="43"/>
      <c r="AM815" s="43"/>
      <c r="AN815" s="43"/>
      <c r="AO815" s="43"/>
      <c r="AP815" s="43"/>
      <c r="AQ815" s="43"/>
      <c r="AR815" s="43"/>
      <c r="AS815" s="43"/>
      <c r="AT815" s="43"/>
      <c r="AU815" s="43"/>
      <c r="AV815" s="43"/>
      <c r="AW815" s="43"/>
      <c r="AX815" s="43"/>
      <c r="AY815" s="43"/>
      <c r="AZ815" s="43"/>
      <c r="BA815" s="43"/>
      <c r="BB815" s="43"/>
      <c r="BC815" s="43"/>
      <c r="BD815" s="43"/>
      <c r="BE815" s="43"/>
      <c r="BF815" s="43"/>
      <c r="BG815" s="43"/>
      <c r="BH815" s="43"/>
      <c r="BI815" s="43"/>
      <c r="BJ815" s="43"/>
      <c r="BK815" s="43"/>
      <c r="BL815" s="43"/>
      <c r="BM815" s="43"/>
      <c r="BN815" s="43"/>
      <c r="BO815" s="43"/>
      <c r="BP815" s="43"/>
      <c r="BQ815" s="43"/>
      <c r="BR815" s="43"/>
      <c r="BS815" s="43"/>
      <c r="BT815" s="43"/>
      <c r="BU815" s="43"/>
      <c r="BV815" s="43"/>
      <c r="BW815" s="43"/>
      <c r="BX815" s="43"/>
      <c r="BY815" s="43"/>
      <c r="BZ815" s="43"/>
      <c r="CA815" s="43"/>
      <c r="CB815" s="43"/>
      <c r="CC815" s="43"/>
      <c r="CD815" s="43"/>
      <c r="CE815" s="43"/>
      <c r="CF815" s="43"/>
      <c r="CG815" s="43"/>
      <c r="CH815" s="43"/>
      <c r="CI815" s="43"/>
      <c r="CJ815" s="43"/>
      <c r="CK815" s="43"/>
      <c r="CL815" s="43"/>
      <c r="CM815" s="43"/>
      <c r="CN815" s="43"/>
      <c r="CO815" s="43"/>
      <c r="CP815" s="43"/>
      <c r="CQ815" s="43"/>
      <c r="CR815" s="43"/>
      <c r="CS815" s="43"/>
      <c r="CT815" s="43"/>
      <c r="CU815" s="43"/>
      <c r="CV815" s="43"/>
      <c r="CW815" s="43"/>
      <c r="CX815" s="43"/>
      <c r="CY815" s="43"/>
      <c r="CZ815" s="43"/>
      <c r="DA815" s="43"/>
      <c r="DB815" s="43"/>
      <c r="DC815" s="43"/>
    </row>
    <row r="816" spans="1:107" x14ac:dyDescent="0.25">
      <c r="A816" s="41"/>
      <c r="B816" s="41"/>
      <c r="C816" s="41"/>
      <c r="D816" s="42"/>
      <c r="E816" s="42"/>
      <c r="F816" s="42"/>
      <c r="G816" s="42"/>
      <c r="H816" s="42"/>
      <c r="I816" s="42"/>
      <c r="J816" s="42"/>
      <c r="K816" s="42"/>
      <c r="L816" s="42"/>
      <c r="M816" s="42"/>
      <c r="N816" s="42"/>
      <c r="O816" s="42"/>
      <c r="P816" s="42"/>
      <c r="Q816" s="42"/>
      <c r="R816" s="42"/>
      <c r="S816" s="42"/>
      <c r="T816" s="42"/>
      <c r="U816" s="42"/>
      <c r="V816" s="42"/>
      <c r="W816" s="42"/>
      <c r="X816" s="42"/>
      <c r="Y816" s="42"/>
      <c r="Z816" s="42"/>
      <c r="AA816" s="42"/>
      <c r="AB816" s="43"/>
      <c r="AC816" s="43"/>
      <c r="AD816" s="43"/>
      <c r="AE816" s="43"/>
      <c r="AF816" s="43"/>
      <c r="AG816" s="43"/>
      <c r="AH816" s="43"/>
      <c r="AI816" s="43"/>
      <c r="AJ816" s="43"/>
      <c r="AK816" s="43"/>
      <c r="AL816" s="43"/>
      <c r="AM816" s="43"/>
      <c r="AN816" s="43"/>
      <c r="AO816" s="43"/>
      <c r="AP816" s="43"/>
      <c r="AQ816" s="43"/>
      <c r="AR816" s="43"/>
      <c r="AS816" s="43"/>
      <c r="AT816" s="43"/>
      <c r="AU816" s="43"/>
      <c r="AV816" s="43"/>
      <c r="AW816" s="43"/>
      <c r="AX816" s="43"/>
      <c r="AY816" s="43"/>
      <c r="AZ816" s="43"/>
      <c r="BA816" s="43"/>
      <c r="BB816" s="43"/>
      <c r="BC816" s="43"/>
      <c r="BD816" s="43"/>
      <c r="BE816" s="43"/>
      <c r="BF816" s="43"/>
      <c r="BG816" s="43"/>
      <c r="BH816" s="43"/>
      <c r="BI816" s="43"/>
      <c r="BJ816" s="43"/>
      <c r="BK816" s="43"/>
      <c r="BL816" s="43"/>
      <c r="BM816" s="43"/>
      <c r="BN816" s="43"/>
      <c r="BO816" s="43"/>
      <c r="BP816" s="43"/>
      <c r="BQ816" s="43"/>
      <c r="BR816" s="43"/>
      <c r="BS816" s="43"/>
      <c r="BT816" s="43"/>
      <c r="BU816" s="43"/>
      <c r="BV816" s="43"/>
      <c r="BW816" s="43"/>
      <c r="BX816" s="43"/>
      <c r="BY816" s="43"/>
      <c r="BZ816" s="43"/>
      <c r="CA816" s="43"/>
      <c r="CB816" s="43"/>
      <c r="CC816" s="43"/>
      <c r="CD816" s="43"/>
      <c r="CE816" s="43"/>
      <c r="CF816" s="43"/>
      <c r="CG816" s="43"/>
      <c r="CH816" s="43"/>
      <c r="CI816" s="43"/>
      <c r="CJ816" s="43"/>
      <c r="CK816" s="43"/>
      <c r="CL816" s="43"/>
      <c r="CM816" s="43"/>
      <c r="CN816" s="43"/>
      <c r="CO816" s="43"/>
      <c r="CP816" s="43"/>
      <c r="CQ816" s="43"/>
      <c r="CR816" s="43"/>
      <c r="CS816" s="43"/>
      <c r="CT816" s="43"/>
      <c r="CU816" s="43"/>
      <c r="CV816" s="43"/>
      <c r="CW816" s="43"/>
      <c r="CX816" s="43"/>
      <c r="CY816" s="43"/>
      <c r="CZ816" s="43"/>
      <c r="DA816" s="43"/>
      <c r="DB816" s="43"/>
      <c r="DC816" s="43"/>
    </row>
    <row r="817" spans="1:107" x14ac:dyDescent="0.25">
      <c r="A817" s="41"/>
      <c r="B817" s="41"/>
      <c r="C817" s="41"/>
      <c r="D817" s="42"/>
      <c r="E817" s="42"/>
      <c r="F817" s="42"/>
      <c r="G817" s="42"/>
      <c r="H817" s="42"/>
      <c r="I817" s="42"/>
      <c r="J817" s="42"/>
      <c r="K817" s="42"/>
      <c r="L817" s="42"/>
      <c r="M817" s="42"/>
      <c r="N817" s="42"/>
      <c r="O817" s="42"/>
      <c r="P817" s="42"/>
      <c r="Q817" s="42"/>
      <c r="R817" s="42"/>
      <c r="S817" s="42"/>
      <c r="T817" s="42"/>
      <c r="U817" s="42"/>
      <c r="V817" s="42"/>
      <c r="W817" s="42"/>
      <c r="X817" s="42"/>
      <c r="Y817" s="42"/>
      <c r="Z817" s="42"/>
      <c r="AA817" s="42"/>
      <c r="AB817" s="43"/>
      <c r="AC817" s="43"/>
      <c r="AD817" s="43"/>
      <c r="AE817" s="43"/>
      <c r="AF817" s="43"/>
      <c r="AG817" s="43"/>
      <c r="AH817" s="43"/>
      <c r="AI817" s="43"/>
      <c r="AJ817" s="43"/>
      <c r="AK817" s="43"/>
      <c r="AL817" s="43"/>
      <c r="AM817" s="43"/>
      <c r="AN817" s="43"/>
      <c r="AO817" s="43"/>
      <c r="AP817" s="43"/>
      <c r="AQ817" s="43"/>
      <c r="AR817" s="43"/>
      <c r="AS817" s="43"/>
      <c r="AT817" s="43"/>
      <c r="AU817" s="43"/>
      <c r="AV817" s="43"/>
      <c r="AW817" s="43"/>
      <c r="AX817" s="43"/>
      <c r="AY817" s="43"/>
      <c r="AZ817" s="43"/>
      <c r="BA817" s="43"/>
      <c r="BB817" s="43"/>
      <c r="BC817" s="43"/>
      <c r="BD817" s="43"/>
      <c r="BE817" s="43"/>
      <c r="BF817" s="43"/>
      <c r="BG817" s="43"/>
      <c r="BH817" s="43"/>
      <c r="BI817" s="43"/>
      <c r="BJ817" s="43"/>
      <c r="BK817" s="43"/>
      <c r="BL817" s="43"/>
      <c r="BM817" s="43"/>
      <c r="BN817" s="43"/>
      <c r="BO817" s="43"/>
      <c r="BP817" s="43"/>
      <c r="BQ817" s="43"/>
      <c r="BR817" s="43"/>
      <c r="BS817" s="43"/>
      <c r="BT817" s="43"/>
      <c r="BU817" s="43"/>
      <c r="BV817" s="43"/>
      <c r="BW817" s="43"/>
      <c r="BX817" s="43"/>
      <c r="BY817" s="43"/>
      <c r="BZ817" s="43"/>
      <c r="CA817" s="43"/>
      <c r="CB817" s="43"/>
      <c r="CC817" s="43"/>
      <c r="CD817" s="43"/>
      <c r="CE817" s="43"/>
      <c r="CF817" s="43"/>
      <c r="CG817" s="43"/>
      <c r="CH817" s="43"/>
      <c r="CI817" s="43"/>
      <c r="CJ817" s="43"/>
      <c r="CK817" s="43"/>
      <c r="CL817" s="43"/>
      <c r="CM817" s="43"/>
      <c r="CN817" s="43"/>
      <c r="CO817" s="43"/>
      <c r="CP817" s="43"/>
      <c r="CQ817" s="43"/>
      <c r="CR817" s="43"/>
      <c r="CS817" s="43"/>
      <c r="CT817" s="43"/>
      <c r="CU817" s="43"/>
      <c r="CV817" s="43"/>
      <c r="CW817" s="43"/>
      <c r="CX817" s="43"/>
      <c r="CY817" s="43"/>
      <c r="CZ817" s="43"/>
      <c r="DA817" s="43"/>
      <c r="DB817" s="43"/>
      <c r="DC817" s="43"/>
    </row>
    <row r="818" spans="1:107" x14ac:dyDescent="0.25">
      <c r="A818" s="41"/>
      <c r="B818" s="41"/>
      <c r="C818" s="41"/>
      <c r="D818" s="42"/>
      <c r="E818" s="42"/>
      <c r="F818" s="42"/>
      <c r="G818" s="42"/>
      <c r="H818" s="42"/>
      <c r="I818" s="42"/>
      <c r="J818" s="42"/>
      <c r="K818" s="42"/>
      <c r="L818" s="42"/>
      <c r="M818" s="42"/>
      <c r="N818" s="42"/>
      <c r="O818" s="42"/>
      <c r="P818" s="42"/>
      <c r="Q818" s="42"/>
      <c r="R818" s="42"/>
      <c r="S818" s="42"/>
      <c r="T818" s="42"/>
      <c r="U818" s="42"/>
      <c r="V818" s="42"/>
      <c r="W818" s="42"/>
      <c r="X818" s="42"/>
      <c r="Y818" s="42"/>
      <c r="Z818" s="42"/>
      <c r="AA818" s="42"/>
      <c r="AB818" s="43"/>
      <c r="AC818" s="43"/>
      <c r="AD818" s="43"/>
      <c r="AE818" s="43"/>
      <c r="AF818" s="43"/>
      <c r="AG818" s="43"/>
      <c r="AH818" s="43"/>
      <c r="AI818" s="43"/>
      <c r="AJ818" s="43"/>
      <c r="AK818" s="43"/>
      <c r="AL818" s="43"/>
      <c r="AM818" s="43"/>
      <c r="AN818" s="43"/>
      <c r="AO818" s="43"/>
      <c r="AP818" s="43"/>
      <c r="AQ818" s="43"/>
      <c r="AR818" s="43"/>
      <c r="AS818" s="43"/>
      <c r="AT818" s="43"/>
      <c r="AU818" s="43"/>
      <c r="AV818" s="43"/>
      <c r="AW818" s="43"/>
      <c r="AX818" s="43"/>
      <c r="AY818" s="43"/>
      <c r="AZ818" s="43"/>
      <c r="BA818" s="43"/>
      <c r="BB818" s="43"/>
      <c r="BC818" s="43"/>
      <c r="BD818" s="43"/>
      <c r="BE818" s="43"/>
      <c r="BF818" s="43"/>
      <c r="BG818" s="43"/>
      <c r="BH818" s="43"/>
      <c r="BI818" s="43"/>
      <c r="BJ818" s="43"/>
      <c r="BK818" s="43"/>
      <c r="BL818" s="43"/>
      <c r="BM818" s="43"/>
      <c r="BN818" s="43"/>
      <c r="BO818" s="43"/>
      <c r="BP818" s="43"/>
      <c r="BQ818" s="43"/>
      <c r="BR818" s="43"/>
      <c r="BS818" s="43"/>
      <c r="BT818" s="43"/>
      <c r="BU818" s="43"/>
      <c r="BV818" s="43"/>
      <c r="BW818" s="43"/>
      <c r="BX818" s="43"/>
      <c r="BY818" s="43"/>
      <c r="BZ818" s="43"/>
      <c r="CA818" s="43"/>
      <c r="CB818" s="43"/>
      <c r="CC818" s="43"/>
      <c r="CD818" s="43"/>
      <c r="CE818" s="43"/>
      <c r="CF818" s="43"/>
      <c r="CG818" s="43"/>
      <c r="CH818" s="43"/>
      <c r="CI818" s="43"/>
      <c r="CJ818" s="43"/>
      <c r="CK818" s="43"/>
      <c r="CL818" s="43"/>
      <c r="CM818" s="43"/>
      <c r="CN818" s="43"/>
      <c r="CO818" s="43"/>
      <c r="CP818" s="43"/>
      <c r="CQ818" s="43"/>
      <c r="CR818" s="43"/>
      <c r="CS818" s="43"/>
      <c r="CT818" s="43"/>
      <c r="CU818" s="43"/>
      <c r="CV818" s="43"/>
      <c r="CW818" s="43"/>
      <c r="CX818" s="43"/>
      <c r="CY818" s="43"/>
      <c r="CZ818" s="43"/>
      <c r="DA818" s="43"/>
      <c r="DB818" s="43"/>
      <c r="DC818" s="43"/>
    </row>
    <row r="819" spans="1:107" x14ac:dyDescent="0.25">
      <c r="A819" s="41"/>
      <c r="B819" s="41"/>
      <c r="C819" s="41"/>
      <c r="D819" s="42"/>
      <c r="E819" s="42"/>
      <c r="F819" s="42"/>
      <c r="G819" s="42"/>
      <c r="H819" s="42"/>
      <c r="I819" s="42"/>
      <c r="J819" s="42"/>
      <c r="K819" s="42"/>
      <c r="L819" s="42"/>
      <c r="M819" s="42"/>
      <c r="N819" s="42"/>
      <c r="O819" s="42"/>
      <c r="P819" s="42"/>
      <c r="Q819" s="42"/>
      <c r="R819" s="42"/>
      <c r="S819" s="42"/>
      <c r="T819" s="42"/>
      <c r="U819" s="42"/>
      <c r="V819" s="42"/>
      <c r="W819" s="42"/>
      <c r="X819" s="42"/>
      <c r="Y819" s="42"/>
      <c r="Z819" s="42"/>
      <c r="AA819" s="42"/>
      <c r="AB819" s="43"/>
      <c r="AC819" s="43"/>
      <c r="AD819" s="43"/>
      <c r="AE819" s="43"/>
      <c r="AF819" s="43"/>
      <c r="AG819" s="43"/>
      <c r="AH819" s="43"/>
      <c r="AI819" s="43"/>
      <c r="AJ819" s="43"/>
      <c r="AK819" s="43"/>
      <c r="AL819" s="43"/>
      <c r="AM819" s="43"/>
      <c r="AN819" s="43"/>
      <c r="AO819" s="43"/>
      <c r="AP819" s="43"/>
      <c r="AQ819" s="43"/>
      <c r="AR819" s="43"/>
      <c r="AS819" s="43"/>
      <c r="AT819" s="43"/>
      <c r="AU819" s="43"/>
      <c r="AV819" s="43"/>
      <c r="AW819" s="43"/>
      <c r="AX819" s="43"/>
      <c r="AY819" s="43"/>
      <c r="AZ819" s="43"/>
      <c r="BA819" s="43"/>
      <c r="BB819" s="43"/>
      <c r="BC819" s="43"/>
      <c r="BD819" s="43"/>
      <c r="BE819" s="43"/>
      <c r="BF819" s="43"/>
      <c r="BG819" s="43"/>
      <c r="BH819" s="43"/>
      <c r="BI819" s="43"/>
      <c r="BJ819" s="43"/>
      <c r="BK819" s="43"/>
      <c r="BL819" s="43"/>
      <c r="BM819" s="43"/>
      <c r="BN819" s="43"/>
      <c r="BO819" s="43"/>
      <c r="BP819" s="43"/>
      <c r="BQ819" s="43"/>
      <c r="BR819" s="43"/>
      <c r="BS819" s="43"/>
      <c r="BT819" s="43"/>
      <c r="BU819" s="43"/>
      <c r="BV819" s="43"/>
      <c r="BW819" s="43"/>
      <c r="BX819" s="43"/>
      <c r="BY819" s="43"/>
      <c r="BZ819" s="43"/>
      <c r="CA819" s="43"/>
      <c r="CB819" s="43"/>
      <c r="CC819" s="43"/>
      <c r="CD819" s="43"/>
      <c r="CE819" s="43"/>
      <c r="CF819" s="43"/>
      <c r="CG819" s="43"/>
      <c r="CH819" s="43"/>
      <c r="CI819" s="43"/>
      <c r="CJ819" s="43"/>
      <c r="CK819" s="43"/>
      <c r="CL819" s="43"/>
      <c r="CM819" s="43"/>
      <c r="CN819" s="43"/>
      <c r="CO819" s="43"/>
      <c r="CP819" s="43"/>
      <c r="CQ819" s="43"/>
      <c r="CR819" s="43"/>
      <c r="CS819" s="43"/>
      <c r="CT819" s="43"/>
      <c r="CU819" s="43"/>
      <c r="CV819" s="43"/>
      <c r="CW819" s="43"/>
      <c r="CX819" s="43"/>
      <c r="CY819" s="43"/>
      <c r="CZ819" s="43"/>
      <c r="DA819" s="43"/>
      <c r="DB819" s="43"/>
      <c r="DC819" s="43"/>
    </row>
    <row r="820" spans="1:107" x14ac:dyDescent="0.25">
      <c r="A820" s="41"/>
      <c r="B820" s="41"/>
      <c r="C820" s="41"/>
      <c r="D820" s="42"/>
      <c r="E820" s="42"/>
      <c r="F820" s="42"/>
      <c r="G820" s="42"/>
      <c r="H820" s="42"/>
      <c r="I820" s="42"/>
      <c r="J820" s="42"/>
      <c r="K820" s="42"/>
      <c r="L820" s="42"/>
      <c r="M820" s="42"/>
      <c r="N820" s="42"/>
      <c r="O820" s="42"/>
      <c r="P820" s="42"/>
      <c r="Q820" s="42"/>
      <c r="R820" s="42"/>
      <c r="S820" s="42"/>
      <c r="T820" s="42"/>
      <c r="U820" s="42"/>
      <c r="V820" s="42"/>
      <c r="W820" s="42"/>
      <c r="X820" s="42"/>
      <c r="Y820" s="42"/>
      <c r="Z820" s="42"/>
      <c r="AA820" s="42"/>
      <c r="AB820" s="43"/>
      <c r="AC820" s="43"/>
      <c r="AD820" s="43"/>
      <c r="AE820" s="43"/>
      <c r="AF820" s="43"/>
      <c r="AG820" s="43"/>
      <c r="AH820" s="43"/>
      <c r="AI820" s="43"/>
      <c r="AJ820" s="43"/>
      <c r="AK820" s="43"/>
      <c r="AL820" s="43"/>
      <c r="AM820" s="43"/>
      <c r="AN820" s="43"/>
      <c r="AO820" s="43"/>
      <c r="AP820" s="43"/>
      <c r="AQ820" s="43"/>
      <c r="AR820" s="43"/>
      <c r="AS820" s="43"/>
      <c r="AT820" s="43"/>
      <c r="AU820" s="43"/>
      <c r="AV820" s="43"/>
      <c r="AW820" s="43"/>
      <c r="AX820" s="43"/>
      <c r="AY820" s="43"/>
      <c r="AZ820" s="43"/>
      <c r="BA820" s="43"/>
      <c r="BB820" s="43"/>
      <c r="BC820" s="43"/>
      <c r="BD820" s="43"/>
      <c r="BE820" s="43"/>
      <c r="BF820" s="43"/>
      <c r="BG820" s="43"/>
      <c r="BH820" s="43"/>
      <c r="BI820" s="43"/>
      <c r="BJ820" s="43"/>
      <c r="BK820" s="43"/>
      <c r="BL820" s="43"/>
      <c r="BM820" s="43"/>
      <c r="BN820" s="43"/>
      <c r="BO820" s="43"/>
      <c r="BP820" s="43"/>
      <c r="BQ820" s="43"/>
      <c r="BR820" s="43"/>
      <c r="BS820" s="43"/>
      <c r="BT820" s="43"/>
      <c r="BU820" s="43"/>
      <c r="BV820" s="43"/>
      <c r="BW820" s="43"/>
      <c r="BX820" s="43"/>
      <c r="BY820" s="43"/>
      <c r="BZ820" s="43"/>
      <c r="CA820" s="43"/>
      <c r="CB820" s="43"/>
      <c r="CC820" s="43"/>
      <c r="CD820" s="43"/>
      <c r="CE820" s="43"/>
      <c r="CF820" s="43"/>
      <c r="CG820" s="43"/>
      <c r="CH820" s="43"/>
      <c r="CI820" s="43"/>
      <c r="CJ820" s="43"/>
      <c r="CK820" s="43"/>
      <c r="CL820" s="43"/>
      <c r="CM820" s="43"/>
      <c r="CN820" s="43"/>
      <c r="CO820" s="43"/>
      <c r="CP820" s="43"/>
      <c r="CQ820" s="43"/>
      <c r="CR820" s="43"/>
      <c r="CS820" s="43"/>
      <c r="CT820" s="43"/>
      <c r="CU820" s="43"/>
      <c r="CV820" s="43"/>
      <c r="CW820" s="43"/>
      <c r="CX820" s="43"/>
      <c r="CY820" s="43"/>
      <c r="CZ820" s="43"/>
      <c r="DA820" s="43"/>
      <c r="DB820" s="43"/>
      <c r="DC820" s="43"/>
    </row>
    <row r="821" spans="1:107" x14ac:dyDescent="0.25">
      <c r="A821" s="41"/>
      <c r="B821" s="41"/>
      <c r="C821" s="41"/>
      <c r="D821" s="42"/>
      <c r="E821" s="42"/>
      <c r="F821" s="42"/>
      <c r="G821" s="42"/>
      <c r="H821" s="42"/>
      <c r="I821" s="42"/>
      <c r="J821" s="42"/>
      <c r="K821" s="42"/>
      <c r="L821" s="42"/>
      <c r="M821" s="42"/>
      <c r="N821" s="42"/>
      <c r="O821" s="42"/>
      <c r="P821" s="42"/>
      <c r="Q821" s="42"/>
      <c r="R821" s="42"/>
      <c r="S821" s="42"/>
      <c r="T821" s="42"/>
      <c r="U821" s="42"/>
      <c r="V821" s="42"/>
      <c r="W821" s="42"/>
      <c r="X821" s="42"/>
      <c r="Y821" s="42"/>
      <c r="Z821" s="42"/>
      <c r="AA821" s="42"/>
      <c r="AB821" s="43"/>
      <c r="AC821" s="43"/>
      <c r="AD821" s="43"/>
      <c r="AE821" s="43"/>
      <c r="AF821" s="43"/>
      <c r="AG821" s="43"/>
      <c r="AH821" s="43"/>
      <c r="AI821" s="43"/>
      <c r="AJ821" s="43"/>
      <c r="AK821" s="43"/>
      <c r="AL821" s="43"/>
      <c r="AM821" s="43"/>
      <c r="AN821" s="43"/>
      <c r="AO821" s="43"/>
      <c r="AP821" s="43"/>
      <c r="AQ821" s="43"/>
      <c r="AR821" s="43"/>
      <c r="AS821" s="43"/>
      <c r="AT821" s="43"/>
      <c r="AU821" s="43"/>
      <c r="AV821" s="43"/>
      <c r="AW821" s="43"/>
      <c r="AX821" s="43"/>
      <c r="AY821" s="43"/>
      <c r="AZ821" s="43"/>
      <c r="BA821" s="43"/>
      <c r="BB821" s="43"/>
      <c r="BC821" s="43"/>
      <c r="BD821" s="43"/>
      <c r="BE821" s="43"/>
      <c r="BF821" s="43"/>
      <c r="BG821" s="43"/>
      <c r="BH821" s="43"/>
      <c r="BI821" s="43"/>
      <c r="BJ821" s="43"/>
      <c r="BK821" s="43"/>
      <c r="BL821" s="43"/>
      <c r="BM821" s="43"/>
      <c r="BN821" s="43"/>
      <c r="BO821" s="43"/>
      <c r="BP821" s="43"/>
      <c r="BQ821" s="43"/>
      <c r="BR821" s="43"/>
      <c r="BS821" s="43"/>
      <c r="BT821" s="43"/>
      <c r="BU821" s="43"/>
      <c r="BV821" s="43"/>
      <c r="BW821" s="43"/>
      <c r="BX821" s="43"/>
      <c r="BY821" s="43"/>
      <c r="BZ821" s="43"/>
      <c r="CA821" s="43"/>
      <c r="CB821" s="43"/>
      <c r="CC821" s="43"/>
      <c r="CD821" s="43"/>
      <c r="CE821" s="43"/>
      <c r="CF821" s="43"/>
      <c r="CG821" s="43"/>
      <c r="CH821" s="43"/>
      <c r="CI821" s="43"/>
      <c r="CJ821" s="43"/>
      <c r="CK821" s="43"/>
      <c r="CL821" s="43"/>
      <c r="CM821" s="43"/>
      <c r="CN821" s="43"/>
      <c r="CO821" s="43"/>
      <c r="CP821" s="43"/>
      <c r="CQ821" s="43"/>
      <c r="CR821" s="43"/>
      <c r="CS821" s="43"/>
      <c r="CT821" s="43"/>
      <c r="CU821" s="43"/>
      <c r="CV821" s="43"/>
      <c r="CW821" s="43"/>
      <c r="CX821" s="43"/>
      <c r="CY821" s="43"/>
      <c r="CZ821" s="43"/>
      <c r="DA821" s="43"/>
      <c r="DB821" s="43"/>
      <c r="DC821" s="43"/>
    </row>
    <row r="822" spans="1:107" x14ac:dyDescent="0.25">
      <c r="A822" s="41"/>
      <c r="B822" s="41"/>
      <c r="C822" s="41"/>
      <c r="D822" s="42"/>
      <c r="E822" s="42"/>
      <c r="F822" s="42"/>
      <c r="G822" s="42"/>
      <c r="H822" s="42"/>
      <c r="I822" s="42"/>
      <c r="J822" s="42"/>
      <c r="K822" s="42"/>
      <c r="L822" s="42"/>
      <c r="M822" s="42"/>
      <c r="N822" s="42"/>
      <c r="O822" s="42"/>
      <c r="P822" s="42"/>
      <c r="Q822" s="42"/>
      <c r="R822" s="42"/>
      <c r="S822" s="42"/>
      <c r="T822" s="42"/>
      <c r="U822" s="42"/>
      <c r="V822" s="42"/>
      <c r="W822" s="42"/>
      <c r="X822" s="42"/>
      <c r="Y822" s="42"/>
      <c r="Z822" s="42"/>
      <c r="AA822" s="42"/>
      <c r="AB822" s="43"/>
      <c r="AC822" s="43"/>
      <c r="AD822" s="43"/>
      <c r="AE822" s="43"/>
      <c r="AF822" s="43"/>
      <c r="AG822" s="43"/>
      <c r="AH822" s="43"/>
      <c r="AI822" s="43"/>
      <c r="AJ822" s="43"/>
      <c r="AK822" s="43"/>
      <c r="AL822" s="43"/>
      <c r="AM822" s="43"/>
      <c r="AN822" s="43"/>
      <c r="AO822" s="43"/>
      <c r="AP822" s="43"/>
      <c r="AQ822" s="43"/>
      <c r="AR822" s="43"/>
      <c r="AS822" s="43"/>
      <c r="AT822" s="43"/>
      <c r="AU822" s="43"/>
      <c r="AV822" s="43"/>
      <c r="AW822" s="43"/>
      <c r="AX822" s="43"/>
      <c r="AY822" s="43"/>
      <c r="AZ822" s="43"/>
      <c r="BA822" s="43"/>
      <c r="BB822" s="43"/>
      <c r="BC822" s="43"/>
      <c r="BD822" s="43"/>
      <c r="BE822" s="43"/>
      <c r="BF822" s="43"/>
      <c r="BG822" s="43"/>
      <c r="BH822" s="43"/>
      <c r="BI822" s="43"/>
      <c r="BJ822" s="43"/>
      <c r="BK822" s="43"/>
      <c r="BL822" s="43"/>
      <c r="BM822" s="43"/>
      <c r="BN822" s="43"/>
      <c r="BO822" s="43"/>
      <c r="BP822" s="43"/>
      <c r="BQ822" s="43"/>
      <c r="BR822" s="43"/>
      <c r="BS822" s="43"/>
      <c r="BT822" s="43"/>
      <c r="BU822" s="43"/>
      <c r="BV822" s="43"/>
      <c r="BW822" s="43"/>
      <c r="BX822" s="43"/>
      <c r="BY822" s="43"/>
      <c r="BZ822" s="43"/>
      <c r="CA822" s="43"/>
      <c r="CB822" s="43"/>
      <c r="CC822" s="43"/>
      <c r="CD822" s="43"/>
      <c r="CE822" s="43"/>
      <c r="CF822" s="43"/>
      <c r="CG822" s="43"/>
      <c r="CH822" s="43"/>
      <c r="CI822" s="43"/>
      <c r="CJ822" s="43"/>
      <c r="CK822" s="43"/>
      <c r="CL822" s="43"/>
      <c r="CM822" s="43"/>
      <c r="CN822" s="43"/>
      <c r="CO822" s="43"/>
      <c r="CP822" s="43"/>
      <c r="CQ822" s="43"/>
      <c r="CR822" s="43"/>
      <c r="CS822" s="43"/>
      <c r="CT822" s="43"/>
      <c r="CU822" s="43"/>
      <c r="CV822" s="43"/>
      <c r="CW822" s="43"/>
      <c r="CX822" s="43"/>
      <c r="CY822" s="43"/>
      <c r="CZ822" s="43"/>
      <c r="DA822" s="43"/>
      <c r="DB822" s="43"/>
      <c r="DC822" s="43"/>
    </row>
    <row r="823" spans="1:107" x14ac:dyDescent="0.25">
      <c r="A823" s="41"/>
      <c r="B823" s="41"/>
      <c r="C823" s="41"/>
      <c r="D823" s="42"/>
      <c r="E823" s="42"/>
      <c r="F823" s="42"/>
      <c r="G823" s="42"/>
      <c r="H823" s="42"/>
      <c r="I823" s="42"/>
      <c r="J823" s="42"/>
      <c r="K823" s="42"/>
      <c r="L823" s="42"/>
      <c r="M823" s="42"/>
      <c r="N823" s="42"/>
      <c r="O823" s="42"/>
      <c r="P823" s="42"/>
      <c r="Q823" s="42"/>
      <c r="R823" s="42"/>
      <c r="S823" s="42"/>
      <c r="T823" s="42"/>
      <c r="U823" s="42"/>
      <c r="V823" s="42"/>
      <c r="W823" s="42"/>
      <c r="X823" s="42"/>
      <c r="Y823" s="42"/>
      <c r="Z823" s="42"/>
      <c r="AA823" s="42"/>
      <c r="AB823" s="43"/>
      <c r="AC823" s="43"/>
      <c r="AD823" s="43"/>
      <c r="AE823" s="43"/>
      <c r="AF823" s="43"/>
      <c r="AG823" s="43"/>
      <c r="AH823" s="43"/>
      <c r="AI823" s="43"/>
      <c r="AJ823" s="43"/>
      <c r="AK823" s="43"/>
      <c r="AL823" s="43"/>
      <c r="AM823" s="43"/>
      <c r="AN823" s="43"/>
      <c r="AO823" s="43"/>
      <c r="AP823" s="43"/>
      <c r="AQ823" s="43"/>
      <c r="AR823" s="43"/>
      <c r="AS823" s="43"/>
      <c r="AT823" s="43"/>
      <c r="AU823" s="43"/>
      <c r="AV823" s="43"/>
      <c r="AW823" s="43"/>
      <c r="AX823" s="43"/>
      <c r="AY823" s="43"/>
      <c r="AZ823" s="43"/>
      <c r="BA823" s="43"/>
      <c r="BB823" s="43"/>
      <c r="BC823" s="43"/>
      <c r="BD823" s="43"/>
      <c r="BE823" s="43"/>
      <c r="BF823" s="43"/>
      <c r="BG823" s="43"/>
      <c r="BH823" s="43"/>
      <c r="BI823" s="43"/>
      <c r="BJ823" s="43"/>
      <c r="BK823" s="43"/>
      <c r="BL823" s="43"/>
      <c r="BM823" s="43"/>
      <c r="BN823" s="43"/>
      <c r="BO823" s="43"/>
      <c r="BP823" s="43"/>
      <c r="BQ823" s="43"/>
      <c r="BR823" s="43"/>
      <c r="BS823" s="43"/>
      <c r="BT823" s="43"/>
      <c r="BU823" s="43"/>
      <c r="BV823" s="43"/>
      <c r="BW823" s="43"/>
      <c r="BX823" s="43"/>
      <c r="BY823" s="43"/>
      <c r="BZ823" s="43"/>
      <c r="CA823" s="43"/>
      <c r="CB823" s="43"/>
      <c r="CC823" s="43"/>
      <c r="CD823" s="43"/>
      <c r="CE823" s="43"/>
      <c r="CF823" s="43"/>
      <c r="CG823" s="43"/>
      <c r="CH823" s="43"/>
      <c r="CI823" s="43"/>
      <c r="CJ823" s="43"/>
      <c r="CK823" s="43"/>
      <c r="CL823" s="43"/>
      <c r="CM823" s="43"/>
      <c r="CN823" s="43"/>
      <c r="CO823" s="43"/>
      <c r="CP823" s="43"/>
      <c r="CQ823" s="43"/>
      <c r="CR823" s="43"/>
      <c r="CS823" s="43"/>
      <c r="CT823" s="43"/>
      <c r="CU823" s="43"/>
      <c r="CV823" s="43"/>
      <c r="CW823" s="43"/>
      <c r="CX823" s="43"/>
      <c r="CY823" s="43"/>
      <c r="CZ823" s="43"/>
      <c r="DA823" s="43"/>
      <c r="DB823" s="43"/>
      <c r="DC823" s="43"/>
    </row>
    <row r="824" spans="1:107" x14ac:dyDescent="0.25">
      <c r="A824" s="41"/>
      <c r="B824" s="41"/>
      <c r="C824" s="41"/>
      <c r="D824" s="42"/>
      <c r="E824" s="42"/>
      <c r="F824" s="42"/>
      <c r="G824" s="42"/>
      <c r="H824" s="42"/>
      <c r="I824" s="42"/>
      <c r="J824" s="42"/>
      <c r="K824" s="42"/>
      <c r="L824" s="42"/>
      <c r="M824" s="42"/>
      <c r="N824" s="42"/>
      <c r="O824" s="42"/>
      <c r="P824" s="42"/>
      <c r="Q824" s="42"/>
      <c r="R824" s="42"/>
      <c r="S824" s="42"/>
      <c r="T824" s="42"/>
      <c r="U824" s="42"/>
      <c r="V824" s="42"/>
      <c r="W824" s="42"/>
      <c r="X824" s="42"/>
      <c r="Y824" s="42"/>
      <c r="Z824" s="42"/>
      <c r="AA824" s="42"/>
      <c r="AB824" s="43"/>
      <c r="AC824" s="43"/>
      <c r="AD824" s="43"/>
      <c r="AE824" s="43"/>
      <c r="AF824" s="43"/>
      <c r="AG824" s="43"/>
      <c r="AH824" s="43"/>
      <c r="AI824" s="43"/>
      <c r="AJ824" s="43"/>
      <c r="AK824" s="43"/>
      <c r="AL824" s="43"/>
      <c r="AM824" s="43"/>
      <c r="AN824" s="43"/>
      <c r="AO824" s="43"/>
      <c r="AP824" s="43"/>
      <c r="AQ824" s="43"/>
      <c r="AR824" s="43"/>
      <c r="AS824" s="43"/>
      <c r="AT824" s="43"/>
      <c r="AU824" s="43"/>
      <c r="AV824" s="43"/>
      <c r="AW824" s="43"/>
      <c r="AX824" s="43"/>
      <c r="AY824" s="43"/>
      <c r="AZ824" s="43"/>
      <c r="BA824" s="43"/>
      <c r="BB824" s="43"/>
      <c r="BC824" s="43"/>
      <c r="BD824" s="43"/>
      <c r="BE824" s="43"/>
      <c r="BF824" s="43"/>
      <c r="BG824" s="43"/>
      <c r="BH824" s="43"/>
      <c r="BI824" s="43"/>
      <c r="BJ824" s="43"/>
      <c r="BK824" s="43"/>
      <c r="BL824" s="43"/>
      <c r="BM824" s="43"/>
      <c r="BN824" s="43"/>
      <c r="BO824" s="43"/>
      <c r="BP824" s="43"/>
      <c r="BQ824" s="43"/>
      <c r="BR824" s="43"/>
      <c r="BS824" s="43"/>
      <c r="BT824" s="43"/>
      <c r="BU824" s="43"/>
      <c r="BV824" s="43"/>
      <c r="BW824" s="43"/>
      <c r="BX824" s="43"/>
      <c r="BY824" s="43"/>
      <c r="BZ824" s="43"/>
      <c r="CA824" s="43"/>
      <c r="CB824" s="43"/>
      <c r="CC824" s="43"/>
      <c r="CD824" s="43"/>
      <c r="CE824" s="43"/>
      <c r="CF824" s="43"/>
      <c r="CG824" s="43"/>
      <c r="CH824" s="43"/>
      <c r="CI824" s="43"/>
      <c r="CJ824" s="43"/>
      <c r="CK824" s="43"/>
      <c r="CL824" s="43"/>
      <c r="CM824" s="43"/>
      <c r="CN824" s="43"/>
      <c r="CO824" s="43"/>
      <c r="CP824" s="43"/>
      <c r="CQ824" s="43"/>
      <c r="CR824" s="43"/>
      <c r="CS824" s="43"/>
      <c r="CT824" s="43"/>
      <c r="CU824" s="43"/>
      <c r="CV824" s="43"/>
      <c r="CW824" s="43"/>
      <c r="CX824" s="43"/>
      <c r="CY824" s="43"/>
      <c r="CZ824" s="43"/>
      <c r="DA824" s="43"/>
      <c r="DB824" s="43"/>
      <c r="DC824" s="43"/>
    </row>
    <row r="825" spans="1:107" x14ac:dyDescent="0.25">
      <c r="A825" s="41"/>
      <c r="B825" s="41"/>
      <c r="C825" s="41"/>
      <c r="D825" s="42"/>
      <c r="E825" s="42"/>
      <c r="F825" s="42"/>
      <c r="G825" s="42"/>
      <c r="H825" s="42"/>
      <c r="I825" s="42"/>
      <c r="J825" s="42"/>
      <c r="K825" s="42"/>
      <c r="L825" s="42"/>
      <c r="M825" s="42"/>
      <c r="N825" s="42"/>
      <c r="O825" s="42"/>
      <c r="P825" s="42"/>
      <c r="Q825" s="42"/>
      <c r="R825" s="42"/>
      <c r="S825" s="42"/>
      <c r="T825" s="42"/>
      <c r="U825" s="42"/>
      <c r="V825" s="42"/>
      <c r="W825" s="42"/>
      <c r="X825" s="42"/>
      <c r="Y825" s="42"/>
      <c r="Z825" s="42"/>
      <c r="AA825" s="42"/>
      <c r="AB825" s="43"/>
      <c r="AC825" s="43"/>
      <c r="AD825" s="43"/>
      <c r="AE825" s="43"/>
      <c r="AF825" s="43"/>
      <c r="AG825" s="43"/>
      <c r="AH825" s="43"/>
      <c r="AI825" s="43"/>
      <c r="AJ825" s="43"/>
      <c r="AK825" s="43"/>
      <c r="AL825" s="43"/>
      <c r="AM825" s="43"/>
      <c r="AN825" s="43"/>
      <c r="AO825" s="43"/>
      <c r="AP825" s="43"/>
      <c r="AQ825" s="43"/>
      <c r="AR825" s="43"/>
      <c r="AS825" s="43"/>
      <c r="AT825" s="43"/>
      <c r="AU825" s="43"/>
      <c r="AV825" s="43"/>
      <c r="AW825" s="43"/>
      <c r="AX825" s="43"/>
      <c r="AY825" s="43"/>
      <c r="AZ825" s="43"/>
      <c r="BA825" s="43"/>
      <c r="BB825" s="43"/>
      <c r="BC825" s="43"/>
      <c r="BD825" s="43"/>
      <c r="BE825" s="43"/>
      <c r="BF825" s="43"/>
      <c r="BG825" s="43"/>
      <c r="BH825" s="43"/>
      <c r="BI825" s="43"/>
      <c r="BJ825" s="43"/>
      <c r="BK825" s="43"/>
      <c r="BL825" s="43"/>
      <c r="BM825" s="43"/>
      <c r="BN825" s="43"/>
      <c r="BO825" s="43"/>
      <c r="BP825" s="43"/>
      <c r="BQ825" s="43"/>
      <c r="BR825" s="43"/>
      <c r="BS825" s="43"/>
      <c r="BT825" s="43"/>
      <c r="BU825" s="43"/>
      <c r="BV825" s="43"/>
      <c r="BW825" s="43"/>
      <c r="BX825" s="43"/>
      <c r="BY825" s="43"/>
      <c r="BZ825" s="43"/>
      <c r="CA825" s="43"/>
      <c r="CB825" s="43"/>
      <c r="CC825" s="43"/>
      <c r="CD825" s="43"/>
      <c r="CE825" s="43"/>
      <c r="CF825" s="43"/>
      <c r="CG825" s="43"/>
      <c r="CH825" s="43"/>
      <c r="CI825" s="43"/>
      <c r="CJ825" s="43"/>
      <c r="CK825" s="43"/>
      <c r="CL825" s="43"/>
      <c r="CM825" s="43"/>
      <c r="CN825" s="43"/>
      <c r="CO825" s="43"/>
      <c r="CP825" s="43"/>
      <c r="CQ825" s="43"/>
      <c r="CR825" s="43"/>
      <c r="CS825" s="43"/>
      <c r="CT825" s="43"/>
      <c r="CU825" s="43"/>
      <c r="CV825" s="43"/>
      <c r="CW825" s="43"/>
      <c r="CX825" s="43"/>
      <c r="CY825" s="43"/>
      <c r="CZ825" s="43"/>
      <c r="DA825" s="43"/>
      <c r="DB825" s="43"/>
      <c r="DC825" s="43"/>
    </row>
    <row r="826" spans="1:107" x14ac:dyDescent="0.25">
      <c r="A826" s="41"/>
      <c r="B826" s="41"/>
      <c r="C826" s="41"/>
      <c r="D826" s="42"/>
      <c r="E826" s="42"/>
      <c r="F826" s="42"/>
      <c r="G826" s="42"/>
      <c r="H826" s="42"/>
      <c r="I826" s="42"/>
      <c r="J826" s="42"/>
      <c r="K826" s="42"/>
      <c r="L826" s="42"/>
      <c r="M826" s="42"/>
      <c r="N826" s="42"/>
      <c r="O826" s="42"/>
      <c r="P826" s="42"/>
      <c r="Q826" s="42"/>
      <c r="R826" s="42"/>
      <c r="S826" s="42"/>
      <c r="T826" s="42"/>
      <c r="U826" s="42"/>
      <c r="V826" s="42"/>
      <c r="W826" s="42"/>
      <c r="X826" s="42"/>
      <c r="Y826" s="42"/>
      <c r="Z826" s="42"/>
      <c r="AA826" s="42"/>
      <c r="AB826" s="43"/>
      <c r="AC826" s="43"/>
      <c r="AD826" s="43"/>
      <c r="AE826" s="43"/>
      <c r="AF826" s="43"/>
      <c r="AG826" s="43"/>
      <c r="AH826" s="43"/>
      <c r="AI826" s="43"/>
      <c r="AJ826" s="43"/>
      <c r="AK826" s="43"/>
      <c r="AL826" s="43"/>
      <c r="AM826" s="43"/>
      <c r="AN826" s="43"/>
      <c r="AO826" s="43"/>
      <c r="AP826" s="43"/>
      <c r="AQ826" s="43"/>
      <c r="AR826" s="43"/>
      <c r="AS826" s="43"/>
      <c r="AT826" s="43"/>
      <c r="AU826" s="43"/>
      <c r="AV826" s="43"/>
      <c r="AW826" s="43"/>
      <c r="AX826" s="43"/>
      <c r="AY826" s="43"/>
      <c r="AZ826" s="43"/>
      <c r="BA826" s="43"/>
      <c r="BB826" s="43"/>
      <c r="BC826" s="43"/>
      <c r="BD826" s="43"/>
      <c r="BE826" s="43"/>
      <c r="BF826" s="43"/>
      <c r="BG826" s="43"/>
      <c r="BH826" s="43"/>
      <c r="BI826" s="43"/>
      <c r="BJ826" s="43"/>
      <c r="BK826" s="43"/>
      <c r="BL826" s="43"/>
      <c r="BM826" s="43"/>
      <c r="BN826" s="43"/>
      <c r="BO826" s="43"/>
      <c r="BP826" s="43"/>
      <c r="BQ826" s="43"/>
      <c r="BR826" s="43"/>
      <c r="BS826" s="43"/>
      <c r="BT826" s="43"/>
      <c r="BU826" s="43"/>
      <c r="BV826" s="43"/>
      <c r="BW826" s="43"/>
      <c r="BX826" s="43"/>
      <c r="BY826" s="43"/>
      <c r="BZ826" s="43"/>
      <c r="CA826" s="43"/>
      <c r="CB826" s="43"/>
      <c r="CC826" s="43"/>
      <c r="CD826" s="43"/>
      <c r="CE826" s="43"/>
      <c r="CF826" s="43"/>
      <c r="CG826" s="43"/>
      <c r="CH826" s="43"/>
      <c r="CI826" s="43"/>
      <c r="CJ826" s="43"/>
      <c r="CK826" s="43"/>
      <c r="CL826" s="43"/>
      <c r="CM826" s="43"/>
      <c r="CN826" s="43"/>
      <c r="CO826" s="43"/>
      <c r="CP826" s="43"/>
      <c r="CQ826" s="43"/>
      <c r="CR826" s="43"/>
      <c r="CS826" s="43"/>
      <c r="CT826" s="43"/>
      <c r="CU826" s="43"/>
      <c r="CV826" s="43"/>
      <c r="CW826" s="43"/>
      <c r="CX826" s="43"/>
      <c r="CY826" s="43"/>
      <c r="CZ826" s="43"/>
      <c r="DA826" s="43"/>
      <c r="DB826" s="43"/>
      <c r="DC826" s="43"/>
    </row>
    <row r="827" spans="1:107" x14ac:dyDescent="0.25">
      <c r="A827" s="41"/>
      <c r="B827" s="41"/>
      <c r="C827" s="41"/>
      <c r="D827" s="42"/>
      <c r="E827" s="42"/>
      <c r="F827" s="42"/>
      <c r="G827" s="42"/>
      <c r="H827" s="42"/>
      <c r="I827" s="42"/>
      <c r="J827" s="42"/>
      <c r="K827" s="42"/>
      <c r="L827" s="42"/>
      <c r="M827" s="42"/>
      <c r="N827" s="42"/>
      <c r="O827" s="42"/>
      <c r="P827" s="42"/>
      <c r="Q827" s="42"/>
      <c r="R827" s="42"/>
      <c r="S827" s="42"/>
      <c r="T827" s="42"/>
      <c r="U827" s="42"/>
      <c r="V827" s="42"/>
      <c r="W827" s="42"/>
      <c r="X827" s="42"/>
      <c r="Y827" s="42"/>
      <c r="Z827" s="42"/>
      <c r="AA827" s="42"/>
      <c r="AB827" s="43"/>
      <c r="AC827" s="43"/>
      <c r="AD827" s="43"/>
      <c r="AE827" s="43"/>
      <c r="AF827" s="43"/>
      <c r="AG827" s="43"/>
      <c r="AH827" s="43"/>
      <c r="AI827" s="43"/>
      <c r="AJ827" s="43"/>
      <c r="AK827" s="43"/>
      <c r="AL827" s="43"/>
      <c r="AM827" s="43"/>
      <c r="AN827" s="43"/>
      <c r="AO827" s="43"/>
      <c r="AP827" s="43"/>
      <c r="AQ827" s="43"/>
      <c r="AR827" s="43"/>
      <c r="AS827" s="43"/>
      <c r="AT827" s="43"/>
      <c r="AU827" s="43"/>
      <c r="AV827" s="43"/>
      <c r="AW827" s="43"/>
      <c r="AX827" s="43"/>
      <c r="AY827" s="43"/>
      <c r="AZ827" s="43"/>
      <c r="BA827" s="43"/>
      <c r="BB827" s="43"/>
      <c r="BC827" s="43"/>
      <c r="BD827" s="43"/>
      <c r="BE827" s="43"/>
      <c r="BF827" s="43"/>
      <c r="BG827" s="43"/>
      <c r="BH827" s="43"/>
      <c r="BI827" s="43"/>
      <c r="BJ827" s="43"/>
      <c r="BK827" s="43"/>
      <c r="BL827" s="43"/>
      <c r="BM827" s="43"/>
      <c r="BN827" s="43"/>
      <c r="BO827" s="43"/>
      <c r="BP827" s="43"/>
      <c r="BQ827" s="43"/>
      <c r="BR827" s="43"/>
      <c r="BS827" s="43"/>
      <c r="BT827" s="43"/>
      <c r="BU827" s="43"/>
      <c r="BV827" s="43"/>
      <c r="BW827" s="43"/>
      <c r="BX827" s="43"/>
      <c r="BY827" s="43"/>
      <c r="BZ827" s="43"/>
      <c r="CA827" s="43"/>
      <c r="CB827" s="43"/>
      <c r="CC827" s="43"/>
      <c r="CD827" s="43"/>
      <c r="CE827" s="43"/>
      <c r="CF827" s="43"/>
      <c r="CG827" s="43"/>
      <c r="CH827" s="43"/>
      <c r="CI827" s="43"/>
      <c r="CJ827" s="43"/>
      <c r="CK827" s="43"/>
      <c r="CL827" s="43"/>
      <c r="CM827" s="43"/>
      <c r="CN827" s="43"/>
      <c r="CO827" s="43"/>
      <c r="CP827" s="43"/>
      <c r="CQ827" s="43"/>
      <c r="CR827" s="43"/>
      <c r="CS827" s="43"/>
      <c r="CT827" s="43"/>
      <c r="CU827" s="43"/>
      <c r="CV827" s="43"/>
      <c r="CW827" s="43"/>
      <c r="CX827" s="43"/>
      <c r="CY827" s="43"/>
      <c r="CZ827" s="43"/>
      <c r="DA827" s="43"/>
      <c r="DB827" s="43"/>
      <c r="DC827" s="43"/>
    </row>
    <row r="828" spans="1:107" x14ac:dyDescent="0.25">
      <c r="A828" s="41"/>
      <c r="B828" s="41"/>
      <c r="C828" s="41"/>
      <c r="D828" s="42"/>
      <c r="E828" s="42"/>
      <c r="F828" s="42"/>
      <c r="G828" s="42"/>
      <c r="H828" s="42"/>
      <c r="I828" s="42"/>
      <c r="J828" s="42"/>
      <c r="K828" s="42"/>
      <c r="L828" s="42"/>
      <c r="M828" s="42"/>
      <c r="N828" s="42"/>
      <c r="O828" s="42"/>
      <c r="P828" s="42"/>
      <c r="Q828" s="42"/>
      <c r="R828" s="42"/>
      <c r="S828" s="42"/>
      <c r="T828" s="42"/>
      <c r="U828" s="42"/>
      <c r="V828" s="42"/>
      <c r="W828" s="42"/>
      <c r="X828" s="42"/>
      <c r="Y828" s="42"/>
      <c r="Z828" s="42"/>
      <c r="AA828" s="42"/>
      <c r="AB828" s="43"/>
      <c r="AC828" s="43"/>
      <c r="AD828" s="43"/>
      <c r="AE828" s="43"/>
      <c r="AF828" s="43"/>
      <c r="AG828" s="43"/>
      <c r="AH828" s="43"/>
      <c r="AI828" s="43"/>
      <c r="AJ828" s="43"/>
      <c r="AK828" s="43"/>
      <c r="AL828" s="43"/>
      <c r="AM828" s="43"/>
      <c r="AN828" s="43"/>
      <c r="AO828" s="43"/>
      <c r="AP828" s="43"/>
      <c r="AQ828" s="43"/>
      <c r="AR828" s="43"/>
      <c r="AS828" s="43"/>
      <c r="AT828" s="43"/>
      <c r="AU828" s="43"/>
      <c r="AV828" s="43"/>
      <c r="AW828" s="43"/>
      <c r="AX828" s="43"/>
      <c r="AY828" s="43"/>
      <c r="AZ828" s="43"/>
      <c r="BA828" s="43"/>
      <c r="BB828" s="43"/>
      <c r="BC828" s="43"/>
      <c r="BD828" s="43"/>
      <c r="BE828" s="43"/>
      <c r="BF828" s="43"/>
      <c r="BG828" s="43"/>
      <c r="BH828" s="43"/>
      <c r="BI828" s="43"/>
      <c r="BJ828" s="43"/>
      <c r="BK828" s="43"/>
      <c r="BL828" s="43"/>
      <c r="BM828" s="43"/>
      <c r="BN828" s="43"/>
      <c r="BO828" s="43"/>
      <c r="BP828" s="43"/>
      <c r="BQ828" s="43"/>
      <c r="BR828" s="43"/>
      <c r="BS828" s="43"/>
      <c r="BT828" s="43"/>
      <c r="BU828" s="43"/>
      <c r="BV828" s="43"/>
      <c r="BW828" s="43"/>
      <c r="BX828" s="43"/>
      <c r="BY828" s="43"/>
      <c r="BZ828" s="43"/>
      <c r="CA828" s="43"/>
      <c r="CB828" s="43"/>
      <c r="CC828" s="43"/>
      <c r="CD828" s="43"/>
      <c r="CE828" s="43"/>
      <c r="CF828" s="43"/>
      <c r="CG828" s="43"/>
      <c r="CH828" s="43"/>
      <c r="CI828" s="43"/>
      <c r="CJ828" s="43"/>
      <c r="CK828" s="43"/>
      <c r="CL828" s="43"/>
      <c r="CM828" s="43"/>
      <c r="CN828" s="43"/>
      <c r="CO828" s="43"/>
      <c r="CP828" s="43"/>
      <c r="CQ828" s="43"/>
      <c r="CR828" s="43"/>
      <c r="CS828" s="43"/>
      <c r="CT828" s="43"/>
      <c r="CU828" s="43"/>
      <c r="CV828" s="43"/>
      <c r="CW828" s="43"/>
      <c r="CX828" s="43"/>
      <c r="CY828" s="43"/>
      <c r="CZ828" s="43"/>
      <c r="DA828" s="43"/>
      <c r="DB828" s="43"/>
      <c r="DC828" s="43"/>
    </row>
    <row r="829" spans="1:107" x14ac:dyDescent="0.25">
      <c r="A829" s="41"/>
      <c r="B829" s="41"/>
      <c r="C829" s="41"/>
      <c r="D829" s="42"/>
      <c r="E829" s="42"/>
      <c r="F829" s="42"/>
      <c r="G829" s="42"/>
      <c r="H829" s="42"/>
      <c r="I829" s="42"/>
      <c r="J829" s="42"/>
      <c r="K829" s="42"/>
      <c r="L829" s="42"/>
      <c r="M829" s="42"/>
      <c r="N829" s="42"/>
      <c r="O829" s="42"/>
      <c r="P829" s="42"/>
      <c r="Q829" s="42"/>
      <c r="R829" s="42"/>
      <c r="S829" s="42"/>
      <c r="T829" s="42"/>
      <c r="U829" s="42"/>
      <c r="V829" s="42"/>
      <c r="W829" s="42"/>
      <c r="X829" s="42"/>
      <c r="Y829" s="42"/>
      <c r="Z829" s="42"/>
      <c r="AA829" s="42"/>
      <c r="AB829" s="43"/>
      <c r="AC829" s="43"/>
      <c r="AD829" s="43"/>
      <c r="AE829" s="43"/>
      <c r="AF829" s="43"/>
      <c r="AG829" s="43"/>
      <c r="AH829" s="43"/>
      <c r="AI829" s="43"/>
      <c r="AJ829" s="43"/>
      <c r="AK829" s="43"/>
      <c r="AL829" s="43"/>
      <c r="AM829" s="43"/>
      <c r="AN829" s="43"/>
      <c r="AO829" s="43"/>
      <c r="AP829" s="43"/>
      <c r="AQ829" s="43"/>
      <c r="AR829" s="43"/>
      <c r="AS829" s="43"/>
      <c r="AT829" s="43"/>
      <c r="AU829" s="43"/>
      <c r="AV829" s="43"/>
      <c r="AW829" s="43"/>
      <c r="AX829" s="43"/>
      <c r="AY829" s="43"/>
      <c r="AZ829" s="43"/>
      <c r="BA829" s="43"/>
      <c r="BB829" s="43"/>
      <c r="BC829" s="43"/>
      <c r="BD829" s="43"/>
      <c r="BE829" s="43"/>
      <c r="BF829" s="43"/>
      <c r="BG829" s="43"/>
      <c r="BH829" s="43"/>
      <c r="BI829" s="43"/>
      <c r="BJ829" s="43"/>
      <c r="BK829" s="43"/>
      <c r="BL829" s="43"/>
      <c r="BM829" s="43"/>
      <c r="BN829" s="43"/>
      <c r="BO829" s="43"/>
      <c r="BP829" s="43"/>
      <c r="BQ829" s="43"/>
      <c r="BR829" s="43"/>
      <c r="BS829" s="43"/>
      <c r="BT829" s="43"/>
      <c r="BU829" s="43"/>
      <c r="BV829" s="43"/>
      <c r="BW829" s="43"/>
      <c r="BX829" s="43"/>
      <c r="BY829" s="43"/>
      <c r="BZ829" s="43"/>
      <c r="CA829" s="43"/>
      <c r="CB829" s="43"/>
      <c r="CC829" s="43"/>
      <c r="CD829" s="43"/>
      <c r="CE829" s="43"/>
      <c r="CF829" s="43"/>
      <c r="CG829" s="43"/>
      <c r="CH829" s="43"/>
      <c r="CI829" s="43"/>
      <c r="CJ829" s="43"/>
      <c r="CK829" s="43"/>
      <c r="CL829" s="43"/>
      <c r="CM829" s="43"/>
      <c r="CN829" s="43"/>
      <c r="CO829" s="43"/>
      <c r="CP829" s="43"/>
      <c r="CQ829" s="43"/>
      <c r="CR829" s="43"/>
      <c r="CS829" s="43"/>
      <c r="CT829" s="43"/>
      <c r="CU829" s="43"/>
      <c r="CV829" s="43"/>
      <c r="CW829" s="43"/>
      <c r="CX829" s="43"/>
      <c r="CY829" s="43"/>
      <c r="CZ829" s="43"/>
      <c r="DA829" s="43"/>
      <c r="DB829" s="43"/>
      <c r="DC829" s="43"/>
    </row>
    <row r="830" spans="1:107" x14ac:dyDescent="0.25">
      <c r="A830" s="41"/>
      <c r="B830" s="41"/>
      <c r="C830" s="41"/>
      <c r="D830" s="42"/>
      <c r="E830" s="42"/>
      <c r="F830" s="42"/>
      <c r="G830" s="42"/>
      <c r="H830" s="42"/>
      <c r="I830" s="42"/>
      <c r="J830" s="42"/>
      <c r="K830" s="42"/>
      <c r="L830" s="42"/>
      <c r="M830" s="42"/>
      <c r="N830" s="42"/>
      <c r="O830" s="42"/>
      <c r="P830" s="42"/>
      <c r="Q830" s="42"/>
      <c r="R830" s="42"/>
      <c r="S830" s="42"/>
      <c r="T830" s="42"/>
      <c r="U830" s="42"/>
      <c r="V830" s="42"/>
      <c r="W830" s="42"/>
      <c r="X830" s="42"/>
      <c r="Y830" s="42"/>
      <c r="Z830" s="42"/>
      <c r="AA830" s="42"/>
      <c r="AB830" s="43"/>
      <c r="AC830" s="43"/>
      <c r="AD830" s="43"/>
      <c r="AE830" s="43"/>
      <c r="AF830" s="43"/>
      <c r="AG830" s="43"/>
      <c r="AH830" s="43"/>
      <c r="AI830" s="43"/>
      <c r="AJ830" s="43"/>
      <c r="AK830" s="43"/>
      <c r="AL830" s="43"/>
      <c r="AM830" s="43"/>
      <c r="AN830" s="43"/>
      <c r="AO830" s="43"/>
      <c r="AP830" s="43"/>
      <c r="AQ830" s="43"/>
      <c r="AR830" s="43"/>
      <c r="AS830" s="43"/>
      <c r="AT830" s="43"/>
      <c r="AU830" s="43"/>
      <c r="AV830" s="43"/>
      <c r="AW830" s="43"/>
      <c r="AX830" s="43"/>
      <c r="AY830" s="43"/>
      <c r="AZ830" s="43"/>
      <c r="BA830" s="43"/>
      <c r="BB830" s="43"/>
      <c r="BC830" s="43"/>
      <c r="BD830" s="43"/>
      <c r="BE830" s="43"/>
      <c r="BF830" s="43"/>
      <c r="BG830" s="43"/>
      <c r="BH830" s="43"/>
      <c r="BI830" s="43"/>
      <c r="BJ830" s="43"/>
      <c r="BK830" s="43"/>
      <c r="BL830" s="43"/>
      <c r="BM830" s="43"/>
      <c r="BN830" s="43"/>
      <c r="BO830" s="43"/>
      <c r="BP830" s="43"/>
      <c r="BQ830" s="43"/>
      <c r="BR830" s="43"/>
      <c r="BS830" s="43"/>
      <c r="BT830" s="43"/>
      <c r="BU830" s="43"/>
      <c r="BV830" s="43"/>
      <c r="BW830" s="43"/>
      <c r="BX830" s="43"/>
      <c r="BY830" s="43"/>
      <c r="BZ830" s="43"/>
      <c r="CA830" s="43"/>
      <c r="CB830" s="43"/>
      <c r="CC830" s="43"/>
      <c r="CD830" s="43"/>
      <c r="CE830" s="43"/>
      <c r="CF830" s="43"/>
      <c r="CG830" s="43"/>
      <c r="CH830" s="43"/>
      <c r="CI830" s="43"/>
      <c r="CJ830" s="43"/>
      <c r="CK830" s="43"/>
      <c r="CL830" s="43"/>
      <c r="CM830" s="43"/>
      <c r="CN830" s="43"/>
      <c r="CO830" s="43"/>
      <c r="CP830" s="43"/>
      <c r="CQ830" s="43"/>
      <c r="CR830" s="43"/>
      <c r="CS830" s="43"/>
      <c r="CT830" s="43"/>
      <c r="CU830" s="43"/>
      <c r="CV830" s="43"/>
      <c r="CW830" s="43"/>
      <c r="CX830" s="43"/>
      <c r="CY830" s="43"/>
      <c r="CZ830" s="43"/>
      <c r="DA830" s="43"/>
      <c r="DB830" s="43"/>
      <c r="DC830" s="43"/>
    </row>
    <row r="831" spans="1:107" x14ac:dyDescent="0.25">
      <c r="A831" s="41"/>
      <c r="B831" s="41"/>
      <c r="C831" s="41"/>
      <c r="D831" s="42"/>
      <c r="E831" s="42"/>
      <c r="F831" s="42"/>
      <c r="G831" s="42"/>
      <c r="H831" s="42"/>
      <c r="I831" s="42"/>
      <c r="J831" s="42"/>
      <c r="K831" s="42"/>
      <c r="L831" s="42"/>
      <c r="M831" s="42"/>
      <c r="N831" s="42"/>
      <c r="O831" s="42"/>
      <c r="P831" s="42"/>
      <c r="Q831" s="42"/>
      <c r="R831" s="42"/>
      <c r="S831" s="42"/>
      <c r="T831" s="42"/>
      <c r="U831" s="42"/>
      <c r="V831" s="42"/>
      <c r="W831" s="42"/>
      <c r="X831" s="42"/>
      <c r="Y831" s="42"/>
      <c r="Z831" s="42"/>
      <c r="AA831" s="42"/>
      <c r="AB831" s="43"/>
      <c r="AC831" s="43"/>
      <c r="AD831" s="43"/>
      <c r="AE831" s="43"/>
      <c r="AF831" s="43"/>
      <c r="AG831" s="43"/>
      <c r="AH831" s="43"/>
      <c r="AI831" s="43"/>
      <c r="AJ831" s="43"/>
      <c r="AK831" s="43"/>
      <c r="AL831" s="43"/>
      <c r="AM831" s="43"/>
      <c r="AN831" s="43"/>
      <c r="AO831" s="43"/>
      <c r="AP831" s="43"/>
      <c r="AQ831" s="43"/>
      <c r="AR831" s="43"/>
      <c r="AS831" s="43"/>
      <c r="AT831" s="43"/>
      <c r="AU831" s="43"/>
      <c r="AV831" s="43"/>
      <c r="AW831" s="43"/>
      <c r="AX831" s="43"/>
      <c r="AY831" s="43"/>
      <c r="AZ831" s="43"/>
      <c r="BA831" s="43"/>
      <c r="BB831" s="43"/>
      <c r="BC831" s="43"/>
      <c r="BD831" s="43"/>
      <c r="BE831" s="43"/>
      <c r="BF831" s="43"/>
      <c r="BG831" s="43"/>
      <c r="BH831" s="43"/>
      <c r="BI831" s="43"/>
      <c r="BJ831" s="43"/>
      <c r="BK831" s="43"/>
      <c r="BL831" s="43"/>
      <c r="BM831" s="43"/>
      <c r="BN831" s="43"/>
      <c r="BO831" s="43"/>
      <c r="BP831" s="43"/>
      <c r="BQ831" s="43"/>
      <c r="BR831" s="43"/>
      <c r="BS831" s="43"/>
      <c r="BT831" s="43"/>
      <c r="BU831" s="43"/>
      <c r="BV831" s="43"/>
      <c r="BW831" s="43"/>
      <c r="BX831" s="43"/>
      <c r="BY831" s="43"/>
      <c r="BZ831" s="43"/>
      <c r="CA831" s="43"/>
      <c r="CB831" s="43"/>
      <c r="CC831" s="43"/>
      <c r="CD831" s="43"/>
      <c r="CE831" s="43"/>
      <c r="CF831" s="43"/>
      <c r="CG831" s="43"/>
      <c r="CH831" s="43"/>
      <c r="CI831" s="43"/>
      <c r="CJ831" s="43"/>
      <c r="CK831" s="43"/>
      <c r="CL831" s="43"/>
      <c r="CM831" s="43"/>
      <c r="CN831" s="43"/>
      <c r="CO831" s="43"/>
      <c r="CP831" s="43"/>
      <c r="CQ831" s="43"/>
      <c r="CR831" s="43"/>
      <c r="CS831" s="43"/>
      <c r="CT831" s="43"/>
      <c r="CU831" s="43"/>
      <c r="CV831" s="43"/>
      <c r="CW831" s="43"/>
      <c r="CX831" s="43"/>
      <c r="CY831" s="43"/>
      <c r="CZ831" s="43"/>
      <c r="DA831" s="43"/>
      <c r="DB831" s="43"/>
      <c r="DC831" s="43"/>
    </row>
    <row r="832" spans="1:107" x14ac:dyDescent="0.25">
      <c r="A832" s="41"/>
      <c r="B832" s="41"/>
      <c r="C832" s="41"/>
      <c r="D832" s="42"/>
      <c r="E832" s="42"/>
      <c r="F832" s="42"/>
      <c r="G832" s="42"/>
      <c r="H832" s="42"/>
      <c r="I832" s="42"/>
      <c r="J832" s="42"/>
      <c r="K832" s="42"/>
      <c r="L832" s="42"/>
      <c r="M832" s="42"/>
      <c r="N832" s="42"/>
      <c r="O832" s="42"/>
      <c r="P832" s="42"/>
      <c r="Q832" s="42"/>
      <c r="R832" s="42"/>
      <c r="S832" s="42"/>
      <c r="T832" s="42"/>
      <c r="U832" s="42"/>
      <c r="V832" s="42"/>
      <c r="W832" s="42"/>
      <c r="X832" s="42"/>
      <c r="Y832" s="42"/>
      <c r="Z832" s="42"/>
      <c r="AA832" s="42"/>
      <c r="AB832" s="43"/>
      <c r="AC832" s="43"/>
      <c r="AD832" s="43"/>
      <c r="AE832" s="43"/>
      <c r="AF832" s="43"/>
      <c r="AG832" s="43"/>
      <c r="AH832" s="43"/>
      <c r="AI832" s="43"/>
      <c r="AJ832" s="43"/>
      <c r="AK832" s="43"/>
      <c r="AL832" s="43"/>
      <c r="AM832" s="43"/>
      <c r="AN832" s="43"/>
      <c r="AO832" s="43"/>
      <c r="AP832" s="43"/>
      <c r="AQ832" s="43"/>
      <c r="AR832" s="43"/>
      <c r="AS832" s="43"/>
      <c r="AT832" s="43"/>
      <c r="AU832" s="43"/>
      <c r="AV832" s="43"/>
      <c r="AW832" s="43"/>
      <c r="AX832" s="43"/>
      <c r="AY832" s="43"/>
      <c r="AZ832" s="43"/>
      <c r="BA832" s="43"/>
      <c r="BB832" s="43"/>
      <c r="BC832" s="43"/>
      <c r="BD832" s="43"/>
      <c r="BE832" s="43"/>
      <c r="BF832" s="43"/>
      <c r="BG832" s="43"/>
      <c r="BH832" s="43"/>
      <c r="BI832" s="43"/>
      <c r="BJ832" s="43"/>
      <c r="BK832" s="43"/>
      <c r="BL832" s="43"/>
      <c r="BM832" s="43"/>
      <c r="BN832" s="43"/>
      <c r="BO832" s="43"/>
      <c r="BP832" s="43"/>
      <c r="BQ832" s="43"/>
      <c r="BR832" s="43"/>
      <c r="BS832" s="43"/>
      <c r="BT832" s="43"/>
      <c r="BU832" s="43"/>
      <c r="BV832" s="43"/>
      <c r="BW832" s="43"/>
      <c r="BX832" s="43"/>
      <c r="BY832" s="43"/>
      <c r="BZ832" s="43"/>
      <c r="CA832" s="43"/>
      <c r="CB832" s="43"/>
      <c r="CC832" s="43"/>
      <c r="CD832" s="43"/>
      <c r="CE832" s="43"/>
      <c r="CF832" s="43"/>
      <c r="CG832" s="43"/>
      <c r="CH832" s="43"/>
      <c r="CI832" s="43"/>
      <c r="CJ832" s="43"/>
      <c r="CK832" s="43"/>
      <c r="CL832" s="43"/>
      <c r="CM832" s="43"/>
      <c r="CN832" s="43"/>
      <c r="CO832" s="43"/>
      <c r="CP832" s="43"/>
      <c r="CQ832" s="43"/>
      <c r="CR832" s="43"/>
      <c r="CS832" s="43"/>
      <c r="CT832" s="43"/>
      <c r="CU832" s="43"/>
      <c r="CV832" s="43"/>
      <c r="CW832" s="43"/>
      <c r="CX832" s="43"/>
      <c r="CY832" s="43"/>
      <c r="CZ832" s="43"/>
      <c r="DA832" s="43"/>
      <c r="DB832" s="43"/>
      <c r="DC832" s="43"/>
    </row>
    <row r="833" spans="1:107" x14ac:dyDescent="0.25">
      <c r="A833" s="41"/>
      <c r="B833" s="41"/>
      <c r="C833" s="41"/>
      <c r="D833" s="42"/>
      <c r="E833" s="42"/>
      <c r="F833" s="42"/>
      <c r="G833" s="42"/>
      <c r="H833" s="42"/>
      <c r="I833" s="42"/>
      <c r="J833" s="42"/>
      <c r="K833" s="42"/>
      <c r="L833" s="42"/>
      <c r="M833" s="42"/>
      <c r="N833" s="42"/>
      <c r="O833" s="42"/>
      <c r="P833" s="42"/>
      <c r="Q833" s="42"/>
      <c r="R833" s="42"/>
      <c r="S833" s="42"/>
      <c r="T833" s="42"/>
      <c r="U833" s="42"/>
      <c r="V833" s="42"/>
      <c r="W833" s="42"/>
      <c r="X833" s="42"/>
      <c r="Y833" s="42"/>
      <c r="Z833" s="42"/>
      <c r="AA833" s="42"/>
      <c r="AB833" s="43"/>
      <c r="AC833" s="43"/>
      <c r="AD833" s="43"/>
      <c r="AE833" s="43"/>
      <c r="AF833" s="43"/>
      <c r="AG833" s="43"/>
      <c r="AH833" s="43"/>
      <c r="AI833" s="43"/>
      <c r="AJ833" s="43"/>
      <c r="AK833" s="43"/>
      <c r="AL833" s="43"/>
      <c r="AM833" s="43"/>
      <c r="AN833" s="43"/>
      <c r="AO833" s="43"/>
      <c r="AP833" s="43"/>
      <c r="AQ833" s="43"/>
      <c r="AR833" s="43"/>
      <c r="AS833" s="43"/>
      <c r="AT833" s="43"/>
      <c r="AU833" s="43"/>
      <c r="AV833" s="43"/>
      <c r="AW833" s="43"/>
      <c r="AX833" s="43"/>
      <c r="AY833" s="43"/>
      <c r="AZ833" s="43"/>
      <c r="BA833" s="43"/>
      <c r="BB833" s="43"/>
      <c r="BC833" s="43"/>
      <c r="BD833" s="43"/>
      <c r="BE833" s="43"/>
      <c r="BF833" s="43"/>
      <c r="BG833" s="43"/>
      <c r="BH833" s="43"/>
      <c r="BI833" s="43"/>
      <c r="BJ833" s="43"/>
      <c r="BK833" s="43"/>
      <c r="BL833" s="43"/>
      <c r="BM833" s="43"/>
      <c r="BN833" s="43"/>
      <c r="BO833" s="43"/>
      <c r="BP833" s="43"/>
      <c r="BQ833" s="43"/>
      <c r="BR833" s="43"/>
      <c r="BS833" s="43"/>
      <c r="BT833" s="43"/>
      <c r="BU833" s="43"/>
      <c r="BV833" s="43"/>
      <c r="BW833" s="43"/>
      <c r="BX833" s="43"/>
      <c r="BY833" s="43"/>
      <c r="BZ833" s="43"/>
      <c r="CA833" s="43"/>
      <c r="CB833" s="43"/>
      <c r="CC833" s="43"/>
      <c r="CD833" s="43"/>
      <c r="CE833" s="43"/>
      <c r="CF833" s="43"/>
      <c r="CG833" s="43"/>
      <c r="CH833" s="43"/>
      <c r="CI833" s="43"/>
      <c r="CJ833" s="43"/>
      <c r="CK833" s="43"/>
      <c r="CL833" s="43"/>
      <c r="CM833" s="43"/>
      <c r="CN833" s="43"/>
      <c r="CO833" s="43"/>
      <c r="CP833" s="43"/>
      <c r="CQ833" s="43"/>
      <c r="CR833" s="43"/>
      <c r="CS833" s="43"/>
      <c r="CT833" s="43"/>
      <c r="CU833" s="43"/>
      <c r="CV833" s="43"/>
      <c r="CW833" s="43"/>
      <c r="CX833" s="43"/>
      <c r="CY833" s="43"/>
      <c r="CZ833" s="43"/>
      <c r="DA833" s="43"/>
      <c r="DB833" s="43"/>
      <c r="DC833" s="43"/>
    </row>
    <row r="834" spans="1:107" x14ac:dyDescent="0.25">
      <c r="A834" s="41"/>
      <c r="B834" s="41"/>
      <c r="C834" s="41"/>
      <c r="D834" s="42"/>
      <c r="E834" s="42"/>
      <c r="F834" s="42"/>
      <c r="G834" s="42"/>
      <c r="H834" s="42"/>
      <c r="I834" s="42"/>
      <c r="J834" s="42"/>
      <c r="K834" s="42"/>
      <c r="L834" s="42"/>
      <c r="M834" s="42"/>
      <c r="N834" s="42"/>
      <c r="O834" s="42"/>
      <c r="P834" s="42"/>
      <c r="Q834" s="42"/>
      <c r="R834" s="42"/>
      <c r="S834" s="42"/>
      <c r="T834" s="42"/>
      <c r="U834" s="42"/>
      <c r="V834" s="42"/>
      <c r="W834" s="42"/>
      <c r="X834" s="42"/>
      <c r="Y834" s="42"/>
      <c r="Z834" s="42"/>
      <c r="AA834" s="42"/>
      <c r="AB834" s="43"/>
      <c r="AC834" s="43"/>
      <c r="AD834" s="43"/>
      <c r="AE834" s="43"/>
      <c r="AF834" s="43"/>
      <c r="AG834" s="43"/>
      <c r="AH834" s="43"/>
      <c r="AI834" s="43"/>
      <c r="AJ834" s="43"/>
      <c r="AK834" s="43"/>
      <c r="AL834" s="43"/>
      <c r="AM834" s="43"/>
      <c r="AN834" s="43"/>
      <c r="AO834" s="43"/>
      <c r="AP834" s="43"/>
      <c r="AQ834" s="43"/>
      <c r="AR834" s="43"/>
      <c r="AS834" s="43"/>
      <c r="AT834" s="43"/>
      <c r="AU834" s="43"/>
      <c r="AV834" s="43"/>
      <c r="AW834" s="43"/>
      <c r="AX834" s="43"/>
      <c r="AY834" s="43"/>
      <c r="AZ834" s="43"/>
      <c r="BA834" s="43"/>
      <c r="BB834" s="43"/>
      <c r="BC834" s="43"/>
      <c r="BD834" s="43"/>
      <c r="BE834" s="43"/>
      <c r="BF834" s="43"/>
      <c r="BG834" s="43"/>
      <c r="BH834" s="43"/>
      <c r="BI834" s="43"/>
      <c r="BJ834" s="43"/>
      <c r="BK834" s="43"/>
      <c r="BL834" s="43"/>
      <c r="BM834" s="43"/>
      <c r="BN834" s="43"/>
      <c r="BO834" s="43"/>
      <c r="BP834" s="43"/>
      <c r="BQ834" s="43"/>
      <c r="BR834" s="43"/>
      <c r="BS834" s="43"/>
      <c r="BT834" s="43"/>
      <c r="BU834" s="43"/>
      <c r="BV834" s="43"/>
      <c r="BW834" s="43"/>
      <c r="BX834" s="43"/>
      <c r="BY834" s="43"/>
      <c r="BZ834" s="43"/>
      <c r="CA834" s="43"/>
      <c r="CB834" s="43"/>
      <c r="CC834" s="43"/>
      <c r="CD834" s="43"/>
      <c r="CE834" s="43"/>
      <c r="CF834" s="43"/>
      <c r="CG834" s="43"/>
      <c r="CH834" s="43"/>
      <c r="CI834" s="43"/>
      <c r="CJ834" s="43"/>
      <c r="CK834" s="43"/>
      <c r="CL834" s="43"/>
      <c r="CM834" s="43"/>
      <c r="CN834" s="43"/>
      <c r="CO834" s="43"/>
      <c r="CP834" s="43"/>
      <c r="CQ834" s="43"/>
      <c r="CR834" s="43"/>
      <c r="CS834" s="43"/>
      <c r="CT834" s="43"/>
      <c r="CU834" s="43"/>
      <c r="CV834" s="43"/>
      <c r="CW834" s="43"/>
      <c r="CX834" s="43"/>
      <c r="CY834" s="43"/>
      <c r="CZ834" s="43"/>
      <c r="DA834" s="43"/>
      <c r="DB834" s="43"/>
      <c r="DC834" s="43"/>
    </row>
    <row r="835" spans="1:107" x14ac:dyDescent="0.25">
      <c r="A835" s="41"/>
      <c r="B835" s="41"/>
      <c r="C835" s="41"/>
      <c r="D835" s="42"/>
      <c r="E835" s="42"/>
      <c r="F835" s="42"/>
      <c r="G835" s="42"/>
      <c r="H835" s="42"/>
      <c r="I835" s="42"/>
      <c r="J835" s="42"/>
      <c r="K835" s="42"/>
      <c r="L835" s="42"/>
      <c r="M835" s="42"/>
      <c r="N835" s="42"/>
      <c r="O835" s="42"/>
      <c r="P835" s="42"/>
      <c r="Q835" s="42"/>
      <c r="R835" s="42"/>
      <c r="S835" s="42"/>
      <c r="T835" s="42"/>
      <c r="U835" s="42"/>
      <c r="V835" s="42"/>
      <c r="W835" s="42"/>
      <c r="X835" s="42"/>
      <c r="Y835" s="42"/>
      <c r="Z835" s="42"/>
      <c r="AA835" s="42"/>
      <c r="AB835" s="43"/>
      <c r="AC835" s="43"/>
      <c r="AD835" s="43"/>
      <c r="AE835" s="43"/>
      <c r="AF835" s="43"/>
      <c r="AG835" s="43"/>
      <c r="AH835" s="43"/>
      <c r="AI835" s="43"/>
      <c r="AJ835" s="43"/>
      <c r="AK835" s="43"/>
      <c r="AL835" s="43"/>
      <c r="AM835" s="43"/>
      <c r="AN835" s="43"/>
      <c r="AO835" s="43"/>
      <c r="AP835" s="43"/>
      <c r="AQ835" s="43"/>
      <c r="AR835" s="43"/>
      <c r="AS835" s="43"/>
      <c r="AT835" s="43"/>
      <c r="AU835" s="43"/>
      <c r="AV835" s="43"/>
      <c r="AW835" s="43"/>
      <c r="AX835" s="43"/>
      <c r="AY835" s="43"/>
      <c r="AZ835" s="43"/>
      <c r="BA835" s="43"/>
      <c r="BB835" s="43"/>
      <c r="BC835" s="43"/>
      <c r="BD835" s="43"/>
      <c r="BE835" s="43"/>
      <c r="BF835" s="43"/>
      <c r="BG835" s="43"/>
      <c r="BH835" s="43"/>
      <c r="BI835" s="43"/>
      <c r="BJ835" s="43"/>
      <c r="BK835" s="43"/>
      <c r="BL835" s="43"/>
      <c r="BM835" s="43"/>
      <c r="BN835" s="43"/>
      <c r="BO835" s="43"/>
      <c r="BP835" s="43"/>
      <c r="BQ835" s="43"/>
      <c r="BR835" s="43"/>
      <c r="BS835" s="43"/>
      <c r="BT835" s="43"/>
      <c r="BU835" s="43"/>
      <c r="BV835" s="43"/>
      <c r="BW835" s="43"/>
      <c r="BX835" s="43"/>
      <c r="BY835" s="43"/>
      <c r="BZ835" s="43"/>
      <c r="CA835" s="43"/>
      <c r="CB835" s="43"/>
      <c r="CC835" s="43"/>
      <c r="CD835" s="43"/>
      <c r="CE835" s="43"/>
      <c r="CF835" s="43"/>
      <c r="CG835" s="43"/>
      <c r="CH835" s="43"/>
      <c r="CI835" s="43"/>
      <c r="CJ835" s="43"/>
      <c r="CK835" s="43"/>
      <c r="CL835" s="43"/>
      <c r="CM835" s="43"/>
      <c r="CN835" s="43"/>
      <c r="CO835" s="43"/>
      <c r="CP835" s="43"/>
      <c r="CQ835" s="43"/>
      <c r="CR835" s="43"/>
      <c r="CS835" s="43"/>
      <c r="CT835" s="43"/>
      <c r="CU835" s="43"/>
      <c r="CV835" s="43"/>
      <c r="CW835" s="43"/>
      <c r="CX835" s="43"/>
      <c r="CY835" s="43"/>
      <c r="CZ835" s="43"/>
      <c r="DA835" s="43"/>
      <c r="DB835" s="43"/>
      <c r="DC835" s="43"/>
    </row>
    <row r="836" spans="1:107" x14ac:dyDescent="0.25">
      <c r="A836" s="41"/>
      <c r="B836" s="41"/>
      <c r="C836" s="41"/>
      <c r="D836" s="42"/>
      <c r="E836" s="42"/>
      <c r="F836" s="42"/>
      <c r="G836" s="42"/>
      <c r="H836" s="42"/>
      <c r="I836" s="42"/>
      <c r="J836" s="42"/>
      <c r="K836" s="42"/>
      <c r="L836" s="42"/>
      <c r="M836" s="42"/>
      <c r="N836" s="42"/>
      <c r="O836" s="42"/>
      <c r="P836" s="42"/>
      <c r="Q836" s="42"/>
      <c r="R836" s="42"/>
      <c r="S836" s="42"/>
      <c r="T836" s="42"/>
      <c r="U836" s="42"/>
      <c r="V836" s="42"/>
      <c r="W836" s="42"/>
      <c r="X836" s="42"/>
      <c r="Y836" s="42"/>
      <c r="Z836" s="42"/>
      <c r="AA836" s="42"/>
      <c r="AB836" s="43"/>
      <c r="AC836" s="43"/>
      <c r="AD836" s="43"/>
      <c r="AE836" s="43"/>
      <c r="AF836" s="43"/>
      <c r="AG836" s="43"/>
      <c r="AH836" s="43"/>
      <c r="AI836" s="43"/>
      <c r="AJ836" s="43"/>
      <c r="AK836" s="43"/>
      <c r="AL836" s="43"/>
      <c r="AM836" s="43"/>
      <c r="AN836" s="43"/>
      <c r="AO836" s="43"/>
      <c r="AP836" s="43"/>
      <c r="AQ836" s="43"/>
      <c r="AR836" s="43"/>
      <c r="AS836" s="43"/>
      <c r="AT836" s="43"/>
      <c r="AU836" s="43"/>
      <c r="AV836" s="43"/>
      <c r="AW836" s="43"/>
      <c r="AX836" s="43"/>
      <c r="AY836" s="43"/>
      <c r="AZ836" s="43"/>
      <c r="BA836" s="43"/>
      <c r="BB836" s="43"/>
      <c r="BC836" s="43"/>
      <c r="BD836" s="43"/>
      <c r="BE836" s="43"/>
      <c r="BF836" s="43"/>
      <c r="BG836" s="43"/>
      <c r="BH836" s="43"/>
      <c r="BI836" s="43"/>
      <c r="BJ836" s="43"/>
      <c r="BK836" s="43"/>
      <c r="BL836" s="43"/>
      <c r="BM836" s="43"/>
      <c r="BN836" s="43"/>
      <c r="BO836" s="43"/>
      <c r="BP836" s="43"/>
      <c r="BQ836" s="43"/>
      <c r="BR836" s="43"/>
      <c r="BS836" s="43"/>
      <c r="BT836" s="43"/>
      <c r="BU836" s="43"/>
      <c r="BV836" s="43"/>
      <c r="BW836" s="43"/>
      <c r="BX836" s="43"/>
      <c r="BY836" s="43"/>
      <c r="BZ836" s="43"/>
      <c r="CA836" s="43"/>
      <c r="CB836" s="43"/>
      <c r="CC836" s="43"/>
      <c r="CD836" s="43"/>
      <c r="CE836" s="43"/>
      <c r="CF836" s="43"/>
      <c r="CG836" s="43"/>
      <c r="CH836" s="43"/>
      <c r="CI836" s="43"/>
      <c r="CJ836" s="43"/>
      <c r="CK836" s="43"/>
      <c r="CL836" s="43"/>
      <c r="CM836" s="43"/>
      <c r="CN836" s="43"/>
      <c r="CO836" s="43"/>
      <c r="CP836" s="43"/>
      <c r="CQ836" s="43"/>
      <c r="CR836" s="43"/>
      <c r="CS836" s="43"/>
      <c r="CT836" s="43"/>
      <c r="CU836" s="43"/>
      <c r="CV836" s="43"/>
      <c r="CW836" s="43"/>
      <c r="CX836" s="43"/>
      <c r="CY836" s="43"/>
      <c r="CZ836" s="43"/>
      <c r="DA836" s="43"/>
      <c r="DB836" s="43"/>
      <c r="DC836" s="43"/>
    </row>
    <row r="837" spans="1:107" x14ac:dyDescent="0.25">
      <c r="A837" s="41"/>
      <c r="B837" s="41"/>
      <c r="C837" s="41"/>
      <c r="D837" s="42"/>
      <c r="E837" s="42"/>
      <c r="F837" s="42"/>
      <c r="G837" s="42"/>
      <c r="H837" s="42"/>
      <c r="I837" s="42"/>
      <c r="J837" s="42"/>
      <c r="K837" s="42"/>
      <c r="L837" s="42"/>
      <c r="M837" s="42"/>
      <c r="N837" s="42"/>
      <c r="O837" s="42"/>
      <c r="P837" s="42"/>
      <c r="Q837" s="42"/>
      <c r="R837" s="42"/>
      <c r="S837" s="42"/>
      <c r="T837" s="42"/>
      <c r="U837" s="42"/>
      <c r="V837" s="42"/>
      <c r="W837" s="42"/>
      <c r="X837" s="42"/>
      <c r="Y837" s="42"/>
      <c r="Z837" s="42"/>
      <c r="AA837" s="42"/>
      <c r="AB837" s="43"/>
      <c r="AC837" s="43"/>
      <c r="AD837" s="43"/>
      <c r="AE837" s="43"/>
      <c r="AF837" s="43"/>
      <c r="AG837" s="43"/>
      <c r="AH837" s="43"/>
      <c r="AI837" s="43"/>
      <c r="AJ837" s="43"/>
      <c r="AK837" s="43"/>
      <c r="AL837" s="43"/>
      <c r="AM837" s="43"/>
      <c r="AN837" s="43"/>
      <c r="AO837" s="43"/>
      <c r="AP837" s="43"/>
      <c r="AQ837" s="43"/>
      <c r="AR837" s="43"/>
      <c r="AS837" s="43"/>
      <c r="AT837" s="43"/>
      <c r="AU837" s="43"/>
      <c r="AV837" s="43"/>
      <c r="AW837" s="43"/>
      <c r="AX837" s="43"/>
      <c r="AY837" s="43"/>
      <c r="AZ837" s="43"/>
      <c r="BA837" s="43"/>
      <c r="BB837" s="43"/>
      <c r="BC837" s="43"/>
      <c r="BD837" s="43"/>
      <c r="BE837" s="43"/>
      <c r="BF837" s="43"/>
      <c r="BG837" s="43"/>
      <c r="BH837" s="43"/>
      <c r="BI837" s="43"/>
      <c r="BJ837" s="43"/>
      <c r="BK837" s="43"/>
      <c r="BL837" s="43"/>
      <c r="BM837" s="43"/>
      <c r="BN837" s="43"/>
      <c r="BO837" s="43"/>
      <c r="BP837" s="43"/>
      <c r="BQ837" s="43"/>
      <c r="BR837" s="43"/>
      <c r="BS837" s="43"/>
      <c r="BT837" s="43"/>
      <c r="BU837" s="43"/>
      <c r="BV837" s="43"/>
      <c r="BW837" s="43"/>
      <c r="BX837" s="43"/>
      <c r="BY837" s="43"/>
      <c r="BZ837" s="43"/>
      <c r="CA837" s="43"/>
      <c r="CB837" s="43"/>
      <c r="CC837" s="43"/>
      <c r="CD837" s="43"/>
      <c r="CE837" s="43"/>
      <c r="CF837" s="43"/>
      <c r="CG837" s="43"/>
      <c r="CH837" s="43"/>
      <c r="CI837" s="43"/>
      <c r="CJ837" s="43"/>
      <c r="CK837" s="43"/>
      <c r="CL837" s="43"/>
      <c r="CM837" s="43"/>
      <c r="CN837" s="43"/>
      <c r="CO837" s="43"/>
      <c r="CP837" s="43"/>
      <c r="CQ837" s="43"/>
      <c r="CR837" s="43"/>
      <c r="CS837" s="43"/>
      <c r="CT837" s="43"/>
      <c r="CU837" s="43"/>
      <c r="CV837" s="43"/>
      <c r="CW837" s="43"/>
      <c r="CX837" s="43"/>
      <c r="CY837" s="43"/>
      <c r="CZ837" s="43"/>
      <c r="DA837" s="43"/>
      <c r="DB837" s="43"/>
      <c r="DC837" s="43"/>
    </row>
    <row r="838" spans="1:107" x14ac:dyDescent="0.25">
      <c r="A838" s="41"/>
      <c r="B838" s="41"/>
      <c r="C838" s="41"/>
      <c r="D838" s="42"/>
      <c r="E838" s="42"/>
      <c r="F838" s="42"/>
      <c r="G838" s="42"/>
      <c r="H838" s="42"/>
      <c r="I838" s="42"/>
      <c r="J838" s="42"/>
      <c r="K838" s="42"/>
      <c r="L838" s="42"/>
      <c r="M838" s="42"/>
      <c r="N838" s="42"/>
      <c r="O838" s="42"/>
      <c r="P838" s="42"/>
      <c r="Q838" s="42"/>
      <c r="R838" s="42"/>
      <c r="S838" s="42"/>
      <c r="T838" s="42"/>
      <c r="U838" s="42"/>
      <c r="V838" s="42"/>
      <c r="W838" s="42"/>
      <c r="X838" s="42"/>
      <c r="Y838" s="42"/>
      <c r="Z838" s="42"/>
      <c r="AA838" s="42"/>
      <c r="AB838" s="43"/>
      <c r="AC838" s="43"/>
      <c r="AD838" s="43"/>
      <c r="AE838" s="43"/>
      <c r="AF838" s="43"/>
      <c r="AG838" s="43"/>
      <c r="AH838" s="43"/>
      <c r="AI838" s="43"/>
      <c r="AJ838" s="43"/>
      <c r="AK838" s="43"/>
      <c r="AL838" s="43"/>
      <c r="AM838" s="43"/>
      <c r="AN838" s="43"/>
      <c r="AO838" s="43"/>
      <c r="AP838" s="43"/>
      <c r="AQ838" s="43"/>
      <c r="AR838" s="43"/>
      <c r="AS838" s="43"/>
      <c r="AT838" s="43"/>
      <c r="AU838" s="43"/>
      <c r="AV838" s="43"/>
      <c r="AW838" s="43"/>
      <c r="AX838" s="43"/>
      <c r="AY838" s="43"/>
      <c r="AZ838" s="43"/>
      <c r="BA838" s="43"/>
      <c r="BB838" s="43"/>
      <c r="BC838" s="43"/>
      <c r="BD838" s="43"/>
      <c r="BE838" s="43"/>
      <c r="BF838" s="43"/>
      <c r="BG838" s="43"/>
      <c r="BH838" s="43"/>
      <c r="BI838" s="43"/>
      <c r="BJ838" s="43"/>
      <c r="BK838" s="43"/>
      <c r="BL838" s="43"/>
      <c r="BM838" s="43"/>
      <c r="BN838" s="43"/>
      <c r="BO838" s="43"/>
      <c r="BP838" s="43"/>
      <c r="BQ838" s="43"/>
      <c r="BR838" s="43"/>
      <c r="BS838" s="43"/>
      <c r="BT838" s="43"/>
      <c r="BU838" s="43"/>
      <c r="BV838" s="43"/>
      <c r="BW838" s="43"/>
      <c r="BX838" s="43"/>
      <c r="BY838" s="43"/>
      <c r="BZ838" s="43"/>
      <c r="CA838" s="43"/>
      <c r="CB838" s="43"/>
      <c r="CC838" s="43"/>
      <c r="CD838" s="43"/>
      <c r="CE838" s="43"/>
      <c r="CF838" s="43"/>
      <c r="CG838" s="43"/>
      <c r="CH838" s="43"/>
      <c r="CI838" s="43"/>
      <c r="CJ838" s="43"/>
      <c r="CK838" s="43"/>
      <c r="CL838" s="43"/>
      <c r="CM838" s="43"/>
      <c r="CN838" s="43"/>
      <c r="CO838" s="43"/>
      <c r="CP838" s="43"/>
      <c r="CQ838" s="43"/>
      <c r="CR838" s="43"/>
      <c r="CS838" s="43"/>
      <c r="CT838" s="43"/>
      <c r="CU838" s="43"/>
      <c r="CV838" s="43"/>
      <c r="CW838" s="43"/>
      <c r="CX838" s="43"/>
      <c r="CY838" s="43"/>
      <c r="CZ838" s="43"/>
      <c r="DA838" s="43"/>
      <c r="DB838" s="43"/>
      <c r="DC838" s="43"/>
    </row>
    <row r="839" spans="1:107" x14ac:dyDescent="0.25">
      <c r="A839" s="41"/>
      <c r="B839" s="41"/>
      <c r="C839" s="41"/>
      <c r="D839" s="42"/>
      <c r="E839" s="42"/>
      <c r="F839" s="42"/>
      <c r="G839" s="42"/>
      <c r="H839" s="42"/>
      <c r="I839" s="42"/>
      <c r="J839" s="42"/>
      <c r="K839" s="42"/>
      <c r="L839" s="42"/>
      <c r="M839" s="42"/>
      <c r="N839" s="42"/>
      <c r="O839" s="42"/>
      <c r="P839" s="42"/>
      <c r="Q839" s="42"/>
      <c r="R839" s="42"/>
      <c r="S839" s="42"/>
      <c r="T839" s="42"/>
      <c r="U839" s="42"/>
      <c r="V839" s="42"/>
      <c r="W839" s="42"/>
      <c r="X839" s="42"/>
      <c r="Y839" s="42"/>
      <c r="Z839" s="42"/>
      <c r="AA839" s="42"/>
      <c r="AB839" s="43"/>
      <c r="AC839" s="43"/>
      <c r="AD839" s="43"/>
      <c r="AE839" s="43"/>
      <c r="AF839" s="43"/>
      <c r="AG839" s="43"/>
      <c r="AH839" s="43"/>
      <c r="AI839" s="43"/>
      <c r="AJ839" s="43"/>
      <c r="AK839" s="43"/>
      <c r="AL839" s="43"/>
      <c r="AM839" s="43"/>
      <c r="AN839" s="43"/>
      <c r="AO839" s="43"/>
      <c r="AP839" s="43"/>
      <c r="AQ839" s="43"/>
      <c r="AR839" s="43"/>
      <c r="AS839" s="43"/>
      <c r="AT839" s="43"/>
      <c r="AU839" s="43"/>
      <c r="AV839" s="43"/>
      <c r="AW839" s="43"/>
      <c r="AX839" s="43"/>
      <c r="AY839" s="43"/>
      <c r="AZ839" s="43"/>
      <c r="BA839" s="43"/>
      <c r="BB839" s="43"/>
      <c r="BC839" s="43"/>
      <c r="BD839" s="43"/>
      <c r="BE839" s="43"/>
      <c r="BF839" s="43"/>
      <c r="BG839" s="43"/>
      <c r="BH839" s="43"/>
      <c r="BI839" s="43"/>
      <c r="BJ839" s="43"/>
      <c r="BK839" s="43"/>
      <c r="BL839" s="43"/>
      <c r="BM839" s="43"/>
      <c r="BN839" s="43"/>
      <c r="BO839" s="43"/>
      <c r="BP839" s="43"/>
      <c r="BQ839" s="43"/>
      <c r="BR839" s="43"/>
      <c r="BS839" s="43"/>
      <c r="BT839" s="43"/>
      <c r="BU839" s="43"/>
      <c r="BV839" s="43"/>
      <c r="BW839" s="43"/>
      <c r="BX839" s="43"/>
      <c r="BY839" s="43"/>
      <c r="BZ839" s="43"/>
      <c r="CA839" s="43"/>
      <c r="CB839" s="43"/>
      <c r="CC839" s="43"/>
      <c r="CD839" s="43"/>
      <c r="CE839" s="43"/>
      <c r="CF839" s="43"/>
      <c r="CG839" s="43"/>
      <c r="CH839" s="43"/>
      <c r="CI839" s="43"/>
      <c r="CJ839" s="43"/>
      <c r="CK839" s="43"/>
      <c r="CL839" s="43"/>
      <c r="CM839" s="43"/>
      <c r="CN839" s="43"/>
      <c r="CO839" s="43"/>
      <c r="CP839" s="43"/>
      <c r="CQ839" s="43"/>
      <c r="CR839" s="43"/>
      <c r="CS839" s="43"/>
      <c r="CT839" s="43"/>
      <c r="CU839" s="43"/>
      <c r="CV839" s="43"/>
      <c r="CW839" s="43"/>
      <c r="CX839" s="43"/>
      <c r="CY839" s="43"/>
      <c r="CZ839" s="43"/>
      <c r="DA839" s="43"/>
      <c r="DB839" s="43"/>
      <c r="DC839" s="43"/>
    </row>
    <row r="840" spans="1:107" x14ac:dyDescent="0.25">
      <c r="A840" s="41"/>
      <c r="B840" s="41"/>
      <c r="C840" s="41"/>
      <c r="D840" s="42"/>
      <c r="E840" s="42"/>
      <c r="F840" s="42"/>
      <c r="G840" s="42"/>
      <c r="H840" s="42"/>
      <c r="I840" s="42"/>
      <c r="J840" s="42"/>
      <c r="K840" s="42"/>
      <c r="L840" s="42"/>
      <c r="M840" s="42"/>
      <c r="N840" s="42"/>
      <c r="O840" s="42"/>
      <c r="P840" s="42"/>
      <c r="Q840" s="42"/>
      <c r="R840" s="42"/>
      <c r="S840" s="42"/>
      <c r="T840" s="42"/>
      <c r="U840" s="42"/>
      <c r="V840" s="42"/>
      <c r="W840" s="42"/>
      <c r="X840" s="42"/>
      <c r="Y840" s="42"/>
      <c r="Z840" s="42"/>
      <c r="AA840" s="42"/>
      <c r="AB840" s="43"/>
      <c r="AC840" s="43"/>
      <c r="AD840" s="43"/>
      <c r="AE840" s="43"/>
      <c r="AF840" s="43"/>
      <c r="AG840" s="43"/>
      <c r="AH840" s="43"/>
      <c r="AI840" s="43"/>
      <c r="AJ840" s="43"/>
      <c r="AK840" s="43"/>
      <c r="AL840" s="43"/>
      <c r="AM840" s="43"/>
      <c r="AN840" s="43"/>
      <c r="AO840" s="43"/>
      <c r="AP840" s="43"/>
      <c r="AQ840" s="43"/>
      <c r="AR840" s="43"/>
      <c r="AS840" s="43"/>
      <c r="AT840" s="43"/>
      <c r="AU840" s="43"/>
      <c r="AV840" s="43"/>
      <c r="AW840" s="43"/>
      <c r="AX840" s="43"/>
      <c r="AY840" s="43"/>
      <c r="AZ840" s="43"/>
      <c r="BA840" s="43"/>
      <c r="BB840" s="43"/>
      <c r="BC840" s="43"/>
      <c r="BD840" s="43"/>
      <c r="BE840" s="43"/>
      <c r="BF840" s="43"/>
      <c r="BG840" s="43"/>
      <c r="BH840" s="43"/>
      <c r="BI840" s="43"/>
      <c r="BJ840" s="43"/>
      <c r="BK840" s="43"/>
      <c r="BL840" s="43"/>
      <c r="BM840" s="43"/>
      <c r="BN840" s="43"/>
      <c r="BO840" s="43"/>
      <c r="BP840" s="43"/>
      <c r="BQ840" s="43"/>
      <c r="BR840" s="43"/>
      <c r="BS840" s="43"/>
      <c r="BT840" s="43"/>
      <c r="BU840" s="43"/>
      <c r="BV840" s="43"/>
      <c r="BW840" s="43"/>
      <c r="BX840" s="43"/>
      <c r="BY840" s="43"/>
      <c r="BZ840" s="43"/>
      <c r="CA840" s="43"/>
      <c r="CB840" s="43"/>
      <c r="CC840" s="43"/>
      <c r="CD840" s="43"/>
      <c r="CE840" s="43"/>
      <c r="CF840" s="43"/>
      <c r="CG840" s="43"/>
      <c r="CH840" s="43"/>
      <c r="CI840" s="43"/>
      <c r="CJ840" s="43"/>
      <c r="CK840" s="43"/>
      <c r="CL840" s="43"/>
      <c r="CM840" s="43"/>
      <c r="CN840" s="43"/>
      <c r="CO840" s="43"/>
      <c r="CP840" s="43"/>
      <c r="CQ840" s="43"/>
      <c r="CR840" s="43"/>
      <c r="CS840" s="43"/>
      <c r="CT840" s="43"/>
      <c r="CU840" s="43"/>
      <c r="CV840" s="43"/>
      <c r="CW840" s="43"/>
      <c r="CX840" s="43"/>
      <c r="CY840" s="43"/>
      <c r="CZ840" s="43"/>
      <c r="DA840" s="43"/>
      <c r="DB840" s="43"/>
      <c r="DC840" s="43"/>
    </row>
    <row r="841" spans="1:107" x14ac:dyDescent="0.25">
      <c r="A841" s="41"/>
      <c r="B841" s="41"/>
      <c r="C841" s="41"/>
      <c r="D841" s="42"/>
      <c r="E841" s="42"/>
      <c r="F841" s="42"/>
      <c r="G841" s="42"/>
      <c r="H841" s="42"/>
      <c r="I841" s="42"/>
      <c r="J841" s="42"/>
      <c r="K841" s="42"/>
      <c r="L841" s="42"/>
      <c r="M841" s="42"/>
      <c r="N841" s="42"/>
      <c r="O841" s="42"/>
      <c r="P841" s="42"/>
      <c r="Q841" s="42"/>
      <c r="R841" s="42"/>
      <c r="S841" s="42"/>
      <c r="T841" s="42"/>
      <c r="U841" s="42"/>
      <c r="V841" s="42"/>
      <c r="W841" s="42"/>
      <c r="X841" s="42"/>
      <c r="Y841" s="42"/>
      <c r="Z841" s="42"/>
      <c r="AA841" s="42"/>
      <c r="AB841" s="43"/>
      <c r="AC841" s="43"/>
      <c r="AD841" s="43"/>
      <c r="AE841" s="43"/>
      <c r="AF841" s="43"/>
      <c r="AG841" s="43"/>
      <c r="AH841" s="43"/>
      <c r="AI841" s="43"/>
      <c r="AJ841" s="43"/>
      <c r="AK841" s="43"/>
      <c r="AL841" s="43"/>
      <c r="AM841" s="43"/>
      <c r="AN841" s="43"/>
      <c r="AO841" s="43"/>
      <c r="AP841" s="43"/>
      <c r="AQ841" s="43"/>
      <c r="AR841" s="43"/>
      <c r="AS841" s="43"/>
      <c r="AT841" s="43"/>
      <c r="AU841" s="43"/>
      <c r="AV841" s="43"/>
      <c r="AW841" s="43"/>
      <c r="AX841" s="43"/>
      <c r="AY841" s="43"/>
      <c r="AZ841" s="43"/>
      <c r="BA841" s="43"/>
      <c r="BB841" s="43"/>
      <c r="BC841" s="43"/>
      <c r="BD841" s="43"/>
      <c r="BE841" s="43"/>
      <c r="BF841" s="43"/>
      <c r="BG841" s="43"/>
      <c r="BH841" s="43"/>
      <c r="BI841" s="43"/>
      <c r="BJ841" s="43"/>
      <c r="BK841" s="43"/>
      <c r="BL841" s="43"/>
      <c r="BM841" s="43"/>
      <c r="BN841" s="43"/>
      <c r="BO841" s="43"/>
      <c r="BP841" s="43"/>
      <c r="BQ841" s="43"/>
      <c r="BR841" s="43"/>
      <c r="BS841" s="43"/>
      <c r="BT841" s="43"/>
      <c r="BU841" s="43"/>
      <c r="BV841" s="43"/>
      <c r="BW841" s="43"/>
      <c r="BX841" s="43"/>
      <c r="BY841" s="43"/>
      <c r="BZ841" s="43"/>
      <c r="CA841" s="43"/>
      <c r="CB841" s="43"/>
      <c r="CC841" s="43"/>
      <c r="CD841" s="43"/>
      <c r="CE841" s="43"/>
      <c r="CF841" s="43"/>
      <c r="CG841" s="43"/>
      <c r="CH841" s="43"/>
      <c r="CI841" s="43"/>
      <c r="CJ841" s="43"/>
      <c r="CK841" s="43"/>
      <c r="CL841" s="43"/>
      <c r="CM841" s="43"/>
      <c r="CN841" s="43"/>
      <c r="CO841" s="43"/>
      <c r="CP841" s="43"/>
      <c r="CQ841" s="43"/>
      <c r="CR841" s="43"/>
      <c r="CS841" s="43"/>
      <c r="CT841" s="43"/>
      <c r="CU841" s="43"/>
      <c r="CV841" s="43"/>
      <c r="CW841" s="43"/>
      <c r="CX841" s="43"/>
      <c r="CY841" s="43"/>
      <c r="CZ841" s="43"/>
      <c r="DA841" s="43"/>
      <c r="DB841" s="43"/>
      <c r="DC841" s="43"/>
    </row>
    <row r="842" spans="1:107" x14ac:dyDescent="0.25">
      <c r="A842" s="41"/>
      <c r="B842" s="41"/>
      <c r="C842" s="41"/>
      <c r="D842" s="42"/>
      <c r="E842" s="42"/>
      <c r="F842" s="42"/>
      <c r="G842" s="42"/>
      <c r="H842" s="42"/>
      <c r="I842" s="42"/>
      <c r="J842" s="42"/>
      <c r="K842" s="42"/>
      <c r="L842" s="42"/>
      <c r="M842" s="42"/>
      <c r="N842" s="42"/>
      <c r="O842" s="42"/>
      <c r="P842" s="42"/>
      <c r="Q842" s="42"/>
      <c r="R842" s="42"/>
      <c r="S842" s="42"/>
      <c r="T842" s="42"/>
      <c r="U842" s="42"/>
      <c r="V842" s="42"/>
      <c r="W842" s="42"/>
      <c r="X842" s="42"/>
      <c r="Y842" s="42"/>
      <c r="Z842" s="42"/>
      <c r="AA842" s="42"/>
      <c r="AB842" s="43"/>
      <c r="AC842" s="43"/>
      <c r="AD842" s="43"/>
      <c r="AE842" s="43"/>
      <c r="AF842" s="43"/>
      <c r="AG842" s="43"/>
      <c r="AH842" s="43"/>
      <c r="AI842" s="43"/>
      <c r="AJ842" s="43"/>
      <c r="AK842" s="43"/>
      <c r="AL842" s="43"/>
      <c r="AM842" s="43"/>
      <c r="AN842" s="43"/>
      <c r="AO842" s="43"/>
      <c r="AP842" s="43"/>
      <c r="AQ842" s="43"/>
      <c r="AR842" s="43"/>
      <c r="AS842" s="43"/>
      <c r="AT842" s="43"/>
      <c r="AU842" s="43"/>
      <c r="AV842" s="43"/>
      <c r="AW842" s="43"/>
      <c r="AX842" s="43"/>
      <c r="AY842" s="43"/>
      <c r="AZ842" s="43"/>
      <c r="BA842" s="43"/>
      <c r="BB842" s="43"/>
      <c r="BC842" s="43"/>
      <c r="BD842" s="43"/>
      <c r="BE842" s="43"/>
      <c r="BF842" s="43"/>
      <c r="BG842" s="43"/>
      <c r="BH842" s="43"/>
      <c r="BI842" s="43"/>
      <c r="BJ842" s="43"/>
      <c r="BK842" s="43"/>
      <c r="BL842" s="43"/>
      <c r="BM842" s="43"/>
      <c r="BN842" s="43"/>
      <c r="BO842" s="43"/>
      <c r="BP842" s="43"/>
      <c r="BQ842" s="43"/>
      <c r="BR842" s="43"/>
      <c r="BS842" s="43"/>
      <c r="BT842" s="43"/>
      <c r="BU842" s="43"/>
      <c r="BV842" s="43"/>
      <c r="BW842" s="43"/>
      <c r="BX842" s="43"/>
      <c r="BY842" s="43"/>
      <c r="BZ842" s="43"/>
      <c r="CA842" s="43"/>
      <c r="CB842" s="43"/>
      <c r="CC842" s="43"/>
      <c r="CD842" s="43"/>
      <c r="CE842" s="43"/>
      <c r="CF842" s="43"/>
      <c r="CG842" s="43"/>
      <c r="CH842" s="43"/>
      <c r="CI842" s="43"/>
      <c r="CJ842" s="43"/>
      <c r="CK842" s="43"/>
      <c r="CL842" s="43"/>
      <c r="CM842" s="43"/>
      <c r="CN842" s="43"/>
      <c r="CO842" s="43"/>
      <c r="CP842" s="43"/>
      <c r="CQ842" s="43"/>
      <c r="CR842" s="43"/>
      <c r="CS842" s="43"/>
      <c r="CT842" s="43"/>
      <c r="CU842" s="43"/>
      <c r="CV842" s="43"/>
      <c r="CW842" s="43"/>
      <c r="CX842" s="43"/>
      <c r="CY842" s="43"/>
      <c r="CZ842" s="43"/>
      <c r="DA842" s="43"/>
      <c r="DB842" s="43"/>
      <c r="DC842" s="43"/>
    </row>
    <row r="843" spans="1:107" x14ac:dyDescent="0.25">
      <c r="A843" s="41"/>
      <c r="B843" s="41"/>
      <c r="C843" s="41"/>
      <c r="D843" s="42"/>
      <c r="E843" s="42"/>
      <c r="F843" s="42"/>
      <c r="G843" s="42"/>
      <c r="H843" s="42"/>
      <c r="I843" s="42"/>
      <c r="J843" s="42"/>
      <c r="K843" s="42"/>
      <c r="L843" s="42"/>
      <c r="M843" s="42"/>
      <c r="N843" s="42"/>
      <c r="O843" s="42"/>
      <c r="P843" s="42"/>
      <c r="Q843" s="42"/>
      <c r="R843" s="42"/>
      <c r="S843" s="42"/>
      <c r="T843" s="42"/>
      <c r="U843" s="42"/>
      <c r="V843" s="42"/>
      <c r="W843" s="42"/>
      <c r="X843" s="42"/>
      <c r="Y843" s="42"/>
      <c r="Z843" s="42"/>
      <c r="AA843" s="42"/>
      <c r="AB843" s="43"/>
      <c r="AC843" s="43"/>
      <c r="AD843" s="43"/>
      <c r="AE843" s="43"/>
      <c r="AF843" s="43"/>
      <c r="AG843" s="43"/>
      <c r="AH843" s="43"/>
      <c r="AI843" s="43"/>
      <c r="AJ843" s="43"/>
      <c r="AK843" s="43"/>
      <c r="AL843" s="43"/>
      <c r="AM843" s="43"/>
      <c r="AN843" s="43"/>
      <c r="AO843" s="43"/>
      <c r="AP843" s="43"/>
      <c r="AQ843" s="43"/>
      <c r="AR843" s="43"/>
      <c r="AS843" s="43"/>
      <c r="AT843" s="43"/>
      <c r="AU843" s="43"/>
      <c r="AV843" s="43"/>
      <c r="AW843" s="43"/>
      <c r="AX843" s="43"/>
      <c r="AY843" s="43"/>
      <c r="AZ843" s="43"/>
      <c r="BA843" s="43"/>
      <c r="BB843" s="43"/>
      <c r="BC843" s="43"/>
      <c r="BD843" s="43"/>
      <c r="BE843" s="43"/>
      <c r="BF843" s="43"/>
      <c r="BG843" s="43"/>
      <c r="BH843" s="43"/>
      <c r="BI843" s="43"/>
      <c r="BJ843" s="43"/>
      <c r="BK843" s="43"/>
      <c r="BL843" s="43"/>
      <c r="BM843" s="43"/>
      <c r="BN843" s="43"/>
      <c r="BO843" s="43"/>
      <c r="BP843" s="43"/>
      <c r="BQ843" s="43"/>
      <c r="BR843" s="43"/>
      <c r="BS843" s="43"/>
      <c r="BT843" s="43"/>
      <c r="BU843" s="43"/>
      <c r="BV843" s="43"/>
      <c r="BW843" s="43"/>
      <c r="BX843" s="43"/>
      <c r="BY843" s="43"/>
      <c r="BZ843" s="43"/>
      <c r="CA843" s="43"/>
      <c r="CB843" s="43"/>
      <c r="CC843" s="43"/>
      <c r="CD843" s="43"/>
      <c r="CE843" s="43"/>
      <c r="CF843" s="43"/>
      <c r="CG843" s="43"/>
      <c r="CH843" s="43"/>
      <c r="CI843" s="43"/>
      <c r="CJ843" s="43"/>
      <c r="CK843" s="43"/>
      <c r="CL843" s="43"/>
      <c r="CM843" s="43"/>
      <c r="CN843" s="43"/>
      <c r="CO843" s="43"/>
      <c r="CP843" s="43"/>
      <c r="CQ843" s="43"/>
      <c r="CR843" s="43"/>
      <c r="CS843" s="43"/>
      <c r="CT843" s="43"/>
      <c r="CU843" s="43"/>
      <c r="CV843" s="43"/>
      <c r="CW843" s="43"/>
      <c r="CX843" s="43"/>
      <c r="CY843" s="43"/>
      <c r="CZ843" s="43"/>
      <c r="DA843" s="43"/>
      <c r="DB843" s="43"/>
      <c r="DC843" s="43"/>
    </row>
    <row r="844" spans="1:107" x14ac:dyDescent="0.25">
      <c r="A844" s="41"/>
      <c r="B844" s="41"/>
      <c r="C844" s="41"/>
      <c r="D844" s="42"/>
      <c r="E844" s="42"/>
      <c r="F844" s="42"/>
      <c r="G844" s="42"/>
      <c r="H844" s="42"/>
      <c r="I844" s="42"/>
      <c r="J844" s="42"/>
      <c r="K844" s="42"/>
      <c r="L844" s="42"/>
      <c r="M844" s="42"/>
      <c r="N844" s="42"/>
      <c r="O844" s="42"/>
      <c r="P844" s="42"/>
      <c r="Q844" s="42"/>
      <c r="R844" s="42"/>
      <c r="S844" s="42"/>
      <c r="T844" s="42"/>
      <c r="U844" s="42"/>
      <c r="V844" s="42"/>
      <c r="W844" s="42"/>
      <c r="X844" s="42"/>
      <c r="Y844" s="42"/>
      <c r="Z844" s="42"/>
      <c r="AA844" s="42"/>
      <c r="AB844" s="43"/>
      <c r="AC844" s="43"/>
      <c r="AD844" s="43"/>
      <c r="AE844" s="43"/>
      <c r="AF844" s="43"/>
      <c r="AG844" s="43"/>
      <c r="AH844" s="43"/>
      <c r="AI844" s="43"/>
      <c r="AJ844" s="43"/>
      <c r="AK844" s="43"/>
      <c r="AL844" s="43"/>
      <c r="AM844" s="43"/>
      <c r="AN844" s="43"/>
      <c r="AO844" s="43"/>
      <c r="AP844" s="43"/>
      <c r="AQ844" s="43"/>
      <c r="AR844" s="43"/>
      <c r="AS844" s="43"/>
      <c r="AT844" s="43"/>
      <c r="AU844" s="43"/>
      <c r="AV844" s="43"/>
      <c r="AW844" s="43"/>
      <c r="AX844" s="43"/>
      <c r="AY844" s="43"/>
      <c r="AZ844" s="43"/>
      <c r="BA844" s="43"/>
      <c r="BB844" s="43"/>
      <c r="BC844" s="43"/>
      <c r="BD844" s="43"/>
      <c r="BE844" s="43"/>
      <c r="BF844" s="43"/>
      <c r="BG844" s="43"/>
      <c r="BH844" s="43"/>
      <c r="BI844" s="43"/>
      <c r="BJ844" s="43"/>
      <c r="BK844" s="43"/>
      <c r="BL844" s="43"/>
      <c r="BM844" s="43"/>
      <c r="BN844" s="43"/>
      <c r="BO844" s="43"/>
      <c r="BP844" s="43"/>
      <c r="BQ844" s="43"/>
      <c r="BR844" s="43"/>
      <c r="BS844" s="43"/>
      <c r="BT844" s="43"/>
      <c r="BU844" s="43"/>
      <c r="BV844" s="43"/>
      <c r="BW844" s="43"/>
      <c r="BX844" s="43"/>
      <c r="BY844" s="43"/>
      <c r="BZ844" s="43"/>
      <c r="CA844" s="43"/>
      <c r="CB844" s="43"/>
      <c r="CC844" s="43"/>
      <c r="CD844" s="43"/>
      <c r="CE844" s="43"/>
      <c r="CF844" s="43"/>
      <c r="CG844" s="43"/>
      <c r="CH844" s="43"/>
      <c r="CI844" s="43"/>
      <c r="CJ844" s="43"/>
      <c r="CK844" s="43"/>
      <c r="CL844" s="43"/>
      <c r="CM844" s="43"/>
      <c r="CN844" s="43"/>
      <c r="CO844" s="43"/>
      <c r="CP844" s="43"/>
      <c r="CQ844" s="43"/>
      <c r="CR844" s="43"/>
      <c r="CS844" s="43"/>
      <c r="CT844" s="43"/>
      <c r="CU844" s="43"/>
      <c r="CV844" s="43"/>
      <c r="CW844" s="43"/>
      <c r="CX844" s="43"/>
      <c r="CY844" s="43"/>
      <c r="CZ844" s="43"/>
      <c r="DA844" s="43"/>
      <c r="DB844" s="43"/>
      <c r="DC844" s="43"/>
    </row>
    <row r="845" spans="1:107" x14ac:dyDescent="0.25">
      <c r="A845" s="41"/>
      <c r="B845" s="41"/>
      <c r="C845" s="41"/>
      <c r="D845" s="42"/>
      <c r="E845" s="42"/>
      <c r="F845" s="42"/>
      <c r="G845" s="42"/>
      <c r="H845" s="42"/>
      <c r="I845" s="42"/>
      <c r="J845" s="42"/>
      <c r="K845" s="42"/>
      <c r="L845" s="42"/>
      <c r="M845" s="42"/>
      <c r="N845" s="42"/>
      <c r="O845" s="42"/>
      <c r="P845" s="42"/>
      <c r="Q845" s="42"/>
      <c r="R845" s="42"/>
      <c r="S845" s="42"/>
      <c r="T845" s="42"/>
      <c r="U845" s="42"/>
      <c r="V845" s="42"/>
      <c r="W845" s="42"/>
      <c r="X845" s="42"/>
      <c r="Y845" s="42"/>
      <c r="Z845" s="42"/>
      <c r="AA845" s="42"/>
      <c r="AB845" s="43"/>
      <c r="AC845" s="43"/>
      <c r="AD845" s="43"/>
      <c r="AE845" s="43"/>
      <c r="AF845" s="43"/>
      <c r="AG845" s="43"/>
      <c r="AH845" s="43"/>
      <c r="AI845" s="43"/>
      <c r="AJ845" s="43"/>
      <c r="AK845" s="43"/>
      <c r="AL845" s="43"/>
      <c r="AM845" s="43"/>
      <c r="AN845" s="43"/>
      <c r="AO845" s="43"/>
      <c r="AP845" s="43"/>
      <c r="AQ845" s="43"/>
      <c r="AR845" s="43"/>
      <c r="AS845" s="43"/>
      <c r="AT845" s="43"/>
      <c r="AU845" s="43"/>
      <c r="AV845" s="43"/>
      <c r="AW845" s="43"/>
      <c r="AX845" s="43"/>
      <c r="AY845" s="43"/>
      <c r="AZ845" s="43"/>
      <c r="BA845" s="43"/>
      <c r="BB845" s="43"/>
      <c r="BC845" s="43"/>
      <c r="BD845" s="43"/>
      <c r="BE845" s="43"/>
      <c r="BF845" s="43"/>
      <c r="BG845" s="43"/>
      <c r="BH845" s="43"/>
      <c r="BI845" s="43"/>
      <c r="BJ845" s="43"/>
      <c r="BK845" s="43"/>
      <c r="BL845" s="43"/>
      <c r="BM845" s="43"/>
      <c r="BN845" s="43"/>
      <c r="BO845" s="43"/>
      <c r="BP845" s="43"/>
      <c r="BQ845" s="43"/>
      <c r="BR845" s="43"/>
      <c r="BS845" s="43"/>
      <c r="BT845" s="43"/>
      <c r="BU845" s="43"/>
      <c r="BV845" s="43"/>
      <c r="BW845" s="43"/>
      <c r="BX845" s="43"/>
      <c r="BY845" s="43"/>
      <c r="BZ845" s="43"/>
      <c r="CA845" s="43"/>
      <c r="CB845" s="43"/>
      <c r="CC845" s="43"/>
      <c r="CD845" s="43"/>
      <c r="CE845" s="43"/>
      <c r="CF845" s="43"/>
      <c r="CG845" s="43"/>
      <c r="CH845" s="43"/>
      <c r="CI845" s="43"/>
      <c r="CJ845" s="43"/>
      <c r="CK845" s="43"/>
      <c r="CL845" s="43"/>
      <c r="CM845" s="43"/>
      <c r="CN845" s="43"/>
      <c r="CO845" s="43"/>
      <c r="CP845" s="43"/>
      <c r="CQ845" s="43"/>
      <c r="CR845" s="43"/>
      <c r="CS845" s="43"/>
      <c r="CT845" s="43"/>
      <c r="CU845" s="43"/>
      <c r="CV845" s="43"/>
      <c r="CW845" s="43"/>
      <c r="CX845" s="43"/>
      <c r="CY845" s="43"/>
      <c r="CZ845" s="43"/>
      <c r="DA845" s="43"/>
      <c r="DB845" s="43"/>
      <c r="DC845" s="43"/>
    </row>
    <row r="846" spans="1:107" x14ac:dyDescent="0.25">
      <c r="A846" s="41"/>
      <c r="B846" s="41"/>
      <c r="C846" s="41"/>
      <c r="D846" s="42"/>
      <c r="E846" s="42"/>
      <c r="F846" s="42"/>
      <c r="G846" s="42"/>
      <c r="H846" s="42"/>
      <c r="I846" s="42"/>
      <c r="J846" s="42"/>
      <c r="K846" s="42"/>
      <c r="L846" s="42"/>
      <c r="M846" s="42"/>
      <c r="N846" s="42"/>
      <c r="O846" s="42"/>
      <c r="P846" s="42"/>
      <c r="Q846" s="42"/>
      <c r="R846" s="42"/>
      <c r="S846" s="42"/>
      <c r="T846" s="42"/>
      <c r="U846" s="42"/>
      <c r="V846" s="42"/>
      <c r="W846" s="42"/>
      <c r="X846" s="42"/>
      <c r="Y846" s="42"/>
      <c r="Z846" s="42"/>
      <c r="AA846" s="42"/>
      <c r="AB846" s="43"/>
      <c r="AC846" s="43"/>
      <c r="AD846" s="43"/>
      <c r="AE846" s="43"/>
      <c r="AF846" s="43"/>
      <c r="AG846" s="43"/>
      <c r="AH846" s="43"/>
      <c r="AI846" s="43"/>
      <c r="AJ846" s="43"/>
      <c r="AK846" s="43"/>
      <c r="AL846" s="43"/>
      <c r="AM846" s="43"/>
      <c r="AN846" s="43"/>
      <c r="AO846" s="43"/>
      <c r="AP846" s="43"/>
      <c r="AQ846" s="43"/>
      <c r="AR846" s="43"/>
      <c r="AS846" s="43"/>
      <c r="AT846" s="43"/>
      <c r="AU846" s="43"/>
      <c r="AV846" s="43"/>
      <c r="AW846" s="43"/>
      <c r="AX846" s="43"/>
      <c r="AY846" s="43"/>
      <c r="AZ846" s="43"/>
      <c r="BA846" s="43"/>
      <c r="BB846" s="43"/>
      <c r="BC846" s="43"/>
      <c r="BD846" s="43"/>
      <c r="BE846" s="43"/>
      <c r="BF846" s="43"/>
      <c r="BG846" s="43"/>
      <c r="BH846" s="43"/>
      <c r="BI846" s="43"/>
      <c r="BJ846" s="43"/>
      <c r="BK846" s="43"/>
      <c r="BL846" s="43"/>
      <c r="BM846" s="43"/>
      <c r="BN846" s="43"/>
      <c r="BO846" s="43"/>
      <c r="BP846" s="43"/>
      <c r="BQ846" s="43"/>
      <c r="BR846" s="43"/>
      <c r="BS846" s="43"/>
      <c r="BT846" s="43"/>
      <c r="BU846" s="43"/>
      <c r="BV846" s="43"/>
      <c r="BW846" s="43"/>
      <c r="BX846" s="43"/>
      <c r="BY846" s="43"/>
      <c r="BZ846" s="43"/>
      <c r="CA846" s="43"/>
      <c r="CB846" s="43"/>
      <c r="CC846" s="43"/>
      <c r="CD846" s="43"/>
      <c r="CE846" s="43"/>
      <c r="CF846" s="43"/>
      <c r="CG846" s="43"/>
      <c r="CH846" s="43"/>
      <c r="CI846" s="43"/>
      <c r="CJ846" s="43"/>
      <c r="CK846" s="43"/>
      <c r="CL846" s="43"/>
      <c r="CM846" s="43"/>
      <c r="CN846" s="43"/>
      <c r="CO846" s="43"/>
      <c r="CP846" s="43"/>
      <c r="CQ846" s="43"/>
      <c r="CR846" s="43"/>
      <c r="CS846" s="43"/>
      <c r="CT846" s="43"/>
      <c r="CU846" s="43"/>
      <c r="CV846" s="43"/>
      <c r="CW846" s="43"/>
      <c r="CX846" s="43"/>
      <c r="CY846" s="43"/>
      <c r="CZ846" s="43"/>
      <c r="DA846" s="43"/>
      <c r="DB846" s="43"/>
      <c r="DC846" s="43"/>
    </row>
    <row r="847" spans="1:107" x14ac:dyDescent="0.25">
      <c r="A847" s="41"/>
      <c r="B847" s="41"/>
      <c r="C847" s="41"/>
      <c r="D847" s="42"/>
      <c r="E847" s="42"/>
      <c r="F847" s="42"/>
      <c r="G847" s="42"/>
      <c r="H847" s="42"/>
      <c r="I847" s="42"/>
      <c r="J847" s="42"/>
      <c r="K847" s="42"/>
      <c r="L847" s="42"/>
      <c r="M847" s="42"/>
      <c r="N847" s="42"/>
      <c r="O847" s="42"/>
      <c r="P847" s="42"/>
      <c r="Q847" s="42"/>
      <c r="R847" s="42"/>
      <c r="S847" s="42"/>
      <c r="T847" s="42"/>
      <c r="U847" s="42"/>
      <c r="V847" s="42"/>
      <c r="W847" s="42"/>
      <c r="X847" s="42"/>
      <c r="Y847" s="42"/>
      <c r="Z847" s="42"/>
      <c r="AA847" s="42"/>
      <c r="AB847" s="43"/>
      <c r="AC847" s="43"/>
      <c r="AD847" s="43"/>
      <c r="AE847" s="43"/>
      <c r="AF847" s="43"/>
      <c r="AG847" s="43"/>
      <c r="AH847" s="43"/>
      <c r="AI847" s="43"/>
      <c r="AJ847" s="43"/>
      <c r="AK847" s="43"/>
      <c r="AL847" s="43"/>
      <c r="AM847" s="43"/>
      <c r="AN847" s="43"/>
      <c r="AO847" s="43"/>
      <c r="AP847" s="43"/>
      <c r="AQ847" s="43"/>
      <c r="AR847" s="43"/>
      <c r="AS847" s="43"/>
      <c r="AT847" s="43"/>
      <c r="AU847" s="43"/>
      <c r="AV847" s="43"/>
      <c r="AW847" s="43"/>
      <c r="AX847" s="43"/>
      <c r="AY847" s="43"/>
      <c r="AZ847" s="43"/>
      <c r="BA847" s="43"/>
      <c r="BB847" s="43"/>
      <c r="BC847" s="43"/>
      <c r="BD847" s="43"/>
      <c r="BE847" s="43"/>
      <c r="BF847" s="43"/>
      <c r="BG847" s="43"/>
      <c r="BH847" s="43"/>
      <c r="BI847" s="43"/>
      <c r="BJ847" s="43"/>
      <c r="BK847" s="43"/>
      <c r="BL847" s="43"/>
      <c r="BM847" s="43"/>
      <c r="BN847" s="43"/>
      <c r="BO847" s="43"/>
      <c r="BP847" s="43"/>
      <c r="BQ847" s="43"/>
      <c r="BR847" s="43"/>
      <c r="BS847" s="43"/>
      <c r="BT847" s="43"/>
      <c r="BU847" s="43"/>
      <c r="BV847" s="43"/>
      <c r="BW847" s="43"/>
      <c r="BX847" s="43"/>
      <c r="BY847" s="43"/>
      <c r="BZ847" s="43"/>
      <c r="CA847" s="43"/>
      <c r="CB847" s="43"/>
      <c r="CC847" s="43"/>
      <c r="CD847" s="43"/>
      <c r="CE847" s="43"/>
      <c r="CF847" s="43"/>
      <c r="CG847" s="43"/>
      <c r="CH847" s="43"/>
      <c r="CI847" s="43"/>
      <c r="CJ847" s="43"/>
      <c r="CK847" s="43"/>
      <c r="CL847" s="43"/>
      <c r="CM847" s="43"/>
      <c r="CN847" s="43"/>
      <c r="CO847" s="43"/>
      <c r="CP847" s="43"/>
      <c r="CQ847" s="43"/>
      <c r="CR847" s="43"/>
      <c r="CS847" s="43"/>
      <c r="CT847" s="43"/>
      <c r="CU847" s="43"/>
      <c r="CV847" s="43"/>
      <c r="CW847" s="43"/>
      <c r="CX847" s="43"/>
      <c r="CY847" s="43"/>
      <c r="CZ847" s="43"/>
      <c r="DA847" s="43"/>
      <c r="DB847" s="43"/>
      <c r="DC847" s="43"/>
    </row>
    <row r="848" spans="1:107" x14ac:dyDescent="0.25">
      <c r="A848" s="41"/>
      <c r="B848" s="41"/>
      <c r="C848" s="41"/>
      <c r="D848" s="42"/>
      <c r="E848" s="42"/>
      <c r="F848" s="42"/>
      <c r="G848" s="42"/>
      <c r="H848" s="42"/>
      <c r="I848" s="42"/>
      <c r="J848" s="42"/>
      <c r="K848" s="42"/>
      <c r="L848" s="42"/>
      <c r="M848" s="42"/>
      <c r="N848" s="42"/>
      <c r="O848" s="42"/>
      <c r="P848" s="42"/>
      <c r="Q848" s="42"/>
      <c r="R848" s="42"/>
      <c r="S848" s="42"/>
      <c r="T848" s="42"/>
      <c r="U848" s="42"/>
      <c r="V848" s="42"/>
      <c r="W848" s="42"/>
      <c r="X848" s="42"/>
      <c r="Y848" s="42"/>
      <c r="Z848" s="42"/>
      <c r="AA848" s="42"/>
      <c r="AB848" s="43"/>
      <c r="AC848" s="43"/>
      <c r="AD848" s="43"/>
      <c r="AE848" s="43"/>
      <c r="AF848" s="43"/>
      <c r="AG848" s="43"/>
      <c r="AH848" s="43"/>
      <c r="AI848" s="43"/>
      <c r="AJ848" s="43"/>
      <c r="AK848" s="43"/>
      <c r="AL848" s="43"/>
      <c r="AM848" s="43"/>
      <c r="AN848" s="43"/>
      <c r="AO848" s="43"/>
      <c r="AP848" s="43"/>
      <c r="AQ848" s="43"/>
      <c r="AR848" s="43"/>
      <c r="AS848" s="43"/>
      <c r="AT848" s="43"/>
      <c r="AU848" s="43"/>
      <c r="AV848" s="43"/>
      <c r="AW848" s="43"/>
      <c r="AX848" s="43"/>
      <c r="AY848" s="43"/>
      <c r="AZ848" s="43"/>
      <c r="BA848" s="43"/>
      <c r="BB848" s="43"/>
      <c r="BC848" s="43"/>
      <c r="BD848" s="43"/>
      <c r="BE848" s="43"/>
      <c r="BF848" s="43"/>
      <c r="BG848" s="43"/>
      <c r="BH848" s="43"/>
      <c r="BI848" s="43"/>
      <c r="BJ848" s="43"/>
      <c r="BK848" s="43"/>
      <c r="BL848" s="43"/>
      <c r="BM848" s="43"/>
      <c r="BN848" s="43"/>
      <c r="BO848" s="43"/>
      <c r="BP848" s="43"/>
      <c r="BQ848" s="43"/>
      <c r="BR848" s="43"/>
      <c r="BS848" s="43"/>
      <c r="BT848" s="43"/>
      <c r="BU848" s="43"/>
      <c r="BV848" s="43"/>
      <c r="BW848" s="43"/>
      <c r="BX848" s="43"/>
      <c r="BY848" s="43"/>
      <c r="BZ848" s="43"/>
      <c r="CA848" s="43"/>
      <c r="CB848" s="43"/>
      <c r="CC848" s="43"/>
      <c r="CD848" s="43"/>
      <c r="CE848" s="43"/>
      <c r="CF848" s="43"/>
      <c r="CG848" s="43"/>
      <c r="CH848" s="43"/>
      <c r="CI848" s="43"/>
      <c r="CJ848" s="43"/>
      <c r="CK848" s="43"/>
      <c r="CL848" s="43"/>
      <c r="CM848" s="43"/>
      <c r="CN848" s="43"/>
      <c r="CO848" s="43"/>
      <c r="CP848" s="43"/>
      <c r="CQ848" s="43"/>
      <c r="CR848" s="43"/>
      <c r="CS848" s="43"/>
      <c r="CT848" s="43"/>
      <c r="CU848" s="43"/>
      <c r="CV848" s="43"/>
      <c r="CW848" s="43"/>
      <c r="CX848" s="43"/>
      <c r="CY848" s="43"/>
      <c r="CZ848" s="43"/>
      <c r="DA848" s="43"/>
      <c r="DB848" s="43"/>
      <c r="DC848" s="43"/>
    </row>
    <row r="849" spans="1:107" x14ac:dyDescent="0.25">
      <c r="A849" s="41"/>
      <c r="B849" s="41"/>
      <c r="C849" s="41"/>
      <c r="D849" s="42"/>
      <c r="E849" s="42"/>
      <c r="F849" s="42"/>
      <c r="G849" s="42"/>
      <c r="H849" s="42"/>
      <c r="I849" s="42"/>
      <c r="J849" s="42"/>
      <c r="K849" s="42"/>
      <c r="L849" s="42"/>
      <c r="M849" s="42"/>
      <c r="N849" s="42"/>
      <c r="O849" s="42"/>
      <c r="P849" s="42"/>
      <c r="Q849" s="42"/>
      <c r="R849" s="42"/>
      <c r="S849" s="42"/>
      <c r="T849" s="42"/>
      <c r="U849" s="42"/>
      <c r="V849" s="42"/>
      <c r="W849" s="42"/>
      <c r="X849" s="42"/>
      <c r="Y849" s="42"/>
      <c r="Z849" s="42"/>
      <c r="AA849" s="42"/>
      <c r="AB849" s="43"/>
      <c r="AC849" s="43"/>
      <c r="AD849" s="43"/>
      <c r="AE849" s="43"/>
      <c r="AF849" s="43"/>
      <c r="AG849" s="43"/>
      <c r="AH849" s="43"/>
      <c r="AI849" s="43"/>
      <c r="AJ849" s="43"/>
      <c r="AK849" s="43"/>
      <c r="AL849" s="43"/>
      <c r="AM849" s="43"/>
      <c r="AN849" s="43"/>
      <c r="AO849" s="43"/>
      <c r="AP849" s="43"/>
      <c r="AQ849" s="43"/>
      <c r="AR849" s="43"/>
      <c r="AS849" s="43"/>
      <c r="AT849" s="43"/>
      <c r="AU849" s="43"/>
      <c r="AV849" s="43"/>
      <c r="AW849" s="43"/>
      <c r="AX849" s="43"/>
      <c r="AY849" s="43"/>
      <c r="AZ849" s="43"/>
      <c r="BA849" s="43"/>
      <c r="BB849" s="43"/>
      <c r="BC849" s="43"/>
      <c r="BD849" s="43"/>
      <c r="BE849" s="43"/>
      <c r="BF849" s="43"/>
      <c r="BG849" s="43"/>
      <c r="BH849" s="43"/>
      <c r="BI849" s="43"/>
      <c r="BJ849" s="43"/>
      <c r="BK849" s="43"/>
      <c r="BL849" s="43"/>
      <c r="BM849" s="43"/>
      <c r="BN849" s="43"/>
      <c r="BO849" s="43"/>
      <c r="BP849" s="43"/>
      <c r="BQ849" s="43"/>
      <c r="BR849" s="43"/>
      <c r="BS849" s="43"/>
      <c r="BT849" s="43"/>
      <c r="BU849" s="43"/>
      <c r="BV849" s="43"/>
      <c r="BW849" s="43"/>
      <c r="BX849" s="43"/>
      <c r="BY849" s="43"/>
      <c r="BZ849" s="43"/>
      <c r="CA849" s="43"/>
      <c r="CB849" s="43"/>
      <c r="CC849" s="43"/>
      <c r="CD849" s="43"/>
      <c r="CE849" s="43"/>
      <c r="CF849" s="43"/>
      <c r="CG849" s="43"/>
      <c r="CH849" s="43"/>
      <c r="CI849" s="43"/>
      <c r="CJ849" s="43"/>
      <c r="CK849" s="43"/>
      <c r="CL849" s="43"/>
      <c r="CM849" s="43"/>
      <c r="CN849" s="43"/>
      <c r="CO849" s="43"/>
      <c r="CP849" s="43"/>
      <c r="CQ849" s="43"/>
      <c r="CR849" s="43"/>
      <c r="CS849" s="43"/>
      <c r="CT849" s="43"/>
      <c r="CU849" s="43"/>
      <c r="CV849" s="43"/>
      <c r="CW849" s="43"/>
      <c r="CX849" s="43"/>
      <c r="CY849" s="43"/>
      <c r="CZ849" s="43"/>
      <c r="DA849" s="43"/>
      <c r="DB849" s="43"/>
      <c r="DC849" s="43"/>
    </row>
    <row r="850" spans="1:107" x14ac:dyDescent="0.25">
      <c r="A850" s="41"/>
      <c r="B850" s="41"/>
      <c r="C850" s="41"/>
      <c r="D850" s="42"/>
      <c r="E850" s="42"/>
      <c r="F850" s="42"/>
      <c r="G850" s="42"/>
      <c r="H850" s="42"/>
      <c r="I850" s="42"/>
      <c r="J850" s="42"/>
      <c r="K850" s="42"/>
      <c r="L850" s="42"/>
      <c r="M850" s="42"/>
      <c r="N850" s="42"/>
      <c r="O850" s="42"/>
      <c r="P850" s="42"/>
      <c r="Q850" s="42"/>
      <c r="R850" s="42"/>
      <c r="S850" s="42"/>
      <c r="T850" s="42"/>
      <c r="U850" s="42"/>
      <c r="V850" s="42"/>
      <c r="W850" s="42"/>
      <c r="X850" s="42"/>
      <c r="Y850" s="42"/>
      <c r="Z850" s="42"/>
      <c r="AA850" s="42"/>
      <c r="AB850" s="43"/>
      <c r="AC850" s="43"/>
      <c r="AD850" s="43"/>
      <c r="AE850" s="43"/>
      <c r="AF850" s="43"/>
      <c r="AG850" s="43"/>
      <c r="AH850" s="43"/>
      <c r="AI850" s="43"/>
      <c r="AJ850" s="43"/>
      <c r="AK850" s="43"/>
      <c r="AL850" s="43"/>
      <c r="AM850" s="43"/>
      <c r="AN850" s="43"/>
      <c r="AO850" s="43"/>
      <c r="AP850" s="43"/>
      <c r="AQ850" s="43"/>
      <c r="AR850" s="43"/>
      <c r="AS850" s="43"/>
      <c r="AT850" s="43"/>
      <c r="AU850" s="43"/>
      <c r="AV850" s="43"/>
      <c r="AW850" s="43"/>
      <c r="AX850" s="43"/>
      <c r="AY850" s="43"/>
      <c r="AZ850" s="43"/>
      <c r="BA850" s="43"/>
      <c r="BB850" s="43"/>
      <c r="BC850" s="43"/>
      <c r="BD850" s="43"/>
      <c r="BE850" s="43"/>
      <c r="BF850" s="43"/>
      <c r="BG850" s="43"/>
      <c r="BH850" s="43"/>
      <c r="BI850" s="43"/>
      <c r="BJ850" s="43"/>
      <c r="BK850" s="43"/>
      <c r="BL850" s="43"/>
      <c r="BM850" s="43"/>
      <c r="BN850" s="43"/>
      <c r="BO850" s="43"/>
      <c r="BP850" s="43"/>
      <c r="BQ850" s="43"/>
      <c r="BR850" s="43"/>
      <c r="BS850" s="43"/>
      <c r="BT850" s="43"/>
      <c r="BU850" s="43"/>
      <c r="BV850" s="43"/>
      <c r="BW850" s="43"/>
      <c r="BX850" s="43"/>
      <c r="BY850" s="43"/>
      <c r="BZ850" s="43"/>
      <c r="CA850" s="43"/>
      <c r="CB850" s="43"/>
      <c r="CC850" s="43"/>
      <c r="CD850" s="43"/>
      <c r="CE850" s="43"/>
      <c r="CF850" s="43"/>
      <c r="CG850" s="43"/>
      <c r="CH850" s="43"/>
      <c r="CI850" s="43"/>
      <c r="CJ850" s="43"/>
      <c r="CK850" s="43"/>
      <c r="CL850" s="43"/>
      <c r="CM850" s="43"/>
      <c r="CN850" s="43"/>
      <c r="CO850" s="43"/>
      <c r="CP850" s="43"/>
      <c r="CQ850" s="43"/>
      <c r="CR850" s="43"/>
      <c r="CS850" s="43"/>
      <c r="CT850" s="43"/>
      <c r="CU850" s="43"/>
      <c r="CV850" s="43"/>
      <c r="CW850" s="43"/>
      <c r="CX850" s="43"/>
      <c r="CY850" s="43"/>
      <c r="CZ850" s="43"/>
      <c r="DA850" s="43"/>
      <c r="DB850" s="43"/>
      <c r="DC850" s="43"/>
    </row>
    <row r="851" spans="1:107" x14ac:dyDescent="0.25">
      <c r="A851" s="41"/>
      <c r="B851" s="41"/>
      <c r="C851" s="41"/>
      <c r="D851" s="42"/>
      <c r="E851" s="42"/>
      <c r="F851" s="42"/>
      <c r="G851" s="42"/>
      <c r="H851" s="42"/>
      <c r="I851" s="42"/>
      <c r="J851" s="42"/>
      <c r="K851" s="42"/>
      <c r="L851" s="42"/>
      <c r="M851" s="42"/>
      <c r="N851" s="42"/>
      <c r="O851" s="42"/>
      <c r="P851" s="42"/>
      <c r="Q851" s="42"/>
      <c r="R851" s="42"/>
      <c r="S851" s="42"/>
      <c r="T851" s="42"/>
      <c r="U851" s="42"/>
      <c r="V851" s="42"/>
      <c r="W851" s="42"/>
      <c r="X851" s="42"/>
      <c r="Y851" s="42"/>
      <c r="Z851" s="42"/>
      <c r="AA851" s="42"/>
      <c r="AB851" s="43"/>
      <c r="AC851" s="43"/>
      <c r="AD851" s="43"/>
      <c r="AE851" s="43"/>
      <c r="AF851" s="43"/>
      <c r="AG851" s="43"/>
      <c r="AH851" s="43"/>
      <c r="AI851" s="43"/>
      <c r="AJ851" s="43"/>
      <c r="AK851" s="43"/>
      <c r="AL851" s="43"/>
      <c r="AM851" s="43"/>
      <c r="AN851" s="43"/>
      <c r="AO851" s="43"/>
      <c r="AP851" s="43"/>
      <c r="AQ851" s="43"/>
      <c r="AR851" s="43"/>
      <c r="AS851" s="43"/>
      <c r="AT851" s="43"/>
      <c r="AU851" s="43"/>
      <c r="AV851" s="43"/>
      <c r="AW851" s="43"/>
      <c r="AX851" s="43"/>
      <c r="AY851" s="43"/>
      <c r="AZ851" s="43"/>
      <c r="BA851" s="43"/>
      <c r="BB851" s="43"/>
      <c r="BC851" s="43"/>
      <c r="BD851" s="43"/>
      <c r="BE851" s="43"/>
      <c r="BF851" s="43"/>
      <c r="BG851" s="43"/>
      <c r="BH851" s="43"/>
      <c r="BI851" s="43"/>
      <c r="BJ851" s="43"/>
      <c r="BK851" s="43"/>
      <c r="BL851" s="43"/>
      <c r="BM851" s="43"/>
      <c r="BN851" s="43"/>
      <c r="BO851" s="43"/>
      <c r="BP851" s="43"/>
      <c r="BQ851" s="43"/>
      <c r="BR851" s="43"/>
      <c r="BS851" s="43"/>
      <c r="BT851" s="43"/>
      <c r="BU851" s="43"/>
      <c r="BV851" s="43"/>
      <c r="BW851" s="43"/>
      <c r="BX851" s="43"/>
      <c r="BY851" s="43"/>
      <c r="BZ851" s="43"/>
      <c r="CA851" s="43"/>
      <c r="CB851" s="43"/>
      <c r="CC851" s="43"/>
      <c r="CD851" s="43"/>
      <c r="CE851" s="43"/>
      <c r="CF851" s="43"/>
      <c r="CG851" s="43"/>
      <c r="CH851" s="43"/>
      <c r="CI851" s="43"/>
      <c r="CJ851" s="43"/>
      <c r="CK851" s="43"/>
      <c r="CL851" s="43"/>
      <c r="CM851" s="43"/>
      <c r="CN851" s="43"/>
      <c r="CO851" s="43"/>
      <c r="CP851" s="43"/>
      <c r="CQ851" s="43"/>
      <c r="CR851" s="43"/>
      <c r="CS851" s="43"/>
      <c r="CT851" s="43"/>
      <c r="CU851" s="43"/>
      <c r="CV851" s="43"/>
      <c r="CW851" s="43"/>
      <c r="CX851" s="43"/>
      <c r="CY851" s="43"/>
      <c r="CZ851" s="43"/>
      <c r="DA851" s="43"/>
      <c r="DB851" s="43"/>
      <c r="DC851" s="43"/>
    </row>
    <row r="852" spans="1:107" x14ac:dyDescent="0.25">
      <c r="A852" s="41"/>
      <c r="B852" s="41"/>
      <c r="C852" s="41"/>
      <c r="D852" s="42"/>
      <c r="E852" s="42"/>
      <c r="F852" s="42"/>
      <c r="G852" s="42"/>
      <c r="H852" s="42"/>
      <c r="I852" s="42"/>
      <c r="J852" s="42"/>
      <c r="K852" s="42"/>
      <c r="L852" s="42"/>
      <c r="M852" s="42"/>
      <c r="N852" s="42"/>
      <c r="O852" s="42"/>
      <c r="P852" s="42"/>
      <c r="Q852" s="42"/>
      <c r="R852" s="42"/>
      <c r="S852" s="42"/>
      <c r="T852" s="42"/>
      <c r="U852" s="42"/>
      <c r="V852" s="42"/>
      <c r="W852" s="42"/>
      <c r="X852" s="42"/>
      <c r="Y852" s="42"/>
      <c r="Z852" s="42"/>
      <c r="AA852" s="42"/>
      <c r="AB852" s="43"/>
      <c r="AC852" s="43"/>
      <c r="AD852" s="43"/>
      <c r="AE852" s="43"/>
      <c r="AF852" s="43"/>
      <c r="AG852" s="43"/>
      <c r="AH852" s="43"/>
      <c r="AI852" s="43"/>
      <c r="AJ852" s="43"/>
      <c r="AK852" s="43"/>
      <c r="AL852" s="43"/>
      <c r="AM852" s="43"/>
      <c r="AN852" s="43"/>
      <c r="AO852" s="43"/>
      <c r="AP852" s="43"/>
      <c r="AQ852" s="43"/>
      <c r="AR852" s="43"/>
      <c r="AS852" s="43"/>
      <c r="AT852" s="43"/>
      <c r="AU852" s="43"/>
      <c r="AV852" s="43"/>
      <c r="AW852" s="43"/>
      <c r="AX852" s="43"/>
      <c r="AY852" s="43"/>
      <c r="AZ852" s="43"/>
      <c r="BA852" s="43"/>
      <c r="BB852" s="43"/>
      <c r="BC852" s="43"/>
      <c r="BD852" s="43"/>
      <c r="BE852" s="43"/>
      <c r="BF852" s="43"/>
      <c r="BG852" s="43"/>
      <c r="BH852" s="43"/>
      <c r="BI852" s="43"/>
      <c r="BJ852" s="43"/>
      <c r="BK852" s="43"/>
      <c r="BL852" s="43"/>
      <c r="BM852" s="43"/>
      <c r="BN852" s="43"/>
      <c r="BO852" s="43"/>
      <c r="BP852" s="43"/>
      <c r="BQ852" s="43"/>
      <c r="BR852" s="43"/>
      <c r="BS852" s="43"/>
      <c r="BT852" s="43"/>
      <c r="BU852" s="43"/>
      <c r="BV852" s="43"/>
      <c r="BW852" s="43"/>
      <c r="BX852" s="43"/>
      <c r="BY852" s="43"/>
      <c r="BZ852" s="43"/>
      <c r="CA852" s="43"/>
      <c r="CB852" s="43"/>
      <c r="CC852" s="43"/>
      <c r="CD852" s="43"/>
      <c r="CE852" s="43"/>
      <c r="CF852" s="43"/>
      <c r="CG852" s="43"/>
      <c r="CH852" s="43"/>
      <c r="CI852" s="43"/>
      <c r="CJ852" s="43"/>
      <c r="CK852" s="43"/>
      <c r="CL852" s="43"/>
      <c r="CM852" s="43"/>
      <c r="CN852" s="43"/>
      <c r="CO852" s="43"/>
      <c r="CP852" s="43"/>
      <c r="CQ852" s="43"/>
      <c r="CR852" s="43"/>
      <c r="CS852" s="43"/>
      <c r="CT852" s="43"/>
      <c r="CU852" s="43"/>
      <c r="CV852" s="43"/>
      <c r="CW852" s="43"/>
      <c r="CX852" s="43"/>
      <c r="CY852" s="43"/>
      <c r="CZ852" s="43"/>
      <c r="DA852" s="43"/>
      <c r="DB852" s="43"/>
      <c r="DC852" s="43"/>
    </row>
    <row r="853" spans="1:107" x14ac:dyDescent="0.25">
      <c r="A853" s="41"/>
      <c r="B853" s="41"/>
      <c r="C853" s="41"/>
      <c r="D853" s="42"/>
      <c r="E853" s="42"/>
      <c r="F853" s="42"/>
      <c r="G853" s="42"/>
      <c r="H853" s="42"/>
      <c r="I853" s="42"/>
      <c r="J853" s="42"/>
      <c r="K853" s="42"/>
      <c r="L853" s="42"/>
      <c r="M853" s="42"/>
      <c r="N853" s="42"/>
      <c r="O853" s="42"/>
      <c r="P853" s="42"/>
      <c r="Q853" s="42"/>
      <c r="R853" s="42"/>
      <c r="S853" s="42"/>
      <c r="T853" s="42"/>
      <c r="U853" s="42"/>
      <c r="V853" s="42"/>
      <c r="W853" s="42"/>
      <c r="X853" s="42"/>
      <c r="Y853" s="42"/>
      <c r="Z853" s="42"/>
      <c r="AA853" s="42"/>
      <c r="AB853" s="43"/>
      <c r="AC853" s="43"/>
      <c r="AD853" s="43"/>
      <c r="AE853" s="43"/>
      <c r="AF853" s="43"/>
      <c r="AG853" s="43"/>
      <c r="AH853" s="43"/>
      <c r="AI853" s="43"/>
      <c r="AJ853" s="43"/>
      <c r="AK853" s="43"/>
      <c r="AL853" s="43"/>
      <c r="AM853" s="43"/>
      <c r="AN853" s="43"/>
      <c r="AO853" s="43"/>
      <c r="AP853" s="43"/>
      <c r="AQ853" s="43"/>
      <c r="AR853" s="43"/>
      <c r="AS853" s="43"/>
      <c r="AT853" s="43"/>
      <c r="AU853" s="43"/>
      <c r="AV853" s="43"/>
      <c r="AW853" s="43"/>
      <c r="AX853" s="43"/>
      <c r="AY853" s="43"/>
      <c r="AZ853" s="43"/>
      <c r="BA853" s="43"/>
      <c r="BB853" s="43"/>
      <c r="BC853" s="43"/>
      <c r="BD853" s="43"/>
      <c r="BE853" s="43"/>
      <c r="BF853" s="43"/>
      <c r="BG853" s="43"/>
      <c r="BH853" s="43"/>
      <c r="BI853" s="43"/>
      <c r="BJ853" s="43"/>
      <c r="BK853" s="43"/>
      <c r="BL853" s="43"/>
      <c r="BM853" s="43"/>
      <c r="BN853" s="43"/>
      <c r="BO853" s="43"/>
      <c r="BP853" s="43"/>
      <c r="BQ853" s="43"/>
      <c r="BR853" s="43"/>
      <c r="BS853" s="43"/>
      <c r="BT853" s="43"/>
      <c r="BU853" s="43"/>
      <c r="BV853" s="43"/>
      <c r="BW853" s="43"/>
      <c r="BX853" s="43"/>
      <c r="BY853" s="43"/>
      <c r="BZ853" s="43"/>
      <c r="CA853" s="43"/>
      <c r="CB853" s="43"/>
      <c r="CC853" s="43"/>
      <c r="CD853" s="43"/>
      <c r="CE853" s="43"/>
      <c r="CF853" s="43"/>
      <c r="CG853" s="43"/>
      <c r="CH853" s="43"/>
      <c r="CI853" s="43"/>
      <c r="CJ853" s="43"/>
      <c r="CK853" s="43"/>
      <c r="CL853" s="43"/>
      <c r="CM853" s="43"/>
      <c r="CN853" s="43"/>
      <c r="CO853" s="43"/>
      <c r="CP853" s="43"/>
      <c r="CQ853" s="43"/>
      <c r="CR853" s="43"/>
      <c r="CS853" s="43"/>
      <c r="CT853" s="43"/>
      <c r="CU853" s="43"/>
      <c r="CV853" s="43"/>
      <c r="CW853" s="43"/>
      <c r="CX853" s="43"/>
      <c r="CY853" s="43"/>
      <c r="CZ853" s="43"/>
      <c r="DA853" s="43"/>
      <c r="DB853" s="43"/>
      <c r="DC853" s="43"/>
    </row>
    <row r="854" spans="1:107" x14ac:dyDescent="0.25">
      <c r="A854" s="41"/>
      <c r="B854" s="41"/>
      <c r="C854" s="41"/>
      <c r="D854" s="42"/>
      <c r="E854" s="42"/>
      <c r="F854" s="42"/>
      <c r="G854" s="42"/>
      <c r="H854" s="42"/>
      <c r="I854" s="42"/>
      <c r="J854" s="42"/>
      <c r="K854" s="42"/>
      <c r="L854" s="42"/>
      <c r="M854" s="42"/>
      <c r="N854" s="42"/>
      <c r="O854" s="42"/>
      <c r="P854" s="42"/>
      <c r="Q854" s="42"/>
      <c r="R854" s="42"/>
      <c r="S854" s="42"/>
      <c r="T854" s="42"/>
      <c r="U854" s="42"/>
      <c r="V854" s="42"/>
      <c r="W854" s="42"/>
      <c r="X854" s="42"/>
      <c r="Y854" s="42"/>
      <c r="Z854" s="42"/>
      <c r="AA854" s="42"/>
      <c r="AB854" s="43"/>
      <c r="AC854" s="43"/>
      <c r="AD854" s="43"/>
      <c r="AE854" s="43"/>
      <c r="AF854" s="43"/>
      <c r="AG854" s="43"/>
      <c r="AH854" s="43"/>
      <c r="AI854" s="43"/>
      <c r="AJ854" s="43"/>
      <c r="AK854" s="43"/>
      <c r="AL854" s="43"/>
      <c r="AM854" s="43"/>
      <c r="AN854" s="43"/>
      <c r="AO854" s="43"/>
      <c r="AP854" s="43"/>
      <c r="AQ854" s="43"/>
      <c r="AR854" s="43"/>
      <c r="AS854" s="43"/>
      <c r="AT854" s="43"/>
      <c r="AU854" s="43"/>
      <c r="AV854" s="43"/>
      <c r="AW854" s="43"/>
      <c r="AX854" s="43"/>
      <c r="AY854" s="43"/>
      <c r="AZ854" s="43"/>
      <c r="BA854" s="43"/>
      <c r="BB854" s="43"/>
      <c r="BC854" s="43"/>
      <c r="BD854" s="43"/>
      <c r="BE854" s="43"/>
      <c r="BF854" s="43"/>
      <c r="BG854" s="43"/>
      <c r="BH854" s="43"/>
      <c r="BI854" s="43"/>
      <c r="BJ854" s="43"/>
      <c r="BK854" s="43"/>
      <c r="BL854" s="43"/>
      <c r="BM854" s="43"/>
      <c r="BN854" s="43"/>
      <c r="BO854" s="43"/>
      <c r="BP854" s="43"/>
      <c r="BQ854" s="43"/>
      <c r="BR854" s="43"/>
      <c r="BS854" s="43"/>
      <c r="BT854" s="43"/>
      <c r="BU854" s="43"/>
      <c r="BV854" s="43"/>
      <c r="BW854" s="43"/>
      <c r="BX854" s="43"/>
      <c r="BY854" s="43"/>
      <c r="BZ854" s="43"/>
      <c r="CA854" s="43"/>
      <c r="CB854" s="43"/>
      <c r="CC854" s="43"/>
      <c r="CD854" s="43"/>
      <c r="CE854" s="43"/>
      <c r="CF854" s="43"/>
      <c r="CG854" s="43"/>
      <c r="CH854" s="43"/>
      <c r="CI854" s="43"/>
      <c r="CJ854" s="43"/>
      <c r="CK854" s="43"/>
      <c r="CL854" s="43"/>
      <c r="CM854" s="43"/>
      <c r="CN854" s="43"/>
      <c r="CO854" s="43"/>
      <c r="CP854" s="43"/>
      <c r="CQ854" s="43"/>
      <c r="CR854" s="43"/>
      <c r="CS854" s="43"/>
      <c r="CT854" s="43"/>
      <c r="CU854" s="43"/>
      <c r="CV854" s="43"/>
      <c r="CW854" s="43"/>
      <c r="CX854" s="43"/>
      <c r="CY854" s="43"/>
      <c r="CZ854" s="43"/>
      <c r="DA854" s="43"/>
      <c r="DB854" s="43"/>
      <c r="DC854" s="43"/>
    </row>
    <row r="855" spans="1:107" x14ac:dyDescent="0.25">
      <c r="A855" s="41"/>
      <c r="B855" s="41"/>
      <c r="C855" s="41"/>
      <c r="D855" s="42"/>
      <c r="E855" s="42"/>
      <c r="F855" s="42"/>
      <c r="G855" s="42"/>
      <c r="H855" s="42"/>
      <c r="I855" s="42"/>
      <c r="J855" s="42"/>
      <c r="K855" s="42"/>
      <c r="L855" s="42"/>
      <c r="M855" s="42"/>
      <c r="N855" s="42"/>
      <c r="O855" s="42"/>
      <c r="P855" s="42"/>
      <c r="Q855" s="42"/>
      <c r="R855" s="42"/>
      <c r="S855" s="42"/>
      <c r="T855" s="42"/>
      <c r="U855" s="42"/>
      <c r="V855" s="42"/>
      <c r="W855" s="42"/>
      <c r="X855" s="42"/>
      <c r="Y855" s="42"/>
      <c r="Z855" s="42"/>
      <c r="AA855" s="42"/>
      <c r="AB855" s="43"/>
      <c r="AC855" s="43"/>
      <c r="AD855" s="43"/>
      <c r="AE855" s="43"/>
      <c r="AF855" s="43"/>
      <c r="AG855" s="43"/>
      <c r="AH855" s="43"/>
      <c r="AI855" s="43"/>
      <c r="AJ855" s="43"/>
      <c r="AK855" s="43"/>
      <c r="AL855" s="43"/>
      <c r="AM855" s="43"/>
      <c r="AN855" s="43"/>
      <c r="AO855" s="43"/>
      <c r="AP855" s="43"/>
      <c r="AQ855" s="43"/>
      <c r="AR855" s="43"/>
      <c r="AS855" s="43"/>
      <c r="AT855" s="43"/>
      <c r="AU855" s="43"/>
      <c r="AV855" s="43"/>
      <c r="AW855" s="43"/>
      <c r="AX855" s="43"/>
      <c r="AY855" s="43"/>
      <c r="AZ855" s="43"/>
      <c r="BA855" s="43"/>
      <c r="BB855" s="43"/>
      <c r="BC855" s="43"/>
      <c r="BD855" s="43"/>
      <c r="BE855" s="43"/>
      <c r="BF855" s="43"/>
      <c r="BG855" s="43"/>
      <c r="BH855" s="43"/>
      <c r="BI855" s="43"/>
      <c r="BJ855" s="43"/>
      <c r="BK855" s="43"/>
      <c r="BL855" s="43"/>
      <c r="BM855" s="43"/>
      <c r="BN855" s="43"/>
      <c r="BO855" s="43"/>
      <c r="BP855" s="43"/>
      <c r="BQ855" s="43"/>
      <c r="BR855" s="43"/>
      <c r="BS855" s="43"/>
      <c r="BT855" s="43"/>
      <c r="BU855" s="43"/>
      <c r="BV855" s="43"/>
      <c r="BW855" s="43"/>
      <c r="BX855" s="43"/>
      <c r="BY855" s="43"/>
      <c r="BZ855" s="43"/>
      <c r="CA855" s="43"/>
      <c r="CB855" s="43"/>
      <c r="CC855" s="43"/>
      <c r="CD855" s="43"/>
      <c r="CE855" s="43"/>
      <c r="CF855" s="43"/>
      <c r="CG855" s="43"/>
      <c r="CH855" s="43"/>
      <c r="CI855" s="43"/>
      <c r="CJ855" s="43"/>
      <c r="CK855" s="43"/>
      <c r="CL855" s="43"/>
      <c r="CM855" s="43"/>
      <c r="CN855" s="43"/>
      <c r="CO855" s="43"/>
      <c r="CP855" s="43"/>
      <c r="CQ855" s="43"/>
      <c r="CR855" s="43"/>
      <c r="CS855" s="43"/>
      <c r="CT855" s="43"/>
      <c r="CU855" s="43"/>
      <c r="CV855" s="43"/>
      <c r="CW855" s="43"/>
      <c r="CX855" s="43"/>
      <c r="CY855" s="43"/>
      <c r="CZ855" s="43"/>
      <c r="DA855" s="43"/>
      <c r="DB855" s="43"/>
      <c r="DC855" s="43"/>
    </row>
    <row r="856" spans="1:107" x14ac:dyDescent="0.25">
      <c r="A856" s="41"/>
      <c r="B856" s="41"/>
      <c r="C856" s="41"/>
      <c r="D856" s="42"/>
      <c r="E856" s="42"/>
      <c r="F856" s="42"/>
      <c r="G856" s="42"/>
      <c r="H856" s="42"/>
      <c r="I856" s="42"/>
      <c r="J856" s="42"/>
      <c r="K856" s="42"/>
      <c r="L856" s="42"/>
      <c r="M856" s="42"/>
      <c r="N856" s="42"/>
      <c r="O856" s="42"/>
      <c r="P856" s="42"/>
      <c r="Q856" s="42"/>
      <c r="R856" s="42"/>
      <c r="S856" s="42"/>
      <c r="T856" s="42"/>
      <c r="U856" s="42"/>
      <c r="V856" s="42"/>
      <c r="W856" s="42"/>
      <c r="X856" s="42"/>
      <c r="Y856" s="42"/>
      <c r="Z856" s="42"/>
      <c r="AA856" s="42"/>
      <c r="AB856" s="43"/>
      <c r="AC856" s="43"/>
      <c r="AD856" s="43"/>
      <c r="AE856" s="43"/>
      <c r="AF856" s="43"/>
      <c r="AG856" s="43"/>
      <c r="AH856" s="43"/>
      <c r="AI856" s="43"/>
      <c r="AJ856" s="43"/>
      <c r="AK856" s="43"/>
      <c r="AL856" s="43"/>
      <c r="AM856" s="43"/>
      <c r="AN856" s="43"/>
      <c r="AO856" s="43"/>
      <c r="AP856" s="43"/>
      <c r="AQ856" s="43"/>
      <c r="AR856" s="43"/>
      <c r="AS856" s="43"/>
      <c r="AT856" s="43"/>
      <c r="AU856" s="43"/>
      <c r="AV856" s="43"/>
      <c r="AW856" s="43"/>
      <c r="AX856" s="43"/>
      <c r="AY856" s="43"/>
      <c r="AZ856" s="43"/>
      <c r="BA856" s="43"/>
      <c r="BB856" s="43"/>
      <c r="BC856" s="43"/>
      <c r="BD856" s="43"/>
      <c r="BE856" s="43"/>
      <c r="BF856" s="43"/>
      <c r="BG856" s="43"/>
      <c r="BH856" s="43"/>
      <c r="BI856" s="43"/>
      <c r="BJ856" s="43"/>
      <c r="BK856" s="43"/>
      <c r="BL856" s="43"/>
      <c r="BM856" s="43"/>
      <c r="BN856" s="43"/>
      <c r="BO856" s="43"/>
      <c r="BP856" s="43"/>
      <c r="BQ856" s="43"/>
      <c r="BR856" s="43"/>
      <c r="BS856" s="43"/>
      <c r="BT856" s="43"/>
      <c r="BU856" s="43"/>
      <c r="BV856" s="43"/>
      <c r="BW856" s="43"/>
      <c r="BX856" s="43"/>
      <c r="BY856" s="43"/>
      <c r="BZ856" s="43"/>
      <c r="CA856" s="43"/>
      <c r="CB856" s="43"/>
      <c r="CC856" s="43"/>
      <c r="CD856" s="43"/>
      <c r="CE856" s="43"/>
      <c r="CF856" s="43"/>
      <c r="CG856" s="43"/>
      <c r="CH856" s="43"/>
      <c r="CI856" s="43"/>
      <c r="CJ856" s="43"/>
      <c r="CK856" s="43"/>
      <c r="CL856" s="43"/>
      <c r="CM856" s="43"/>
      <c r="CN856" s="43"/>
      <c r="CO856" s="43"/>
      <c r="CP856" s="43"/>
      <c r="CQ856" s="43"/>
      <c r="CR856" s="43"/>
      <c r="CS856" s="43"/>
      <c r="CT856" s="43"/>
      <c r="CU856" s="43"/>
      <c r="CV856" s="43"/>
      <c r="CW856" s="43"/>
      <c r="CX856" s="43"/>
      <c r="CY856" s="43"/>
      <c r="CZ856" s="43"/>
      <c r="DA856" s="43"/>
      <c r="DB856" s="43"/>
      <c r="DC856" s="43"/>
    </row>
    <row r="857" spans="1:107" x14ac:dyDescent="0.25">
      <c r="A857" s="41"/>
      <c r="B857" s="41"/>
      <c r="C857" s="41"/>
      <c r="D857" s="42"/>
      <c r="E857" s="42"/>
      <c r="F857" s="42"/>
      <c r="G857" s="42"/>
      <c r="H857" s="42"/>
      <c r="I857" s="42"/>
      <c r="J857" s="42"/>
      <c r="K857" s="42"/>
      <c r="L857" s="42"/>
      <c r="M857" s="42"/>
      <c r="N857" s="42"/>
      <c r="O857" s="42"/>
      <c r="P857" s="42"/>
      <c r="Q857" s="42"/>
      <c r="R857" s="42"/>
      <c r="S857" s="42"/>
      <c r="T857" s="42"/>
      <c r="U857" s="42"/>
      <c r="V857" s="42"/>
      <c r="W857" s="42"/>
      <c r="X857" s="42"/>
      <c r="Y857" s="42"/>
      <c r="Z857" s="42"/>
      <c r="AA857" s="42"/>
      <c r="AB857" s="43"/>
      <c r="AC857" s="43"/>
      <c r="AD857" s="43"/>
      <c r="AE857" s="43"/>
      <c r="AF857" s="43"/>
      <c r="AG857" s="43"/>
      <c r="AH857" s="43"/>
      <c r="AI857" s="43"/>
      <c r="AJ857" s="43"/>
      <c r="AK857" s="43"/>
      <c r="AL857" s="43"/>
      <c r="AM857" s="43"/>
      <c r="AN857" s="43"/>
      <c r="AO857" s="43"/>
      <c r="AP857" s="43"/>
      <c r="AQ857" s="43"/>
      <c r="AR857" s="43"/>
      <c r="AS857" s="43"/>
      <c r="AT857" s="43"/>
      <c r="AU857" s="43"/>
      <c r="AV857" s="43"/>
      <c r="AW857" s="43"/>
      <c r="AX857" s="43"/>
      <c r="AY857" s="43"/>
      <c r="AZ857" s="43"/>
      <c r="BA857" s="43"/>
      <c r="BB857" s="43"/>
      <c r="BC857" s="43"/>
      <c r="BD857" s="43"/>
      <c r="BE857" s="43"/>
      <c r="BF857" s="43"/>
      <c r="BG857" s="43"/>
      <c r="BH857" s="43"/>
      <c r="BI857" s="43"/>
      <c r="BJ857" s="43"/>
      <c r="BK857" s="43"/>
      <c r="BL857" s="43"/>
      <c r="BM857" s="43"/>
      <c r="BN857" s="43"/>
      <c r="BO857" s="43"/>
      <c r="BP857" s="43"/>
      <c r="BQ857" s="43"/>
      <c r="BR857" s="43"/>
      <c r="BS857" s="43"/>
      <c r="BT857" s="43"/>
      <c r="BU857" s="43"/>
      <c r="BV857" s="43"/>
      <c r="BW857" s="43"/>
      <c r="BX857" s="43"/>
      <c r="BY857" s="43"/>
      <c r="BZ857" s="43"/>
      <c r="CA857" s="43"/>
      <c r="CB857" s="43"/>
      <c r="CC857" s="43"/>
      <c r="CD857" s="43"/>
      <c r="CE857" s="43"/>
      <c r="CF857" s="43"/>
      <c r="CG857" s="43"/>
      <c r="CH857" s="43"/>
      <c r="CI857" s="43"/>
      <c r="CJ857" s="43"/>
      <c r="CK857" s="43"/>
      <c r="CL857" s="43"/>
      <c r="CM857" s="43"/>
      <c r="CN857" s="43"/>
      <c r="CO857" s="43"/>
      <c r="CP857" s="43"/>
      <c r="CQ857" s="43"/>
      <c r="CR857" s="43"/>
      <c r="CS857" s="43"/>
      <c r="CT857" s="43"/>
      <c r="CU857" s="43"/>
      <c r="CV857" s="43"/>
      <c r="CW857" s="43"/>
      <c r="CX857" s="43"/>
      <c r="CY857" s="43"/>
      <c r="CZ857" s="43"/>
      <c r="DA857" s="43"/>
      <c r="DB857" s="43"/>
      <c r="DC857" s="43"/>
    </row>
    <row r="858" spans="1:107" x14ac:dyDescent="0.25">
      <c r="A858" s="41"/>
      <c r="B858" s="41"/>
      <c r="C858" s="41"/>
      <c r="D858" s="42"/>
      <c r="E858" s="42"/>
      <c r="F858" s="42"/>
      <c r="G858" s="42"/>
      <c r="H858" s="42"/>
      <c r="I858" s="42"/>
      <c r="J858" s="42"/>
      <c r="K858" s="42"/>
      <c r="L858" s="42"/>
      <c r="M858" s="42"/>
      <c r="N858" s="42"/>
      <c r="O858" s="42"/>
      <c r="P858" s="42"/>
      <c r="Q858" s="42"/>
      <c r="R858" s="42"/>
      <c r="S858" s="42"/>
      <c r="T858" s="42"/>
      <c r="U858" s="42"/>
      <c r="V858" s="42"/>
      <c r="W858" s="42"/>
      <c r="X858" s="42"/>
      <c r="Y858" s="42"/>
      <c r="Z858" s="42"/>
      <c r="AA858" s="42"/>
      <c r="AB858" s="43"/>
      <c r="AC858" s="43"/>
      <c r="AD858" s="43"/>
      <c r="AE858" s="43"/>
      <c r="AF858" s="43"/>
      <c r="AG858" s="43"/>
      <c r="AH858" s="43"/>
      <c r="AI858" s="43"/>
      <c r="AJ858" s="43"/>
      <c r="AK858" s="43"/>
      <c r="AL858" s="43"/>
      <c r="AM858" s="43"/>
      <c r="AN858" s="43"/>
      <c r="AO858" s="43"/>
      <c r="AP858" s="43"/>
      <c r="AQ858" s="43"/>
      <c r="AR858" s="43"/>
      <c r="AS858" s="43"/>
      <c r="AT858" s="43"/>
      <c r="AU858" s="43"/>
      <c r="AV858" s="43"/>
      <c r="AW858" s="43"/>
      <c r="AX858" s="43"/>
      <c r="AY858" s="43"/>
      <c r="AZ858" s="43"/>
      <c r="BA858" s="43"/>
      <c r="BB858" s="43"/>
      <c r="BC858" s="43"/>
      <c r="BD858" s="43"/>
      <c r="BE858" s="43"/>
      <c r="BF858" s="43"/>
      <c r="BG858" s="43"/>
      <c r="BH858" s="43"/>
      <c r="BI858" s="43"/>
      <c r="BJ858" s="43"/>
      <c r="BK858" s="43"/>
      <c r="BL858" s="43"/>
      <c r="BM858" s="43"/>
      <c r="BN858" s="43"/>
      <c r="BO858" s="43"/>
      <c r="BP858" s="43"/>
      <c r="BQ858" s="43"/>
      <c r="BR858" s="43"/>
      <c r="BS858" s="43"/>
      <c r="BT858" s="43"/>
      <c r="BU858" s="43"/>
      <c r="BV858" s="43"/>
      <c r="BW858" s="43"/>
      <c r="BX858" s="43"/>
      <c r="BY858" s="43"/>
      <c r="BZ858" s="43"/>
      <c r="CA858" s="43"/>
      <c r="CB858" s="43"/>
      <c r="CC858" s="43"/>
      <c r="CD858" s="43"/>
      <c r="CE858" s="43"/>
      <c r="CF858" s="43"/>
      <c r="CG858" s="43"/>
      <c r="CH858" s="43"/>
      <c r="CI858" s="43"/>
      <c r="CJ858" s="43"/>
      <c r="CK858" s="43"/>
      <c r="CL858" s="43"/>
      <c r="CM858" s="43"/>
      <c r="CN858" s="43"/>
      <c r="CO858" s="43"/>
      <c r="CP858" s="43"/>
      <c r="CQ858" s="43"/>
      <c r="CR858" s="43"/>
      <c r="CS858" s="43"/>
      <c r="CT858" s="43"/>
      <c r="CU858" s="43"/>
      <c r="CV858" s="43"/>
      <c r="CW858" s="43"/>
      <c r="CX858" s="43"/>
      <c r="CY858" s="43"/>
      <c r="CZ858" s="43"/>
      <c r="DA858" s="43"/>
      <c r="DB858" s="43"/>
      <c r="DC858" s="43"/>
    </row>
    <row r="859" spans="1:107" x14ac:dyDescent="0.25">
      <c r="A859" s="41"/>
      <c r="B859" s="41"/>
      <c r="C859" s="41"/>
      <c r="D859" s="42"/>
      <c r="E859" s="42"/>
      <c r="F859" s="42"/>
      <c r="G859" s="42"/>
      <c r="H859" s="42"/>
      <c r="I859" s="42"/>
      <c r="J859" s="42"/>
      <c r="K859" s="42"/>
      <c r="L859" s="42"/>
      <c r="M859" s="42"/>
      <c r="N859" s="42"/>
      <c r="O859" s="42"/>
      <c r="P859" s="42"/>
      <c r="Q859" s="42"/>
      <c r="R859" s="42"/>
      <c r="S859" s="42"/>
      <c r="T859" s="42"/>
      <c r="U859" s="42"/>
      <c r="V859" s="42"/>
      <c r="W859" s="42"/>
      <c r="X859" s="42"/>
      <c r="Y859" s="42"/>
      <c r="Z859" s="42"/>
      <c r="AA859" s="42"/>
      <c r="AB859" s="43"/>
      <c r="AC859" s="43"/>
      <c r="AD859" s="43"/>
      <c r="AE859" s="43"/>
      <c r="AF859" s="43"/>
      <c r="AG859" s="43"/>
      <c r="AH859" s="43"/>
      <c r="AI859" s="43"/>
      <c r="AJ859" s="43"/>
      <c r="AK859" s="43"/>
      <c r="AL859" s="43"/>
      <c r="AM859" s="43"/>
      <c r="AN859" s="43"/>
      <c r="AO859" s="43"/>
      <c r="AP859" s="43"/>
      <c r="AQ859" s="43"/>
      <c r="AR859" s="43"/>
      <c r="AS859" s="43"/>
      <c r="AT859" s="43"/>
      <c r="AU859" s="43"/>
      <c r="AV859" s="43"/>
      <c r="AW859" s="43"/>
      <c r="AX859" s="43"/>
      <c r="AY859" s="43"/>
      <c r="AZ859" s="43"/>
      <c r="BA859" s="43"/>
      <c r="BB859" s="43"/>
      <c r="BC859" s="43"/>
      <c r="BD859" s="43"/>
      <c r="BE859" s="43"/>
      <c r="BF859" s="43"/>
      <c r="BG859" s="43"/>
      <c r="BH859" s="43"/>
      <c r="BI859" s="43"/>
      <c r="BJ859" s="43"/>
      <c r="BK859" s="43"/>
      <c r="BL859" s="43"/>
      <c r="BM859" s="43"/>
      <c r="BN859" s="43"/>
      <c r="BO859" s="43"/>
      <c r="BP859" s="43"/>
      <c r="BQ859" s="43"/>
      <c r="BR859" s="43"/>
      <c r="BS859" s="43"/>
      <c r="BT859" s="43"/>
      <c r="BU859" s="43"/>
      <c r="BV859" s="43"/>
      <c r="BW859" s="43"/>
      <c r="BX859" s="43"/>
      <c r="BY859" s="43"/>
      <c r="BZ859" s="43"/>
      <c r="CA859" s="43"/>
      <c r="CB859" s="43"/>
      <c r="CC859" s="43"/>
      <c r="CD859" s="43"/>
      <c r="CE859" s="43"/>
      <c r="CF859" s="43"/>
      <c r="CG859" s="43"/>
      <c r="CH859" s="43"/>
      <c r="CI859" s="43"/>
      <c r="CJ859" s="43"/>
      <c r="CK859" s="43"/>
      <c r="CL859" s="43"/>
      <c r="CM859" s="43"/>
      <c r="CN859" s="43"/>
      <c r="CO859" s="43"/>
      <c r="CP859" s="43"/>
      <c r="CQ859" s="43"/>
      <c r="CR859" s="43"/>
      <c r="CS859" s="43"/>
      <c r="CT859" s="43"/>
      <c r="CU859" s="43"/>
      <c r="CV859" s="43"/>
      <c r="CW859" s="43"/>
      <c r="CX859" s="43"/>
      <c r="CY859" s="43"/>
      <c r="CZ859" s="43"/>
      <c r="DA859" s="43"/>
      <c r="DB859" s="43"/>
      <c r="DC859" s="43"/>
    </row>
    <row r="860" spans="1:107" x14ac:dyDescent="0.25">
      <c r="A860" s="41"/>
      <c r="B860" s="41"/>
      <c r="C860" s="41"/>
      <c r="D860" s="42"/>
      <c r="E860" s="42"/>
      <c r="F860" s="42"/>
      <c r="G860" s="42"/>
      <c r="H860" s="42"/>
      <c r="I860" s="42"/>
      <c r="J860" s="42"/>
      <c r="K860" s="42"/>
      <c r="L860" s="42"/>
      <c r="M860" s="42"/>
      <c r="N860" s="42"/>
      <c r="O860" s="42"/>
      <c r="P860" s="42"/>
      <c r="Q860" s="42"/>
      <c r="R860" s="42"/>
      <c r="S860" s="42"/>
      <c r="T860" s="42"/>
      <c r="U860" s="42"/>
      <c r="V860" s="42"/>
      <c r="W860" s="42"/>
      <c r="X860" s="42"/>
      <c r="Y860" s="42"/>
      <c r="Z860" s="42"/>
      <c r="AA860" s="42"/>
      <c r="AB860" s="43"/>
      <c r="AC860" s="43"/>
      <c r="AD860" s="43"/>
      <c r="AE860" s="43"/>
      <c r="AF860" s="43"/>
      <c r="AG860" s="43"/>
      <c r="AH860" s="43"/>
      <c r="AI860" s="43"/>
      <c r="AJ860" s="43"/>
      <c r="AK860" s="43"/>
      <c r="AL860" s="43"/>
      <c r="AM860" s="43"/>
      <c r="AN860" s="43"/>
      <c r="AO860" s="43"/>
      <c r="AP860" s="43"/>
      <c r="AQ860" s="43"/>
      <c r="AR860" s="43"/>
      <c r="AS860" s="43"/>
      <c r="AT860" s="43"/>
      <c r="AU860" s="43"/>
      <c r="AV860" s="43"/>
      <c r="AW860" s="43"/>
      <c r="AX860" s="43"/>
      <c r="AY860" s="43"/>
      <c r="AZ860" s="43"/>
      <c r="BA860" s="43"/>
      <c r="BB860" s="43"/>
      <c r="BC860" s="43"/>
      <c r="BD860" s="43"/>
      <c r="BE860" s="43"/>
      <c r="BF860" s="43"/>
      <c r="BG860" s="43"/>
      <c r="BH860" s="43"/>
      <c r="BI860" s="43"/>
      <c r="BJ860" s="43"/>
      <c r="BK860" s="43"/>
      <c r="BL860" s="43"/>
      <c r="BM860" s="43"/>
      <c r="BN860" s="43"/>
      <c r="BO860" s="43"/>
      <c r="BP860" s="43"/>
      <c r="BQ860" s="43"/>
      <c r="BR860" s="43"/>
      <c r="BS860" s="43"/>
      <c r="BT860" s="43"/>
      <c r="BU860" s="43"/>
      <c r="BV860" s="43"/>
      <c r="BW860" s="43"/>
      <c r="BX860" s="43"/>
      <c r="BY860" s="43"/>
      <c r="BZ860" s="43"/>
      <c r="CA860" s="43"/>
      <c r="CB860" s="43"/>
      <c r="CC860" s="43"/>
      <c r="CD860" s="43"/>
      <c r="CE860" s="43"/>
      <c r="CF860" s="43"/>
      <c r="CG860" s="43"/>
      <c r="CH860" s="43"/>
      <c r="CI860" s="43"/>
      <c r="CJ860" s="43"/>
      <c r="CK860" s="43"/>
      <c r="CL860" s="43"/>
      <c r="CM860" s="43"/>
      <c r="CN860" s="43"/>
      <c r="CO860" s="43"/>
      <c r="CP860" s="43"/>
      <c r="CQ860" s="43"/>
      <c r="CR860" s="43"/>
      <c r="CS860" s="43"/>
      <c r="CT860" s="43"/>
      <c r="CU860" s="43"/>
      <c r="CV860" s="43"/>
      <c r="CW860" s="43"/>
      <c r="CX860" s="43"/>
      <c r="CY860" s="43"/>
      <c r="CZ860" s="43"/>
      <c r="DA860" s="43"/>
      <c r="DB860" s="43"/>
      <c r="DC860" s="43"/>
    </row>
    <row r="861" spans="1:107" x14ac:dyDescent="0.25">
      <c r="A861" s="41"/>
      <c r="B861" s="41"/>
      <c r="C861" s="41"/>
      <c r="D861" s="42"/>
      <c r="E861" s="42"/>
      <c r="F861" s="42"/>
      <c r="G861" s="42"/>
      <c r="H861" s="42"/>
      <c r="I861" s="42"/>
      <c r="J861" s="42"/>
      <c r="K861" s="42"/>
      <c r="L861" s="42"/>
      <c r="M861" s="42"/>
      <c r="N861" s="42"/>
      <c r="O861" s="42"/>
      <c r="P861" s="42"/>
      <c r="Q861" s="42"/>
      <c r="R861" s="42"/>
      <c r="S861" s="42"/>
      <c r="T861" s="42"/>
      <c r="U861" s="42"/>
      <c r="V861" s="42"/>
      <c r="W861" s="42"/>
      <c r="X861" s="42"/>
      <c r="Y861" s="42"/>
      <c r="Z861" s="42"/>
      <c r="AA861" s="42"/>
      <c r="AB861" s="43"/>
      <c r="AC861" s="43"/>
      <c r="AD861" s="43"/>
      <c r="AE861" s="43"/>
      <c r="AF861" s="43"/>
      <c r="AG861" s="43"/>
      <c r="AH861" s="43"/>
      <c r="AI861" s="43"/>
      <c r="AJ861" s="43"/>
      <c r="AK861" s="43"/>
      <c r="AL861" s="43"/>
      <c r="AM861" s="43"/>
      <c r="AN861" s="43"/>
      <c r="AO861" s="43"/>
      <c r="AP861" s="43"/>
      <c r="AQ861" s="43"/>
      <c r="AR861" s="43"/>
      <c r="AS861" s="43"/>
      <c r="AT861" s="43"/>
      <c r="AU861" s="43"/>
      <c r="AV861" s="43"/>
      <c r="AW861" s="43"/>
      <c r="AX861" s="43"/>
      <c r="AY861" s="43"/>
      <c r="AZ861" s="43"/>
      <c r="BA861" s="43"/>
      <c r="BB861" s="43"/>
      <c r="BC861" s="43"/>
      <c r="BD861" s="43"/>
      <c r="BE861" s="43"/>
      <c r="BF861" s="43"/>
      <c r="BG861" s="43"/>
      <c r="BH861" s="43"/>
      <c r="BI861" s="43"/>
      <c r="BJ861" s="43"/>
      <c r="BK861" s="43"/>
      <c r="BL861" s="43"/>
      <c r="BM861" s="43"/>
      <c r="BN861" s="43"/>
      <c r="BO861" s="43"/>
      <c r="BP861" s="43"/>
      <c r="BQ861" s="43"/>
      <c r="BR861" s="43"/>
      <c r="BS861" s="43"/>
      <c r="BT861" s="43"/>
      <c r="BU861" s="43"/>
      <c r="BV861" s="43"/>
      <c r="BW861" s="43"/>
      <c r="BX861" s="43"/>
      <c r="BY861" s="43"/>
      <c r="BZ861" s="43"/>
      <c r="CA861" s="43"/>
      <c r="CB861" s="43"/>
      <c r="CC861" s="43"/>
      <c r="CD861" s="43"/>
      <c r="CE861" s="43"/>
      <c r="CF861" s="43"/>
      <c r="CG861" s="43"/>
      <c r="CH861" s="43"/>
      <c r="CI861" s="43"/>
      <c r="CJ861" s="43"/>
      <c r="CK861" s="43"/>
      <c r="CL861" s="43"/>
      <c r="CM861" s="43"/>
      <c r="CN861" s="43"/>
      <c r="CO861" s="43"/>
      <c r="CP861" s="43"/>
      <c r="CQ861" s="43"/>
      <c r="CR861" s="43"/>
      <c r="CS861" s="43"/>
      <c r="CT861" s="43"/>
      <c r="CU861" s="43"/>
      <c r="CV861" s="43"/>
      <c r="CW861" s="43"/>
      <c r="CX861" s="43"/>
      <c r="CY861" s="43"/>
      <c r="CZ861" s="43"/>
      <c r="DA861" s="43"/>
      <c r="DB861" s="43"/>
      <c r="DC861" s="43"/>
    </row>
    <row r="862" spans="1:107" x14ac:dyDescent="0.25">
      <c r="A862" s="41"/>
      <c r="B862" s="41"/>
      <c r="C862" s="41"/>
      <c r="D862" s="42"/>
      <c r="E862" s="42"/>
      <c r="F862" s="42"/>
      <c r="G862" s="42"/>
      <c r="H862" s="42"/>
      <c r="I862" s="42"/>
      <c r="J862" s="42"/>
      <c r="K862" s="42"/>
      <c r="L862" s="42"/>
      <c r="M862" s="42"/>
      <c r="N862" s="42"/>
      <c r="O862" s="42"/>
      <c r="P862" s="42"/>
      <c r="Q862" s="42"/>
      <c r="R862" s="42"/>
      <c r="S862" s="42"/>
      <c r="T862" s="42"/>
      <c r="U862" s="42"/>
      <c r="V862" s="42"/>
      <c r="W862" s="42"/>
      <c r="X862" s="42"/>
      <c r="Y862" s="42"/>
      <c r="Z862" s="42"/>
      <c r="AA862" s="42"/>
      <c r="AB862" s="43"/>
      <c r="AC862" s="43"/>
      <c r="AD862" s="43"/>
      <c r="AE862" s="43"/>
      <c r="AF862" s="43"/>
      <c r="AG862" s="43"/>
      <c r="AH862" s="43"/>
      <c r="AI862" s="43"/>
      <c r="AJ862" s="43"/>
      <c r="AK862" s="43"/>
      <c r="AL862" s="43"/>
      <c r="AM862" s="43"/>
      <c r="AN862" s="43"/>
      <c r="AO862" s="43"/>
      <c r="AP862" s="43"/>
      <c r="AQ862" s="43"/>
      <c r="AR862" s="43"/>
      <c r="AS862" s="43"/>
      <c r="AT862" s="43"/>
      <c r="AU862" s="43"/>
      <c r="AV862" s="43"/>
      <c r="AW862" s="43"/>
      <c r="AX862" s="43"/>
      <c r="AY862" s="43"/>
      <c r="AZ862" s="43"/>
      <c r="BA862" s="43"/>
      <c r="BB862" s="43"/>
      <c r="BC862" s="43"/>
      <c r="BD862" s="43"/>
      <c r="BE862" s="43"/>
      <c r="BF862" s="43"/>
      <c r="BG862" s="43"/>
      <c r="BH862" s="43"/>
      <c r="BI862" s="43"/>
      <c r="BJ862" s="43"/>
      <c r="BK862" s="43"/>
      <c r="BL862" s="43"/>
      <c r="BM862" s="43"/>
      <c r="BN862" s="43"/>
      <c r="BO862" s="43"/>
      <c r="BP862" s="43"/>
      <c r="BQ862" s="43"/>
      <c r="BR862" s="43"/>
      <c r="BS862" s="43"/>
      <c r="BT862" s="43"/>
      <c r="BU862" s="43"/>
      <c r="BV862" s="43"/>
      <c r="BW862" s="43"/>
      <c r="BX862" s="43"/>
      <c r="BY862" s="43"/>
      <c r="BZ862" s="43"/>
      <c r="CA862" s="43"/>
      <c r="CB862" s="43"/>
      <c r="CC862" s="43"/>
      <c r="CD862" s="43"/>
      <c r="CE862" s="43"/>
      <c r="CF862" s="43"/>
      <c r="CG862" s="43"/>
      <c r="CH862" s="43"/>
      <c r="CI862" s="43"/>
      <c r="CJ862" s="43"/>
      <c r="CK862" s="43"/>
      <c r="CL862" s="43"/>
      <c r="CM862" s="43"/>
      <c r="CN862" s="43"/>
      <c r="CO862" s="43"/>
      <c r="CP862" s="43"/>
      <c r="CQ862" s="43"/>
      <c r="CR862" s="43"/>
      <c r="CS862" s="43"/>
      <c r="CT862" s="43"/>
      <c r="CU862" s="43"/>
      <c r="CV862" s="43"/>
      <c r="CW862" s="43"/>
      <c r="CX862" s="43"/>
      <c r="CY862" s="43"/>
      <c r="CZ862" s="43"/>
      <c r="DA862" s="43"/>
      <c r="DB862" s="43"/>
      <c r="DC862" s="43"/>
    </row>
    <row r="863" spans="1:107" x14ac:dyDescent="0.25">
      <c r="A863" s="41"/>
      <c r="B863" s="41"/>
      <c r="C863" s="41"/>
      <c r="D863" s="42"/>
      <c r="E863" s="42"/>
      <c r="F863" s="42"/>
      <c r="G863" s="42"/>
      <c r="H863" s="42"/>
      <c r="I863" s="42"/>
      <c r="J863" s="42"/>
      <c r="K863" s="42"/>
      <c r="L863" s="42"/>
      <c r="M863" s="42"/>
      <c r="N863" s="42"/>
      <c r="O863" s="42"/>
      <c r="P863" s="42"/>
      <c r="Q863" s="42"/>
      <c r="R863" s="42"/>
      <c r="S863" s="42"/>
      <c r="T863" s="42"/>
      <c r="U863" s="42"/>
      <c r="V863" s="42"/>
      <c r="W863" s="42"/>
      <c r="X863" s="42"/>
      <c r="Y863" s="42"/>
      <c r="Z863" s="42"/>
      <c r="AA863" s="42"/>
      <c r="AB863" s="43"/>
      <c r="AC863" s="43"/>
      <c r="AD863" s="43"/>
      <c r="AE863" s="43"/>
      <c r="AF863" s="43"/>
      <c r="AG863" s="43"/>
      <c r="AH863" s="43"/>
      <c r="AI863" s="43"/>
      <c r="AJ863" s="43"/>
      <c r="AK863" s="43"/>
      <c r="AL863" s="43"/>
      <c r="AM863" s="43"/>
      <c r="AN863" s="43"/>
      <c r="AO863" s="43"/>
      <c r="AP863" s="43"/>
      <c r="AQ863" s="43"/>
      <c r="AR863" s="43"/>
      <c r="AS863" s="43"/>
      <c r="AT863" s="43"/>
      <c r="AU863" s="43"/>
      <c r="AV863" s="43"/>
      <c r="AW863" s="43"/>
      <c r="AX863" s="43"/>
      <c r="AY863" s="43"/>
      <c r="AZ863" s="43"/>
      <c r="BA863" s="43"/>
      <c r="BB863" s="43"/>
      <c r="BC863" s="43"/>
      <c r="BD863" s="43"/>
      <c r="BE863" s="43"/>
      <c r="BF863" s="43"/>
      <c r="BG863" s="43"/>
      <c r="BH863" s="43"/>
      <c r="BI863" s="43"/>
      <c r="BJ863" s="43"/>
      <c r="BK863" s="43"/>
      <c r="BL863" s="43"/>
      <c r="BM863" s="43"/>
      <c r="BN863" s="43"/>
      <c r="BO863" s="43"/>
      <c r="BP863" s="43"/>
      <c r="BQ863" s="43"/>
      <c r="BR863" s="43"/>
      <c r="BS863" s="43"/>
      <c r="BT863" s="43"/>
      <c r="BU863" s="43"/>
      <c r="BV863" s="43"/>
      <c r="BW863" s="43"/>
      <c r="BX863" s="43"/>
      <c r="BY863" s="43"/>
      <c r="BZ863" s="43"/>
      <c r="CA863" s="43"/>
      <c r="CB863" s="43"/>
      <c r="CC863" s="43"/>
      <c r="CD863" s="43"/>
      <c r="CE863" s="43"/>
      <c r="CF863" s="43"/>
      <c r="CG863" s="43"/>
      <c r="CH863" s="43"/>
      <c r="CI863" s="43"/>
      <c r="CJ863" s="43"/>
      <c r="CK863" s="43"/>
      <c r="CL863" s="43"/>
      <c r="CM863" s="43"/>
      <c r="CN863" s="43"/>
      <c r="CO863" s="43"/>
      <c r="CP863" s="43"/>
      <c r="CQ863" s="43"/>
      <c r="CR863" s="43"/>
      <c r="CS863" s="43"/>
      <c r="CT863" s="43"/>
      <c r="CU863" s="43"/>
      <c r="CV863" s="43"/>
      <c r="CW863" s="43"/>
      <c r="CX863" s="43"/>
      <c r="CY863" s="43"/>
      <c r="CZ863" s="43"/>
      <c r="DA863" s="43"/>
      <c r="DB863" s="43"/>
      <c r="DC863" s="43"/>
    </row>
    <row r="864" spans="1:107" x14ac:dyDescent="0.25">
      <c r="A864" s="41"/>
      <c r="B864" s="41"/>
      <c r="C864" s="41"/>
      <c r="D864" s="42"/>
      <c r="E864" s="42"/>
      <c r="F864" s="42"/>
      <c r="G864" s="42"/>
      <c r="H864" s="42"/>
      <c r="I864" s="42"/>
      <c r="J864" s="42"/>
      <c r="K864" s="42"/>
      <c r="L864" s="42"/>
      <c r="M864" s="42"/>
      <c r="N864" s="42"/>
      <c r="O864" s="42"/>
      <c r="P864" s="42"/>
      <c r="Q864" s="42"/>
      <c r="R864" s="42"/>
      <c r="S864" s="42"/>
      <c r="T864" s="42"/>
      <c r="U864" s="42"/>
      <c r="V864" s="42"/>
      <c r="W864" s="42"/>
      <c r="X864" s="42"/>
      <c r="Y864" s="42"/>
      <c r="Z864" s="42"/>
      <c r="AA864" s="42"/>
      <c r="AB864" s="43"/>
      <c r="AC864" s="43"/>
      <c r="AD864" s="43"/>
      <c r="AE864" s="43"/>
      <c r="AF864" s="43"/>
      <c r="AG864" s="43"/>
      <c r="AH864" s="43"/>
      <c r="AI864" s="43"/>
      <c r="AJ864" s="43"/>
      <c r="AK864" s="43"/>
      <c r="AL864" s="43"/>
      <c r="AM864" s="43"/>
      <c r="AN864" s="43"/>
      <c r="AO864" s="43"/>
      <c r="AP864" s="43"/>
      <c r="AQ864" s="43"/>
      <c r="AR864" s="43"/>
      <c r="AS864" s="43"/>
      <c r="AT864" s="43"/>
      <c r="AU864" s="43"/>
      <c r="AV864" s="43"/>
      <c r="AW864" s="43"/>
      <c r="AX864" s="43"/>
      <c r="AY864" s="43"/>
      <c r="AZ864" s="43"/>
      <c r="BA864" s="43"/>
      <c r="BB864" s="43"/>
      <c r="BC864" s="43"/>
      <c r="BD864" s="43"/>
      <c r="BE864" s="43"/>
      <c r="BF864" s="43"/>
      <c r="BG864" s="43"/>
      <c r="BH864" s="43"/>
      <c r="BI864" s="43"/>
      <c r="BJ864" s="43"/>
      <c r="BK864" s="43"/>
      <c r="BL864" s="43"/>
      <c r="BM864" s="43"/>
      <c r="BN864" s="43"/>
      <c r="BO864" s="43"/>
      <c r="BP864" s="43"/>
      <c r="BQ864" s="43"/>
      <c r="BR864" s="43"/>
      <c r="BS864" s="43"/>
      <c r="BT864" s="43"/>
      <c r="BU864" s="43"/>
      <c r="BV864" s="43"/>
      <c r="BW864" s="43"/>
      <c r="BX864" s="43"/>
      <c r="BY864" s="43"/>
      <c r="BZ864" s="43"/>
      <c r="CA864" s="43"/>
      <c r="CB864" s="43"/>
      <c r="CC864" s="43"/>
      <c r="CD864" s="43"/>
      <c r="CE864" s="43"/>
      <c r="CF864" s="43"/>
      <c r="CG864" s="43"/>
      <c r="CH864" s="43"/>
      <c r="CI864" s="43"/>
      <c r="CJ864" s="43"/>
      <c r="CK864" s="43"/>
      <c r="CL864" s="43"/>
      <c r="CM864" s="43"/>
      <c r="CN864" s="43"/>
      <c r="CO864" s="43"/>
      <c r="CP864" s="43"/>
      <c r="CQ864" s="43"/>
      <c r="CR864" s="43"/>
      <c r="CS864" s="43"/>
      <c r="CT864" s="43"/>
      <c r="CU864" s="43"/>
      <c r="CV864" s="43"/>
      <c r="CW864" s="43"/>
      <c r="CX864" s="43"/>
      <c r="CY864" s="43"/>
      <c r="CZ864" s="43"/>
      <c r="DA864" s="43"/>
      <c r="DB864" s="43"/>
      <c r="DC864" s="43"/>
    </row>
    <row r="865" spans="1:107" x14ac:dyDescent="0.25">
      <c r="A865" s="41"/>
      <c r="B865" s="41"/>
      <c r="C865" s="41"/>
      <c r="D865" s="42"/>
      <c r="E865" s="42"/>
      <c r="F865" s="42"/>
      <c r="G865" s="42"/>
      <c r="H865" s="42"/>
      <c r="I865" s="42"/>
      <c r="J865" s="42"/>
      <c r="K865" s="42"/>
      <c r="L865" s="42"/>
      <c r="M865" s="42"/>
      <c r="N865" s="42"/>
      <c r="O865" s="42"/>
      <c r="P865" s="42"/>
      <c r="Q865" s="42"/>
      <c r="R865" s="42"/>
      <c r="S865" s="42"/>
      <c r="T865" s="42"/>
      <c r="U865" s="42"/>
      <c r="V865" s="42"/>
      <c r="W865" s="42"/>
      <c r="X865" s="42"/>
      <c r="Y865" s="42"/>
      <c r="Z865" s="42"/>
      <c r="AA865" s="42"/>
      <c r="AB865" s="43"/>
      <c r="AC865" s="43"/>
      <c r="AD865" s="43"/>
      <c r="AE865" s="43"/>
      <c r="AF865" s="43"/>
      <c r="AG865" s="43"/>
      <c r="AH865" s="43"/>
      <c r="AI865" s="43"/>
      <c r="AJ865" s="43"/>
      <c r="AK865" s="43"/>
      <c r="AL865" s="43"/>
      <c r="AM865" s="43"/>
      <c r="AN865" s="43"/>
      <c r="AO865" s="43"/>
      <c r="AP865" s="43"/>
      <c r="AQ865" s="43"/>
      <c r="AR865" s="43"/>
      <c r="AS865" s="43"/>
      <c r="AT865" s="43"/>
      <c r="AU865" s="43"/>
      <c r="AV865" s="43"/>
      <c r="AW865" s="43"/>
      <c r="AX865" s="43"/>
      <c r="AY865" s="43"/>
      <c r="AZ865" s="43"/>
      <c r="BA865" s="43"/>
      <c r="BB865" s="43"/>
      <c r="BC865" s="43"/>
      <c r="BD865" s="43"/>
      <c r="BE865" s="43"/>
      <c r="BF865" s="43"/>
      <c r="BG865" s="43"/>
      <c r="BH865" s="43"/>
      <c r="BI865" s="43"/>
      <c r="BJ865" s="43"/>
      <c r="BK865" s="43"/>
      <c r="BL865" s="43"/>
      <c r="BM865" s="43"/>
      <c r="BN865" s="43"/>
      <c r="BO865" s="43"/>
      <c r="BP865" s="43"/>
      <c r="BQ865" s="43"/>
      <c r="BR865" s="43"/>
      <c r="BS865" s="43"/>
      <c r="BT865" s="43"/>
      <c r="BU865" s="43"/>
      <c r="BV865" s="43"/>
      <c r="BW865" s="43"/>
      <c r="BX865" s="43"/>
      <c r="BY865" s="43"/>
      <c r="BZ865" s="43"/>
      <c r="CA865" s="43"/>
      <c r="CB865" s="43"/>
      <c r="CC865" s="43"/>
      <c r="CD865" s="43"/>
      <c r="CE865" s="43"/>
      <c r="CF865" s="43"/>
      <c r="CG865" s="43"/>
      <c r="CH865" s="43"/>
      <c r="CI865" s="43"/>
      <c r="CJ865" s="43"/>
      <c r="CK865" s="43"/>
      <c r="CL865" s="43"/>
      <c r="CM865" s="43"/>
      <c r="CN865" s="43"/>
      <c r="CO865" s="43"/>
      <c r="CP865" s="43"/>
      <c r="CQ865" s="43"/>
      <c r="CR865" s="43"/>
      <c r="CS865" s="43"/>
      <c r="CT865" s="43"/>
      <c r="CU865" s="43"/>
      <c r="CV865" s="43"/>
      <c r="CW865" s="43"/>
      <c r="CX865" s="43"/>
      <c r="CY865" s="43"/>
      <c r="CZ865" s="43"/>
      <c r="DA865" s="43"/>
      <c r="DB865" s="43"/>
      <c r="DC865" s="43"/>
    </row>
    <row r="866" spans="1:107" x14ac:dyDescent="0.25">
      <c r="A866" s="41"/>
      <c r="B866" s="41"/>
      <c r="C866" s="41"/>
      <c r="D866" s="42"/>
      <c r="E866" s="42"/>
      <c r="F866" s="42"/>
      <c r="G866" s="42"/>
      <c r="H866" s="42"/>
      <c r="I866" s="42"/>
      <c r="J866" s="42"/>
      <c r="K866" s="42"/>
      <c r="L866" s="42"/>
      <c r="M866" s="42"/>
      <c r="N866" s="42"/>
      <c r="O866" s="42"/>
      <c r="P866" s="42"/>
      <c r="Q866" s="42"/>
      <c r="R866" s="42"/>
      <c r="S866" s="42"/>
      <c r="T866" s="42"/>
      <c r="U866" s="42"/>
      <c r="V866" s="42"/>
      <c r="W866" s="42"/>
      <c r="X866" s="42"/>
      <c r="Y866" s="42"/>
      <c r="Z866" s="42"/>
      <c r="AA866" s="42"/>
      <c r="AB866" s="43"/>
      <c r="AC866" s="43"/>
      <c r="AD866" s="43"/>
      <c r="AE866" s="43"/>
      <c r="AF866" s="43"/>
      <c r="AG866" s="43"/>
      <c r="AH866" s="43"/>
      <c r="AI866" s="43"/>
      <c r="AJ866" s="43"/>
      <c r="AK866" s="43"/>
      <c r="AL866" s="43"/>
      <c r="AM866" s="43"/>
      <c r="AN866" s="43"/>
      <c r="AO866" s="43"/>
      <c r="AP866" s="43"/>
      <c r="AQ866" s="43"/>
      <c r="AR866" s="43"/>
      <c r="AS866" s="43"/>
      <c r="AT866" s="43"/>
      <c r="AU866" s="43"/>
      <c r="AV866" s="43"/>
      <c r="AW866" s="43"/>
      <c r="AX866" s="43"/>
      <c r="AY866" s="43"/>
      <c r="AZ866" s="43"/>
      <c r="BA866" s="43"/>
      <c r="BB866" s="43"/>
      <c r="BC866" s="43"/>
      <c r="BD866" s="43"/>
      <c r="BE866" s="43"/>
      <c r="BF866" s="43"/>
      <c r="BG866" s="43"/>
      <c r="BH866" s="43"/>
      <c r="BI866" s="43"/>
      <c r="BJ866" s="43"/>
      <c r="BK866" s="43"/>
      <c r="BL866" s="43"/>
      <c r="BM866" s="43"/>
      <c r="BN866" s="43"/>
      <c r="BO866" s="43"/>
      <c r="BP866" s="43"/>
      <c r="BQ866" s="43"/>
      <c r="BR866" s="43"/>
      <c r="BS866" s="43"/>
      <c r="BT866" s="43"/>
      <c r="BU866" s="43"/>
      <c r="BV866" s="43"/>
      <c r="BW866" s="43"/>
      <c r="BX866" s="43"/>
      <c r="BY866" s="43"/>
      <c r="BZ866" s="43"/>
      <c r="CA866" s="43"/>
      <c r="CB866" s="43"/>
      <c r="CC866" s="43"/>
      <c r="CD866" s="43"/>
      <c r="CE866" s="43"/>
      <c r="CF866" s="43"/>
      <c r="CG866" s="43"/>
      <c r="CH866" s="43"/>
      <c r="CI866" s="43"/>
      <c r="CJ866" s="43"/>
      <c r="CK866" s="43"/>
      <c r="CL866" s="43"/>
      <c r="CM866" s="43"/>
      <c r="CN866" s="43"/>
      <c r="CO866" s="43"/>
      <c r="CP866" s="43"/>
      <c r="CQ866" s="43"/>
      <c r="CR866" s="43"/>
      <c r="CS866" s="43"/>
      <c r="CT866" s="43"/>
      <c r="CU866" s="43"/>
      <c r="CV866" s="43"/>
      <c r="CW866" s="43"/>
      <c r="CX866" s="43"/>
      <c r="CY866" s="43"/>
      <c r="CZ866" s="43"/>
      <c r="DA866" s="43"/>
      <c r="DB866" s="43"/>
      <c r="DC866" s="43"/>
    </row>
    <row r="867" spans="1:107" x14ac:dyDescent="0.25">
      <c r="A867" s="41"/>
      <c r="B867" s="41"/>
      <c r="C867" s="41"/>
      <c r="D867" s="42"/>
      <c r="E867" s="42"/>
      <c r="F867" s="42"/>
      <c r="G867" s="42"/>
      <c r="H867" s="42"/>
      <c r="I867" s="42"/>
      <c r="J867" s="42"/>
      <c r="K867" s="42"/>
      <c r="L867" s="42"/>
      <c r="M867" s="42"/>
      <c r="N867" s="42"/>
      <c r="O867" s="42"/>
      <c r="P867" s="42"/>
      <c r="Q867" s="42"/>
      <c r="R867" s="42"/>
      <c r="S867" s="42"/>
      <c r="T867" s="42"/>
      <c r="U867" s="42"/>
      <c r="V867" s="42"/>
      <c r="W867" s="42"/>
      <c r="X867" s="42"/>
      <c r="Y867" s="42"/>
      <c r="Z867" s="42"/>
      <c r="AA867" s="42"/>
      <c r="AB867" s="43"/>
      <c r="AC867" s="43"/>
      <c r="AD867" s="43"/>
      <c r="AE867" s="43"/>
      <c r="AF867" s="43"/>
      <c r="AG867" s="43"/>
      <c r="AH867" s="43"/>
      <c r="AI867" s="43"/>
      <c r="AJ867" s="43"/>
      <c r="AK867" s="43"/>
      <c r="AL867" s="43"/>
      <c r="AM867" s="43"/>
      <c r="AN867" s="43"/>
      <c r="AO867" s="43"/>
      <c r="AP867" s="43"/>
      <c r="AQ867" s="43"/>
      <c r="AR867" s="43"/>
      <c r="AS867" s="43"/>
      <c r="AT867" s="43"/>
      <c r="AU867" s="43"/>
      <c r="AV867" s="43"/>
      <c r="AW867" s="43"/>
      <c r="AX867" s="43"/>
      <c r="AY867" s="43"/>
      <c r="AZ867" s="43"/>
      <c r="BA867" s="43"/>
      <c r="BB867" s="43"/>
      <c r="BC867" s="43"/>
      <c r="BD867" s="43"/>
      <c r="BE867" s="43"/>
      <c r="BF867" s="43"/>
      <c r="BG867" s="43"/>
      <c r="BH867" s="43"/>
      <c r="BI867" s="43"/>
      <c r="BJ867" s="43"/>
      <c r="BK867" s="43"/>
      <c r="BL867" s="43"/>
      <c r="BM867" s="43"/>
      <c r="BN867" s="43"/>
      <c r="BO867" s="43"/>
      <c r="BP867" s="43"/>
      <c r="BQ867" s="43"/>
      <c r="BR867" s="43"/>
      <c r="BS867" s="43"/>
      <c r="BT867" s="43"/>
      <c r="BU867" s="43"/>
      <c r="BV867" s="43"/>
      <c r="BW867" s="43"/>
      <c r="BX867" s="43"/>
      <c r="BY867" s="43"/>
      <c r="BZ867" s="43"/>
      <c r="CA867" s="43"/>
      <c r="CB867" s="43"/>
      <c r="CC867" s="43"/>
      <c r="CD867" s="43"/>
      <c r="CE867" s="43"/>
      <c r="CF867" s="43"/>
      <c r="CG867" s="43"/>
      <c r="CH867" s="43"/>
      <c r="CI867" s="43"/>
      <c r="CJ867" s="43"/>
      <c r="CK867" s="43"/>
      <c r="CL867" s="43"/>
      <c r="CM867" s="43"/>
      <c r="CN867" s="43"/>
      <c r="CO867" s="43"/>
      <c r="CP867" s="43"/>
      <c r="CQ867" s="43"/>
      <c r="CR867" s="43"/>
      <c r="CS867" s="43"/>
      <c r="CT867" s="43"/>
      <c r="CU867" s="43"/>
      <c r="CV867" s="43"/>
      <c r="CW867" s="43"/>
      <c r="CX867" s="43"/>
      <c r="CY867" s="43"/>
      <c r="CZ867" s="43"/>
      <c r="DA867" s="43"/>
      <c r="DB867" s="43"/>
      <c r="DC867" s="43"/>
    </row>
    <row r="868" spans="1:107" x14ac:dyDescent="0.25">
      <c r="A868" s="41"/>
      <c r="B868" s="41"/>
      <c r="C868" s="41"/>
      <c r="D868" s="42"/>
      <c r="E868" s="42"/>
      <c r="F868" s="42"/>
      <c r="G868" s="42"/>
      <c r="H868" s="42"/>
      <c r="I868" s="42"/>
      <c r="J868" s="42"/>
      <c r="K868" s="42"/>
      <c r="L868" s="42"/>
      <c r="M868" s="42"/>
      <c r="N868" s="42"/>
      <c r="O868" s="42"/>
      <c r="P868" s="42"/>
      <c r="Q868" s="42"/>
      <c r="R868" s="42"/>
      <c r="S868" s="42"/>
      <c r="T868" s="42"/>
      <c r="U868" s="42"/>
      <c r="V868" s="42"/>
      <c r="W868" s="42"/>
      <c r="X868" s="42"/>
      <c r="Y868" s="42"/>
      <c r="Z868" s="42"/>
      <c r="AA868" s="42"/>
      <c r="AB868" s="43"/>
      <c r="AC868" s="43"/>
      <c r="AD868" s="43"/>
      <c r="AE868" s="43"/>
      <c r="AF868" s="43"/>
      <c r="AG868" s="43"/>
      <c r="AH868" s="43"/>
      <c r="AI868" s="43"/>
      <c r="AJ868" s="43"/>
      <c r="AK868" s="43"/>
      <c r="AL868" s="43"/>
      <c r="AM868" s="43"/>
      <c r="AN868" s="43"/>
      <c r="AO868" s="43"/>
      <c r="AP868" s="43"/>
      <c r="AQ868" s="43"/>
      <c r="AR868" s="43"/>
      <c r="AS868" s="43"/>
      <c r="AT868" s="43"/>
      <c r="AU868" s="43"/>
      <c r="AV868" s="43"/>
      <c r="AW868" s="43"/>
      <c r="AX868" s="43"/>
      <c r="AY868" s="43"/>
      <c r="AZ868" s="43"/>
      <c r="BA868" s="43"/>
      <c r="BB868" s="43"/>
      <c r="BC868" s="43"/>
      <c r="BD868" s="43"/>
      <c r="BE868" s="43"/>
      <c r="BF868" s="43"/>
      <c r="BG868" s="43"/>
      <c r="BH868" s="43"/>
      <c r="BI868" s="43"/>
      <c r="BJ868" s="43"/>
      <c r="BK868" s="43"/>
      <c r="BL868" s="43"/>
      <c r="BM868" s="43"/>
      <c r="BN868" s="43"/>
      <c r="BO868" s="43"/>
      <c r="BP868" s="43"/>
      <c r="BQ868" s="43"/>
      <c r="BR868" s="43"/>
      <c r="BS868" s="43"/>
      <c r="BT868" s="43"/>
      <c r="BU868" s="43"/>
      <c r="BV868" s="43"/>
      <c r="BW868" s="43"/>
      <c r="BX868" s="43"/>
      <c r="BY868" s="43"/>
      <c r="BZ868" s="43"/>
      <c r="CA868" s="43"/>
      <c r="CB868" s="43"/>
      <c r="CC868" s="43"/>
      <c r="CD868" s="43"/>
      <c r="CE868" s="43"/>
      <c r="CF868" s="43"/>
      <c r="CG868" s="43"/>
      <c r="CH868" s="43"/>
      <c r="CI868" s="43"/>
      <c r="CJ868" s="43"/>
      <c r="CK868" s="43"/>
      <c r="CL868" s="43"/>
      <c r="CM868" s="43"/>
      <c r="CN868" s="43"/>
      <c r="CO868" s="43"/>
      <c r="CP868" s="43"/>
      <c r="CQ868" s="43"/>
      <c r="CR868" s="43"/>
      <c r="CS868" s="43"/>
      <c r="CT868" s="43"/>
      <c r="CU868" s="43"/>
      <c r="CV868" s="43"/>
      <c r="CW868" s="43"/>
      <c r="CX868" s="43"/>
      <c r="CY868" s="43"/>
      <c r="CZ868" s="43"/>
      <c r="DA868" s="43"/>
      <c r="DB868" s="43"/>
      <c r="DC868" s="43"/>
    </row>
    <row r="869" spans="1:107" x14ac:dyDescent="0.25">
      <c r="A869" s="41"/>
      <c r="B869" s="41"/>
      <c r="C869" s="41"/>
      <c r="D869" s="42"/>
      <c r="E869" s="42"/>
      <c r="F869" s="42"/>
      <c r="G869" s="42"/>
      <c r="H869" s="42"/>
      <c r="I869" s="42"/>
      <c r="J869" s="42"/>
      <c r="K869" s="42"/>
      <c r="L869" s="42"/>
      <c r="M869" s="42"/>
      <c r="N869" s="42"/>
      <c r="O869" s="42"/>
      <c r="P869" s="42"/>
      <c r="Q869" s="42"/>
      <c r="R869" s="42"/>
      <c r="S869" s="42"/>
      <c r="T869" s="42"/>
      <c r="U869" s="42"/>
      <c r="V869" s="42"/>
      <c r="W869" s="42"/>
      <c r="X869" s="42"/>
      <c r="Y869" s="42"/>
      <c r="Z869" s="42"/>
      <c r="AA869" s="42"/>
      <c r="AB869" s="43"/>
      <c r="AC869" s="43"/>
      <c r="AD869" s="43"/>
      <c r="AE869" s="43"/>
      <c r="AF869" s="43"/>
      <c r="AG869" s="43"/>
      <c r="AH869" s="43"/>
      <c r="AI869" s="43"/>
      <c r="AJ869" s="43"/>
      <c r="AK869" s="43"/>
      <c r="AL869" s="43"/>
      <c r="AM869" s="43"/>
      <c r="AN869" s="43"/>
      <c r="AO869" s="43"/>
      <c r="AP869" s="43"/>
      <c r="AQ869" s="43"/>
      <c r="AR869" s="43"/>
      <c r="AS869" s="43"/>
      <c r="AT869" s="43"/>
      <c r="AU869" s="43"/>
      <c r="AV869" s="43"/>
      <c r="AW869" s="43"/>
      <c r="AX869" s="43"/>
      <c r="AY869" s="43"/>
      <c r="AZ869" s="43"/>
      <c r="BA869" s="43"/>
      <c r="BB869" s="43"/>
      <c r="BC869" s="43"/>
      <c r="BD869" s="43"/>
      <c r="BE869" s="43"/>
      <c r="BF869" s="43"/>
      <c r="BG869" s="43"/>
      <c r="BH869" s="43"/>
      <c r="BI869" s="43"/>
      <c r="BJ869" s="43"/>
      <c r="BK869" s="43"/>
      <c r="BL869" s="43"/>
      <c r="BM869" s="43"/>
      <c r="BN869" s="43"/>
      <c r="BO869" s="43"/>
      <c r="BP869" s="43"/>
      <c r="BQ869" s="43"/>
      <c r="BR869" s="43"/>
      <c r="BS869" s="43"/>
      <c r="BT869" s="43"/>
      <c r="BU869" s="43"/>
      <c r="BV869" s="43"/>
      <c r="BW869" s="43"/>
      <c r="BX869" s="43"/>
      <c r="BY869" s="43"/>
      <c r="BZ869" s="43"/>
      <c r="CA869" s="43"/>
      <c r="CB869" s="43"/>
      <c r="CC869" s="43"/>
      <c r="CD869" s="43"/>
      <c r="CE869" s="43"/>
      <c r="CF869" s="43"/>
      <c r="CG869" s="43"/>
      <c r="CH869" s="43"/>
      <c r="CI869" s="43"/>
      <c r="CJ869" s="43"/>
      <c r="CK869" s="43"/>
      <c r="CL869" s="43"/>
      <c r="CM869" s="43"/>
      <c r="CN869" s="43"/>
      <c r="CO869" s="43"/>
      <c r="CP869" s="43"/>
      <c r="CQ869" s="43"/>
      <c r="CR869" s="43"/>
      <c r="CS869" s="43"/>
      <c r="CT869" s="43"/>
      <c r="CU869" s="43"/>
      <c r="CV869" s="43"/>
      <c r="CW869" s="43"/>
      <c r="CX869" s="43"/>
      <c r="CY869" s="43"/>
      <c r="CZ869" s="43"/>
      <c r="DA869" s="43"/>
      <c r="DB869" s="43"/>
      <c r="DC869" s="43"/>
    </row>
    <row r="870" spans="1:107" x14ac:dyDescent="0.25">
      <c r="A870" s="41"/>
      <c r="B870" s="41"/>
      <c r="C870" s="41"/>
      <c r="D870" s="42"/>
      <c r="E870" s="42"/>
      <c r="F870" s="42"/>
      <c r="G870" s="42"/>
      <c r="H870" s="42"/>
      <c r="I870" s="42"/>
      <c r="J870" s="42"/>
      <c r="K870" s="42"/>
      <c r="L870" s="42"/>
      <c r="M870" s="42"/>
      <c r="N870" s="42"/>
      <c r="O870" s="42"/>
      <c r="P870" s="42"/>
      <c r="Q870" s="42"/>
      <c r="R870" s="42"/>
      <c r="S870" s="42"/>
      <c r="T870" s="42"/>
      <c r="U870" s="42"/>
      <c r="V870" s="42"/>
      <c r="W870" s="42"/>
      <c r="X870" s="42"/>
      <c r="Y870" s="42"/>
      <c r="Z870" s="42"/>
      <c r="AA870" s="42"/>
      <c r="AB870" s="43"/>
      <c r="AC870" s="43"/>
      <c r="AD870" s="43"/>
      <c r="AE870" s="43"/>
      <c r="AF870" s="43"/>
      <c r="AG870" s="43"/>
      <c r="AH870" s="43"/>
      <c r="AI870" s="43"/>
      <c r="AJ870" s="43"/>
      <c r="AK870" s="43"/>
      <c r="AL870" s="43"/>
      <c r="AM870" s="43"/>
      <c r="AN870" s="43"/>
      <c r="AO870" s="43"/>
      <c r="AP870" s="43"/>
      <c r="AQ870" s="43"/>
      <c r="AR870" s="43"/>
      <c r="AS870" s="43"/>
      <c r="AT870" s="43"/>
      <c r="AU870" s="43"/>
      <c r="AV870" s="43"/>
      <c r="AW870" s="43"/>
      <c r="AX870" s="43"/>
      <c r="AY870" s="43"/>
      <c r="AZ870" s="43"/>
      <c r="BA870" s="43"/>
      <c r="BB870" s="43"/>
      <c r="BC870" s="43"/>
      <c r="BD870" s="43"/>
      <c r="BE870" s="43"/>
      <c r="BF870" s="43"/>
      <c r="BG870" s="43"/>
      <c r="BH870" s="43"/>
      <c r="BI870" s="43"/>
      <c r="BJ870" s="43"/>
      <c r="BK870" s="43"/>
      <c r="BL870" s="43"/>
      <c r="BM870" s="43"/>
      <c r="BN870" s="43"/>
      <c r="BO870" s="43"/>
      <c r="BP870" s="43"/>
      <c r="BQ870" s="43"/>
      <c r="BR870" s="43"/>
      <c r="BS870" s="43"/>
      <c r="BT870" s="43"/>
      <c r="BU870" s="43"/>
      <c r="BV870" s="43"/>
      <c r="BW870" s="43"/>
      <c r="BX870" s="43"/>
      <c r="BY870" s="43"/>
      <c r="BZ870" s="43"/>
      <c r="CA870" s="43"/>
      <c r="CB870" s="43"/>
      <c r="CC870" s="43"/>
      <c r="CD870" s="43"/>
      <c r="CE870" s="43"/>
      <c r="CF870" s="43"/>
      <c r="CG870" s="43"/>
      <c r="CH870" s="43"/>
      <c r="CI870" s="43"/>
      <c r="CJ870" s="43"/>
      <c r="CK870" s="43"/>
      <c r="CL870" s="43"/>
      <c r="CM870" s="43"/>
      <c r="CN870" s="43"/>
      <c r="CO870" s="43"/>
      <c r="CP870" s="43"/>
      <c r="CQ870" s="43"/>
      <c r="CR870" s="43"/>
      <c r="CS870" s="43"/>
      <c r="CT870" s="43"/>
      <c r="CU870" s="43"/>
      <c r="CV870" s="43"/>
      <c r="CW870" s="43"/>
      <c r="CX870" s="43"/>
      <c r="CY870" s="43"/>
      <c r="CZ870" s="43"/>
      <c r="DA870" s="43"/>
      <c r="DB870" s="43"/>
      <c r="DC870" s="43"/>
    </row>
    <row r="871" spans="1:107" x14ac:dyDescent="0.25">
      <c r="A871" s="41"/>
      <c r="B871" s="41"/>
      <c r="C871" s="41"/>
      <c r="D871" s="42"/>
      <c r="E871" s="42"/>
      <c r="F871" s="42"/>
      <c r="G871" s="42"/>
      <c r="H871" s="42"/>
      <c r="I871" s="42"/>
      <c r="J871" s="42"/>
      <c r="K871" s="42"/>
      <c r="L871" s="42"/>
      <c r="M871" s="42"/>
      <c r="N871" s="42"/>
      <c r="O871" s="42"/>
      <c r="P871" s="42"/>
      <c r="Q871" s="42"/>
      <c r="R871" s="42"/>
      <c r="S871" s="42"/>
      <c r="T871" s="42"/>
      <c r="U871" s="42"/>
      <c r="V871" s="42"/>
      <c r="W871" s="42"/>
      <c r="X871" s="42"/>
      <c r="Y871" s="42"/>
      <c r="Z871" s="42"/>
      <c r="AA871" s="42"/>
      <c r="AB871" s="43"/>
      <c r="AC871" s="43"/>
      <c r="AD871" s="43"/>
      <c r="AE871" s="43"/>
      <c r="AF871" s="43"/>
      <c r="AG871" s="43"/>
      <c r="AH871" s="43"/>
      <c r="AI871" s="43"/>
      <c r="AJ871" s="43"/>
      <c r="AK871" s="43"/>
      <c r="AL871" s="43"/>
      <c r="AM871" s="43"/>
      <c r="AN871" s="43"/>
      <c r="AO871" s="43"/>
      <c r="AP871" s="43"/>
      <c r="AQ871" s="43"/>
      <c r="AR871" s="43"/>
      <c r="AS871" s="43"/>
      <c r="AT871" s="43"/>
      <c r="AU871" s="43"/>
      <c r="AV871" s="43"/>
      <c r="AW871" s="43"/>
      <c r="AX871" s="43"/>
      <c r="AY871" s="43"/>
      <c r="AZ871" s="43"/>
      <c r="BA871" s="43"/>
      <c r="BB871" s="43"/>
      <c r="BC871" s="43"/>
      <c r="BD871" s="43"/>
      <c r="BE871" s="43"/>
      <c r="BF871" s="43"/>
      <c r="BG871" s="43"/>
      <c r="BH871" s="43"/>
      <c r="BI871" s="43"/>
      <c r="BJ871" s="43"/>
      <c r="BK871" s="43"/>
      <c r="BL871" s="43"/>
      <c r="BM871" s="43"/>
      <c r="BN871" s="43"/>
      <c r="BO871" s="43"/>
      <c r="BP871" s="43"/>
      <c r="BQ871" s="43"/>
      <c r="BR871" s="43"/>
      <c r="BS871" s="43"/>
      <c r="BT871" s="43"/>
      <c r="BU871" s="43"/>
      <c r="BV871" s="43"/>
      <c r="BW871" s="43"/>
      <c r="BX871" s="43"/>
      <c r="BY871" s="43"/>
      <c r="BZ871" s="43"/>
      <c r="CA871" s="43"/>
      <c r="CB871" s="43"/>
      <c r="CC871" s="43"/>
      <c r="CD871" s="43"/>
      <c r="CE871" s="43"/>
      <c r="CF871" s="43"/>
      <c r="CG871" s="43"/>
      <c r="CH871" s="43"/>
      <c r="CI871" s="43"/>
      <c r="CJ871" s="43"/>
      <c r="CK871" s="43"/>
      <c r="CL871" s="43"/>
      <c r="CM871" s="43"/>
      <c r="CN871" s="43"/>
      <c r="CO871" s="43"/>
      <c r="CP871" s="43"/>
      <c r="CQ871" s="43"/>
      <c r="CR871" s="43"/>
      <c r="CS871" s="43"/>
      <c r="CT871" s="43"/>
      <c r="CU871" s="43"/>
      <c r="CV871" s="43"/>
      <c r="CW871" s="43"/>
      <c r="CX871" s="43"/>
      <c r="CY871" s="43"/>
      <c r="CZ871" s="43"/>
      <c r="DA871" s="43"/>
      <c r="DB871" s="43"/>
      <c r="DC871" s="43"/>
    </row>
    <row r="872" spans="1:107" x14ac:dyDescent="0.25">
      <c r="A872" s="41"/>
      <c r="B872" s="41"/>
      <c r="C872" s="41"/>
      <c r="D872" s="42"/>
      <c r="E872" s="42"/>
      <c r="F872" s="42"/>
      <c r="G872" s="42"/>
      <c r="H872" s="42"/>
      <c r="I872" s="42"/>
      <c r="J872" s="42"/>
      <c r="K872" s="42"/>
      <c r="L872" s="42"/>
      <c r="M872" s="42"/>
      <c r="N872" s="42"/>
      <c r="O872" s="42"/>
      <c r="P872" s="42"/>
      <c r="Q872" s="42"/>
      <c r="R872" s="42"/>
      <c r="S872" s="42"/>
      <c r="T872" s="42"/>
      <c r="U872" s="42"/>
      <c r="V872" s="42"/>
      <c r="W872" s="42"/>
      <c r="X872" s="42"/>
      <c r="Y872" s="42"/>
      <c r="Z872" s="42"/>
      <c r="AA872" s="42"/>
      <c r="AB872" s="43"/>
      <c r="AC872" s="43"/>
      <c r="AD872" s="43"/>
      <c r="AE872" s="43"/>
      <c r="AF872" s="43"/>
      <c r="AG872" s="43"/>
      <c r="AH872" s="43"/>
      <c r="AI872" s="43"/>
      <c r="AJ872" s="43"/>
      <c r="AK872" s="43"/>
      <c r="AL872" s="43"/>
      <c r="AM872" s="43"/>
      <c r="AN872" s="43"/>
      <c r="AO872" s="43"/>
      <c r="AP872" s="43"/>
      <c r="AQ872" s="43"/>
      <c r="AR872" s="43"/>
      <c r="AS872" s="43"/>
      <c r="AT872" s="43"/>
      <c r="AU872" s="43"/>
      <c r="AV872" s="43"/>
      <c r="AW872" s="43"/>
      <c r="AX872" s="43"/>
      <c r="AY872" s="43"/>
      <c r="AZ872" s="43"/>
      <c r="BA872" s="43"/>
      <c r="BB872" s="43"/>
      <c r="BC872" s="43"/>
      <c r="BD872" s="43"/>
      <c r="BE872" s="43"/>
      <c r="BF872" s="43"/>
      <c r="BG872" s="43"/>
      <c r="BH872" s="43"/>
      <c r="BI872" s="43"/>
      <c r="BJ872" s="43"/>
      <c r="BK872" s="43"/>
      <c r="BL872" s="43"/>
      <c r="BM872" s="43"/>
      <c r="BN872" s="43"/>
      <c r="BO872" s="43"/>
      <c r="BP872" s="43"/>
      <c r="BQ872" s="43"/>
      <c r="BR872" s="43"/>
      <c r="BS872" s="43"/>
      <c r="BT872" s="43"/>
      <c r="BU872" s="43"/>
      <c r="BV872" s="43"/>
      <c r="BW872" s="43"/>
      <c r="BX872" s="43"/>
      <c r="BY872" s="43"/>
      <c r="BZ872" s="43"/>
      <c r="CA872" s="43"/>
      <c r="CB872" s="43"/>
      <c r="CC872" s="43"/>
      <c r="CD872" s="43"/>
      <c r="CE872" s="43"/>
      <c r="CF872" s="43"/>
      <c r="CG872" s="43"/>
      <c r="CH872" s="43"/>
      <c r="CI872" s="43"/>
      <c r="CJ872" s="43"/>
      <c r="CK872" s="43"/>
      <c r="CL872" s="43"/>
      <c r="CM872" s="43"/>
      <c r="CN872" s="43"/>
      <c r="CO872" s="43"/>
      <c r="CP872" s="43"/>
      <c r="CQ872" s="43"/>
      <c r="CR872" s="43"/>
      <c r="CS872" s="43"/>
      <c r="CT872" s="43"/>
      <c r="CU872" s="43"/>
      <c r="CV872" s="43"/>
      <c r="CW872" s="43"/>
      <c r="CX872" s="43"/>
      <c r="CY872" s="43"/>
      <c r="CZ872" s="43"/>
      <c r="DA872" s="43"/>
      <c r="DB872" s="43"/>
      <c r="DC872" s="43"/>
    </row>
    <row r="873" spans="1:107" x14ac:dyDescent="0.25">
      <c r="A873" s="41"/>
      <c r="B873" s="41"/>
      <c r="C873" s="41"/>
      <c r="D873" s="42"/>
      <c r="E873" s="42"/>
      <c r="F873" s="42"/>
      <c r="G873" s="42"/>
      <c r="H873" s="42"/>
      <c r="I873" s="42"/>
      <c r="J873" s="42"/>
      <c r="K873" s="42"/>
      <c r="L873" s="42"/>
      <c r="M873" s="42"/>
      <c r="N873" s="42"/>
      <c r="O873" s="42"/>
      <c r="P873" s="42"/>
      <c r="Q873" s="42"/>
      <c r="R873" s="42"/>
      <c r="S873" s="42"/>
      <c r="T873" s="42"/>
      <c r="U873" s="42"/>
      <c r="V873" s="42"/>
      <c r="W873" s="42"/>
      <c r="X873" s="42"/>
      <c r="Y873" s="42"/>
      <c r="Z873" s="42"/>
      <c r="AA873" s="42"/>
      <c r="AB873" s="43"/>
      <c r="AC873" s="43"/>
      <c r="AD873" s="43"/>
      <c r="AE873" s="43"/>
      <c r="AF873" s="43"/>
      <c r="AG873" s="43"/>
      <c r="AH873" s="43"/>
      <c r="AI873" s="43"/>
      <c r="AJ873" s="43"/>
      <c r="AK873" s="43"/>
      <c r="AL873" s="43"/>
      <c r="AM873" s="43"/>
      <c r="AN873" s="43"/>
      <c r="AO873" s="43"/>
      <c r="AP873" s="43"/>
      <c r="AQ873" s="43"/>
      <c r="AR873" s="43"/>
      <c r="AS873" s="43"/>
      <c r="AT873" s="43"/>
      <c r="AU873" s="43"/>
      <c r="AV873" s="43"/>
      <c r="AW873" s="43"/>
      <c r="AX873" s="43"/>
      <c r="AY873" s="43"/>
      <c r="AZ873" s="43"/>
      <c r="BA873" s="43"/>
      <c r="BB873" s="43"/>
      <c r="BC873" s="43"/>
      <c r="BD873" s="43"/>
      <c r="BE873" s="43"/>
      <c r="BF873" s="43"/>
      <c r="BG873" s="43"/>
      <c r="BH873" s="43"/>
      <c r="BI873" s="43"/>
      <c r="BJ873" s="43"/>
      <c r="BK873" s="43"/>
      <c r="BL873" s="43"/>
      <c r="BM873" s="43"/>
      <c r="BN873" s="43"/>
      <c r="BO873" s="43"/>
      <c r="BP873" s="43"/>
      <c r="BQ873" s="43"/>
      <c r="BR873" s="43"/>
      <c r="BS873" s="43"/>
      <c r="BT873" s="43"/>
      <c r="BU873" s="43"/>
      <c r="BV873" s="43"/>
      <c r="BW873" s="43"/>
      <c r="BX873" s="43"/>
      <c r="BY873" s="43"/>
      <c r="BZ873" s="43"/>
      <c r="CA873" s="43"/>
      <c r="CB873" s="43"/>
      <c r="CC873" s="43"/>
      <c r="CD873" s="43"/>
      <c r="CE873" s="43"/>
      <c r="CF873" s="43"/>
      <c r="CG873" s="43"/>
      <c r="CH873" s="43"/>
      <c r="CI873" s="43"/>
      <c r="CJ873" s="43"/>
      <c r="CK873" s="43"/>
      <c r="CL873" s="43"/>
      <c r="CM873" s="43"/>
      <c r="CN873" s="43"/>
      <c r="CO873" s="43"/>
      <c r="CP873" s="43"/>
      <c r="CQ873" s="43"/>
      <c r="CR873" s="43"/>
      <c r="CS873" s="43"/>
      <c r="CT873" s="43"/>
      <c r="CU873" s="43"/>
      <c r="CV873" s="43"/>
      <c r="CW873" s="43"/>
      <c r="CX873" s="43"/>
      <c r="CY873" s="43"/>
      <c r="CZ873" s="43"/>
      <c r="DA873" s="43"/>
      <c r="DB873" s="43"/>
      <c r="DC873" s="43"/>
    </row>
    <row r="874" spans="1:107" x14ac:dyDescent="0.25">
      <c r="A874" s="41"/>
      <c r="B874" s="41"/>
      <c r="C874" s="41"/>
      <c r="D874" s="42"/>
      <c r="E874" s="42"/>
      <c r="F874" s="42"/>
      <c r="G874" s="42"/>
      <c r="H874" s="42"/>
      <c r="I874" s="42"/>
      <c r="J874" s="42"/>
      <c r="K874" s="42"/>
      <c r="L874" s="42"/>
      <c r="M874" s="42"/>
      <c r="N874" s="42"/>
      <c r="O874" s="42"/>
      <c r="P874" s="42"/>
      <c r="Q874" s="42"/>
      <c r="R874" s="42"/>
      <c r="S874" s="42"/>
      <c r="T874" s="42"/>
      <c r="U874" s="42"/>
      <c r="V874" s="42"/>
      <c r="W874" s="42"/>
      <c r="X874" s="42"/>
      <c r="Y874" s="42"/>
      <c r="Z874" s="42"/>
      <c r="AA874" s="42"/>
      <c r="AB874" s="43"/>
      <c r="AC874" s="43"/>
      <c r="AD874" s="43"/>
      <c r="AE874" s="43"/>
      <c r="AF874" s="43"/>
      <c r="AG874" s="43"/>
      <c r="AH874" s="43"/>
      <c r="AI874" s="43"/>
      <c r="AJ874" s="43"/>
      <c r="AK874" s="43"/>
      <c r="AL874" s="43"/>
      <c r="AM874" s="43"/>
      <c r="AN874" s="43"/>
      <c r="AO874" s="43"/>
      <c r="AP874" s="43"/>
      <c r="AQ874" s="43"/>
      <c r="AR874" s="43"/>
      <c r="AS874" s="43"/>
      <c r="AT874" s="43"/>
      <c r="AU874" s="43"/>
      <c r="AV874" s="43"/>
      <c r="AW874" s="43"/>
      <c r="AX874" s="43"/>
      <c r="AY874" s="43"/>
      <c r="AZ874" s="43"/>
      <c r="BA874" s="43"/>
      <c r="BB874" s="43"/>
      <c r="BC874" s="43"/>
      <c r="BD874" s="43"/>
      <c r="BE874" s="43"/>
      <c r="BF874" s="43"/>
      <c r="BG874" s="43"/>
      <c r="BH874" s="43"/>
      <c r="BI874" s="43"/>
      <c r="BJ874" s="43"/>
      <c r="BK874" s="43"/>
      <c r="BL874" s="43"/>
      <c r="BM874" s="43"/>
      <c r="BN874" s="43"/>
      <c r="BO874" s="43"/>
      <c r="BP874" s="43"/>
      <c r="BQ874" s="43"/>
      <c r="BR874" s="43"/>
      <c r="BS874" s="43"/>
      <c r="BT874" s="43"/>
      <c r="BU874" s="43"/>
      <c r="BV874" s="43"/>
      <c r="BW874" s="43"/>
      <c r="BX874" s="43"/>
      <c r="BY874" s="43"/>
      <c r="BZ874" s="43"/>
      <c r="CA874" s="43"/>
      <c r="CB874" s="43"/>
      <c r="CC874" s="43"/>
      <c r="CD874" s="43"/>
      <c r="CE874" s="43"/>
      <c r="CF874" s="43"/>
      <c r="CG874" s="43"/>
      <c r="CH874" s="43"/>
      <c r="CI874" s="43"/>
      <c r="CJ874" s="43"/>
      <c r="CK874" s="43"/>
      <c r="CL874" s="43"/>
      <c r="CM874" s="43"/>
      <c r="CN874" s="43"/>
      <c r="CO874" s="43"/>
      <c r="CP874" s="43"/>
      <c r="CQ874" s="43"/>
      <c r="CR874" s="43"/>
      <c r="CS874" s="43"/>
      <c r="CT874" s="43"/>
      <c r="CU874" s="43"/>
      <c r="CV874" s="43"/>
      <c r="CW874" s="43"/>
      <c r="CX874" s="43"/>
      <c r="CY874" s="43"/>
      <c r="CZ874" s="43"/>
      <c r="DA874" s="43"/>
      <c r="DB874" s="43"/>
      <c r="DC874" s="43"/>
    </row>
    <row r="875" spans="1:107" x14ac:dyDescent="0.25">
      <c r="A875" s="41"/>
      <c r="B875" s="41"/>
      <c r="C875" s="41"/>
      <c r="D875" s="42"/>
      <c r="E875" s="42"/>
      <c r="F875" s="42"/>
      <c r="G875" s="42"/>
      <c r="H875" s="42"/>
      <c r="I875" s="42"/>
      <c r="J875" s="42"/>
      <c r="K875" s="42"/>
      <c r="L875" s="42"/>
      <c r="M875" s="42"/>
      <c r="N875" s="42"/>
      <c r="O875" s="42"/>
      <c r="P875" s="42"/>
      <c r="Q875" s="42"/>
      <c r="R875" s="42"/>
      <c r="S875" s="42"/>
      <c r="T875" s="42"/>
      <c r="U875" s="42"/>
      <c r="V875" s="42"/>
      <c r="W875" s="42"/>
      <c r="X875" s="42"/>
      <c r="Y875" s="42"/>
      <c r="Z875" s="42"/>
      <c r="AA875" s="42"/>
      <c r="AB875" s="43"/>
      <c r="AC875" s="43"/>
      <c r="AD875" s="43"/>
      <c r="AE875" s="43"/>
      <c r="AF875" s="43"/>
      <c r="AG875" s="43"/>
      <c r="AH875" s="43"/>
      <c r="AI875" s="43"/>
      <c r="AJ875" s="43"/>
      <c r="AK875" s="43"/>
      <c r="AL875" s="43"/>
      <c r="AM875" s="43"/>
      <c r="AN875" s="43"/>
      <c r="AO875" s="43"/>
      <c r="AP875" s="43"/>
      <c r="AQ875" s="43"/>
      <c r="AR875" s="43"/>
      <c r="AS875" s="43"/>
      <c r="AT875" s="43"/>
      <c r="AU875" s="43"/>
      <c r="AV875" s="43"/>
      <c r="AW875" s="43"/>
      <c r="AX875" s="43"/>
      <c r="AY875" s="43"/>
      <c r="AZ875" s="43"/>
      <c r="BA875" s="43"/>
      <c r="BB875" s="43"/>
      <c r="BC875" s="43"/>
      <c r="BD875" s="43"/>
      <c r="BE875" s="43"/>
      <c r="BF875" s="43"/>
      <c r="BG875" s="43"/>
      <c r="BH875" s="43"/>
      <c r="BI875" s="43"/>
      <c r="BJ875" s="43"/>
      <c r="BK875" s="43"/>
      <c r="BL875" s="43"/>
      <c r="BM875" s="43"/>
      <c r="BN875" s="43"/>
      <c r="BO875" s="43"/>
      <c r="BP875" s="43"/>
      <c r="BQ875" s="43"/>
      <c r="BR875" s="43"/>
      <c r="BS875" s="43"/>
      <c r="BT875" s="43"/>
      <c r="BU875" s="43"/>
      <c r="BV875" s="43"/>
      <c r="BW875" s="43"/>
      <c r="BX875" s="43"/>
      <c r="BY875" s="43"/>
      <c r="BZ875" s="43"/>
      <c r="CA875" s="43"/>
      <c r="CB875" s="43"/>
      <c r="CC875" s="43"/>
      <c r="CD875" s="43"/>
      <c r="CE875" s="43"/>
      <c r="CF875" s="43"/>
      <c r="CG875" s="43"/>
      <c r="CH875" s="43"/>
      <c r="CI875" s="43"/>
      <c r="CJ875" s="43"/>
      <c r="CK875" s="43"/>
      <c r="CL875" s="43"/>
      <c r="CM875" s="43"/>
      <c r="CN875" s="43"/>
      <c r="CO875" s="43"/>
      <c r="CP875" s="43"/>
      <c r="CQ875" s="43"/>
      <c r="CR875" s="43"/>
      <c r="CS875" s="43"/>
      <c r="CT875" s="43"/>
      <c r="CU875" s="43"/>
      <c r="CV875" s="43"/>
      <c r="CW875" s="43"/>
      <c r="CX875" s="43"/>
      <c r="CY875" s="43"/>
      <c r="CZ875" s="43"/>
      <c r="DA875" s="43"/>
      <c r="DB875" s="43"/>
      <c r="DC875" s="43"/>
    </row>
    <row r="876" spans="1:107" x14ac:dyDescent="0.25">
      <c r="A876" s="41"/>
      <c r="B876" s="41"/>
      <c r="C876" s="41"/>
      <c r="D876" s="42"/>
      <c r="E876" s="42"/>
      <c r="F876" s="42"/>
      <c r="G876" s="42"/>
      <c r="H876" s="42"/>
      <c r="I876" s="42"/>
      <c r="J876" s="42"/>
      <c r="K876" s="42"/>
      <c r="L876" s="42"/>
      <c r="M876" s="42"/>
      <c r="N876" s="42"/>
      <c r="O876" s="42"/>
      <c r="P876" s="42"/>
      <c r="Q876" s="42"/>
      <c r="R876" s="42"/>
      <c r="S876" s="42"/>
      <c r="T876" s="42"/>
      <c r="U876" s="42"/>
      <c r="V876" s="42"/>
      <c r="W876" s="42"/>
      <c r="X876" s="42"/>
      <c r="Y876" s="42"/>
      <c r="Z876" s="42"/>
      <c r="AA876" s="42"/>
      <c r="AB876" s="43"/>
      <c r="AC876" s="43"/>
      <c r="AD876" s="43"/>
      <c r="AE876" s="43"/>
      <c r="AF876" s="43"/>
      <c r="AG876" s="43"/>
      <c r="AH876" s="43"/>
      <c r="AI876" s="43"/>
      <c r="AJ876" s="43"/>
      <c r="AK876" s="43"/>
      <c r="AL876" s="43"/>
      <c r="AM876" s="43"/>
      <c r="AN876" s="43"/>
      <c r="AO876" s="43"/>
      <c r="AP876" s="43"/>
      <c r="AQ876" s="43"/>
      <c r="AR876" s="43"/>
      <c r="AS876" s="43"/>
      <c r="AT876" s="43"/>
      <c r="AU876" s="43"/>
      <c r="AV876" s="43"/>
      <c r="AW876" s="43"/>
      <c r="AX876" s="43"/>
      <c r="AY876" s="43"/>
      <c r="AZ876" s="43"/>
      <c r="BA876" s="43"/>
      <c r="BB876" s="43"/>
      <c r="BC876" s="43"/>
      <c r="BD876" s="43"/>
      <c r="BE876" s="43"/>
      <c r="BF876" s="43"/>
      <c r="BG876" s="43"/>
      <c r="BH876" s="43"/>
      <c r="BI876" s="43"/>
      <c r="BJ876" s="43"/>
      <c r="BK876" s="43"/>
      <c r="BL876" s="43"/>
      <c r="BM876" s="43"/>
      <c r="BN876" s="43"/>
      <c r="BO876" s="43"/>
      <c r="BP876" s="43"/>
      <c r="BQ876" s="43"/>
      <c r="BR876" s="43"/>
      <c r="BS876" s="43"/>
      <c r="BT876" s="43"/>
      <c r="BU876" s="43"/>
      <c r="BV876" s="43"/>
      <c r="BW876" s="43"/>
      <c r="BX876" s="43"/>
      <c r="BY876" s="43"/>
      <c r="BZ876" s="43"/>
      <c r="CA876" s="43"/>
      <c r="CB876" s="43"/>
      <c r="CC876" s="43"/>
      <c r="CD876" s="43"/>
      <c r="CE876" s="43"/>
      <c r="CF876" s="43"/>
      <c r="CG876" s="43"/>
      <c r="CH876" s="43"/>
      <c r="CI876" s="43"/>
      <c r="CJ876" s="43"/>
      <c r="CK876" s="43"/>
      <c r="CL876" s="43"/>
      <c r="CM876" s="43"/>
      <c r="CN876" s="43"/>
      <c r="CO876" s="43"/>
      <c r="CP876" s="43"/>
      <c r="CQ876" s="43"/>
      <c r="CR876" s="43"/>
      <c r="CS876" s="43"/>
      <c r="CT876" s="43"/>
      <c r="CU876" s="43"/>
      <c r="CV876" s="43"/>
      <c r="CW876" s="43"/>
      <c r="CX876" s="43"/>
      <c r="CY876" s="43"/>
      <c r="CZ876" s="43"/>
      <c r="DA876" s="43"/>
      <c r="DB876" s="43"/>
      <c r="DC876" s="43"/>
    </row>
    <row r="877" spans="1:107" x14ac:dyDescent="0.25">
      <c r="A877" s="41"/>
      <c r="B877" s="41"/>
      <c r="C877" s="41"/>
      <c r="D877" s="42"/>
      <c r="E877" s="42"/>
      <c r="F877" s="42"/>
      <c r="G877" s="42"/>
      <c r="H877" s="42"/>
      <c r="I877" s="42"/>
      <c r="J877" s="42"/>
      <c r="K877" s="42"/>
      <c r="L877" s="42"/>
      <c r="M877" s="42"/>
      <c r="N877" s="42"/>
      <c r="O877" s="42"/>
      <c r="P877" s="42"/>
      <c r="Q877" s="42"/>
      <c r="R877" s="42"/>
      <c r="S877" s="42"/>
      <c r="T877" s="42"/>
      <c r="U877" s="42"/>
      <c r="V877" s="42"/>
      <c r="W877" s="42"/>
      <c r="X877" s="42"/>
      <c r="Y877" s="42"/>
      <c r="Z877" s="42"/>
      <c r="AA877" s="42"/>
      <c r="AB877" s="43"/>
      <c r="AC877" s="43"/>
      <c r="AD877" s="43"/>
      <c r="AE877" s="43"/>
      <c r="AF877" s="43"/>
      <c r="AG877" s="43"/>
      <c r="AH877" s="43"/>
      <c r="AI877" s="43"/>
      <c r="AJ877" s="43"/>
      <c r="AK877" s="43"/>
      <c r="AL877" s="43"/>
      <c r="AM877" s="43"/>
      <c r="AN877" s="43"/>
      <c r="AO877" s="43"/>
      <c r="AP877" s="43"/>
      <c r="AQ877" s="43"/>
      <c r="AR877" s="43"/>
      <c r="AS877" s="43"/>
      <c r="AT877" s="43"/>
      <c r="AU877" s="43"/>
      <c r="AV877" s="43"/>
      <c r="AW877" s="43"/>
      <c r="AX877" s="43"/>
      <c r="AY877" s="43"/>
      <c r="AZ877" s="43"/>
      <c r="BA877" s="43"/>
      <c r="BB877" s="43"/>
      <c r="BC877" s="43"/>
      <c r="BD877" s="43"/>
      <c r="BE877" s="43"/>
      <c r="BF877" s="43"/>
      <c r="BG877" s="43"/>
      <c r="BH877" s="43"/>
      <c r="BI877" s="43"/>
      <c r="BJ877" s="43"/>
      <c r="BK877" s="43"/>
      <c r="BL877" s="43"/>
      <c r="BM877" s="43"/>
      <c r="BN877" s="43"/>
      <c r="BO877" s="43"/>
      <c r="BP877" s="43"/>
      <c r="BQ877" s="43"/>
      <c r="BR877" s="43"/>
      <c r="BS877" s="43"/>
      <c r="BT877" s="43"/>
      <c r="BU877" s="43"/>
      <c r="BV877" s="43"/>
      <c r="BW877" s="43"/>
      <c r="BX877" s="43"/>
      <c r="BY877" s="43"/>
      <c r="BZ877" s="43"/>
      <c r="CA877" s="43"/>
      <c r="CB877" s="43"/>
      <c r="CC877" s="43"/>
      <c r="CD877" s="43"/>
      <c r="CE877" s="43"/>
      <c r="CF877" s="43"/>
      <c r="CG877" s="43"/>
      <c r="CH877" s="43"/>
      <c r="CI877" s="43"/>
      <c r="CJ877" s="43"/>
      <c r="CK877" s="43"/>
      <c r="CL877" s="43"/>
      <c r="CM877" s="43"/>
      <c r="CN877" s="43"/>
      <c r="CO877" s="43"/>
      <c r="CP877" s="43"/>
      <c r="CQ877" s="43"/>
      <c r="CR877" s="43"/>
      <c r="CS877" s="43"/>
      <c r="CT877" s="43"/>
      <c r="CU877" s="43"/>
      <c r="CV877" s="43"/>
      <c r="CW877" s="43"/>
      <c r="CX877" s="43"/>
      <c r="CY877" s="43"/>
      <c r="CZ877" s="43"/>
      <c r="DA877" s="43"/>
      <c r="DB877" s="43"/>
      <c r="DC877" s="43"/>
    </row>
    <row r="878" spans="1:107" x14ac:dyDescent="0.25">
      <c r="A878" s="41"/>
      <c r="B878" s="41"/>
      <c r="C878" s="41"/>
      <c r="D878" s="42"/>
      <c r="E878" s="42"/>
      <c r="F878" s="42"/>
      <c r="G878" s="42"/>
      <c r="H878" s="42"/>
      <c r="I878" s="42"/>
      <c r="J878" s="42"/>
      <c r="K878" s="42"/>
      <c r="L878" s="42"/>
      <c r="M878" s="42"/>
      <c r="N878" s="42"/>
      <c r="O878" s="42"/>
      <c r="P878" s="42"/>
      <c r="Q878" s="42"/>
      <c r="R878" s="42"/>
      <c r="S878" s="42"/>
      <c r="T878" s="42"/>
      <c r="U878" s="42"/>
      <c r="V878" s="42"/>
      <c r="W878" s="42"/>
      <c r="X878" s="42"/>
      <c r="Y878" s="42"/>
      <c r="Z878" s="42"/>
      <c r="AA878" s="42"/>
      <c r="AB878" s="43"/>
      <c r="AC878" s="43"/>
      <c r="AD878" s="43"/>
      <c r="AE878" s="43"/>
      <c r="AF878" s="43"/>
      <c r="AG878" s="43"/>
      <c r="AH878" s="43"/>
      <c r="AI878" s="43"/>
      <c r="AJ878" s="43"/>
      <c r="AK878" s="43"/>
      <c r="AL878" s="43"/>
      <c r="AM878" s="43"/>
      <c r="AN878" s="43"/>
      <c r="AO878" s="43"/>
      <c r="AP878" s="43"/>
      <c r="AQ878" s="43"/>
      <c r="AR878" s="43"/>
      <c r="AS878" s="43"/>
      <c r="AT878" s="43"/>
      <c r="AU878" s="43"/>
      <c r="AV878" s="43"/>
      <c r="AW878" s="43"/>
      <c r="AX878" s="43"/>
      <c r="AY878" s="43"/>
      <c r="AZ878" s="43"/>
      <c r="BA878" s="43"/>
      <c r="BB878" s="43"/>
      <c r="BC878" s="43"/>
      <c r="BD878" s="43"/>
      <c r="BE878" s="43"/>
      <c r="BF878" s="43"/>
      <c r="BG878" s="43"/>
      <c r="BH878" s="43"/>
      <c r="BI878" s="43"/>
      <c r="BJ878" s="43"/>
      <c r="BK878" s="43"/>
      <c r="BL878" s="43"/>
      <c r="BM878" s="43"/>
      <c r="BN878" s="43"/>
      <c r="BO878" s="43"/>
      <c r="BP878" s="43"/>
      <c r="BQ878" s="43"/>
      <c r="BR878" s="43"/>
      <c r="BS878" s="43"/>
      <c r="BT878" s="43"/>
      <c r="BU878" s="43"/>
      <c r="BV878" s="43"/>
      <c r="BW878" s="43"/>
      <c r="BX878" s="43"/>
      <c r="BY878" s="43"/>
      <c r="BZ878" s="43"/>
      <c r="CA878" s="43"/>
      <c r="CB878" s="43"/>
      <c r="CC878" s="43"/>
      <c r="CD878" s="43"/>
      <c r="CE878" s="43"/>
      <c r="CF878" s="43"/>
      <c r="CG878" s="43"/>
      <c r="CH878" s="43"/>
      <c r="CI878" s="43"/>
      <c r="CJ878" s="43"/>
      <c r="CK878" s="43"/>
      <c r="CL878" s="43"/>
      <c r="CM878" s="43"/>
      <c r="CN878" s="43"/>
      <c r="CO878" s="43"/>
      <c r="CP878" s="43"/>
      <c r="CQ878" s="43"/>
      <c r="CR878" s="43"/>
      <c r="CS878" s="43"/>
      <c r="CT878" s="43"/>
      <c r="CU878" s="43"/>
      <c r="CV878" s="43"/>
      <c r="CW878" s="43"/>
      <c r="CX878" s="43"/>
      <c r="CY878" s="43"/>
      <c r="CZ878" s="43"/>
      <c r="DA878" s="43"/>
      <c r="DB878" s="43"/>
      <c r="DC878" s="43"/>
    </row>
    <row r="879" spans="1:107" x14ac:dyDescent="0.25">
      <c r="A879" s="41"/>
      <c r="B879" s="41"/>
      <c r="C879" s="41"/>
      <c r="D879" s="42"/>
      <c r="E879" s="42"/>
      <c r="F879" s="42"/>
      <c r="G879" s="42"/>
      <c r="H879" s="42"/>
      <c r="I879" s="42"/>
      <c r="J879" s="42"/>
      <c r="K879" s="42"/>
      <c r="L879" s="42"/>
      <c r="M879" s="42"/>
      <c r="N879" s="42"/>
      <c r="O879" s="42"/>
      <c r="P879" s="42"/>
      <c r="Q879" s="42"/>
      <c r="R879" s="42"/>
      <c r="S879" s="42"/>
      <c r="T879" s="42"/>
      <c r="U879" s="42"/>
      <c r="V879" s="42"/>
      <c r="W879" s="42"/>
      <c r="X879" s="42"/>
      <c r="Y879" s="42"/>
      <c r="Z879" s="42"/>
      <c r="AA879" s="42"/>
      <c r="AB879" s="43"/>
      <c r="AC879" s="43"/>
      <c r="AD879" s="43"/>
      <c r="AE879" s="43"/>
      <c r="AF879" s="43"/>
      <c r="AG879" s="43"/>
      <c r="AH879" s="43"/>
      <c r="AI879" s="43"/>
      <c r="AJ879" s="43"/>
      <c r="AK879" s="43"/>
      <c r="AL879" s="43"/>
      <c r="AM879" s="43"/>
      <c r="AN879" s="43"/>
      <c r="AO879" s="43"/>
      <c r="AP879" s="43"/>
      <c r="AQ879" s="43"/>
      <c r="AR879" s="43"/>
      <c r="AS879" s="43"/>
      <c r="AT879" s="43"/>
      <c r="AU879" s="43"/>
      <c r="AV879" s="43"/>
      <c r="AW879" s="43"/>
      <c r="AX879" s="43"/>
      <c r="AY879" s="43"/>
      <c r="AZ879" s="43"/>
      <c r="BA879" s="43"/>
      <c r="BB879" s="43"/>
      <c r="BC879" s="43"/>
      <c r="BD879" s="43"/>
      <c r="BE879" s="43"/>
      <c r="BF879" s="43"/>
      <c r="BG879" s="43"/>
      <c r="BH879" s="43"/>
      <c r="BI879" s="43"/>
      <c r="BJ879" s="43"/>
      <c r="BK879" s="43"/>
      <c r="BL879" s="43"/>
      <c r="BM879" s="43"/>
      <c r="BN879" s="43"/>
      <c r="BO879" s="43"/>
      <c r="BP879" s="43"/>
      <c r="BQ879" s="43"/>
      <c r="BR879" s="43"/>
      <c r="BS879" s="43"/>
      <c r="BT879" s="43"/>
      <c r="BU879" s="43"/>
      <c r="BV879" s="43"/>
      <c r="BW879" s="43"/>
      <c r="BX879" s="43"/>
      <c r="BY879" s="43"/>
      <c r="BZ879" s="43"/>
      <c r="CA879" s="43"/>
      <c r="CB879" s="43"/>
      <c r="CC879" s="43"/>
      <c r="CD879" s="43"/>
      <c r="CE879" s="43"/>
      <c r="CF879" s="43"/>
      <c r="CG879" s="43"/>
      <c r="CH879" s="43"/>
      <c r="CI879" s="43"/>
      <c r="CJ879" s="43"/>
      <c r="CK879" s="43"/>
      <c r="CL879" s="43"/>
      <c r="CM879" s="43"/>
      <c r="CN879" s="43"/>
      <c r="CO879" s="43"/>
      <c r="CP879" s="43"/>
      <c r="CQ879" s="43"/>
      <c r="CR879" s="43"/>
      <c r="CS879" s="43"/>
      <c r="CT879" s="43"/>
      <c r="CU879" s="43"/>
      <c r="CV879" s="43"/>
      <c r="CW879" s="43"/>
      <c r="CX879" s="43"/>
      <c r="CY879" s="43"/>
      <c r="CZ879" s="43"/>
      <c r="DA879" s="43"/>
      <c r="DB879" s="43"/>
      <c r="DC879" s="43"/>
    </row>
    <row r="880" spans="1:107" x14ac:dyDescent="0.25">
      <c r="A880" s="41"/>
      <c r="B880" s="41"/>
      <c r="C880" s="41"/>
      <c r="D880" s="42"/>
      <c r="E880" s="42"/>
      <c r="F880" s="42"/>
      <c r="G880" s="42"/>
      <c r="H880" s="42"/>
      <c r="I880" s="42"/>
      <c r="J880" s="42"/>
      <c r="K880" s="42"/>
      <c r="L880" s="42"/>
      <c r="M880" s="42"/>
      <c r="N880" s="42"/>
      <c r="O880" s="42"/>
      <c r="P880" s="42"/>
      <c r="Q880" s="42"/>
      <c r="R880" s="42"/>
      <c r="S880" s="42"/>
      <c r="T880" s="42"/>
      <c r="U880" s="42"/>
      <c r="V880" s="42"/>
      <c r="W880" s="42"/>
      <c r="X880" s="42"/>
      <c r="Y880" s="42"/>
      <c r="Z880" s="42"/>
      <c r="AA880" s="42"/>
      <c r="AB880" s="43"/>
      <c r="AC880" s="43"/>
      <c r="AD880" s="43"/>
      <c r="AE880" s="43"/>
      <c r="AF880" s="43"/>
      <c r="AG880" s="43"/>
      <c r="AH880" s="43"/>
      <c r="AI880" s="43"/>
      <c r="AJ880" s="43"/>
      <c r="AK880" s="43"/>
      <c r="AL880" s="43"/>
      <c r="AM880" s="43"/>
      <c r="AN880" s="43"/>
      <c r="AO880" s="43"/>
      <c r="AP880" s="43"/>
      <c r="AQ880" s="43"/>
      <c r="AR880" s="43"/>
      <c r="AS880" s="43"/>
      <c r="AT880" s="43"/>
      <c r="AU880" s="43"/>
      <c r="AV880" s="43"/>
      <c r="AW880" s="43"/>
      <c r="AX880" s="43"/>
      <c r="AY880" s="43"/>
      <c r="AZ880" s="43"/>
      <c r="BA880" s="43"/>
      <c r="BB880" s="43"/>
      <c r="BC880" s="43"/>
      <c r="BD880" s="43"/>
      <c r="BE880" s="43"/>
      <c r="BF880" s="43"/>
      <c r="BG880" s="43"/>
      <c r="BH880" s="43"/>
      <c r="BI880" s="43"/>
      <c r="BJ880" s="43"/>
      <c r="BK880" s="43"/>
      <c r="BL880" s="43"/>
      <c r="BM880" s="43"/>
      <c r="BN880" s="43"/>
      <c r="BO880" s="43"/>
      <c r="BP880" s="43"/>
      <c r="BQ880" s="43"/>
      <c r="BR880" s="43"/>
      <c r="BS880" s="43"/>
      <c r="BT880" s="43"/>
      <c r="BU880" s="43"/>
      <c r="BV880" s="43"/>
      <c r="BW880" s="43"/>
      <c r="BX880" s="43"/>
      <c r="BY880" s="43"/>
      <c r="BZ880" s="43"/>
      <c r="CA880" s="43"/>
      <c r="CB880" s="43"/>
      <c r="CC880" s="43"/>
      <c r="CD880" s="43"/>
      <c r="CE880" s="43"/>
      <c r="CF880" s="43"/>
      <c r="CG880" s="43"/>
      <c r="CH880" s="43"/>
      <c r="CI880" s="43"/>
      <c r="CJ880" s="43"/>
      <c r="CK880" s="43"/>
      <c r="CL880" s="43"/>
      <c r="CM880" s="43"/>
      <c r="CN880" s="43"/>
      <c r="CO880" s="43"/>
      <c r="CP880" s="43"/>
      <c r="CQ880" s="43"/>
      <c r="CR880" s="43"/>
      <c r="CS880" s="43"/>
      <c r="CT880" s="43"/>
      <c r="CU880" s="43"/>
      <c r="CV880" s="43"/>
      <c r="CW880" s="43"/>
      <c r="CX880" s="43"/>
      <c r="CY880" s="43"/>
      <c r="CZ880" s="43"/>
      <c r="DA880" s="43"/>
      <c r="DB880" s="43"/>
      <c r="DC880" s="43"/>
    </row>
    <row r="881" spans="1:107" x14ac:dyDescent="0.25">
      <c r="A881" s="41"/>
      <c r="B881" s="41"/>
      <c r="C881" s="41"/>
      <c r="D881" s="42"/>
      <c r="E881" s="42"/>
      <c r="F881" s="42"/>
      <c r="G881" s="42"/>
      <c r="H881" s="42"/>
      <c r="I881" s="42"/>
      <c r="J881" s="42"/>
      <c r="K881" s="42"/>
      <c r="L881" s="42"/>
      <c r="M881" s="42"/>
      <c r="N881" s="42"/>
      <c r="O881" s="42"/>
      <c r="P881" s="42"/>
      <c r="Q881" s="42"/>
      <c r="R881" s="42"/>
      <c r="S881" s="42"/>
      <c r="T881" s="42"/>
      <c r="U881" s="42"/>
      <c r="V881" s="42"/>
      <c r="W881" s="42"/>
      <c r="X881" s="42"/>
      <c r="Y881" s="42"/>
      <c r="Z881" s="42"/>
      <c r="AA881" s="42"/>
      <c r="AB881" s="43"/>
      <c r="AC881" s="43"/>
      <c r="AD881" s="43"/>
      <c r="AE881" s="43"/>
      <c r="AF881" s="43"/>
      <c r="AG881" s="43"/>
      <c r="AH881" s="43"/>
      <c r="AI881" s="43"/>
      <c r="AJ881" s="43"/>
      <c r="AK881" s="43"/>
      <c r="AL881" s="43"/>
      <c r="AM881" s="43"/>
      <c r="AN881" s="43"/>
      <c r="AO881" s="43"/>
      <c r="AP881" s="43"/>
      <c r="AQ881" s="43"/>
      <c r="AR881" s="43"/>
      <c r="AS881" s="43"/>
      <c r="AT881" s="43"/>
      <c r="AU881" s="43"/>
      <c r="AV881" s="43"/>
      <c r="AW881" s="43"/>
      <c r="AX881" s="43"/>
      <c r="AY881" s="43"/>
      <c r="AZ881" s="43"/>
      <c r="BA881" s="43"/>
      <c r="BB881" s="43"/>
      <c r="BC881" s="43"/>
      <c r="BD881" s="43"/>
      <c r="BE881" s="43"/>
      <c r="BF881" s="43"/>
      <c r="BG881" s="43"/>
      <c r="BH881" s="43"/>
      <c r="BI881" s="43"/>
      <c r="BJ881" s="43"/>
      <c r="BK881" s="43"/>
      <c r="BL881" s="43"/>
      <c r="BM881" s="43"/>
      <c r="BN881" s="43"/>
      <c r="BO881" s="43"/>
      <c r="BP881" s="43"/>
      <c r="BQ881" s="43"/>
      <c r="BR881" s="43"/>
      <c r="BS881" s="43"/>
      <c r="BT881" s="43"/>
      <c r="BU881" s="43"/>
      <c r="BV881" s="43"/>
      <c r="BW881" s="43"/>
      <c r="BX881" s="43"/>
      <c r="BY881" s="43"/>
      <c r="BZ881" s="43"/>
      <c r="CA881" s="43"/>
      <c r="CB881" s="43"/>
      <c r="CC881" s="43"/>
      <c r="CD881" s="43"/>
      <c r="CE881" s="43"/>
      <c r="CF881" s="43"/>
      <c r="CG881" s="43"/>
      <c r="CH881" s="43"/>
      <c r="CI881" s="43"/>
      <c r="CJ881" s="43"/>
      <c r="CK881" s="43"/>
      <c r="CL881" s="43"/>
      <c r="CM881" s="43"/>
      <c r="CN881" s="43"/>
      <c r="CO881" s="43"/>
      <c r="CP881" s="43"/>
      <c r="CQ881" s="43"/>
      <c r="CR881" s="43"/>
      <c r="CS881" s="43"/>
      <c r="CT881" s="43"/>
      <c r="CU881" s="43"/>
      <c r="CV881" s="43"/>
      <c r="CW881" s="43"/>
      <c r="CX881" s="43"/>
      <c r="CY881" s="43"/>
      <c r="CZ881" s="43"/>
      <c r="DA881" s="43"/>
      <c r="DB881" s="43"/>
      <c r="DC881" s="43"/>
    </row>
    <row r="882" spans="1:107" x14ac:dyDescent="0.25">
      <c r="A882" s="41"/>
      <c r="B882" s="41"/>
      <c r="C882" s="41"/>
      <c r="D882" s="42"/>
      <c r="E882" s="42"/>
      <c r="F882" s="42"/>
      <c r="G882" s="42"/>
      <c r="H882" s="42"/>
      <c r="I882" s="42"/>
      <c r="J882" s="42"/>
      <c r="K882" s="42"/>
      <c r="L882" s="42"/>
      <c r="M882" s="42"/>
      <c r="N882" s="42"/>
      <c r="O882" s="42"/>
      <c r="P882" s="42"/>
      <c r="Q882" s="42"/>
      <c r="R882" s="42"/>
      <c r="S882" s="42"/>
      <c r="T882" s="42"/>
      <c r="U882" s="42"/>
      <c r="V882" s="42"/>
      <c r="W882" s="42"/>
      <c r="X882" s="42"/>
      <c r="Y882" s="42"/>
      <c r="Z882" s="42"/>
      <c r="AA882" s="42"/>
      <c r="AB882" s="43"/>
      <c r="AC882" s="43"/>
      <c r="AD882" s="43"/>
      <c r="AE882" s="43"/>
      <c r="AF882" s="43"/>
      <c r="AG882" s="43"/>
      <c r="AH882" s="43"/>
      <c r="AI882" s="43"/>
      <c r="AJ882" s="43"/>
      <c r="AK882" s="43"/>
      <c r="AL882" s="43"/>
      <c r="AM882" s="43"/>
      <c r="AN882" s="43"/>
      <c r="AO882" s="43"/>
      <c r="AP882" s="43"/>
      <c r="AQ882" s="43"/>
      <c r="AR882" s="43"/>
      <c r="AS882" s="43"/>
      <c r="AT882" s="43"/>
      <c r="AU882" s="43"/>
      <c r="AV882" s="43"/>
      <c r="AW882" s="43"/>
      <c r="AX882" s="43"/>
      <c r="AY882" s="43"/>
      <c r="AZ882" s="43"/>
      <c r="BA882" s="43"/>
      <c r="BB882" s="43"/>
      <c r="BC882" s="43"/>
      <c r="BD882" s="43"/>
      <c r="BE882" s="43"/>
      <c r="BF882" s="43"/>
      <c r="BG882" s="43"/>
      <c r="BH882" s="43"/>
      <c r="BI882" s="43"/>
      <c r="BJ882" s="43"/>
      <c r="BK882" s="43"/>
      <c r="BL882" s="43"/>
      <c r="BM882" s="43"/>
      <c r="BN882" s="43"/>
      <c r="BO882" s="43"/>
      <c r="BP882" s="43"/>
      <c r="BQ882" s="43"/>
      <c r="BR882" s="43"/>
      <c r="BS882" s="43"/>
      <c r="BT882" s="43"/>
      <c r="BU882" s="43"/>
      <c r="BV882" s="43"/>
      <c r="BW882" s="43"/>
      <c r="BX882" s="43"/>
      <c r="BY882" s="43"/>
      <c r="BZ882" s="43"/>
      <c r="CA882" s="43"/>
      <c r="CB882" s="43"/>
      <c r="CC882" s="43"/>
      <c r="CD882" s="43"/>
      <c r="CE882" s="43"/>
      <c r="CF882" s="43"/>
      <c r="CG882" s="43"/>
      <c r="CH882" s="43"/>
      <c r="CI882" s="43"/>
      <c r="CJ882" s="43"/>
      <c r="CK882" s="43"/>
      <c r="CL882" s="43"/>
      <c r="CM882" s="43"/>
      <c r="CN882" s="43"/>
      <c r="CO882" s="43"/>
      <c r="CP882" s="43"/>
      <c r="CQ882" s="43"/>
      <c r="CR882" s="43"/>
      <c r="CS882" s="43"/>
      <c r="CT882" s="43"/>
      <c r="CU882" s="43"/>
      <c r="CV882" s="43"/>
      <c r="CW882" s="43"/>
      <c r="CX882" s="43"/>
      <c r="CY882" s="43"/>
      <c r="CZ882" s="43"/>
      <c r="DA882" s="43"/>
      <c r="DB882" s="43"/>
      <c r="DC882" s="43"/>
    </row>
    <row r="883" spans="1:107" x14ac:dyDescent="0.25">
      <c r="A883" s="41"/>
      <c r="B883" s="41"/>
      <c r="C883" s="41"/>
      <c r="D883" s="42"/>
      <c r="E883" s="42"/>
      <c r="F883" s="42"/>
      <c r="G883" s="42"/>
      <c r="H883" s="42"/>
      <c r="I883" s="42"/>
      <c r="J883" s="42"/>
      <c r="K883" s="42"/>
      <c r="L883" s="42"/>
      <c r="M883" s="42"/>
      <c r="N883" s="42"/>
      <c r="O883" s="42"/>
      <c r="P883" s="42"/>
      <c r="Q883" s="42"/>
      <c r="R883" s="42"/>
      <c r="S883" s="42"/>
      <c r="T883" s="42"/>
      <c r="U883" s="42"/>
      <c r="V883" s="42"/>
      <c r="W883" s="42"/>
      <c r="X883" s="42"/>
      <c r="Y883" s="42"/>
      <c r="Z883" s="42"/>
      <c r="AA883" s="42"/>
      <c r="AB883" s="43"/>
      <c r="AC883" s="43"/>
      <c r="AD883" s="43"/>
      <c r="AE883" s="43"/>
      <c r="AF883" s="43"/>
      <c r="AG883" s="43"/>
      <c r="AH883" s="43"/>
      <c r="AI883" s="43"/>
      <c r="AJ883" s="43"/>
      <c r="AK883" s="43"/>
      <c r="AL883" s="43"/>
      <c r="AM883" s="43"/>
      <c r="AN883" s="43"/>
      <c r="AO883" s="43"/>
      <c r="AP883" s="43"/>
      <c r="AQ883" s="43"/>
      <c r="AR883" s="43"/>
      <c r="AS883" s="43"/>
      <c r="AT883" s="43"/>
      <c r="AU883" s="43"/>
      <c r="AV883" s="43"/>
      <c r="AW883" s="43"/>
      <c r="AX883" s="43"/>
      <c r="AY883" s="43"/>
      <c r="AZ883" s="43"/>
      <c r="BA883" s="43"/>
      <c r="BB883" s="43"/>
      <c r="BC883" s="43"/>
      <c r="BD883" s="43"/>
      <c r="BE883" s="43"/>
      <c r="BF883" s="43"/>
      <c r="BG883" s="43"/>
      <c r="BH883" s="43"/>
      <c r="BI883" s="43"/>
      <c r="BJ883" s="43"/>
      <c r="BK883" s="43"/>
      <c r="BL883" s="43"/>
      <c r="BM883" s="43"/>
      <c r="BN883" s="43"/>
      <c r="BO883" s="43"/>
      <c r="BP883" s="43"/>
      <c r="BQ883" s="43"/>
      <c r="BR883" s="43"/>
      <c r="BS883" s="43"/>
      <c r="BT883" s="43"/>
      <c r="BU883" s="43"/>
      <c r="BV883" s="43"/>
      <c r="BW883" s="43"/>
      <c r="BX883" s="43"/>
      <c r="BY883" s="43"/>
      <c r="BZ883" s="43"/>
      <c r="CA883" s="43"/>
      <c r="CB883" s="43"/>
      <c r="CC883" s="43"/>
      <c r="CD883" s="43"/>
      <c r="CE883" s="43"/>
      <c r="CF883" s="43"/>
      <c r="CG883" s="43"/>
      <c r="CH883" s="43"/>
      <c r="CI883" s="43"/>
      <c r="CJ883" s="43"/>
      <c r="CK883" s="43"/>
      <c r="CL883" s="43"/>
      <c r="CM883" s="43"/>
      <c r="CN883" s="43"/>
      <c r="CO883" s="43"/>
      <c r="CP883" s="43"/>
      <c r="CQ883" s="43"/>
      <c r="CR883" s="43"/>
      <c r="CS883" s="43"/>
      <c r="CT883" s="43"/>
      <c r="CU883" s="43"/>
      <c r="CV883" s="43"/>
      <c r="CW883" s="43"/>
      <c r="CX883" s="43"/>
      <c r="CY883" s="43"/>
      <c r="CZ883" s="43"/>
      <c r="DA883" s="43"/>
      <c r="DB883" s="43"/>
      <c r="DC883" s="43"/>
    </row>
    <row r="884" spans="1:107" x14ac:dyDescent="0.25">
      <c r="A884" s="41"/>
      <c r="B884" s="41"/>
      <c r="C884" s="41"/>
      <c r="D884" s="42"/>
      <c r="E884" s="42"/>
      <c r="F884" s="42"/>
      <c r="G884" s="42"/>
      <c r="H884" s="42"/>
      <c r="I884" s="42"/>
      <c r="J884" s="42"/>
      <c r="K884" s="42"/>
      <c r="L884" s="42"/>
      <c r="M884" s="42"/>
      <c r="N884" s="42"/>
      <c r="O884" s="42"/>
      <c r="P884" s="42"/>
      <c r="Q884" s="42"/>
      <c r="R884" s="42"/>
      <c r="S884" s="42"/>
      <c r="T884" s="42"/>
      <c r="U884" s="42"/>
      <c r="V884" s="42"/>
      <c r="W884" s="42"/>
      <c r="X884" s="42"/>
      <c r="Y884" s="42"/>
      <c r="Z884" s="42"/>
      <c r="AA884" s="42"/>
      <c r="AB884" s="43"/>
      <c r="AC884" s="43"/>
      <c r="AD884" s="43"/>
      <c r="AE884" s="43"/>
      <c r="AF884" s="43"/>
      <c r="AG884" s="43"/>
      <c r="AH884" s="43"/>
      <c r="AI884" s="43"/>
      <c r="AJ884" s="43"/>
      <c r="AK884" s="43"/>
      <c r="AL884" s="43"/>
      <c r="AM884" s="43"/>
      <c r="AN884" s="43"/>
      <c r="AO884" s="43"/>
      <c r="AP884" s="43"/>
      <c r="AQ884" s="43"/>
      <c r="AR884" s="43"/>
      <c r="AS884" s="43"/>
      <c r="AT884" s="43"/>
      <c r="AU884" s="43"/>
      <c r="AV884" s="43"/>
      <c r="AW884" s="43"/>
      <c r="AX884" s="43"/>
      <c r="AY884" s="43"/>
      <c r="AZ884" s="43"/>
      <c r="BA884" s="43"/>
      <c r="BB884" s="43"/>
      <c r="BC884" s="43"/>
      <c r="BD884" s="43"/>
      <c r="BE884" s="43"/>
      <c r="BF884" s="43"/>
      <c r="BG884" s="43"/>
      <c r="BH884" s="43"/>
      <c r="BI884" s="43"/>
      <c r="BJ884" s="43"/>
      <c r="BK884" s="43"/>
      <c r="BL884" s="43"/>
      <c r="BM884" s="43"/>
      <c r="BN884" s="43"/>
      <c r="BO884" s="43"/>
      <c r="BP884" s="43"/>
      <c r="BQ884" s="43"/>
      <c r="BR884" s="43"/>
      <c r="BS884" s="43"/>
      <c r="BT884" s="43"/>
      <c r="BU884" s="43"/>
      <c r="BV884" s="43"/>
      <c r="BW884" s="43"/>
      <c r="BX884" s="43"/>
      <c r="BY884" s="43"/>
      <c r="BZ884" s="43"/>
      <c r="CA884" s="43"/>
      <c r="CB884" s="43"/>
      <c r="CC884" s="43"/>
      <c r="CD884" s="43"/>
      <c r="CE884" s="43"/>
      <c r="CF884" s="43"/>
      <c r="CG884" s="43"/>
      <c r="CH884" s="43"/>
      <c r="CI884" s="43"/>
      <c r="CJ884" s="43"/>
      <c r="CK884" s="43"/>
      <c r="CL884" s="43"/>
      <c r="CM884" s="43"/>
      <c r="CN884" s="43"/>
      <c r="CO884" s="43"/>
      <c r="CP884" s="43"/>
      <c r="CQ884" s="43"/>
      <c r="CR884" s="43"/>
      <c r="CS884" s="43"/>
      <c r="CT884" s="43"/>
      <c r="CU884" s="43"/>
      <c r="CV884" s="43"/>
      <c r="CW884" s="43"/>
      <c r="CX884" s="43"/>
      <c r="CY884" s="43"/>
      <c r="CZ884" s="43"/>
      <c r="DA884" s="43"/>
      <c r="DB884" s="43"/>
      <c r="DC884" s="43"/>
    </row>
    <row r="885" spans="1:107" x14ac:dyDescent="0.25">
      <c r="A885" s="41"/>
      <c r="B885" s="41"/>
      <c r="C885" s="41"/>
      <c r="D885" s="42"/>
      <c r="E885" s="42"/>
      <c r="F885" s="42"/>
      <c r="G885" s="42"/>
      <c r="H885" s="42"/>
      <c r="I885" s="42"/>
      <c r="J885" s="42"/>
      <c r="K885" s="42"/>
      <c r="L885" s="42"/>
      <c r="M885" s="42"/>
      <c r="N885" s="42"/>
      <c r="O885" s="42"/>
      <c r="P885" s="42"/>
      <c r="Q885" s="42"/>
      <c r="R885" s="42"/>
      <c r="S885" s="42"/>
      <c r="T885" s="42"/>
      <c r="U885" s="42"/>
      <c r="V885" s="42"/>
      <c r="W885" s="42"/>
      <c r="X885" s="42"/>
      <c r="Y885" s="42"/>
      <c r="Z885" s="42"/>
      <c r="AA885" s="42"/>
      <c r="AB885" s="43"/>
      <c r="AC885" s="43"/>
      <c r="AD885" s="43"/>
      <c r="AE885" s="43"/>
      <c r="AF885" s="43"/>
      <c r="AG885" s="43"/>
      <c r="AH885" s="43"/>
      <c r="AI885" s="43"/>
      <c r="AJ885" s="43"/>
      <c r="AK885" s="43"/>
      <c r="AL885" s="43"/>
      <c r="AM885" s="43"/>
      <c r="AN885" s="43"/>
      <c r="AO885" s="43"/>
      <c r="AP885" s="43"/>
      <c r="AQ885" s="43"/>
      <c r="AR885" s="43"/>
      <c r="AS885" s="43"/>
      <c r="AT885" s="43"/>
      <c r="AU885" s="43"/>
      <c r="AV885" s="43"/>
      <c r="AW885" s="43"/>
      <c r="AX885" s="43"/>
      <c r="AY885" s="43"/>
      <c r="AZ885" s="43"/>
      <c r="BA885" s="43"/>
      <c r="BB885" s="43"/>
      <c r="BC885" s="43"/>
      <c r="BD885" s="43"/>
      <c r="BE885" s="43"/>
      <c r="BF885" s="43"/>
      <c r="BG885" s="43"/>
      <c r="BH885" s="43"/>
      <c r="BI885" s="43"/>
      <c r="BJ885" s="43"/>
      <c r="BK885" s="43"/>
      <c r="BL885" s="43"/>
      <c r="BM885" s="43"/>
      <c r="BN885" s="43"/>
      <c r="BO885" s="43"/>
      <c r="BP885" s="43"/>
      <c r="BQ885" s="43"/>
      <c r="BR885" s="43"/>
      <c r="BS885" s="43"/>
      <c r="BT885" s="43"/>
      <c r="BU885" s="43"/>
      <c r="BV885" s="43"/>
      <c r="BW885" s="43"/>
      <c r="BX885" s="43"/>
      <c r="BY885" s="43"/>
      <c r="BZ885" s="43"/>
      <c r="CA885" s="43"/>
      <c r="CB885" s="43"/>
      <c r="CC885" s="43"/>
      <c r="CD885" s="43"/>
      <c r="CE885" s="43"/>
      <c r="CF885" s="43"/>
      <c r="CG885" s="43"/>
      <c r="CH885" s="43"/>
      <c r="CI885" s="43"/>
      <c r="CJ885" s="43"/>
      <c r="CK885" s="43"/>
      <c r="CL885" s="43"/>
      <c r="CM885" s="43"/>
      <c r="CN885" s="43"/>
      <c r="CO885" s="43"/>
      <c r="CP885" s="43"/>
      <c r="CQ885" s="43"/>
      <c r="CR885" s="43"/>
      <c r="CS885" s="43"/>
      <c r="CT885" s="43"/>
      <c r="CU885" s="43"/>
      <c r="CV885" s="43"/>
      <c r="CW885" s="43"/>
      <c r="CX885" s="43"/>
      <c r="CY885" s="43"/>
      <c r="CZ885" s="43"/>
      <c r="DA885" s="43"/>
      <c r="DB885" s="43"/>
      <c r="DC885" s="43"/>
    </row>
    <row r="886" spans="1:107" x14ac:dyDescent="0.25">
      <c r="A886" s="41"/>
      <c r="B886" s="41"/>
      <c r="C886" s="41"/>
      <c r="D886" s="42"/>
      <c r="E886" s="42"/>
      <c r="F886" s="42"/>
      <c r="G886" s="42"/>
      <c r="H886" s="42"/>
      <c r="I886" s="42"/>
      <c r="J886" s="42"/>
      <c r="K886" s="42"/>
      <c r="L886" s="42"/>
      <c r="M886" s="42"/>
      <c r="N886" s="42"/>
      <c r="O886" s="42"/>
      <c r="P886" s="42"/>
      <c r="Q886" s="42"/>
      <c r="R886" s="42"/>
      <c r="S886" s="42"/>
      <c r="T886" s="42"/>
      <c r="U886" s="42"/>
      <c r="V886" s="42"/>
      <c r="W886" s="42"/>
      <c r="X886" s="42"/>
      <c r="Y886" s="42"/>
      <c r="Z886" s="42"/>
      <c r="AA886" s="42"/>
      <c r="AB886" s="43"/>
      <c r="AC886" s="43"/>
      <c r="AD886" s="43"/>
      <c r="AE886" s="43"/>
      <c r="AF886" s="43"/>
      <c r="AG886" s="43"/>
      <c r="AH886" s="43"/>
      <c r="AI886" s="43"/>
      <c r="AJ886" s="43"/>
      <c r="AK886" s="43"/>
      <c r="AL886" s="43"/>
      <c r="AM886" s="43"/>
      <c r="AN886" s="43"/>
      <c r="AO886" s="43"/>
      <c r="AP886" s="43"/>
      <c r="AQ886" s="43"/>
      <c r="AR886" s="43"/>
      <c r="AS886" s="43"/>
      <c r="AT886" s="43"/>
      <c r="AU886" s="43"/>
      <c r="AV886" s="43"/>
      <c r="AW886" s="43"/>
      <c r="AX886" s="43"/>
      <c r="AY886" s="43"/>
      <c r="AZ886" s="43"/>
      <c r="BA886" s="43"/>
      <c r="BB886" s="43"/>
      <c r="BC886" s="43"/>
      <c r="BD886" s="43"/>
      <c r="BE886" s="43"/>
      <c r="BF886" s="43"/>
      <c r="BG886" s="43"/>
      <c r="BH886" s="43"/>
      <c r="BI886" s="43"/>
      <c r="BJ886" s="43"/>
      <c r="BK886" s="43"/>
      <c r="BL886" s="43"/>
      <c r="BM886" s="43"/>
      <c r="BN886" s="43"/>
      <c r="BO886" s="43"/>
      <c r="BP886" s="43"/>
      <c r="BQ886" s="43"/>
      <c r="BR886" s="43"/>
      <c r="BS886" s="43"/>
      <c r="BT886" s="43"/>
      <c r="BU886" s="43"/>
      <c r="BV886" s="43"/>
      <c r="BW886" s="43"/>
      <c r="BX886" s="43"/>
      <c r="BY886" s="43"/>
      <c r="BZ886" s="43"/>
      <c r="CA886" s="43"/>
      <c r="CB886" s="43"/>
      <c r="CC886" s="43"/>
      <c r="CD886" s="43"/>
      <c r="CE886" s="43"/>
      <c r="CF886" s="43"/>
      <c r="CG886" s="43"/>
      <c r="CH886" s="43"/>
      <c r="CI886" s="43"/>
      <c r="CJ886" s="43"/>
      <c r="CK886" s="43"/>
      <c r="CL886" s="43"/>
      <c r="CM886" s="43"/>
      <c r="CN886" s="43"/>
      <c r="CO886" s="43"/>
      <c r="CP886" s="43"/>
      <c r="CQ886" s="43"/>
      <c r="CR886" s="43"/>
      <c r="CS886" s="43"/>
      <c r="CT886" s="43"/>
      <c r="CU886" s="43"/>
      <c r="CV886" s="43"/>
      <c r="CW886" s="43"/>
      <c r="CX886" s="43"/>
      <c r="CY886" s="43"/>
      <c r="CZ886" s="43"/>
      <c r="DA886" s="43"/>
      <c r="DB886" s="43"/>
      <c r="DC886" s="43"/>
    </row>
    <row r="887" spans="1:107" x14ac:dyDescent="0.25">
      <c r="A887" s="41"/>
      <c r="B887" s="41"/>
      <c r="C887" s="41"/>
      <c r="D887" s="42"/>
      <c r="E887" s="42"/>
      <c r="F887" s="42"/>
      <c r="G887" s="42"/>
      <c r="H887" s="42"/>
      <c r="I887" s="42"/>
      <c r="J887" s="42"/>
      <c r="K887" s="42"/>
      <c r="L887" s="42"/>
      <c r="M887" s="42"/>
      <c r="N887" s="42"/>
      <c r="O887" s="42"/>
      <c r="P887" s="42"/>
      <c r="Q887" s="42"/>
      <c r="R887" s="42"/>
      <c r="S887" s="42"/>
      <c r="T887" s="42"/>
      <c r="U887" s="42"/>
      <c r="V887" s="42"/>
      <c r="W887" s="42"/>
      <c r="X887" s="42"/>
      <c r="Y887" s="42"/>
      <c r="Z887" s="42"/>
      <c r="AA887" s="42"/>
      <c r="AB887" s="43"/>
      <c r="AC887" s="43"/>
      <c r="AD887" s="43"/>
      <c r="AE887" s="43"/>
      <c r="AF887" s="43"/>
      <c r="AG887" s="43"/>
      <c r="AH887" s="43"/>
      <c r="AI887" s="43"/>
      <c r="AJ887" s="43"/>
      <c r="AK887" s="43"/>
      <c r="AL887" s="43"/>
      <c r="AM887" s="43"/>
      <c r="AN887" s="43"/>
      <c r="AO887" s="43"/>
      <c r="AP887" s="43"/>
      <c r="AQ887" s="43"/>
      <c r="AR887" s="43"/>
      <c r="AS887" s="43"/>
      <c r="AT887" s="43"/>
      <c r="AU887" s="43"/>
      <c r="AV887" s="43"/>
      <c r="AW887" s="43"/>
      <c r="AX887" s="43"/>
      <c r="AY887" s="43"/>
      <c r="AZ887" s="43"/>
      <c r="BA887" s="43"/>
      <c r="BB887" s="43"/>
      <c r="BC887" s="43"/>
      <c r="BD887" s="43"/>
      <c r="BE887" s="43"/>
      <c r="BF887" s="43"/>
      <c r="BG887" s="43"/>
      <c r="BH887" s="43"/>
      <c r="BI887" s="43"/>
      <c r="BJ887" s="43"/>
      <c r="BK887" s="43"/>
      <c r="BL887" s="43"/>
      <c r="BM887" s="43"/>
      <c r="BN887" s="43"/>
      <c r="BO887" s="43"/>
      <c r="BP887" s="43"/>
      <c r="BQ887" s="43"/>
      <c r="BR887" s="43"/>
      <c r="BS887" s="43"/>
      <c r="BT887" s="43"/>
      <c r="BU887" s="43"/>
      <c r="BV887" s="43"/>
      <c r="BW887" s="43"/>
      <c r="BX887" s="43"/>
      <c r="BY887" s="43"/>
      <c r="BZ887" s="43"/>
      <c r="CA887" s="43"/>
      <c r="CB887" s="43"/>
      <c r="CC887" s="43"/>
      <c r="CD887" s="43"/>
      <c r="CE887" s="43"/>
      <c r="CF887" s="43"/>
      <c r="CG887" s="43"/>
      <c r="CH887" s="43"/>
      <c r="CI887" s="43"/>
      <c r="CJ887" s="43"/>
      <c r="CK887" s="43"/>
      <c r="CL887" s="43"/>
      <c r="CM887" s="43"/>
      <c r="CN887" s="43"/>
      <c r="CO887" s="43"/>
      <c r="CP887" s="43"/>
      <c r="CQ887" s="43"/>
      <c r="CR887" s="43"/>
      <c r="CS887" s="43"/>
      <c r="CT887" s="43"/>
      <c r="CU887" s="43"/>
      <c r="CV887" s="43"/>
      <c r="CW887" s="43"/>
      <c r="CX887" s="43"/>
      <c r="CY887" s="43"/>
      <c r="CZ887" s="43"/>
      <c r="DA887" s="43"/>
      <c r="DB887" s="43"/>
      <c r="DC887" s="43"/>
    </row>
    <row r="888" spans="1:107" x14ac:dyDescent="0.25">
      <c r="A888" s="41"/>
      <c r="B888" s="41"/>
      <c r="C888" s="41"/>
      <c r="D888" s="42"/>
      <c r="E888" s="42"/>
      <c r="F888" s="42"/>
      <c r="G888" s="42"/>
      <c r="H888" s="42"/>
      <c r="I888" s="42"/>
      <c r="J888" s="42"/>
      <c r="K888" s="42"/>
      <c r="L888" s="42"/>
      <c r="M888" s="42"/>
      <c r="N888" s="42"/>
      <c r="O888" s="42"/>
      <c r="P888" s="42"/>
      <c r="Q888" s="42"/>
      <c r="R888" s="42"/>
      <c r="S888" s="42"/>
      <c r="T888" s="42"/>
      <c r="U888" s="42"/>
      <c r="V888" s="42"/>
      <c r="W888" s="42"/>
      <c r="X888" s="42"/>
      <c r="Y888" s="42"/>
      <c r="Z888" s="42"/>
      <c r="AA888" s="42"/>
      <c r="AB888" s="43"/>
      <c r="AC888" s="43"/>
      <c r="AD888" s="43"/>
      <c r="AE888" s="43"/>
      <c r="AF888" s="43"/>
      <c r="AG888" s="43"/>
      <c r="AH888" s="43"/>
      <c r="AI888" s="43"/>
      <c r="AJ888" s="43"/>
      <c r="AK888" s="43"/>
      <c r="AL888" s="43"/>
      <c r="AM888" s="43"/>
      <c r="AN888" s="43"/>
      <c r="AO888" s="43"/>
      <c r="AP888" s="43"/>
      <c r="AQ888" s="43"/>
      <c r="AR888" s="43"/>
      <c r="AS888" s="43"/>
      <c r="AT888" s="43"/>
      <c r="AU888" s="43"/>
      <c r="AV888" s="43"/>
      <c r="AW888" s="43"/>
      <c r="AX888" s="43"/>
      <c r="AY888" s="43"/>
      <c r="AZ888" s="43"/>
      <c r="BA888" s="43"/>
      <c r="BB888" s="43"/>
      <c r="BC888" s="43"/>
      <c r="BD888" s="43"/>
      <c r="BE888" s="43"/>
      <c r="BF888" s="43"/>
      <c r="BG888" s="43"/>
      <c r="BH888" s="43"/>
      <c r="BI888" s="43"/>
      <c r="BJ888" s="43"/>
      <c r="BK888" s="43"/>
      <c r="BL888" s="43"/>
      <c r="BM888" s="43"/>
      <c r="BN888" s="43"/>
      <c r="BO888" s="43"/>
      <c r="BP888" s="43"/>
      <c r="BQ888" s="43"/>
      <c r="BR888" s="43"/>
      <c r="BS888" s="43"/>
      <c r="BT888" s="43"/>
      <c r="BU888" s="43"/>
      <c r="BV888" s="43"/>
      <c r="BW888" s="43"/>
      <c r="BX888" s="43"/>
      <c r="BY888" s="43"/>
      <c r="BZ888" s="43"/>
      <c r="CA888" s="43"/>
      <c r="CB888" s="43"/>
      <c r="CC888" s="43"/>
      <c r="CD888" s="43"/>
      <c r="CE888" s="43"/>
      <c r="CF888" s="43"/>
      <c r="CG888" s="43"/>
      <c r="CH888" s="43"/>
      <c r="CI888" s="43"/>
      <c r="CJ888" s="43"/>
      <c r="CK888" s="43"/>
      <c r="CL888" s="43"/>
      <c r="CM888" s="43"/>
      <c r="CN888" s="43"/>
      <c r="CO888" s="43"/>
      <c r="CP888" s="43"/>
      <c r="CQ888" s="43"/>
      <c r="CR888" s="43"/>
      <c r="CS888" s="43"/>
      <c r="CT888" s="43"/>
      <c r="CU888" s="43"/>
      <c r="CV888" s="43"/>
      <c r="CW888" s="43"/>
      <c r="CX888" s="43"/>
      <c r="CY888" s="43"/>
      <c r="CZ888" s="43"/>
      <c r="DA888" s="43"/>
      <c r="DB888" s="43"/>
      <c r="DC888" s="43"/>
    </row>
    <row r="889" spans="1:107" x14ac:dyDescent="0.25">
      <c r="A889" s="41"/>
      <c r="B889" s="41"/>
      <c r="C889" s="41"/>
      <c r="D889" s="42"/>
      <c r="E889" s="42"/>
      <c r="F889" s="42"/>
      <c r="G889" s="42"/>
      <c r="H889" s="42"/>
      <c r="I889" s="42"/>
      <c r="J889" s="42"/>
      <c r="K889" s="42"/>
      <c r="L889" s="42"/>
      <c r="M889" s="42"/>
      <c r="N889" s="42"/>
      <c r="O889" s="42"/>
      <c r="P889" s="42"/>
      <c r="Q889" s="42"/>
      <c r="R889" s="42"/>
      <c r="S889" s="42"/>
      <c r="T889" s="42"/>
      <c r="U889" s="42"/>
      <c r="V889" s="42"/>
      <c r="W889" s="42"/>
      <c r="X889" s="42"/>
      <c r="Y889" s="42"/>
      <c r="Z889" s="42"/>
      <c r="AA889" s="42"/>
      <c r="AB889" s="43"/>
      <c r="AC889" s="43"/>
      <c r="AD889" s="43"/>
      <c r="AE889" s="43"/>
      <c r="AF889" s="43"/>
      <c r="AG889" s="43"/>
      <c r="AH889" s="43"/>
      <c r="AI889" s="43"/>
      <c r="AJ889" s="43"/>
      <c r="AK889" s="43"/>
      <c r="AL889" s="43"/>
      <c r="AM889" s="43"/>
      <c r="AN889" s="43"/>
      <c r="AO889" s="43"/>
      <c r="AP889" s="43"/>
      <c r="AQ889" s="43"/>
      <c r="AR889" s="43"/>
      <c r="AS889" s="43"/>
      <c r="AT889" s="43"/>
      <c r="AU889" s="43"/>
      <c r="AV889" s="43"/>
      <c r="AW889" s="43"/>
      <c r="AX889" s="43"/>
      <c r="AY889" s="43"/>
      <c r="AZ889" s="43"/>
      <c r="BA889" s="43"/>
      <c r="BB889" s="43"/>
      <c r="BC889" s="43"/>
      <c r="BD889" s="43"/>
      <c r="BE889" s="43"/>
      <c r="BF889" s="43"/>
      <c r="BG889" s="43"/>
      <c r="BH889" s="43"/>
      <c r="BI889" s="43"/>
      <c r="BJ889" s="43"/>
      <c r="BK889" s="43"/>
      <c r="BL889" s="43"/>
      <c r="BM889" s="43"/>
      <c r="BN889" s="43"/>
      <c r="BO889" s="43"/>
      <c r="BP889" s="43"/>
      <c r="BQ889" s="43"/>
      <c r="BR889" s="43"/>
      <c r="BS889" s="43"/>
      <c r="BT889" s="43"/>
      <c r="BU889" s="43"/>
      <c r="BV889" s="43"/>
      <c r="BW889" s="43"/>
      <c r="BX889" s="43"/>
      <c r="BY889" s="43"/>
      <c r="BZ889" s="43"/>
      <c r="CA889" s="43"/>
      <c r="CB889" s="43"/>
      <c r="CC889" s="43"/>
      <c r="CD889" s="43"/>
      <c r="CE889" s="43"/>
      <c r="CF889" s="43"/>
      <c r="CG889" s="43"/>
      <c r="CH889" s="43"/>
      <c r="CI889" s="43"/>
      <c r="CJ889" s="43"/>
      <c r="CK889" s="43"/>
      <c r="CL889" s="43"/>
      <c r="CM889" s="43"/>
      <c r="CN889" s="43"/>
      <c r="CO889" s="43"/>
      <c r="CP889" s="43"/>
      <c r="CQ889" s="43"/>
      <c r="CR889" s="43"/>
      <c r="CS889" s="43"/>
      <c r="CT889" s="43"/>
      <c r="CU889" s="43"/>
      <c r="CV889" s="43"/>
      <c r="CW889" s="43"/>
      <c r="CX889" s="43"/>
      <c r="CY889" s="43"/>
      <c r="CZ889" s="43"/>
      <c r="DA889" s="43"/>
      <c r="DB889" s="43"/>
      <c r="DC889" s="43"/>
    </row>
    <row r="890" spans="1:107" x14ac:dyDescent="0.25">
      <c r="A890" s="41"/>
      <c r="B890" s="41"/>
      <c r="C890" s="41"/>
      <c r="D890" s="42"/>
      <c r="E890" s="42"/>
      <c r="F890" s="42"/>
      <c r="G890" s="42"/>
      <c r="H890" s="42"/>
      <c r="I890" s="42"/>
      <c r="J890" s="42"/>
      <c r="K890" s="42"/>
      <c r="L890" s="42"/>
      <c r="M890" s="42"/>
      <c r="N890" s="42"/>
      <c r="O890" s="42"/>
      <c r="P890" s="42"/>
      <c r="Q890" s="42"/>
      <c r="R890" s="42"/>
      <c r="S890" s="42"/>
      <c r="T890" s="42"/>
      <c r="U890" s="42"/>
      <c r="V890" s="42"/>
      <c r="W890" s="42"/>
      <c r="X890" s="42"/>
      <c r="Y890" s="42"/>
      <c r="Z890" s="42"/>
      <c r="AA890" s="42"/>
      <c r="AB890" s="43"/>
      <c r="AC890" s="43"/>
      <c r="AD890" s="43"/>
      <c r="AE890" s="43"/>
      <c r="AF890" s="43"/>
      <c r="AG890" s="43"/>
      <c r="AH890" s="43"/>
      <c r="AI890" s="43"/>
      <c r="AJ890" s="43"/>
      <c r="AK890" s="43"/>
      <c r="AL890" s="43"/>
      <c r="AM890" s="43"/>
      <c r="AN890" s="43"/>
      <c r="AO890" s="43"/>
      <c r="AP890" s="43"/>
      <c r="AQ890" s="43"/>
      <c r="AR890" s="43"/>
      <c r="AS890" s="43"/>
      <c r="AT890" s="43"/>
      <c r="AU890" s="43"/>
      <c r="AV890" s="43"/>
      <c r="AW890" s="43"/>
      <c r="AX890" s="43"/>
      <c r="AY890" s="43"/>
      <c r="AZ890" s="43"/>
      <c r="BA890" s="43"/>
      <c r="BB890" s="43"/>
      <c r="BC890" s="43"/>
      <c r="BD890" s="43"/>
      <c r="BE890" s="43"/>
      <c r="BF890" s="43"/>
      <c r="BG890" s="43"/>
      <c r="BH890" s="43"/>
      <c r="BI890" s="43"/>
      <c r="BJ890" s="43"/>
      <c r="BK890" s="43"/>
      <c r="BL890" s="43"/>
      <c r="BM890" s="43"/>
      <c r="BN890" s="43"/>
      <c r="BO890" s="43"/>
      <c r="BP890" s="43"/>
      <c r="BQ890" s="43"/>
      <c r="BR890" s="43"/>
      <c r="BS890" s="43"/>
      <c r="BT890" s="43"/>
      <c r="BU890" s="43"/>
      <c r="BV890" s="43"/>
      <c r="BW890" s="43"/>
      <c r="BX890" s="43"/>
      <c r="BY890" s="43"/>
      <c r="BZ890" s="43"/>
      <c r="CA890" s="43"/>
      <c r="CB890" s="43"/>
      <c r="CC890" s="43"/>
      <c r="CD890" s="43"/>
      <c r="CE890" s="43"/>
      <c r="CF890" s="43"/>
      <c r="CG890" s="43"/>
      <c r="CH890" s="43"/>
      <c r="CI890" s="43"/>
      <c r="CJ890" s="43"/>
      <c r="CK890" s="43"/>
      <c r="CL890" s="43"/>
      <c r="CM890" s="43"/>
      <c r="CN890" s="43"/>
      <c r="CO890" s="43"/>
      <c r="CP890" s="43"/>
      <c r="CQ890" s="43"/>
      <c r="CR890" s="43"/>
      <c r="CS890" s="43"/>
      <c r="CT890" s="43"/>
      <c r="CU890" s="43"/>
      <c r="CV890" s="43"/>
      <c r="CW890" s="43"/>
      <c r="CX890" s="43"/>
      <c r="CY890" s="43"/>
      <c r="CZ890" s="43"/>
      <c r="DA890" s="43"/>
      <c r="DB890" s="43"/>
      <c r="DC890" s="43"/>
    </row>
    <row r="891" spans="1:107" x14ac:dyDescent="0.25">
      <c r="A891" s="41"/>
      <c r="B891" s="41"/>
      <c r="C891" s="41"/>
      <c r="D891" s="42"/>
      <c r="E891" s="42"/>
      <c r="F891" s="42"/>
      <c r="G891" s="42"/>
      <c r="H891" s="42"/>
      <c r="I891" s="42"/>
      <c r="J891" s="42"/>
      <c r="K891" s="42"/>
      <c r="L891" s="42"/>
      <c r="M891" s="42"/>
      <c r="N891" s="42"/>
      <c r="O891" s="42"/>
      <c r="P891" s="42"/>
      <c r="Q891" s="42"/>
      <c r="R891" s="42"/>
      <c r="S891" s="42"/>
      <c r="T891" s="42"/>
      <c r="U891" s="42"/>
      <c r="V891" s="42"/>
      <c r="W891" s="42"/>
      <c r="X891" s="42"/>
      <c r="Y891" s="42"/>
      <c r="Z891" s="42"/>
      <c r="AA891" s="42"/>
      <c r="AB891" s="43"/>
      <c r="AC891" s="43"/>
      <c r="AD891" s="43"/>
      <c r="AE891" s="43"/>
      <c r="AF891" s="43"/>
      <c r="AG891" s="43"/>
      <c r="AH891" s="43"/>
      <c r="AI891" s="43"/>
      <c r="AJ891" s="43"/>
      <c r="AK891" s="43"/>
      <c r="AL891" s="43"/>
      <c r="AM891" s="43"/>
      <c r="AN891" s="43"/>
      <c r="AO891" s="43"/>
      <c r="AP891" s="43"/>
      <c r="AQ891" s="43"/>
      <c r="AR891" s="43"/>
      <c r="AS891" s="43"/>
      <c r="AT891" s="43"/>
      <c r="AU891" s="43"/>
      <c r="AV891" s="43"/>
      <c r="AW891" s="43"/>
      <c r="AX891" s="43"/>
      <c r="AY891" s="43"/>
      <c r="AZ891" s="43"/>
      <c r="BA891" s="43"/>
      <c r="BB891" s="43"/>
      <c r="BC891" s="43"/>
      <c r="BD891" s="43"/>
      <c r="BE891" s="43"/>
      <c r="BF891" s="43"/>
      <c r="BG891" s="43"/>
      <c r="BH891" s="43"/>
      <c r="BI891" s="43"/>
      <c r="BJ891" s="43"/>
      <c r="BK891" s="43"/>
      <c r="BL891" s="43"/>
      <c r="BM891" s="43"/>
      <c r="BN891" s="43"/>
      <c r="BO891" s="43"/>
      <c r="BP891" s="43"/>
      <c r="BQ891" s="43"/>
      <c r="BR891" s="43"/>
      <c r="BS891" s="43"/>
      <c r="BT891" s="43"/>
      <c r="BU891" s="43"/>
      <c r="BV891" s="43"/>
      <c r="BW891" s="43"/>
      <c r="BX891" s="43"/>
      <c r="BY891" s="43"/>
      <c r="BZ891" s="43"/>
      <c r="CA891" s="43"/>
      <c r="CB891" s="43"/>
      <c r="CC891" s="43"/>
      <c r="CD891" s="43"/>
      <c r="CE891" s="43"/>
      <c r="CF891" s="43"/>
      <c r="CG891" s="43"/>
      <c r="CH891" s="43"/>
      <c r="CI891" s="43"/>
      <c r="CJ891" s="43"/>
      <c r="CK891" s="43"/>
      <c r="CL891" s="43"/>
      <c r="CM891" s="43"/>
      <c r="CN891" s="43"/>
      <c r="CO891" s="43"/>
      <c r="CP891" s="43"/>
      <c r="CQ891" s="43"/>
      <c r="CR891" s="43"/>
      <c r="CS891" s="43"/>
      <c r="CT891" s="43"/>
      <c r="CU891" s="43"/>
      <c r="CV891" s="43"/>
      <c r="CW891" s="43"/>
      <c r="CX891" s="43"/>
      <c r="CY891" s="43"/>
      <c r="CZ891" s="43"/>
      <c r="DA891" s="43"/>
      <c r="DB891" s="43"/>
      <c r="DC891" s="43"/>
    </row>
    <row r="892" spans="1:107" x14ac:dyDescent="0.25">
      <c r="A892" s="41"/>
      <c r="B892" s="41"/>
      <c r="C892" s="41"/>
      <c r="D892" s="42"/>
      <c r="E892" s="42"/>
      <c r="F892" s="42"/>
      <c r="G892" s="42"/>
      <c r="H892" s="42"/>
      <c r="I892" s="42"/>
      <c r="J892" s="42"/>
      <c r="K892" s="42"/>
      <c r="L892" s="42"/>
      <c r="M892" s="42"/>
      <c r="N892" s="42"/>
      <c r="O892" s="42"/>
      <c r="P892" s="42"/>
      <c r="Q892" s="42"/>
      <c r="R892" s="42"/>
      <c r="S892" s="42"/>
      <c r="T892" s="42"/>
      <c r="U892" s="42"/>
      <c r="V892" s="42"/>
      <c r="W892" s="42"/>
      <c r="X892" s="42"/>
      <c r="Y892" s="42"/>
      <c r="Z892" s="42"/>
      <c r="AA892" s="42"/>
      <c r="AB892" s="43"/>
      <c r="AC892" s="43"/>
      <c r="AD892" s="43"/>
      <c r="AE892" s="43"/>
      <c r="AF892" s="43"/>
      <c r="AG892" s="43"/>
      <c r="AH892" s="43"/>
      <c r="AI892" s="43"/>
      <c r="AJ892" s="43"/>
      <c r="AK892" s="43"/>
      <c r="AL892" s="43"/>
      <c r="AM892" s="43"/>
      <c r="AN892" s="43"/>
      <c r="AO892" s="43"/>
      <c r="AP892" s="43"/>
      <c r="AQ892" s="43"/>
      <c r="AR892" s="43"/>
      <c r="AS892" s="43"/>
      <c r="AT892" s="43"/>
      <c r="AU892" s="43"/>
      <c r="AV892" s="43"/>
      <c r="AW892" s="43"/>
      <c r="AX892" s="43"/>
      <c r="AY892" s="43"/>
      <c r="AZ892" s="43"/>
      <c r="BA892" s="43"/>
      <c r="BB892" s="43"/>
      <c r="BC892" s="43"/>
      <c r="BD892" s="43"/>
      <c r="BE892" s="43"/>
      <c r="BF892" s="43"/>
      <c r="BG892" s="43"/>
      <c r="BH892" s="43"/>
      <c r="BI892" s="43"/>
      <c r="BJ892" s="43"/>
      <c r="BK892" s="43"/>
      <c r="BL892" s="43"/>
      <c r="BM892" s="43"/>
      <c r="BN892" s="43"/>
      <c r="BO892" s="43"/>
      <c r="BP892" s="43"/>
      <c r="BQ892" s="43"/>
      <c r="BR892" s="43"/>
      <c r="BS892" s="43"/>
      <c r="BT892" s="43"/>
      <c r="BU892" s="43"/>
      <c r="BV892" s="43"/>
      <c r="BW892" s="43"/>
      <c r="BX892" s="43"/>
      <c r="BY892" s="43"/>
      <c r="BZ892" s="43"/>
      <c r="CA892" s="43"/>
      <c r="CB892" s="43"/>
      <c r="CC892" s="43"/>
      <c r="CD892" s="43"/>
      <c r="CE892" s="43"/>
      <c r="CF892" s="43"/>
      <c r="CG892" s="43"/>
      <c r="CH892" s="43"/>
      <c r="CI892" s="43"/>
      <c r="CJ892" s="43"/>
      <c r="CK892" s="43"/>
      <c r="CL892" s="43"/>
      <c r="CM892" s="43"/>
      <c r="CN892" s="43"/>
      <c r="CO892" s="43"/>
      <c r="CP892" s="43"/>
      <c r="CQ892" s="43"/>
      <c r="CR892" s="43"/>
      <c r="CS892" s="43"/>
      <c r="CT892" s="43"/>
      <c r="CU892" s="43"/>
      <c r="CV892" s="43"/>
      <c r="CW892" s="43"/>
      <c r="CX892" s="43"/>
      <c r="CY892" s="43"/>
      <c r="CZ892" s="43"/>
      <c r="DA892" s="43"/>
      <c r="DB892" s="43"/>
      <c r="DC892" s="43"/>
    </row>
    <row r="893" spans="1:107" x14ac:dyDescent="0.25">
      <c r="A893" s="41"/>
      <c r="B893" s="41"/>
      <c r="C893" s="41"/>
      <c r="D893" s="42"/>
      <c r="E893" s="42"/>
      <c r="F893" s="42"/>
      <c r="G893" s="42"/>
      <c r="H893" s="42"/>
      <c r="I893" s="42"/>
      <c r="J893" s="42"/>
      <c r="K893" s="42"/>
      <c r="L893" s="42"/>
      <c r="M893" s="42"/>
      <c r="N893" s="42"/>
      <c r="O893" s="42"/>
      <c r="P893" s="42"/>
      <c r="Q893" s="42"/>
      <c r="R893" s="42"/>
      <c r="S893" s="42"/>
      <c r="T893" s="42"/>
      <c r="U893" s="42"/>
      <c r="V893" s="42"/>
      <c r="W893" s="42"/>
      <c r="X893" s="42"/>
      <c r="Y893" s="42"/>
      <c r="Z893" s="42"/>
      <c r="AA893" s="42"/>
      <c r="AB893" s="43"/>
      <c r="AC893" s="43"/>
      <c r="AD893" s="43"/>
      <c r="AE893" s="43"/>
      <c r="AF893" s="43"/>
      <c r="AG893" s="43"/>
      <c r="AH893" s="43"/>
      <c r="AI893" s="43"/>
      <c r="AJ893" s="43"/>
      <c r="AK893" s="43"/>
      <c r="AL893" s="43"/>
      <c r="AM893" s="43"/>
      <c r="AN893" s="43"/>
      <c r="AO893" s="43"/>
      <c r="AP893" s="43"/>
      <c r="AQ893" s="43"/>
      <c r="AR893" s="43"/>
      <c r="AS893" s="43"/>
      <c r="AT893" s="43"/>
      <c r="AU893" s="43"/>
      <c r="AV893" s="43"/>
      <c r="AW893" s="43"/>
      <c r="AX893" s="43"/>
      <c r="AY893" s="43"/>
      <c r="AZ893" s="43"/>
      <c r="BA893" s="43"/>
      <c r="BB893" s="43"/>
      <c r="BC893" s="43"/>
      <c r="BD893" s="43"/>
      <c r="BE893" s="43"/>
      <c r="BF893" s="43"/>
      <c r="BG893" s="43"/>
      <c r="BH893" s="43"/>
      <c r="BI893" s="43"/>
      <c r="BJ893" s="43"/>
      <c r="BK893" s="43"/>
      <c r="BL893" s="43"/>
      <c r="BM893" s="43"/>
      <c r="BN893" s="43"/>
      <c r="BO893" s="43"/>
      <c r="BP893" s="43"/>
      <c r="BQ893" s="43"/>
      <c r="BR893" s="43"/>
      <c r="BS893" s="43"/>
      <c r="BT893" s="43"/>
      <c r="BU893" s="43"/>
      <c r="BV893" s="43"/>
      <c r="BW893" s="43"/>
      <c r="BX893" s="43"/>
      <c r="BY893" s="43"/>
      <c r="BZ893" s="43"/>
      <c r="CA893" s="43"/>
      <c r="CB893" s="43"/>
      <c r="CC893" s="43"/>
      <c r="CD893" s="43"/>
      <c r="CE893" s="43"/>
      <c r="CF893" s="43"/>
      <c r="CG893" s="43"/>
      <c r="CH893" s="43"/>
      <c r="CI893" s="43"/>
      <c r="CJ893" s="43"/>
      <c r="CK893" s="43"/>
      <c r="CL893" s="43"/>
      <c r="CM893" s="43"/>
      <c r="CN893" s="43"/>
      <c r="CO893" s="43"/>
      <c r="CP893" s="43"/>
      <c r="CQ893" s="43"/>
      <c r="CR893" s="43"/>
      <c r="CS893" s="43"/>
      <c r="CT893" s="43"/>
      <c r="CU893" s="43"/>
      <c r="CV893" s="43"/>
      <c r="CW893" s="43"/>
      <c r="CX893" s="43"/>
      <c r="CY893" s="43"/>
      <c r="CZ893" s="43"/>
      <c r="DA893" s="43"/>
      <c r="DB893" s="43"/>
      <c r="DC893" s="43"/>
    </row>
    <row r="894" spans="1:107" x14ac:dyDescent="0.25">
      <c r="A894" s="41"/>
      <c r="B894" s="41"/>
      <c r="C894" s="41"/>
      <c r="D894" s="42"/>
      <c r="E894" s="42"/>
      <c r="F894" s="42"/>
      <c r="G894" s="42"/>
      <c r="H894" s="42"/>
      <c r="I894" s="42"/>
      <c r="J894" s="42"/>
      <c r="K894" s="42"/>
      <c r="L894" s="42"/>
      <c r="M894" s="42"/>
      <c r="N894" s="42"/>
      <c r="O894" s="42"/>
      <c r="P894" s="42"/>
      <c r="Q894" s="42"/>
      <c r="R894" s="42"/>
      <c r="S894" s="42"/>
      <c r="T894" s="42"/>
      <c r="U894" s="42"/>
      <c r="V894" s="42"/>
      <c r="W894" s="42"/>
      <c r="X894" s="42"/>
      <c r="Y894" s="42"/>
      <c r="Z894" s="42"/>
      <c r="AA894" s="42"/>
      <c r="AB894" s="43"/>
      <c r="AC894" s="43"/>
      <c r="AD894" s="43"/>
      <c r="AE894" s="43"/>
      <c r="AF894" s="43"/>
      <c r="AG894" s="43"/>
      <c r="AH894" s="43"/>
      <c r="AI894" s="43"/>
      <c r="AJ894" s="43"/>
      <c r="AK894" s="43"/>
      <c r="AL894" s="43"/>
      <c r="AM894" s="43"/>
      <c r="AN894" s="43"/>
      <c r="AO894" s="43"/>
      <c r="AP894" s="43"/>
      <c r="AQ894" s="43"/>
      <c r="AR894" s="43"/>
      <c r="AS894" s="43"/>
      <c r="AT894" s="43"/>
      <c r="AU894" s="43"/>
      <c r="AV894" s="43"/>
      <c r="AW894" s="43"/>
      <c r="AX894" s="43"/>
      <c r="AY894" s="43"/>
      <c r="AZ894" s="43"/>
      <c r="BA894" s="43"/>
      <c r="BB894" s="43"/>
      <c r="BC894" s="43"/>
      <c r="BD894" s="43"/>
      <c r="BE894" s="43"/>
      <c r="BF894" s="43"/>
      <c r="BG894" s="43"/>
      <c r="BH894" s="43"/>
      <c r="BI894" s="43"/>
      <c r="BJ894" s="43"/>
      <c r="BK894" s="43"/>
      <c r="BL894" s="43"/>
      <c r="BM894" s="43"/>
      <c r="BN894" s="43"/>
      <c r="BO894" s="43"/>
      <c r="BP894" s="43"/>
      <c r="BQ894" s="43"/>
      <c r="BR894" s="43"/>
      <c r="BS894" s="43"/>
      <c r="BT894" s="43"/>
      <c r="BU894" s="43"/>
      <c r="BV894" s="43"/>
      <c r="BW894" s="43"/>
      <c r="BX894" s="43"/>
      <c r="BY894" s="43"/>
      <c r="BZ894" s="43"/>
      <c r="CA894" s="43"/>
      <c r="CB894" s="43"/>
      <c r="CC894" s="43"/>
      <c r="CD894" s="43"/>
      <c r="CE894" s="43"/>
      <c r="CF894" s="43"/>
      <c r="CG894" s="43"/>
      <c r="CH894" s="43"/>
      <c r="CI894" s="43"/>
      <c r="CJ894" s="43"/>
      <c r="CK894" s="43"/>
      <c r="CL894" s="43"/>
      <c r="CM894" s="43"/>
      <c r="CN894" s="43"/>
      <c r="CO894" s="43"/>
      <c r="CP894" s="43"/>
      <c r="CQ894" s="43"/>
      <c r="CR894" s="43"/>
      <c r="CS894" s="43"/>
      <c r="CT894" s="43"/>
      <c r="CU894" s="43"/>
      <c r="CV894" s="43"/>
      <c r="CW894" s="43"/>
      <c r="CX894" s="43"/>
      <c r="CY894" s="43"/>
      <c r="CZ894" s="43"/>
      <c r="DA894" s="43"/>
      <c r="DB894" s="43"/>
      <c r="DC894" s="43"/>
    </row>
    <row r="895" spans="1:107" x14ac:dyDescent="0.25">
      <c r="A895" s="41"/>
      <c r="B895" s="41"/>
      <c r="C895" s="41"/>
      <c r="D895" s="42"/>
      <c r="E895" s="42"/>
      <c r="F895" s="42"/>
      <c r="G895" s="42"/>
      <c r="H895" s="42"/>
      <c r="I895" s="42"/>
      <c r="J895" s="42"/>
      <c r="K895" s="42"/>
      <c r="L895" s="42"/>
      <c r="M895" s="42"/>
      <c r="N895" s="42"/>
      <c r="O895" s="42"/>
      <c r="P895" s="42"/>
      <c r="Q895" s="42"/>
      <c r="R895" s="42"/>
      <c r="S895" s="42"/>
      <c r="T895" s="42"/>
      <c r="U895" s="42"/>
      <c r="V895" s="42"/>
      <c r="W895" s="42"/>
      <c r="X895" s="42"/>
      <c r="Y895" s="42"/>
      <c r="Z895" s="42"/>
      <c r="AA895" s="42"/>
      <c r="AB895" s="43"/>
      <c r="AC895" s="43"/>
      <c r="AD895" s="43"/>
      <c r="AE895" s="43"/>
      <c r="AF895" s="43"/>
      <c r="AG895" s="43"/>
      <c r="AH895" s="43"/>
      <c r="AI895" s="43"/>
      <c r="AJ895" s="43"/>
      <c r="AK895" s="43"/>
      <c r="AL895" s="43"/>
      <c r="AM895" s="43"/>
      <c r="AN895" s="43"/>
      <c r="AO895" s="43"/>
      <c r="AP895" s="43"/>
      <c r="AQ895" s="43"/>
      <c r="AR895" s="43"/>
      <c r="AS895" s="43"/>
      <c r="AT895" s="43"/>
      <c r="AU895" s="43"/>
      <c r="AV895" s="43"/>
      <c r="AW895" s="43"/>
      <c r="AX895" s="43"/>
      <c r="AY895" s="43"/>
      <c r="AZ895" s="43"/>
      <c r="BA895" s="43"/>
      <c r="BB895" s="43"/>
      <c r="BC895" s="43"/>
      <c r="BD895" s="43"/>
      <c r="BE895" s="43"/>
      <c r="BF895" s="43"/>
      <c r="BG895" s="43"/>
      <c r="BH895" s="43"/>
      <c r="BI895" s="43"/>
      <c r="BJ895" s="43"/>
      <c r="BK895" s="43"/>
      <c r="BL895" s="43"/>
      <c r="BM895" s="43"/>
      <c r="BN895" s="43"/>
      <c r="BO895" s="43"/>
      <c r="BP895" s="43"/>
      <c r="BQ895" s="43"/>
      <c r="BR895" s="43"/>
      <c r="BS895" s="43"/>
      <c r="BT895" s="43"/>
      <c r="BU895" s="43"/>
      <c r="BV895" s="43"/>
      <c r="BW895" s="43"/>
      <c r="BX895" s="43"/>
      <c r="BY895" s="43"/>
      <c r="BZ895" s="43"/>
      <c r="CA895" s="43"/>
      <c r="CB895" s="43"/>
      <c r="CC895" s="43"/>
      <c r="CD895" s="43"/>
      <c r="CE895" s="43"/>
      <c r="CF895" s="43"/>
      <c r="CG895" s="43"/>
      <c r="CH895" s="43"/>
      <c r="CI895" s="43"/>
      <c r="CJ895" s="43"/>
      <c r="CK895" s="43"/>
      <c r="CL895" s="43"/>
      <c r="CM895" s="43"/>
      <c r="CN895" s="43"/>
      <c r="CO895" s="43"/>
      <c r="CP895" s="43"/>
      <c r="CQ895" s="43"/>
      <c r="CR895" s="43"/>
      <c r="CS895" s="43"/>
      <c r="CT895" s="43"/>
      <c r="CU895" s="43"/>
      <c r="CV895" s="43"/>
      <c r="CW895" s="43"/>
      <c r="CX895" s="43"/>
      <c r="CY895" s="43"/>
      <c r="CZ895" s="43"/>
      <c r="DA895" s="43"/>
      <c r="DB895" s="43"/>
      <c r="DC895" s="43"/>
    </row>
    <row r="896" spans="1:107" x14ac:dyDescent="0.25">
      <c r="A896" s="41"/>
      <c r="B896" s="41"/>
      <c r="C896" s="41"/>
      <c r="D896" s="42"/>
      <c r="E896" s="42"/>
      <c r="F896" s="42"/>
      <c r="G896" s="42"/>
      <c r="H896" s="42"/>
      <c r="I896" s="42"/>
      <c r="J896" s="42"/>
      <c r="K896" s="42"/>
      <c r="L896" s="42"/>
      <c r="M896" s="42"/>
      <c r="N896" s="42"/>
      <c r="O896" s="42"/>
      <c r="P896" s="42"/>
      <c r="Q896" s="42"/>
      <c r="R896" s="42"/>
      <c r="S896" s="42"/>
      <c r="T896" s="42"/>
      <c r="U896" s="42"/>
      <c r="V896" s="42"/>
      <c r="W896" s="42"/>
      <c r="X896" s="42"/>
      <c r="Y896" s="42"/>
      <c r="Z896" s="42"/>
      <c r="AA896" s="42"/>
      <c r="AB896" s="43"/>
      <c r="AC896" s="43"/>
      <c r="AD896" s="43"/>
      <c r="AE896" s="43"/>
      <c r="AF896" s="43"/>
      <c r="AG896" s="43"/>
      <c r="AH896" s="43"/>
      <c r="AI896" s="43"/>
      <c r="AJ896" s="43"/>
      <c r="AK896" s="43"/>
      <c r="AL896" s="43"/>
      <c r="AM896" s="43"/>
      <c r="AN896" s="43"/>
      <c r="AO896" s="43"/>
      <c r="AP896" s="43"/>
      <c r="AQ896" s="43"/>
      <c r="AR896" s="43"/>
      <c r="AS896" s="43"/>
      <c r="AT896" s="43"/>
      <c r="AU896" s="43"/>
      <c r="AV896" s="43"/>
      <c r="AW896" s="43"/>
      <c r="AX896" s="43"/>
      <c r="AY896" s="43"/>
      <c r="AZ896" s="43"/>
      <c r="BA896" s="43"/>
      <c r="BB896" s="43"/>
      <c r="BC896" s="43"/>
      <c r="BD896" s="43"/>
      <c r="BE896" s="43"/>
      <c r="BF896" s="43"/>
      <c r="BG896" s="43"/>
      <c r="BH896" s="43"/>
      <c r="BI896" s="43"/>
      <c r="BJ896" s="43"/>
      <c r="BK896" s="43"/>
      <c r="BL896" s="43"/>
      <c r="BM896" s="43"/>
      <c r="BN896" s="43"/>
      <c r="BO896" s="43"/>
      <c r="BP896" s="43"/>
      <c r="BQ896" s="43"/>
      <c r="BR896" s="43"/>
      <c r="BS896" s="43"/>
      <c r="BT896" s="43"/>
      <c r="BU896" s="43"/>
      <c r="BV896" s="43"/>
      <c r="BW896" s="43"/>
      <c r="BX896" s="43"/>
      <c r="BY896" s="43"/>
      <c r="BZ896" s="43"/>
      <c r="CA896" s="43"/>
      <c r="CB896" s="43"/>
      <c r="CC896" s="43"/>
      <c r="CD896" s="43"/>
      <c r="CE896" s="43"/>
      <c r="CF896" s="43"/>
      <c r="CG896" s="43"/>
      <c r="CH896" s="43"/>
      <c r="CI896" s="43"/>
      <c r="CJ896" s="43"/>
      <c r="CK896" s="43"/>
      <c r="CL896" s="43"/>
      <c r="CM896" s="43"/>
      <c r="CN896" s="43"/>
      <c r="CO896" s="43"/>
      <c r="CP896" s="43"/>
      <c r="CQ896" s="43"/>
      <c r="CR896" s="43"/>
      <c r="CS896" s="43"/>
      <c r="CT896" s="43"/>
      <c r="CU896" s="43"/>
      <c r="CV896" s="43"/>
      <c r="CW896" s="43"/>
      <c r="CX896" s="43"/>
      <c r="CY896" s="43"/>
      <c r="CZ896" s="43"/>
      <c r="DA896" s="43"/>
      <c r="DB896" s="43"/>
      <c r="DC896" s="43"/>
    </row>
    <row r="897" spans="1:107" x14ac:dyDescent="0.25">
      <c r="A897" s="41"/>
      <c r="B897" s="41"/>
      <c r="C897" s="41"/>
      <c r="D897" s="42"/>
      <c r="E897" s="42"/>
      <c r="F897" s="42"/>
      <c r="G897" s="42"/>
      <c r="H897" s="42"/>
      <c r="I897" s="42"/>
      <c r="J897" s="42"/>
      <c r="K897" s="42"/>
      <c r="L897" s="42"/>
      <c r="M897" s="42"/>
      <c r="N897" s="42"/>
      <c r="O897" s="42"/>
      <c r="P897" s="42"/>
      <c r="Q897" s="42"/>
      <c r="R897" s="42"/>
      <c r="S897" s="42"/>
      <c r="T897" s="42"/>
      <c r="U897" s="42"/>
      <c r="V897" s="42"/>
      <c r="W897" s="42"/>
      <c r="X897" s="42"/>
      <c r="Y897" s="42"/>
      <c r="Z897" s="42"/>
      <c r="AA897" s="42"/>
      <c r="AB897" s="43"/>
      <c r="AC897" s="43"/>
      <c r="AD897" s="43"/>
      <c r="AE897" s="43"/>
      <c r="AF897" s="43"/>
      <c r="AG897" s="43"/>
      <c r="AH897" s="43"/>
      <c r="AI897" s="43"/>
      <c r="AJ897" s="43"/>
      <c r="AK897" s="43"/>
      <c r="AL897" s="43"/>
      <c r="AM897" s="43"/>
      <c r="AN897" s="43"/>
      <c r="AO897" s="43"/>
      <c r="AP897" s="43"/>
      <c r="AQ897" s="43"/>
      <c r="AR897" s="43"/>
      <c r="AS897" s="43"/>
      <c r="AT897" s="43"/>
      <c r="AU897" s="43"/>
      <c r="AV897" s="43"/>
      <c r="AW897" s="43"/>
      <c r="AX897" s="43"/>
      <c r="AY897" s="43"/>
      <c r="AZ897" s="43"/>
      <c r="BA897" s="43"/>
      <c r="BB897" s="43"/>
      <c r="BC897" s="43"/>
      <c r="BD897" s="43"/>
      <c r="BE897" s="43"/>
      <c r="BF897" s="43"/>
      <c r="BG897" s="43"/>
      <c r="BH897" s="43"/>
      <c r="BI897" s="43"/>
      <c r="BJ897" s="43"/>
      <c r="BK897" s="43"/>
      <c r="BL897" s="43"/>
      <c r="BM897" s="43"/>
      <c r="BN897" s="43"/>
      <c r="BO897" s="43"/>
      <c r="BP897" s="43"/>
      <c r="BQ897" s="43"/>
      <c r="BR897" s="43"/>
      <c r="BS897" s="43"/>
      <c r="BT897" s="43"/>
      <c r="BU897" s="43"/>
      <c r="BV897" s="43"/>
      <c r="BW897" s="43"/>
      <c r="BX897" s="43"/>
      <c r="BY897" s="43"/>
      <c r="BZ897" s="43"/>
      <c r="CA897" s="43"/>
      <c r="CB897" s="43"/>
      <c r="CC897" s="43"/>
      <c r="CD897" s="43"/>
      <c r="CE897" s="43"/>
      <c r="CF897" s="43"/>
      <c r="CG897" s="43"/>
      <c r="CH897" s="43"/>
      <c r="CI897" s="43"/>
      <c r="CJ897" s="43"/>
      <c r="CK897" s="43"/>
      <c r="CL897" s="43"/>
      <c r="CM897" s="43"/>
      <c r="CN897" s="43"/>
      <c r="CO897" s="43"/>
      <c r="CP897" s="43"/>
      <c r="CQ897" s="43"/>
      <c r="CR897" s="43"/>
      <c r="CS897" s="43"/>
      <c r="CT897" s="43"/>
      <c r="CU897" s="43"/>
      <c r="CV897" s="43"/>
      <c r="CW897" s="43"/>
      <c r="CX897" s="43"/>
      <c r="CY897" s="43"/>
      <c r="CZ897" s="43"/>
      <c r="DA897" s="43"/>
      <c r="DB897" s="43"/>
      <c r="DC897" s="43"/>
    </row>
    <row r="898" spans="1:107" x14ac:dyDescent="0.25">
      <c r="A898" s="41"/>
      <c r="B898" s="41"/>
      <c r="C898" s="41"/>
      <c r="D898" s="42"/>
      <c r="E898" s="42"/>
      <c r="F898" s="42"/>
      <c r="G898" s="42"/>
      <c r="H898" s="42"/>
      <c r="I898" s="42"/>
      <c r="J898" s="42"/>
      <c r="K898" s="42"/>
      <c r="L898" s="42"/>
      <c r="M898" s="42"/>
      <c r="N898" s="42"/>
      <c r="O898" s="42"/>
      <c r="P898" s="42"/>
      <c r="Q898" s="42"/>
      <c r="R898" s="42"/>
      <c r="S898" s="42"/>
      <c r="T898" s="42"/>
      <c r="U898" s="42"/>
      <c r="V898" s="42"/>
      <c r="W898" s="42"/>
      <c r="X898" s="42"/>
      <c r="Y898" s="42"/>
      <c r="Z898" s="42"/>
      <c r="AA898" s="42"/>
      <c r="AB898" s="43"/>
      <c r="AC898" s="43"/>
      <c r="AD898" s="43"/>
      <c r="AE898" s="43"/>
      <c r="AF898" s="43"/>
      <c r="AG898" s="43"/>
      <c r="AH898" s="43"/>
      <c r="AI898" s="43"/>
      <c r="AJ898" s="43"/>
      <c r="AK898" s="43"/>
      <c r="AL898" s="43"/>
      <c r="AM898" s="43"/>
      <c r="AN898" s="43"/>
      <c r="AO898" s="43"/>
      <c r="AP898" s="43"/>
      <c r="AQ898" s="43"/>
      <c r="AR898" s="43"/>
      <c r="AS898" s="43"/>
      <c r="AT898" s="43"/>
      <c r="AU898" s="43"/>
      <c r="AV898" s="43"/>
      <c r="AW898" s="43"/>
      <c r="AX898" s="43"/>
      <c r="AY898" s="43"/>
      <c r="AZ898" s="43"/>
      <c r="BA898" s="43"/>
      <c r="BB898" s="43"/>
      <c r="BC898" s="43"/>
      <c r="BD898" s="43"/>
      <c r="BE898" s="43"/>
      <c r="BF898" s="43"/>
      <c r="BG898" s="43"/>
      <c r="BH898" s="43"/>
      <c r="BI898" s="43"/>
      <c r="BJ898" s="43"/>
      <c r="BK898" s="43"/>
      <c r="BL898" s="43"/>
      <c r="BM898" s="43"/>
      <c r="BN898" s="43"/>
      <c r="BO898" s="43"/>
      <c r="BP898" s="43"/>
      <c r="BQ898" s="43"/>
      <c r="BR898" s="43"/>
      <c r="BS898" s="43"/>
      <c r="BT898" s="43"/>
      <c r="BU898" s="43"/>
      <c r="BV898" s="43"/>
      <c r="BW898" s="43"/>
      <c r="BX898" s="43"/>
      <c r="BY898" s="43"/>
      <c r="BZ898" s="43"/>
      <c r="CA898" s="43"/>
      <c r="CB898" s="43"/>
      <c r="CC898" s="43"/>
      <c r="CD898" s="43"/>
      <c r="CE898" s="43"/>
      <c r="CF898" s="43"/>
      <c r="CG898" s="43"/>
      <c r="CH898" s="43"/>
      <c r="CI898" s="43"/>
      <c r="CJ898" s="43"/>
      <c r="CK898" s="43"/>
      <c r="CL898" s="43"/>
      <c r="CM898" s="43"/>
      <c r="CN898" s="43"/>
      <c r="CO898" s="43"/>
      <c r="CP898" s="43"/>
      <c r="CQ898" s="43"/>
      <c r="CR898" s="43"/>
      <c r="CS898" s="43"/>
      <c r="CT898" s="43"/>
      <c r="CU898" s="43"/>
      <c r="CV898" s="43"/>
      <c r="CW898" s="43"/>
      <c r="CX898" s="43"/>
      <c r="CY898" s="43"/>
      <c r="CZ898" s="43"/>
      <c r="DA898" s="43"/>
      <c r="DB898" s="43"/>
      <c r="DC898" s="43"/>
    </row>
    <row r="899" spans="1:107" x14ac:dyDescent="0.25">
      <c r="A899" s="41"/>
      <c r="B899" s="41"/>
      <c r="C899" s="41"/>
      <c r="D899" s="42"/>
      <c r="E899" s="42"/>
      <c r="F899" s="42"/>
      <c r="G899" s="42"/>
      <c r="H899" s="42"/>
      <c r="I899" s="42"/>
      <c r="J899" s="42"/>
      <c r="K899" s="42"/>
      <c r="L899" s="42"/>
      <c r="M899" s="42"/>
      <c r="N899" s="42"/>
      <c r="O899" s="42"/>
      <c r="P899" s="42"/>
      <c r="Q899" s="42"/>
      <c r="R899" s="42"/>
      <c r="S899" s="42"/>
      <c r="T899" s="42"/>
      <c r="U899" s="42"/>
      <c r="V899" s="42"/>
      <c r="W899" s="42"/>
      <c r="X899" s="42"/>
      <c r="Y899" s="42"/>
      <c r="Z899" s="42"/>
      <c r="AA899" s="42"/>
      <c r="AB899" s="43"/>
      <c r="AC899" s="43"/>
      <c r="AD899" s="43"/>
      <c r="AE899" s="43"/>
      <c r="AF899" s="43"/>
      <c r="AG899" s="43"/>
      <c r="AH899" s="43"/>
      <c r="AI899" s="43"/>
      <c r="AJ899" s="43"/>
      <c r="AK899" s="43"/>
      <c r="AL899" s="43"/>
      <c r="AM899" s="43"/>
      <c r="AN899" s="43"/>
      <c r="AO899" s="43"/>
      <c r="AP899" s="43"/>
      <c r="AQ899" s="43"/>
      <c r="AR899" s="43"/>
      <c r="AS899" s="43"/>
      <c r="AT899" s="43"/>
      <c r="AU899" s="43"/>
      <c r="AV899" s="43"/>
      <c r="AW899" s="43"/>
      <c r="AX899" s="43"/>
      <c r="AY899" s="43"/>
      <c r="AZ899" s="43"/>
      <c r="BA899" s="43"/>
      <c r="BB899" s="43"/>
      <c r="BC899" s="43"/>
      <c r="BD899" s="43"/>
      <c r="BE899" s="43"/>
      <c r="BF899" s="43"/>
      <c r="BG899" s="43"/>
      <c r="BH899" s="43"/>
      <c r="BI899" s="43"/>
      <c r="BJ899" s="43"/>
      <c r="BK899" s="43"/>
      <c r="BL899" s="43"/>
      <c r="BM899" s="43"/>
      <c r="BN899" s="43"/>
      <c r="BO899" s="43"/>
      <c r="BP899" s="43"/>
      <c r="BQ899" s="43"/>
      <c r="BR899" s="43"/>
      <c r="BS899" s="43"/>
      <c r="BT899" s="43"/>
      <c r="BU899" s="43"/>
      <c r="BV899" s="43"/>
      <c r="BW899" s="43"/>
      <c r="BX899" s="43"/>
      <c r="BY899" s="43"/>
      <c r="BZ899" s="43"/>
      <c r="CA899" s="43"/>
      <c r="CB899" s="43"/>
      <c r="CC899" s="43"/>
      <c r="CD899" s="43"/>
      <c r="CE899" s="43"/>
      <c r="CF899" s="43"/>
      <c r="CG899" s="43"/>
      <c r="CH899" s="43"/>
      <c r="CI899" s="43"/>
      <c r="CJ899" s="43"/>
      <c r="CK899" s="43"/>
      <c r="CL899" s="43"/>
      <c r="CM899" s="43"/>
      <c r="CN899" s="43"/>
      <c r="CO899" s="43"/>
      <c r="CP899" s="43"/>
      <c r="CQ899" s="43"/>
      <c r="CR899" s="43"/>
      <c r="CS899" s="43"/>
      <c r="CT899" s="43"/>
      <c r="CU899" s="43"/>
      <c r="CV899" s="43"/>
      <c r="CW899" s="43"/>
      <c r="CX899" s="43"/>
      <c r="CY899" s="43"/>
      <c r="CZ899" s="43"/>
      <c r="DA899" s="43"/>
      <c r="DB899" s="43"/>
      <c r="DC899" s="43"/>
    </row>
    <row r="900" spans="1:107" x14ac:dyDescent="0.25">
      <c r="A900" s="41"/>
      <c r="B900" s="41"/>
      <c r="C900" s="41"/>
      <c r="D900" s="42"/>
      <c r="E900" s="42"/>
      <c r="F900" s="42"/>
      <c r="G900" s="42"/>
      <c r="H900" s="42"/>
      <c r="I900" s="42"/>
      <c r="J900" s="42"/>
      <c r="K900" s="42"/>
      <c r="L900" s="42"/>
      <c r="M900" s="42"/>
      <c r="N900" s="42"/>
      <c r="O900" s="42"/>
      <c r="P900" s="42"/>
      <c r="Q900" s="42"/>
      <c r="R900" s="42"/>
      <c r="S900" s="42"/>
      <c r="T900" s="42"/>
      <c r="U900" s="42"/>
      <c r="V900" s="42"/>
      <c r="W900" s="42"/>
      <c r="X900" s="42"/>
      <c r="Y900" s="42"/>
      <c r="Z900" s="42"/>
      <c r="AA900" s="42"/>
      <c r="AB900" s="43"/>
      <c r="AC900" s="43"/>
      <c r="AD900" s="43"/>
      <c r="AE900" s="43"/>
      <c r="AF900" s="43"/>
      <c r="AG900" s="43"/>
      <c r="AH900" s="43"/>
      <c r="AI900" s="43"/>
      <c r="AJ900" s="43"/>
      <c r="AK900" s="43"/>
      <c r="AL900" s="43"/>
      <c r="AM900" s="43"/>
      <c r="AN900" s="43"/>
      <c r="AO900" s="43"/>
      <c r="AP900" s="43"/>
      <c r="AQ900" s="43"/>
      <c r="AR900" s="43"/>
      <c r="AS900" s="43"/>
      <c r="AT900" s="43"/>
      <c r="AU900" s="43"/>
      <c r="AV900" s="43"/>
      <c r="AW900" s="43"/>
      <c r="AX900" s="43"/>
      <c r="AY900" s="43"/>
      <c r="AZ900" s="43"/>
      <c r="BA900" s="43"/>
      <c r="BB900" s="43"/>
      <c r="BC900" s="43"/>
      <c r="BD900" s="43"/>
      <c r="BE900" s="43"/>
      <c r="BF900" s="43"/>
      <c r="BG900" s="43"/>
      <c r="BH900" s="43"/>
      <c r="BI900" s="43"/>
      <c r="BJ900" s="43"/>
      <c r="BK900" s="43"/>
      <c r="BL900" s="43"/>
      <c r="BM900" s="43"/>
      <c r="BN900" s="43"/>
      <c r="BO900" s="43"/>
      <c r="BP900" s="43"/>
      <c r="BQ900" s="43"/>
      <c r="BR900" s="43"/>
      <c r="BS900" s="43"/>
      <c r="BT900" s="43"/>
      <c r="BU900" s="43"/>
      <c r="BV900" s="43"/>
      <c r="BW900" s="43"/>
      <c r="BX900" s="43"/>
      <c r="BY900" s="43"/>
      <c r="BZ900" s="43"/>
      <c r="CA900" s="43"/>
      <c r="CB900" s="43"/>
      <c r="CC900" s="43"/>
      <c r="CD900" s="43"/>
      <c r="CE900" s="43"/>
      <c r="CF900" s="43"/>
      <c r="CG900" s="43"/>
      <c r="CH900" s="43"/>
      <c r="CI900" s="43"/>
      <c r="CJ900" s="43"/>
      <c r="CK900" s="43"/>
      <c r="CL900" s="43"/>
      <c r="CM900" s="43"/>
      <c r="CN900" s="43"/>
      <c r="CO900" s="43"/>
      <c r="CP900" s="43"/>
      <c r="CQ900" s="43"/>
      <c r="CR900" s="43"/>
      <c r="CS900" s="43"/>
      <c r="CT900" s="43"/>
      <c r="CU900" s="43"/>
      <c r="CV900" s="43"/>
      <c r="CW900" s="43"/>
      <c r="CX900" s="43"/>
      <c r="CY900" s="43"/>
      <c r="CZ900" s="43"/>
      <c r="DA900" s="43"/>
      <c r="DB900" s="43"/>
      <c r="DC900" s="43"/>
    </row>
    <row r="901" spans="1:107" x14ac:dyDescent="0.25">
      <c r="A901" s="41"/>
      <c r="B901" s="41"/>
      <c r="C901" s="41"/>
      <c r="D901" s="42"/>
      <c r="E901" s="42"/>
      <c r="F901" s="42"/>
      <c r="G901" s="42"/>
      <c r="H901" s="42"/>
      <c r="I901" s="42"/>
      <c r="J901" s="42"/>
      <c r="K901" s="42"/>
      <c r="L901" s="42"/>
      <c r="M901" s="42"/>
      <c r="N901" s="42"/>
      <c r="O901" s="42"/>
      <c r="P901" s="42"/>
      <c r="Q901" s="42"/>
      <c r="R901" s="42"/>
      <c r="S901" s="42"/>
      <c r="T901" s="42"/>
      <c r="U901" s="42"/>
      <c r="V901" s="42"/>
      <c r="W901" s="42"/>
      <c r="X901" s="42"/>
      <c r="Y901" s="42"/>
      <c r="Z901" s="42"/>
      <c r="AA901" s="42"/>
      <c r="AB901" s="43"/>
      <c r="AC901" s="43"/>
      <c r="AD901" s="43"/>
      <c r="AE901" s="43"/>
      <c r="AF901" s="43"/>
      <c r="AG901" s="43"/>
      <c r="AH901" s="43"/>
      <c r="AI901" s="43"/>
      <c r="AJ901" s="43"/>
      <c r="AK901" s="43"/>
      <c r="AL901" s="43"/>
      <c r="AM901" s="43"/>
      <c r="AN901" s="43"/>
      <c r="AO901" s="43"/>
      <c r="AP901" s="43"/>
      <c r="AQ901" s="43"/>
      <c r="AR901" s="43"/>
      <c r="AS901" s="43"/>
      <c r="AT901" s="43"/>
      <c r="AU901" s="43"/>
      <c r="AV901" s="43"/>
      <c r="AW901" s="43"/>
      <c r="AX901" s="43"/>
      <c r="AY901" s="43"/>
      <c r="AZ901" s="43"/>
      <c r="BA901" s="43"/>
      <c r="BB901" s="43"/>
      <c r="BC901" s="43"/>
      <c r="BD901" s="43"/>
      <c r="BE901" s="43"/>
      <c r="BF901" s="43"/>
      <c r="BG901" s="43"/>
      <c r="BH901" s="43"/>
      <c r="BI901" s="43"/>
      <c r="BJ901" s="43"/>
      <c r="BK901" s="43"/>
      <c r="BL901" s="43"/>
      <c r="BM901" s="43"/>
      <c r="BN901" s="43"/>
      <c r="BO901" s="43"/>
      <c r="BP901" s="43"/>
      <c r="BQ901" s="43"/>
      <c r="BR901" s="43"/>
      <c r="BS901" s="43"/>
      <c r="BT901" s="43"/>
      <c r="BU901" s="43"/>
      <c r="BV901" s="43"/>
      <c r="BW901" s="43"/>
      <c r="BX901" s="43"/>
      <c r="BY901" s="43"/>
      <c r="BZ901" s="43"/>
      <c r="CA901" s="43"/>
      <c r="CB901" s="43"/>
      <c r="CC901" s="43"/>
      <c r="CD901" s="43"/>
      <c r="CE901" s="43"/>
      <c r="CF901" s="43"/>
      <c r="CG901" s="43"/>
      <c r="CH901" s="43"/>
      <c r="CI901" s="43"/>
      <c r="CJ901" s="43"/>
      <c r="CK901" s="43"/>
      <c r="CL901" s="43"/>
      <c r="CM901" s="43"/>
      <c r="CN901" s="43"/>
      <c r="CO901" s="43"/>
      <c r="CP901" s="43"/>
      <c r="CQ901" s="43"/>
      <c r="CR901" s="43"/>
      <c r="CS901" s="43"/>
      <c r="CT901" s="43"/>
      <c r="CU901" s="43"/>
      <c r="CV901" s="43"/>
      <c r="CW901" s="43"/>
      <c r="CX901" s="43"/>
      <c r="CY901" s="43"/>
      <c r="CZ901" s="43"/>
      <c r="DA901" s="43"/>
      <c r="DB901" s="43"/>
      <c r="DC901" s="43"/>
    </row>
    <row r="902" spans="1:107" x14ac:dyDescent="0.25">
      <c r="A902" s="41"/>
      <c r="B902" s="41"/>
      <c r="C902" s="41"/>
      <c r="D902" s="42"/>
      <c r="E902" s="42"/>
      <c r="F902" s="42"/>
      <c r="G902" s="42"/>
      <c r="H902" s="42"/>
      <c r="I902" s="42"/>
      <c r="J902" s="42"/>
      <c r="K902" s="42"/>
      <c r="L902" s="42"/>
      <c r="M902" s="42"/>
      <c r="N902" s="42"/>
      <c r="O902" s="42"/>
      <c r="P902" s="42"/>
      <c r="Q902" s="42"/>
      <c r="R902" s="42"/>
      <c r="S902" s="42"/>
      <c r="T902" s="42"/>
      <c r="U902" s="42"/>
      <c r="V902" s="42"/>
      <c r="W902" s="42"/>
      <c r="X902" s="42"/>
      <c r="Y902" s="42"/>
      <c r="Z902" s="42"/>
      <c r="AA902" s="42"/>
      <c r="AB902" s="43"/>
      <c r="AC902" s="43"/>
      <c r="AD902" s="43"/>
      <c r="AE902" s="43"/>
      <c r="AF902" s="43"/>
      <c r="AG902" s="43"/>
      <c r="AH902" s="43"/>
      <c r="AI902" s="43"/>
      <c r="AJ902" s="43"/>
      <c r="AK902" s="43"/>
      <c r="AL902" s="43"/>
      <c r="AM902" s="43"/>
      <c r="AN902" s="43"/>
      <c r="AO902" s="43"/>
      <c r="AP902" s="43"/>
      <c r="AQ902" s="43"/>
      <c r="AR902" s="43"/>
      <c r="AS902" s="43"/>
      <c r="AT902" s="43"/>
      <c r="AU902" s="43"/>
      <c r="AV902" s="43"/>
      <c r="AW902" s="43"/>
      <c r="AX902" s="43"/>
      <c r="AY902" s="43"/>
      <c r="AZ902" s="43"/>
      <c r="BA902" s="43"/>
      <c r="BB902" s="43"/>
      <c r="BC902" s="43"/>
      <c r="BD902" s="43"/>
      <c r="BE902" s="43"/>
      <c r="BF902" s="43"/>
      <c r="BG902" s="43"/>
      <c r="BH902" s="43"/>
      <c r="BI902" s="43"/>
      <c r="BJ902" s="43"/>
      <c r="BK902" s="43"/>
      <c r="BL902" s="43"/>
      <c r="BM902" s="43"/>
      <c r="BN902" s="43"/>
      <c r="BO902" s="43"/>
      <c r="BP902" s="43"/>
      <c r="BQ902" s="43"/>
      <c r="BR902" s="43"/>
      <c r="BS902" s="43"/>
      <c r="BT902" s="43"/>
      <c r="BU902" s="43"/>
      <c r="BV902" s="43"/>
      <c r="BW902" s="43"/>
      <c r="BX902" s="43"/>
      <c r="BY902" s="43"/>
      <c r="BZ902" s="43"/>
      <c r="CA902" s="43"/>
      <c r="CB902" s="43"/>
      <c r="CC902" s="43"/>
      <c r="CD902" s="43"/>
      <c r="CE902" s="43"/>
      <c r="CF902" s="43"/>
      <c r="CG902" s="43"/>
      <c r="CH902" s="43"/>
      <c r="CI902" s="43"/>
      <c r="CJ902" s="43"/>
      <c r="CK902" s="43"/>
      <c r="CL902" s="43"/>
      <c r="CM902" s="43"/>
      <c r="CN902" s="43"/>
      <c r="CO902" s="43"/>
      <c r="CP902" s="43"/>
      <c r="CQ902" s="43"/>
      <c r="CR902" s="43"/>
      <c r="CS902" s="43"/>
      <c r="CT902" s="43"/>
      <c r="CU902" s="43"/>
      <c r="CV902" s="43"/>
      <c r="CW902" s="43"/>
      <c r="CX902" s="43"/>
      <c r="CY902" s="43"/>
      <c r="CZ902" s="43"/>
      <c r="DA902" s="43"/>
      <c r="DB902" s="43"/>
      <c r="DC902" s="43"/>
    </row>
    <row r="903" spans="1:107" x14ac:dyDescent="0.25">
      <c r="A903" s="41"/>
      <c r="B903" s="41"/>
      <c r="C903" s="41"/>
      <c r="D903" s="42"/>
      <c r="E903" s="42"/>
      <c r="F903" s="42"/>
      <c r="G903" s="42"/>
      <c r="H903" s="42"/>
      <c r="I903" s="42"/>
      <c r="J903" s="42"/>
      <c r="K903" s="42"/>
      <c r="L903" s="42"/>
      <c r="M903" s="42"/>
      <c r="N903" s="42"/>
      <c r="O903" s="42"/>
      <c r="P903" s="42"/>
      <c r="Q903" s="42"/>
      <c r="R903" s="42"/>
      <c r="S903" s="42"/>
      <c r="T903" s="42"/>
      <c r="U903" s="42"/>
      <c r="V903" s="42"/>
      <c r="W903" s="42"/>
      <c r="X903" s="42"/>
      <c r="Y903" s="42"/>
      <c r="Z903" s="42"/>
      <c r="AA903" s="42"/>
      <c r="AB903" s="43"/>
      <c r="AC903" s="43"/>
      <c r="AD903" s="43"/>
      <c r="AE903" s="43"/>
      <c r="AF903" s="43"/>
      <c r="AG903" s="43"/>
      <c r="AH903" s="43"/>
      <c r="AI903" s="43"/>
      <c r="AJ903" s="43"/>
      <c r="AK903" s="43"/>
      <c r="AL903" s="43"/>
      <c r="AM903" s="43"/>
      <c r="AN903" s="43"/>
      <c r="AO903" s="43"/>
      <c r="AP903" s="43"/>
      <c r="AQ903" s="43"/>
      <c r="AR903" s="43"/>
      <c r="AS903" s="43"/>
      <c r="AT903" s="43"/>
      <c r="AU903" s="43"/>
      <c r="AV903" s="43"/>
      <c r="AW903" s="43"/>
      <c r="AX903" s="43"/>
      <c r="AY903" s="43"/>
      <c r="AZ903" s="43"/>
      <c r="BA903" s="43"/>
      <c r="BB903" s="43"/>
      <c r="BC903" s="43"/>
      <c r="BD903" s="43"/>
      <c r="BE903" s="43"/>
      <c r="BF903" s="43"/>
      <c r="BG903" s="43"/>
      <c r="BH903" s="43"/>
      <c r="BI903" s="43"/>
      <c r="BJ903" s="43"/>
      <c r="BK903" s="43"/>
      <c r="BL903" s="43"/>
      <c r="BM903" s="43"/>
      <c r="BN903" s="43"/>
      <c r="BO903" s="43"/>
      <c r="BP903" s="43"/>
      <c r="BQ903" s="43"/>
      <c r="BR903" s="43"/>
      <c r="BS903" s="43"/>
      <c r="BT903" s="43"/>
      <c r="BU903" s="43"/>
      <c r="BV903" s="43"/>
      <c r="BW903" s="43"/>
      <c r="BX903" s="43"/>
      <c r="BY903" s="43"/>
      <c r="BZ903" s="43"/>
      <c r="CA903" s="43"/>
      <c r="CB903" s="43"/>
      <c r="CC903" s="43"/>
      <c r="CD903" s="43"/>
      <c r="CE903" s="43"/>
      <c r="CF903" s="43"/>
      <c r="CG903" s="43"/>
      <c r="CH903" s="43"/>
      <c r="CI903" s="43"/>
      <c r="CJ903" s="43"/>
      <c r="CK903" s="43"/>
      <c r="CL903" s="43"/>
      <c r="CM903" s="43"/>
      <c r="CN903" s="43"/>
      <c r="CO903" s="43"/>
      <c r="CP903" s="43"/>
      <c r="CQ903" s="43"/>
      <c r="CR903" s="43"/>
      <c r="CS903" s="43"/>
      <c r="CT903" s="43"/>
      <c r="CU903" s="43"/>
      <c r="CV903" s="43"/>
      <c r="CW903" s="43"/>
      <c r="CX903" s="43"/>
      <c r="CY903" s="43"/>
      <c r="CZ903" s="43"/>
      <c r="DA903" s="43"/>
      <c r="DB903" s="43"/>
      <c r="DC903" s="43"/>
    </row>
    <row r="904" spans="1:107" x14ac:dyDescent="0.25">
      <c r="A904" s="41"/>
      <c r="B904" s="41"/>
      <c r="C904" s="41"/>
      <c r="D904" s="42"/>
      <c r="E904" s="42"/>
      <c r="F904" s="42"/>
      <c r="G904" s="42"/>
      <c r="H904" s="42"/>
      <c r="I904" s="42"/>
      <c r="J904" s="42"/>
      <c r="K904" s="42"/>
      <c r="L904" s="42"/>
      <c r="M904" s="42"/>
      <c r="N904" s="42"/>
      <c r="O904" s="42"/>
      <c r="P904" s="42"/>
      <c r="Q904" s="42"/>
      <c r="R904" s="42"/>
      <c r="S904" s="42"/>
      <c r="T904" s="42"/>
      <c r="U904" s="42"/>
      <c r="V904" s="42"/>
      <c r="W904" s="42"/>
      <c r="X904" s="42"/>
      <c r="Y904" s="42"/>
      <c r="Z904" s="42"/>
      <c r="AA904" s="42"/>
      <c r="AB904" s="43"/>
      <c r="AC904" s="43"/>
      <c r="AD904" s="43"/>
      <c r="AE904" s="43"/>
      <c r="AF904" s="43"/>
      <c r="AG904" s="43"/>
      <c r="AH904" s="43"/>
      <c r="AI904" s="43"/>
      <c r="AJ904" s="43"/>
      <c r="AK904" s="43"/>
      <c r="AL904" s="43"/>
      <c r="AM904" s="43"/>
      <c r="AN904" s="43"/>
      <c r="AO904" s="43"/>
      <c r="AP904" s="43"/>
      <c r="AQ904" s="43"/>
      <c r="AR904" s="43"/>
      <c r="AS904" s="43"/>
      <c r="AT904" s="43"/>
      <c r="AU904" s="43"/>
      <c r="AV904" s="43"/>
      <c r="AW904" s="43"/>
      <c r="AX904" s="43"/>
      <c r="AY904" s="43"/>
      <c r="AZ904" s="43"/>
      <c r="BA904" s="43"/>
      <c r="BB904" s="43"/>
      <c r="BC904" s="43"/>
      <c r="BD904" s="43"/>
      <c r="BE904" s="43"/>
      <c r="BF904" s="43"/>
      <c r="BG904" s="43"/>
      <c r="BH904" s="43"/>
      <c r="BI904" s="43"/>
      <c r="BJ904" s="43"/>
      <c r="BK904" s="43"/>
      <c r="BL904" s="43"/>
      <c r="BM904" s="43"/>
      <c r="BN904" s="43"/>
      <c r="BO904" s="43"/>
      <c r="BP904" s="43"/>
      <c r="BQ904" s="43"/>
      <c r="BR904" s="43"/>
      <c r="BS904" s="43"/>
      <c r="BT904" s="43"/>
      <c r="BU904" s="43"/>
      <c r="BV904" s="43"/>
      <c r="BW904" s="43"/>
      <c r="BX904" s="43"/>
      <c r="BY904" s="43"/>
      <c r="BZ904" s="43"/>
      <c r="CA904" s="43"/>
      <c r="CB904" s="43"/>
      <c r="CC904" s="43"/>
      <c r="CD904" s="43"/>
      <c r="CE904" s="43"/>
      <c r="CF904" s="43"/>
      <c r="CG904" s="43"/>
      <c r="CH904" s="43"/>
      <c r="CI904" s="43"/>
      <c r="CJ904" s="43"/>
      <c r="CK904" s="43"/>
      <c r="CL904" s="43"/>
      <c r="CM904" s="43"/>
      <c r="CN904" s="43"/>
      <c r="CO904" s="43"/>
      <c r="CP904" s="43"/>
      <c r="CQ904" s="43"/>
      <c r="CR904" s="43"/>
      <c r="CS904" s="43"/>
      <c r="CT904" s="43"/>
      <c r="CU904" s="43"/>
      <c r="CV904" s="43"/>
      <c r="CW904" s="43"/>
      <c r="CX904" s="43"/>
      <c r="CY904" s="43"/>
      <c r="CZ904" s="43"/>
      <c r="DA904" s="43"/>
      <c r="DB904" s="43"/>
      <c r="DC904" s="43"/>
    </row>
    <row r="905" spans="1:107" x14ac:dyDescent="0.25">
      <c r="A905" s="41"/>
      <c r="B905" s="41"/>
      <c r="C905" s="41"/>
      <c r="D905" s="42"/>
      <c r="E905" s="42"/>
      <c r="F905" s="42"/>
      <c r="G905" s="42"/>
      <c r="H905" s="42"/>
      <c r="I905" s="42"/>
      <c r="J905" s="42"/>
      <c r="K905" s="42"/>
      <c r="L905" s="42"/>
      <c r="M905" s="42"/>
      <c r="N905" s="42"/>
      <c r="O905" s="42"/>
      <c r="P905" s="42"/>
      <c r="Q905" s="42"/>
      <c r="R905" s="42"/>
      <c r="S905" s="42"/>
      <c r="T905" s="42"/>
      <c r="U905" s="42"/>
      <c r="V905" s="42"/>
      <c r="W905" s="42"/>
      <c r="X905" s="42"/>
      <c r="Y905" s="42"/>
      <c r="Z905" s="42"/>
      <c r="AA905" s="42"/>
      <c r="AB905" s="43"/>
      <c r="AC905" s="43"/>
      <c r="AD905" s="43"/>
      <c r="AE905" s="43"/>
      <c r="AF905" s="43"/>
      <c r="AG905" s="43"/>
      <c r="AH905" s="43"/>
      <c r="AI905" s="43"/>
      <c r="AJ905" s="43"/>
      <c r="AK905" s="43"/>
      <c r="AL905" s="43"/>
      <c r="AM905" s="43"/>
      <c r="AN905" s="43"/>
      <c r="AO905" s="43"/>
      <c r="AP905" s="43"/>
      <c r="AQ905" s="43"/>
      <c r="AR905" s="43"/>
      <c r="AS905" s="43"/>
      <c r="AT905" s="43"/>
      <c r="AU905" s="43"/>
      <c r="AV905" s="43"/>
      <c r="AW905" s="43"/>
      <c r="AX905" s="43"/>
      <c r="AY905" s="43"/>
      <c r="AZ905" s="43"/>
      <c r="BA905" s="43"/>
      <c r="BB905" s="43"/>
      <c r="BC905" s="43"/>
      <c r="BD905" s="43"/>
      <c r="BE905" s="43"/>
      <c r="BF905" s="43"/>
      <c r="BG905" s="43"/>
      <c r="BH905" s="43"/>
      <c r="BI905" s="43"/>
      <c r="BJ905" s="43"/>
      <c r="BK905" s="43"/>
      <c r="BL905" s="43"/>
      <c r="BM905" s="43"/>
      <c r="BN905" s="43"/>
      <c r="BO905" s="43"/>
      <c r="BP905" s="43"/>
      <c r="BQ905" s="43"/>
      <c r="BR905" s="43"/>
      <c r="BS905" s="43"/>
      <c r="BT905" s="43"/>
      <c r="BU905" s="43"/>
      <c r="BV905" s="43"/>
      <c r="BW905" s="43"/>
      <c r="BX905" s="43"/>
      <c r="BY905" s="43"/>
      <c r="BZ905" s="43"/>
      <c r="CA905" s="43"/>
      <c r="CB905" s="43"/>
      <c r="CC905" s="43"/>
      <c r="CD905" s="43"/>
      <c r="CE905" s="43"/>
      <c r="CF905" s="43"/>
      <c r="CG905" s="43"/>
      <c r="CH905" s="43"/>
      <c r="CI905" s="43"/>
      <c r="CJ905" s="43"/>
      <c r="CK905" s="43"/>
      <c r="CL905" s="43"/>
      <c r="CM905" s="43"/>
      <c r="CN905" s="43"/>
      <c r="CO905" s="43"/>
      <c r="CP905" s="43"/>
      <c r="CQ905" s="43"/>
      <c r="CR905" s="43"/>
      <c r="CS905" s="43"/>
      <c r="CT905" s="43"/>
      <c r="CU905" s="43"/>
      <c r="CV905" s="43"/>
      <c r="CW905" s="43"/>
      <c r="CX905" s="43"/>
      <c r="CY905" s="43"/>
      <c r="CZ905" s="43"/>
      <c r="DA905" s="43"/>
      <c r="DB905" s="43"/>
      <c r="DC905" s="43"/>
    </row>
  </sheetData>
  <mergeCells count="17">
    <mergeCell ref="BP18:BW18"/>
    <mergeCell ref="A18:A19"/>
    <mergeCell ref="B18:B19"/>
    <mergeCell ref="C18:C19"/>
    <mergeCell ref="D18:K18"/>
    <mergeCell ref="L18:S18"/>
    <mergeCell ref="T18:AA18"/>
    <mergeCell ref="AB18:AI18"/>
    <mergeCell ref="AJ18:AQ18"/>
    <mergeCell ref="AR18:AY18"/>
    <mergeCell ref="AZ18:BG18"/>
    <mergeCell ref="BH18:BO18"/>
    <mergeCell ref="BX18:CE18"/>
    <mergeCell ref="CF18:CM18"/>
    <mergeCell ref="CN18:CU18"/>
    <mergeCell ref="CV18:DC18"/>
    <mergeCell ref="DD18:DK18"/>
  </mergeCells>
  <hyperlinks>
    <hyperlink ref="B14" r:id="rId1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7"/>
  <dimension ref="A1:BF63"/>
  <sheetViews>
    <sheetView workbookViewId="0">
      <selection sqref="A1:B7"/>
    </sheetView>
  </sheetViews>
  <sheetFormatPr baseColWidth="10" defaultColWidth="11.453125" defaultRowHeight="12.5" x14ac:dyDescent="0.25"/>
  <cols>
    <col min="1" max="1" width="4" style="1" customWidth="1"/>
    <col min="2" max="2" width="13.81640625" style="1" customWidth="1"/>
    <col min="3" max="3" width="6.26953125" style="1" customWidth="1"/>
    <col min="4" max="4" width="7" style="1" customWidth="1"/>
    <col min="5" max="5" width="5.54296875" style="1" customWidth="1"/>
    <col min="6" max="6" width="5.7265625" style="1" customWidth="1"/>
    <col min="7" max="7" width="8.54296875" style="1" customWidth="1"/>
    <col min="8" max="8" width="5.453125" style="1" customWidth="1"/>
    <col min="9" max="9" width="6.26953125" style="1" customWidth="1"/>
    <col min="10" max="10" width="6.54296875" style="1" customWidth="1"/>
    <col min="11" max="12" width="5.54296875" style="1" customWidth="1"/>
    <col min="13" max="13" width="6.1796875" style="1" customWidth="1"/>
    <col min="14" max="14" width="5.7265625" style="1" customWidth="1"/>
    <col min="15" max="15" width="5.453125" style="1" customWidth="1"/>
    <col min="16" max="16" width="6.453125" style="1" customWidth="1"/>
    <col min="17" max="17" width="6.54296875" style="1" customWidth="1"/>
    <col min="18" max="56" width="11.453125" style="1"/>
    <col min="57" max="57" width="13.1796875" style="1" bestFit="1" customWidth="1"/>
    <col min="58" max="58" width="18" style="1" bestFit="1" customWidth="1"/>
    <col min="59" max="60" width="11.453125" style="1"/>
    <col min="61" max="61" width="18" style="1" bestFit="1" customWidth="1"/>
    <col min="62" max="16384" width="11.453125" style="1"/>
  </cols>
  <sheetData>
    <row r="1" spans="1:58" ht="18" customHeight="1" thickBot="1" x14ac:dyDescent="0.35">
      <c r="A1" s="133"/>
      <c r="B1" s="133"/>
      <c r="C1" s="134" t="s">
        <v>0</v>
      </c>
      <c r="D1" s="134"/>
      <c r="E1" s="134"/>
      <c r="F1" s="134"/>
      <c r="G1" s="134"/>
      <c r="H1" s="127" t="s">
        <v>1</v>
      </c>
      <c r="I1" s="128"/>
      <c r="J1" s="128"/>
      <c r="K1" s="135" t="s">
        <v>2</v>
      </c>
      <c r="L1" s="135"/>
      <c r="M1" s="135"/>
      <c r="N1" s="135"/>
      <c r="O1" s="133"/>
      <c r="P1" s="133"/>
      <c r="Q1" s="133"/>
      <c r="BD1" s="2"/>
      <c r="BE1" s="3" t="s">
        <v>3</v>
      </c>
      <c r="BF1" s="4" t="s">
        <v>4</v>
      </c>
    </row>
    <row r="2" spans="1:58" ht="18.75" customHeight="1" thickBot="1" x14ac:dyDescent="0.35">
      <c r="A2" s="133"/>
      <c r="B2" s="133"/>
      <c r="C2" s="134"/>
      <c r="D2" s="134"/>
      <c r="E2" s="134"/>
      <c r="F2" s="134"/>
      <c r="G2" s="134"/>
      <c r="H2" s="124" t="s">
        <v>5</v>
      </c>
      <c r="I2" s="125"/>
      <c r="J2" s="125"/>
      <c r="K2" s="126">
        <v>3</v>
      </c>
      <c r="L2" s="126"/>
      <c r="M2" s="126"/>
      <c r="N2" s="126"/>
      <c r="O2" s="133"/>
      <c r="P2" s="133"/>
      <c r="Q2" s="133"/>
      <c r="BE2" s="5">
        <v>45763</v>
      </c>
      <c r="BF2" s="5">
        <v>45824</v>
      </c>
    </row>
    <row r="3" spans="1:58" ht="18" customHeight="1" thickBot="1" x14ac:dyDescent="0.35">
      <c r="A3" s="133"/>
      <c r="B3" s="133"/>
      <c r="C3" s="134"/>
      <c r="D3" s="134"/>
      <c r="E3" s="134"/>
      <c r="F3" s="134"/>
      <c r="G3" s="134"/>
      <c r="H3" s="127" t="s">
        <v>6</v>
      </c>
      <c r="I3" s="128"/>
      <c r="J3" s="128"/>
      <c r="K3" s="135"/>
      <c r="L3" s="135"/>
      <c r="M3" s="135"/>
      <c r="N3" s="135"/>
      <c r="O3" s="133"/>
      <c r="P3" s="133"/>
      <c r="Q3" s="133"/>
      <c r="BE3" s="4">
        <v>2025</v>
      </c>
      <c r="BF3" s="4">
        <v>2025</v>
      </c>
    </row>
    <row r="4" spans="1:58" ht="13.5" thickBot="1" x14ac:dyDescent="0.35">
      <c r="A4" s="133"/>
      <c r="B4" s="133"/>
      <c r="C4" s="115" t="s">
        <v>7</v>
      </c>
      <c r="D4" s="116"/>
      <c r="E4" s="116"/>
      <c r="F4" s="116"/>
      <c r="G4" s="116"/>
      <c r="H4" s="124" t="s">
        <v>8</v>
      </c>
      <c r="I4" s="125"/>
      <c r="J4" s="125"/>
      <c r="K4" s="126" t="s">
        <v>9</v>
      </c>
      <c r="L4" s="126"/>
      <c r="M4" s="126"/>
      <c r="N4" s="126"/>
      <c r="O4" s="133"/>
      <c r="P4" s="133"/>
      <c r="Q4" s="133"/>
      <c r="BE4" s="4" t="s">
        <v>164</v>
      </c>
      <c r="BF4" s="4" t="s">
        <v>493</v>
      </c>
    </row>
    <row r="5" spans="1:58" ht="37.5" customHeight="1" thickBot="1" x14ac:dyDescent="0.35">
      <c r="A5" s="133"/>
      <c r="B5" s="133"/>
      <c r="C5" s="117"/>
      <c r="D5" s="118"/>
      <c r="E5" s="118"/>
      <c r="F5" s="118"/>
      <c r="G5" s="118"/>
      <c r="H5" s="127" t="s">
        <v>10</v>
      </c>
      <c r="I5" s="128"/>
      <c r="J5" s="128"/>
      <c r="K5" s="129" t="s">
        <v>11</v>
      </c>
      <c r="L5" s="130"/>
      <c r="M5" s="130"/>
      <c r="N5" s="131"/>
      <c r="O5" s="133"/>
      <c r="P5" s="133"/>
      <c r="Q5" s="133"/>
      <c r="BE5" s="4" t="s">
        <v>494</v>
      </c>
      <c r="BF5" s="4">
        <v>16</v>
      </c>
    </row>
    <row r="6" spans="1:58" ht="40.5" customHeight="1" thickBot="1" x14ac:dyDescent="0.35">
      <c r="A6" s="133"/>
      <c r="B6" s="133"/>
      <c r="C6" s="117"/>
      <c r="D6" s="118"/>
      <c r="E6" s="118"/>
      <c r="F6" s="118"/>
      <c r="G6" s="118"/>
      <c r="H6" s="124" t="s">
        <v>12</v>
      </c>
      <c r="I6" s="125"/>
      <c r="J6" s="125"/>
      <c r="K6" s="132" t="s">
        <v>13</v>
      </c>
      <c r="L6" s="132"/>
      <c r="M6" s="126"/>
      <c r="N6" s="126"/>
      <c r="O6" s="133"/>
      <c r="P6" s="133"/>
      <c r="Q6" s="133"/>
      <c r="BE6" s="6">
        <v>4</v>
      </c>
      <c r="BF6" s="6" t="s">
        <v>495</v>
      </c>
    </row>
    <row r="7" spans="1:58" ht="51" customHeight="1" thickBot="1" x14ac:dyDescent="0.3">
      <c r="A7" s="133"/>
      <c r="B7" s="133"/>
      <c r="C7" s="119"/>
      <c r="D7" s="120"/>
      <c r="E7" s="120"/>
      <c r="F7" s="120"/>
      <c r="G7" s="120"/>
      <c r="H7" s="108" t="s">
        <v>14</v>
      </c>
      <c r="I7" s="109"/>
      <c r="J7" s="109"/>
      <c r="K7" s="110" t="s">
        <v>15</v>
      </c>
      <c r="L7" s="110"/>
      <c r="M7" s="111"/>
      <c r="N7" s="111"/>
      <c r="O7" s="133"/>
      <c r="P7" s="133"/>
      <c r="Q7" s="133"/>
    </row>
    <row r="8" spans="1:58" ht="21" customHeight="1" x14ac:dyDescent="0.3">
      <c r="A8" s="112" t="s">
        <v>16</v>
      </c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4"/>
    </row>
    <row r="9" spans="1:58" ht="12.75" x14ac:dyDescent="0.2">
      <c r="A9" s="7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9"/>
    </row>
    <row r="10" spans="1:58" ht="12.75" x14ac:dyDescent="0.2">
      <c r="A10" s="7" t="s">
        <v>17</v>
      </c>
      <c r="B10" s="1" t="s">
        <v>18</v>
      </c>
      <c r="F10" s="10" t="s">
        <v>178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1"/>
    </row>
    <row r="11" spans="1:58" ht="12.75" x14ac:dyDescent="0.2">
      <c r="A11" s="7"/>
      <c r="Q11" s="12"/>
    </row>
    <row r="12" spans="1:58" x14ac:dyDescent="0.25">
      <c r="A12" s="7" t="s">
        <v>20</v>
      </c>
      <c r="B12" s="1" t="s">
        <v>21</v>
      </c>
      <c r="F12" s="10" t="s">
        <v>22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1"/>
    </row>
    <row r="13" spans="1:58" x14ac:dyDescent="0.25">
      <c r="A13" s="7"/>
      <c r="B13" s="10" t="s">
        <v>179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1"/>
    </row>
    <row r="14" spans="1:58" ht="12.75" x14ac:dyDescent="0.2">
      <c r="A14" s="7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1"/>
    </row>
    <row r="15" spans="1:58" ht="12.75" x14ac:dyDescent="0.2">
      <c r="A15" s="13"/>
      <c r="Q15" s="12"/>
    </row>
    <row r="16" spans="1:58" x14ac:dyDescent="0.25">
      <c r="A16" s="7" t="s">
        <v>24</v>
      </c>
      <c r="B16" s="1" t="s">
        <v>25</v>
      </c>
      <c r="F16" s="10" t="s">
        <v>26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1"/>
    </row>
    <row r="17" spans="1:17" ht="12.75" x14ac:dyDescent="0.2">
      <c r="A17" s="7"/>
      <c r="Q17" s="12"/>
    </row>
    <row r="18" spans="1:17" ht="12.75" x14ac:dyDescent="0.2">
      <c r="A18" s="7" t="s">
        <v>27</v>
      </c>
      <c r="B18" s="1" t="s">
        <v>28</v>
      </c>
      <c r="E18" s="1" t="s">
        <v>29</v>
      </c>
      <c r="H18" s="14" t="s">
        <v>30</v>
      </c>
      <c r="M18" s="8" t="s">
        <v>31</v>
      </c>
      <c r="O18" s="15"/>
      <c r="Q18" s="12"/>
    </row>
    <row r="19" spans="1:17" ht="12.75" x14ac:dyDescent="0.2">
      <c r="A19" s="7"/>
      <c r="E19" s="1" t="s">
        <v>32</v>
      </c>
      <c r="H19" s="15"/>
      <c r="M19" s="16" t="s">
        <v>33</v>
      </c>
      <c r="O19" s="15"/>
      <c r="Q19" s="12"/>
    </row>
    <row r="20" spans="1:17" ht="12.75" x14ac:dyDescent="0.2">
      <c r="A20" s="7"/>
      <c r="E20" s="1" t="s">
        <v>34</v>
      </c>
      <c r="H20" s="15"/>
      <c r="M20" s="1" t="s">
        <v>35</v>
      </c>
      <c r="O20" s="15"/>
      <c r="Q20" s="12"/>
    </row>
    <row r="21" spans="1:17" x14ac:dyDescent="0.25">
      <c r="A21" s="7"/>
      <c r="E21" s="1" t="s">
        <v>36</v>
      </c>
      <c r="H21" s="15"/>
      <c r="J21" s="1" t="s">
        <v>37</v>
      </c>
      <c r="K21" s="17"/>
      <c r="L21" s="17"/>
      <c r="M21" s="17"/>
      <c r="N21" s="17"/>
      <c r="O21" s="17"/>
      <c r="P21" s="17"/>
      <c r="Q21" s="12"/>
    </row>
    <row r="22" spans="1:17" ht="12.75" x14ac:dyDescent="0.2">
      <c r="A22" s="7"/>
      <c r="Q22" s="12"/>
    </row>
    <row r="23" spans="1:17" x14ac:dyDescent="0.25">
      <c r="A23" s="7" t="s">
        <v>38</v>
      </c>
      <c r="B23" s="1" t="s">
        <v>39</v>
      </c>
      <c r="H23" s="10" t="s">
        <v>40</v>
      </c>
      <c r="I23" s="10"/>
      <c r="J23" s="10"/>
      <c r="Q23" s="12"/>
    </row>
    <row r="24" spans="1:17" ht="12.75" x14ac:dyDescent="0.2">
      <c r="A24" s="7"/>
      <c r="Q24" s="12"/>
    </row>
    <row r="25" spans="1:17" ht="12.75" x14ac:dyDescent="0.2">
      <c r="A25" s="7" t="s">
        <v>41</v>
      </c>
      <c r="B25" s="1" t="s">
        <v>42</v>
      </c>
      <c r="F25" s="18" t="s">
        <v>43</v>
      </c>
      <c r="G25" s="10"/>
      <c r="I25" s="1" t="s">
        <v>44</v>
      </c>
      <c r="N25" s="10" t="s">
        <v>494</v>
      </c>
      <c r="O25" s="10"/>
      <c r="Q25" s="12"/>
    </row>
    <row r="26" spans="1:17" ht="12.75" x14ac:dyDescent="0.2">
      <c r="A26" s="7"/>
      <c r="Q26" s="12"/>
    </row>
    <row r="27" spans="1:17" x14ac:dyDescent="0.25">
      <c r="A27" s="7" t="s">
        <v>45</v>
      </c>
      <c r="B27" s="1" t="s">
        <v>46</v>
      </c>
      <c r="F27" s="10" t="s">
        <v>47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1"/>
    </row>
    <row r="28" spans="1:17" ht="12.75" x14ac:dyDescent="0.2">
      <c r="A28" s="7"/>
      <c r="Q28" s="12"/>
    </row>
    <row r="29" spans="1:17" x14ac:dyDescent="0.25">
      <c r="A29" s="7" t="s">
        <v>48</v>
      </c>
      <c r="B29" s="1" t="s">
        <v>49</v>
      </c>
      <c r="F29" s="10" t="s">
        <v>50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1"/>
    </row>
    <row r="30" spans="1:17" ht="12.75" x14ac:dyDescent="0.2">
      <c r="A30" s="7"/>
      <c r="Q30" s="12"/>
    </row>
    <row r="31" spans="1:17" x14ac:dyDescent="0.25">
      <c r="A31" s="7" t="s">
        <v>51</v>
      </c>
      <c r="B31" s="1" t="s">
        <v>52</v>
      </c>
      <c r="G31" s="1" t="s">
        <v>53</v>
      </c>
      <c r="I31" s="14" t="s">
        <v>30</v>
      </c>
      <c r="M31" s="1" t="s">
        <v>54</v>
      </c>
      <c r="O31" s="15"/>
      <c r="Q31" s="12"/>
    </row>
    <row r="32" spans="1:17" x14ac:dyDescent="0.25">
      <c r="A32" s="7"/>
      <c r="G32" s="1" t="s">
        <v>55</v>
      </c>
      <c r="I32" s="15"/>
      <c r="M32" s="1" t="s">
        <v>56</v>
      </c>
      <c r="O32" s="15"/>
      <c r="Q32" s="12"/>
    </row>
    <row r="33" spans="1:17" x14ac:dyDescent="0.25">
      <c r="A33" s="7"/>
      <c r="G33" s="1" t="s">
        <v>57</v>
      </c>
      <c r="I33" s="15"/>
      <c r="Q33" s="12"/>
    </row>
    <row r="34" spans="1:17" x14ac:dyDescent="0.25">
      <c r="A34" s="7"/>
      <c r="G34" s="1" t="s">
        <v>58</v>
      </c>
      <c r="J34" s="10" t="s">
        <v>59</v>
      </c>
      <c r="K34" s="10"/>
      <c r="L34" s="10"/>
      <c r="M34" s="10"/>
      <c r="N34" s="10"/>
      <c r="O34" s="10"/>
      <c r="Q34" s="12"/>
    </row>
    <row r="35" spans="1:17" x14ac:dyDescent="0.25">
      <c r="A35" s="7"/>
      <c r="Q35" s="12"/>
    </row>
    <row r="36" spans="1:17" ht="13" x14ac:dyDescent="0.3">
      <c r="A36" s="112" t="s">
        <v>60</v>
      </c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4"/>
    </row>
    <row r="37" spans="1:17" x14ac:dyDescent="0.25">
      <c r="A37" s="7"/>
      <c r="Q37" s="12"/>
    </row>
    <row r="38" spans="1:17" x14ac:dyDescent="0.25">
      <c r="A38" s="19" t="s">
        <v>61</v>
      </c>
      <c r="B38" s="20" t="s">
        <v>62</v>
      </c>
      <c r="C38" s="21"/>
      <c r="D38" s="21"/>
      <c r="E38" s="21"/>
      <c r="F38" s="22"/>
      <c r="G38" s="22"/>
      <c r="H38" s="23" t="s">
        <v>63</v>
      </c>
      <c r="I38" s="10"/>
      <c r="J38" s="24"/>
      <c r="K38" s="24"/>
      <c r="L38" s="24"/>
      <c r="M38" s="24"/>
      <c r="N38" s="24"/>
      <c r="O38" s="24"/>
      <c r="P38" s="10"/>
      <c r="Q38" s="12"/>
    </row>
    <row r="39" spans="1:17" x14ac:dyDescent="0.25">
      <c r="A39" s="19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5"/>
    </row>
    <row r="40" spans="1:17" ht="14.5" x14ac:dyDescent="0.35">
      <c r="A40" s="7" t="s">
        <v>64</v>
      </c>
      <c r="B40" s="26" t="s">
        <v>65</v>
      </c>
      <c r="C40"/>
      <c r="D40"/>
      <c r="E40"/>
      <c r="F40" s="21"/>
      <c r="G40" s="21"/>
      <c r="H40" s="10" t="s">
        <v>66</v>
      </c>
      <c r="I40" s="10"/>
      <c r="J40" s="10"/>
      <c r="K40" s="10"/>
      <c r="L40" s="10"/>
      <c r="M40" s="10"/>
      <c r="N40" s="10"/>
      <c r="O40" s="10"/>
      <c r="P40" s="10"/>
      <c r="Q40" s="12"/>
    </row>
    <row r="41" spans="1:17" x14ac:dyDescent="0.25">
      <c r="A41" s="21"/>
      <c r="B41" s="21"/>
      <c r="C41" s="21"/>
      <c r="D41" s="21"/>
      <c r="E41" s="21"/>
      <c r="F41" s="21"/>
      <c r="G41" s="21"/>
      <c r="H41" s="27" t="s">
        <v>67</v>
      </c>
      <c r="I41" s="27"/>
      <c r="J41" s="27"/>
      <c r="K41" s="27"/>
      <c r="L41" s="27"/>
      <c r="M41" s="27"/>
      <c r="N41" s="27"/>
      <c r="O41" s="27"/>
      <c r="P41" s="27"/>
      <c r="Q41" s="12"/>
    </row>
    <row r="42" spans="1:17" x14ac:dyDescent="0.25">
      <c r="A42" s="7"/>
      <c r="F42" s="21"/>
      <c r="G42" s="21"/>
      <c r="Q42" s="12"/>
    </row>
    <row r="43" spans="1:17" ht="14.5" x14ac:dyDescent="0.35">
      <c r="A43" s="7" t="s">
        <v>68</v>
      </c>
      <c r="B43" s="1" t="s">
        <v>69</v>
      </c>
      <c r="C43"/>
      <c r="D43" s="10" t="s">
        <v>70</v>
      </c>
      <c r="E43" s="10"/>
      <c r="F43" s="10"/>
      <c r="G43" s="10"/>
      <c r="H43" s="1" t="s">
        <v>71</v>
      </c>
      <c r="I43" s="1" t="s">
        <v>72</v>
      </c>
      <c r="J43"/>
      <c r="K43" s="28" t="s">
        <v>73</v>
      </c>
      <c r="L43" s="10"/>
      <c r="M43" s="10"/>
      <c r="N43" s="10"/>
      <c r="O43" s="10"/>
      <c r="Q43" s="12"/>
    </row>
    <row r="44" spans="1:17" x14ac:dyDescent="0.25">
      <c r="A44" s="7"/>
      <c r="Q44" s="12"/>
    </row>
    <row r="45" spans="1:17" x14ac:dyDescent="0.25">
      <c r="A45" s="29" t="s">
        <v>74</v>
      </c>
      <c r="B45" s="30" t="s">
        <v>75</v>
      </c>
      <c r="C45" s="30"/>
      <c r="D45" s="30"/>
      <c r="E45" s="30"/>
      <c r="H45" s="10" t="s">
        <v>76</v>
      </c>
      <c r="I45" s="31"/>
      <c r="J45" s="31"/>
      <c r="K45" s="31"/>
      <c r="L45" s="31"/>
      <c r="M45" s="31"/>
      <c r="N45" s="31"/>
      <c r="O45" s="31"/>
      <c r="P45" s="31"/>
      <c r="Q45" s="12"/>
    </row>
    <row r="46" spans="1:17" x14ac:dyDescent="0.25">
      <c r="A46" s="7"/>
      <c r="Q46" s="12"/>
    </row>
    <row r="47" spans="1:17" ht="13" x14ac:dyDescent="0.3">
      <c r="A47" s="112" t="s">
        <v>77</v>
      </c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113"/>
      <c r="O47" s="113"/>
      <c r="P47" s="113"/>
      <c r="Q47" s="114"/>
    </row>
    <row r="48" spans="1:17" ht="13.5" customHeight="1" x14ac:dyDescent="0.25">
      <c r="A48" s="7"/>
      <c r="Q48" s="12"/>
    </row>
    <row r="49" spans="1:17" x14ac:dyDescent="0.25">
      <c r="A49" s="7" t="s">
        <v>78</v>
      </c>
      <c r="B49" s="1" t="s">
        <v>79</v>
      </c>
      <c r="E49" s="1" t="s">
        <v>80</v>
      </c>
      <c r="H49" s="14" t="s">
        <v>30</v>
      </c>
      <c r="J49" s="1" t="s">
        <v>81</v>
      </c>
      <c r="N49" s="15"/>
      <c r="Q49" s="12"/>
    </row>
    <row r="50" spans="1:17" x14ac:dyDescent="0.25">
      <c r="A50" s="7"/>
      <c r="E50" s="1" t="s">
        <v>82</v>
      </c>
      <c r="H50" s="14"/>
      <c r="J50" s="1" t="s">
        <v>83</v>
      </c>
      <c r="N50" s="15"/>
      <c r="Q50" s="12"/>
    </row>
    <row r="51" spans="1:17" x14ac:dyDescent="0.25">
      <c r="A51" s="7"/>
      <c r="E51" s="1" t="s">
        <v>84</v>
      </c>
      <c r="H51" s="15"/>
      <c r="J51" s="1" t="s">
        <v>85</v>
      </c>
      <c r="N51" s="15"/>
      <c r="Q51" s="12"/>
    </row>
    <row r="52" spans="1:17" x14ac:dyDescent="0.25">
      <c r="A52" s="7"/>
      <c r="E52" s="1" t="s">
        <v>86</v>
      </c>
      <c r="F52" s="1" t="s">
        <v>37</v>
      </c>
      <c r="H52" s="10"/>
      <c r="I52" s="10"/>
      <c r="J52" s="10"/>
      <c r="K52" s="10"/>
      <c r="Q52" s="12"/>
    </row>
    <row r="53" spans="1:17" x14ac:dyDescent="0.25">
      <c r="A53" s="7"/>
      <c r="Q53" s="12"/>
    </row>
    <row r="54" spans="1:17" ht="15.75" customHeight="1" x14ac:dyDescent="0.3">
      <c r="A54" s="121" t="s">
        <v>87</v>
      </c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2"/>
      <c r="Q54" s="123"/>
    </row>
    <row r="55" spans="1:17" ht="31.5" customHeight="1" thickBot="1" x14ac:dyDescent="0.3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7"/>
    </row>
    <row r="56" spans="1:17" ht="14.5" x14ac:dyDescent="0.35">
      <c r="A56" s="88" t="s">
        <v>88</v>
      </c>
      <c r="B56" s="89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1"/>
    </row>
    <row r="57" spans="1:17" ht="14.5" x14ac:dyDescent="0.35">
      <c r="A57" s="92" t="s">
        <v>89</v>
      </c>
      <c r="B57" s="93"/>
      <c r="C57" s="94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5"/>
    </row>
    <row r="58" spans="1:17" ht="12.75" customHeight="1" x14ac:dyDescent="0.25">
      <c r="A58" s="96" t="s">
        <v>90</v>
      </c>
      <c r="B58" s="97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9"/>
    </row>
    <row r="59" spans="1:17" ht="15" customHeight="1" thickBot="1" x14ac:dyDescent="0.3">
      <c r="A59" s="100"/>
      <c r="B59" s="101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3"/>
    </row>
    <row r="60" spans="1:17" ht="12.75" customHeight="1" x14ac:dyDescent="0.25">
      <c r="A60" s="104" t="s">
        <v>91</v>
      </c>
      <c r="B60" s="105"/>
      <c r="C60" s="105"/>
      <c r="D60" s="105"/>
      <c r="E60" s="106"/>
      <c r="F60" s="107" t="s">
        <v>92</v>
      </c>
      <c r="G60" s="107"/>
      <c r="H60" s="107"/>
      <c r="I60" s="107"/>
      <c r="J60" s="107"/>
      <c r="K60" s="107"/>
      <c r="L60" s="107"/>
      <c r="M60" s="107" t="s">
        <v>93</v>
      </c>
      <c r="N60" s="107"/>
      <c r="O60" s="107" t="s">
        <v>94</v>
      </c>
      <c r="P60" s="107"/>
      <c r="Q60" s="107"/>
    </row>
    <row r="61" spans="1:17" ht="25.5" customHeight="1" x14ac:dyDescent="0.25">
      <c r="A61" s="74" t="s">
        <v>95</v>
      </c>
      <c r="B61" s="75"/>
      <c r="C61" s="75"/>
      <c r="D61" s="75"/>
      <c r="E61" s="76"/>
      <c r="F61" s="77" t="s">
        <v>96</v>
      </c>
      <c r="G61" s="77"/>
      <c r="H61" s="77"/>
      <c r="I61" s="77"/>
      <c r="J61" s="77"/>
      <c r="K61" s="77"/>
      <c r="L61" s="77"/>
      <c r="M61" s="83" t="s">
        <v>97</v>
      </c>
      <c r="N61" s="84"/>
      <c r="O61" s="80">
        <v>1</v>
      </c>
      <c r="P61" s="81"/>
      <c r="Q61" s="82"/>
    </row>
    <row r="62" spans="1:17" ht="31.5" customHeight="1" x14ac:dyDescent="0.25">
      <c r="A62" s="74" t="s">
        <v>98</v>
      </c>
      <c r="B62" s="75"/>
      <c r="C62" s="75"/>
      <c r="D62" s="75"/>
      <c r="E62" s="76"/>
      <c r="F62" s="77" t="s">
        <v>96</v>
      </c>
      <c r="G62" s="77"/>
      <c r="H62" s="77"/>
      <c r="I62" s="77"/>
      <c r="J62" s="77"/>
      <c r="K62" s="77"/>
      <c r="L62" s="77"/>
      <c r="M62" s="83" t="s">
        <v>99</v>
      </c>
      <c r="N62" s="84"/>
      <c r="O62" s="80">
        <v>2</v>
      </c>
      <c r="P62" s="81"/>
      <c r="Q62" s="82"/>
    </row>
    <row r="63" spans="1:17" ht="28.5" customHeight="1" x14ac:dyDescent="0.25">
      <c r="A63" s="74" t="s">
        <v>100</v>
      </c>
      <c r="B63" s="75"/>
      <c r="C63" s="75"/>
      <c r="D63" s="75"/>
      <c r="E63" s="76"/>
      <c r="F63" s="77" t="s">
        <v>96</v>
      </c>
      <c r="G63" s="77"/>
      <c r="H63" s="77"/>
      <c r="I63" s="77"/>
      <c r="J63" s="77"/>
      <c r="K63" s="77"/>
      <c r="L63" s="77"/>
      <c r="M63" s="78">
        <v>45443</v>
      </c>
      <c r="N63" s="79"/>
      <c r="O63" s="80">
        <v>3</v>
      </c>
      <c r="P63" s="81"/>
      <c r="Q63" s="82"/>
    </row>
  </sheetData>
  <mergeCells count="42">
    <mergeCell ref="A54:Q54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H7:J7"/>
    <mergeCell ref="K7:N7"/>
    <mergeCell ref="A8:Q8"/>
    <mergeCell ref="A36:Q36"/>
    <mergeCell ref="A47:Q47"/>
    <mergeCell ref="C4:G7"/>
    <mergeCell ref="A55:Q55"/>
    <mergeCell ref="A56:Q56"/>
    <mergeCell ref="A57:Q57"/>
    <mergeCell ref="A58:Q59"/>
    <mergeCell ref="A60:E60"/>
    <mergeCell ref="F60:L60"/>
    <mergeCell ref="M60:N60"/>
    <mergeCell ref="O60:Q60"/>
    <mergeCell ref="A63:E63"/>
    <mergeCell ref="F63:L63"/>
    <mergeCell ref="M63:N63"/>
    <mergeCell ref="O63:Q63"/>
    <mergeCell ref="A61:E61"/>
    <mergeCell ref="F61:L61"/>
    <mergeCell ref="M61:N61"/>
    <mergeCell ref="O61:Q61"/>
    <mergeCell ref="A62:E62"/>
    <mergeCell ref="F62:L62"/>
    <mergeCell ref="M62:N62"/>
    <mergeCell ref="O62:Q62"/>
  </mergeCells>
  <hyperlinks>
    <hyperlink ref="K43" r:id="rId1"/>
  </hyperlinks>
  <pageMargins left="0.7" right="0.7" top="0.75" bottom="0.75" header="0.3" footer="0.3"/>
  <pageSetup scale="70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4" tint="-0.249977111117893"/>
  </sheetPr>
  <dimension ref="A11:IB112"/>
  <sheetViews>
    <sheetView workbookViewId="0">
      <selection activeCell="A11" sqref="A11"/>
    </sheetView>
  </sheetViews>
  <sheetFormatPr baseColWidth="10" defaultColWidth="11.453125" defaultRowHeight="12.5" x14ac:dyDescent="0.25"/>
  <cols>
    <col min="1" max="1" width="23" style="30" customWidth="1"/>
    <col min="2" max="2" width="15.26953125" style="30" customWidth="1"/>
    <col min="3" max="7" width="17.453125" style="30" customWidth="1"/>
    <col min="8" max="8" width="15.7265625" style="30" bestFit="1" customWidth="1"/>
    <col min="9" max="126" width="17.453125" style="30" customWidth="1"/>
    <col min="127" max="128" width="19.1796875" style="30" customWidth="1"/>
    <col min="129" max="228" width="17.453125" style="30" customWidth="1"/>
    <col min="229" max="229" width="11.453125" style="30"/>
    <col min="230" max="230" width="12.1796875" style="30" customWidth="1"/>
    <col min="231" max="231" width="11.453125" style="30"/>
    <col min="232" max="232" width="12.1796875" style="30" customWidth="1"/>
    <col min="233" max="233" width="11.453125" style="30"/>
    <col min="234" max="234" width="12.453125" style="30" customWidth="1"/>
    <col min="235" max="16384" width="11.453125" style="30"/>
  </cols>
  <sheetData>
    <row r="11" spans="1:2" ht="13" x14ac:dyDescent="0.3">
      <c r="A11" s="32" t="s">
        <v>101</v>
      </c>
    </row>
    <row r="12" spans="1:2" ht="12.75" x14ac:dyDescent="0.2">
      <c r="A12" s="32" t="s">
        <v>180</v>
      </c>
    </row>
    <row r="13" spans="1:2" ht="13" x14ac:dyDescent="0.3">
      <c r="A13" s="30" t="s">
        <v>103</v>
      </c>
      <c r="B13" s="30" t="s">
        <v>181</v>
      </c>
    </row>
    <row r="14" spans="1:2" ht="15" x14ac:dyDescent="0.25">
      <c r="A14" s="32" t="s">
        <v>105</v>
      </c>
      <c r="B14" s="33" t="s">
        <v>106</v>
      </c>
    </row>
    <row r="15" spans="1:2" ht="13" x14ac:dyDescent="0.3">
      <c r="A15" s="32" t="s">
        <v>107</v>
      </c>
      <c r="B15" s="30" t="s">
        <v>108</v>
      </c>
    </row>
    <row r="16" spans="1:2" ht="13" x14ac:dyDescent="0.3">
      <c r="A16" s="30" t="s">
        <v>109</v>
      </c>
      <c r="B16" s="30" t="s">
        <v>495</v>
      </c>
    </row>
    <row r="17" spans="1:236" ht="12.75" x14ac:dyDescent="0.2">
      <c r="A17" s="35" t="s">
        <v>110</v>
      </c>
      <c r="D17" s="34"/>
    </row>
    <row r="18" spans="1:236" ht="15.75" thickBot="1" x14ac:dyDescent="0.3">
      <c r="A18" s="35"/>
      <c r="D18" s="34"/>
      <c r="F18" s="34"/>
      <c r="FD18" s="46"/>
      <c r="FE18" s="46"/>
      <c r="FF18" s="46"/>
      <c r="GM18" s="46"/>
      <c r="GO18" s="46"/>
    </row>
    <row r="19" spans="1:236" ht="14.5" thickBot="1" x14ac:dyDescent="0.3">
      <c r="A19" s="47"/>
      <c r="B19" s="47"/>
      <c r="C19" s="147" t="s">
        <v>182</v>
      </c>
      <c r="D19" s="147"/>
      <c r="E19" s="147"/>
      <c r="F19" s="147"/>
      <c r="G19" s="147"/>
      <c r="H19" s="145" t="s">
        <v>183</v>
      </c>
      <c r="I19" s="145"/>
      <c r="J19" s="145"/>
      <c r="K19" s="145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45"/>
      <c r="W19" s="145" t="s">
        <v>184</v>
      </c>
      <c r="X19" s="145"/>
      <c r="Y19" s="145" t="s">
        <v>185</v>
      </c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 t="s">
        <v>186</v>
      </c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 t="s">
        <v>187</v>
      </c>
      <c r="BD19" s="145"/>
      <c r="BE19" s="145"/>
      <c r="BF19" s="145"/>
      <c r="BG19" s="145"/>
      <c r="BH19" s="145" t="s">
        <v>188</v>
      </c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  <c r="BS19" s="145"/>
      <c r="BT19" s="145"/>
      <c r="BU19" s="145"/>
      <c r="BV19" s="145"/>
      <c r="BW19" s="145" t="s">
        <v>189</v>
      </c>
      <c r="BX19" s="145"/>
      <c r="BY19" s="145" t="s">
        <v>190</v>
      </c>
      <c r="BZ19" s="145"/>
      <c r="CA19" s="145"/>
      <c r="CB19" s="145"/>
      <c r="CC19" s="145"/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 t="s">
        <v>191</v>
      </c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 t="s">
        <v>192</v>
      </c>
      <c r="DD19" s="145"/>
      <c r="DE19" s="145"/>
      <c r="DF19" s="145"/>
      <c r="DG19" s="145"/>
      <c r="DH19" s="145" t="s">
        <v>193</v>
      </c>
      <c r="DI19" s="145"/>
      <c r="DJ19" s="145"/>
      <c r="DK19" s="145"/>
      <c r="DL19" s="145"/>
      <c r="DM19" s="145"/>
      <c r="DN19" s="145"/>
      <c r="DO19" s="145"/>
      <c r="DP19" s="145"/>
      <c r="DQ19" s="145"/>
      <c r="DR19" s="145"/>
      <c r="DS19" s="145"/>
      <c r="DT19" s="145"/>
      <c r="DU19" s="145"/>
      <c r="DV19" s="145"/>
      <c r="DW19" s="146" t="s">
        <v>194</v>
      </c>
      <c r="DX19" s="146"/>
      <c r="DY19" s="145" t="s">
        <v>195</v>
      </c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 t="s">
        <v>196</v>
      </c>
      <c r="EO19" s="145"/>
      <c r="EP19" s="145"/>
      <c r="EQ19" s="145"/>
      <c r="ER19" s="145"/>
      <c r="ES19" s="145"/>
      <c r="ET19" s="145"/>
      <c r="EU19" s="145"/>
      <c r="EV19" s="145"/>
      <c r="EW19" s="145"/>
      <c r="EX19" s="145"/>
      <c r="EY19" s="145"/>
      <c r="EZ19" s="145"/>
      <c r="FA19" s="145"/>
      <c r="FB19" s="145"/>
      <c r="FC19" s="145" t="s">
        <v>197</v>
      </c>
      <c r="FD19" s="145"/>
      <c r="FE19" s="145"/>
      <c r="FF19" s="145"/>
      <c r="FG19" s="145"/>
      <c r="FH19" s="145" t="s">
        <v>198</v>
      </c>
      <c r="FI19" s="145"/>
      <c r="FJ19" s="145"/>
      <c r="FK19" s="145"/>
      <c r="FL19" s="145"/>
      <c r="FM19" s="145"/>
      <c r="FN19" s="145"/>
      <c r="FO19" s="145"/>
      <c r="FP19" s="145"/>
      <c r="FQ19" s="145"/>
      <c r="FR19" s="145"/>
      <c r="FS19" s="145"/>
      <c r="FT19" s="145"/>
      <c r="FU19" s="145"/>
      <c r="FV19" s="145"/>
      <c r="FW19" s="145" t="s">
        <v>199</v>
      </c>
      <c r="FX19" s="145"/>
      <c r="FY19" s="145"/>
      <c r="FZ19" s="145"/>
      <c r="GA19" s="145"/>
      <c r="GB19" s="145"/>
      <c r="GC19" s="145"/>
      <c r="GD19" s="145"/>
      <c r="GE19" s="145"/>
      <c r="GF19" s="145"/>
      <c r="GG19" s="145"/>
      <c r="GH19" s="145"/>
      <c r="GI19" s="145"/>
      <c r="GJ19" s="145"/>
      <c r="GK19" s="145"/>
      <c r="GL19" s="145" t="s">
        <v>200</v>
      </c>
      <c r="GM19" s="145"/>
      <c r="GN19" s="145"/>
      <c r="GO19" s="145"/>
      <c r="GP19" s="145"/>
      <c r="GQ19" s="145" t="s">
        <v>201</v>
      </c>
      <c r="GR19" s="145"/>
      <c r="GS19" s="145"/>
      <c r="GT19" s="145"/>
      <c r="GU19" s="145"/>
      <c r="GV19" s="145"/>
      <c r="GW19" s="145"/>
      <c r="GX19" s="145"/>
      <c r="GY19" s="145"/>
      <c r="GZ19" s="145"/>
      <c r="HA19" s="145"/>
      <c r="HB19" s="145"/>
      <c r="HC19" s="145"/>
      <c r="HD19" s="145"/>
      <c r="HE19" s="145"/>
      <c r="HF19" s="145" t="s">
        <v>202</v>
      </c>
      <c r="HG19" s="145"/>
      <c r="HH19" s="145"/>
      <c r="HI19" s="145"/>
      <c r="HJ19" s="145"/>
      <c r="HK19" s="145"/>
      <c r="HL19" s="145"/>
      <c r="HM19" s="145"/>
      <c r="HN19" s="145"/>
      <c r="HO19" s="145"/>
      <c r="HP19" s="145"/>
      <c r="HQ19" s="145"/>
      <c r="HR19" s="145"/>
      <c r="HS19" s="145"/>
      <c r="HT19" s="145"/>
      <c r="HU19" s="136" t="s">
        <v>127</v>
      </c>
      <c r="HV19" s="137"/>
      <c r="HW19" s="137"/>
      <c r="HX19" s="137"/>
      <c r="HY19" s="137"/>
      <c r="HZ19" s="137"/>
      <c r="IA19" s="137"/>
      <c r="IB19" s="138"/>
    </row>
    <row r="20" spans="1:236" ht="83.25" customHeight="1" thickBot="1" x14ac:dyDescent="0.3">
      <c r="A20" s="48" t="s">
        <v>111</v>
      </c>
      <c r="B20" s="48" t="s">
        <v>112</v>
      </c>
      <c r="C20" s="49" t="s">
        <v>203</v>
      </c>
      <c r="D20" s="49" t="s">
        <v>204</v>
      </c>
      <c r="E20" s="49" t="s">
        <v>205</v>
      </c>
      <c r="F20" s="49" t="s">
        <v>206</v>
      </c>
      <c r="G20" s="50" t="s">
        <v>207</v>
      </c>
      <c r="H20" s="51" t="s">
        <v>208</v>
      </c>
      <c r="I20" s="52" t="s">
        <v>209</v>
      </c>
      <c r="J20" s="52" t="s">
        <v>210</v>
      </c>
      <c r="K20" s="52" t="s">
        <v>211</v>
      </c>
      <c r="L20" s="52" t="s">
        <v>212</v>
      </c>
      <c r="M20" s="52" t="s">
        <v>213</v>
      </c>
      <c r="N20" s="52" t="s">
        <v>214</v>
      </c>
      <c r="O20" s="52" t="s">
        <v>215</v>
      </c>
      <c r="P20" s="52" t="s">
        <v>216</v>
      </c>
      <c r="Q20" s="52" t="s">
        <v>217</v>
      </c>
      <c r="R20" s="52" t="s">
        <v>218</v>
      </c>
      <c r="S20" s="52" t="s">
        <v>219</v>
      </c>
      <c r="T20" s="52" t="s">
        <v>220</v>
      </c>
      <c r="U20" s="52" t="s">
        <v>221</v>
      </c>
      <c r="V20" s="52" t="s">
        <v>222</v>
      </c>
      <c r="W20" s="51" t="s">
        <v>223</v>
      </c>
      <c r="X20" s="53" t="s">
        <v>224</v>
      </c>
      <c r="Y20" s="51" t="s">
        <v>225</v>
      </c>
      <c r="Z20" s="52" t="s">
        <v>226</v>
      </c>
      <c r="AA20" s="52" t="s">
        <v>227</v>
      </c>
      <c r="AB20" s="52" t="s">
        <v>228</v>
      </c>
      <c r="AC20" s="52" t="s">
        <v>229</v>
      </c>
      <c r="AD20" s="52" t="s">
        <v>230</v>
      </c>
      <c r="AE20" s="52" t="s">
        <v>231</v>
      </c>
      <c r="AF20" s="52" t="s">
        <v>232</v>
      </c>
      <c r="AG20" s="52" t="s">
        <v>233</v>
      </c>
      <c r="AH20" s="52" t="s">
        <v>234</v>
      </c>
      <c r="AI20" s="52" t="s">
        <v>235</v>
      </c>
      <c r="AJ20" s="52" t="s">
        <v>236</v>
      </c>
      <c r="AK20" s="52" t="s">
        <v>237</v>
      </c>
      <c r="AL20" s="52" t="s">
        <v>238</v>
      </c>
      <c r="AM20" s="53" t="s">
        <v>239</v>
      </c>
      <c r="AN20" s="51" t="s">
        <v>240</v>
      </c>
      <c r="AO20" s="52" t="s">
        <v>241</v>
      </c>
      <c r="AP20" s="52" t="s">
        <v>242</v>
      </c>
      <c r="AQ20" s="52" t="s">
        <v>243</v>
      </c>
      <c r="AR20" s="52" t="s">
        <v>244</v>
      </c>
      <c r="AS20" s="52" t="s">
        <v>245</v>
      </c>
      <c r="AT20" s="52" t="s">
        <v>246</v>
      </c>
      <c r="AU20" s="52" t="s">
        <v>247</v>
      </c>
      <c r="AV20" s="52" t="s">
        <v>248</v>
      </c>
      <c r="AW20" s="52" t="s">
        <v>249</v>
      </c>
      <c r="AX20" s="52" t="s">
        <v>250</v>
      </c>
      <c r="AY20" s="52" t="s">
        <v>251</v>
      </c>
      <c r="AZ20" s="52" t="s">
        <v>252</v>
      </c>
      <c r="BA20" s="52" t="s">
        <v>253</v>
      </c>
      <c r="BB20" s="53" t="s">
        <v>254</v>
      </c>
      <c r="BC20" s="54" t="s">
        <v>255</v>
      </c>
      <c r="BD20" s="55" t="s">
        <v>256</v>
      </c>
      <c r="BE20" s="55" t="s">
        <v>257</v>
      </c>
      <c r="BF20" s="55" t="s">
        <v>258</v>
      </c>
      <c r="BG20" s="56" t="s">
        <v>259</v>
      </c>
      <c r="BH20" s="51" t="s">
        <v>260</v>
      </c>
      <c r="BI20" s="52" t="s">
        <v>261</v>
      </c>
      <c r="BJ20" s="52" t="s">
        <v>262</v>
      </c>
      <c r="BK20" s="52" t="s">
        <v>263</v>
      </c>
      <c r="BL20" s="52" t="s">
        <v>264</v>
      </c>
      <c r="BM20" s="52" t="s">
        <v>265</v>
      </c>
      <c r="BN20" s="52" t="s">
        <v>266</v>
      </c>
      <c r="BO20" s="52" t="s">
        <v>267</v>
      </c>
      <c r="BP20" s="52" t="s">
        <v>268</v>
      </c>
      <c r="BQ20" s="52" t="s">
        <v>269</v>
      </c>
      <c r="BR20" s="52" t="s">
        <v>270</v>
      </c>
      <c r="BS20" s="52" t="s">
        <v>271</v>
      </c>
      <c r="BT20" s="52" t="s">
        <v>272</v>
      </c>
      <c r="BU20" s="52" t="s">
        <v>273</v>
      </c>
      <c r="BV20" s="53" t="s">
        <v>274</v>
      </c>
      <c r="BW20" s="54" t="s">
        <v>275</v>
      </c>
      <c r="BX20" s="56" t="s">
        <v>276</v>
      </c>
      <c r="BY20" s="51" t="s">
        <v>277</v>
      </c>
      <c r="BZ20" s="52" t="s">
        <v>278</v>
      </c>
      <c r="CA20" s="52" t="s">
        <v>279</v>
      </c>
      <c r="CB20" s="52" t="s">
        <v>280</v>
      </c>
      <c r="CC20" s="52" t="s">
        <v>281</v>
      </c>
      <c r="CD20" s="52" t="s">
        <v>282</v>
      </c>
      <c r="CE20" s="52" t="s">
        <v>283</v>
      </c>
      <c r="CF20" s="52" t="s">
        <v>284</v>
      </c>
      <c r="CG20" s="52" t="s">
        <v>285</v>
      </c>
      <c r="CH20" s="52" t="s">
        <v>286</v>
      </c>
      <c r="CI20" s="52" t="s">
        <v>287</v>
      </c>
      <c r="CJ20" s="52" t="s">
        <v>288</v>
      </c>
      <c r="CK20" s="52" t="s">
        <v>289</v>
      </c>
      <c r="CL20" s="52" t="s">
        <v>290</v>
      </c>
      <c r="CM20" s="53" t="s">
        <v>291</v>
      </c>
      <c r="CN20" s="51" t="s">
        <v>277</v>
      </c>
      <c r="CO20" s="52" t="s">
        <v>292</v>
      </c>
      <c r="CP20" s="52" t="s">
        <v>293</v>
      </c>
      <c r="CQ20" s="52" t="s">
        <v>294</v>
      </c>
      <c r="CR20" s="52" t="s">
        <v>295</v>
      </c>
      <c r="CS20" s="52" t="s">
        <v>296</v>
      </c>
      <c r="CT20" s="52" t="s">
        <v>297</v>
      </c>
      <c r="CU20" s="52" t="s">
        <v>298</v>
      </c>
      <c r="CV20" s="52" t="s">
        <v>299</v>
      </c>
      <c r="CW20" s="52" t="s">
        <v>300</v>
      </c>
      <c r="CX20" s="52" t="s">
        <v>301</v>
      </c>
      <c r="CY20" s="52" t="s">
        <v>302</v>
      </c>
      <c r="CZ20" s="52" t="s">
        <v>303</v>
      </c>
      <c r="DA20" s="52" t="s">
        <v>304</v>
      </c>
      <c r="DB20" s="53" t="s">
        <v>305</v>
      </c>
      <c r="DC20" s="54" t="s">
        <v>306</v>
      </c>
      <c r="DD20" s="55" t="s">
        <v>307</v>
      </c>
      <c r="DE20" s="55" t="s">
        <v>308</v>
      </c>
      <c r="DF20" s="55" t="s">
        <v>309</v>
      </c>
      <c r="DG20" s="56" t="s">
        <v>310</v>
      </c>
      <c r="DH20" s="51" t="s">
        <v>311</v>
      </c>
      <c r="DI20" s="52" t="s">
        <v>312</v>
      </c>
      <c r="DJ20" s="52" t="s">
        <v>313</v>
      </c>
      <c r="DK20" s="52" t="s">
        <v>314</v>
      </c>
      <c r="DL20" s="52" t="s">
        <v>315</v>
      </c>
      <c r="DM20" s="52" t="s">
        <v>316</v>
      </c>
      <c r="DN20" s="52" t="s">
        <v>317</v>
      </c>
      <c r="DO20" s="52" t="s">
        <v>318</v>
      </c>
      <c r="DP20" s="52" t="s">
        <v>319</v>
      </c>
      <c r="DQ20" s="52" t="s">
        <v>320</v>
      </c>
      <c r="DR20" s="52" t="s">
        <v>321</v>
      </c>
      <c r="DS20" s="52" t="s">
        <v>322</v>
      </c>
      <c r="DT20" s="52" t="s">
        <v>323</v>
      </c>
      <c r="DU20" s="52" t="s">
        <v>324</v>
      </c>
      <c r="DV20" s="53" t="s">
        <v>325</v>
      </c>
      <c r="DW20" s="54" t="s">
        <v>326</v>
      </c>
      <c r="DX20" s="56" t="s">
        <v>327</v>
      </c>
      <c r="DY20" s="51" t="s">
        <v>311</v>
      </c>
      <c r="DZ20" s="52" t="s">
        <v>312</v>
      </c>
      <c r="EA20" s="52" t="s">
        <v>145</v>
      </c>
      <c r="EB20" s="52" t="s">
        <v>328</v>
      </c>
      <c r="EC20" s="52" t="s">
        <v>315</v>
      </c>
      <c r="ED20" s="52" t="s">
        <v>316</v>
      </c>
      <c r="EE20" s="52" t="s">
        <v>317</v>
      </c>
      <c r="EF20" s="52" t="s">
        <v>329</v>
      </c>
      <c r="EG20" s="52" t="s">
        <v>330</v>
      </c>
      <c r="EH20" s="52" t="s">
        <v>320</v>
      </c>
      <c r="EI20" s="52" t="s">
        <v>331</v>
      </c>
      <c r="EJ20" s="52" t="s">
        <v>322</v>
      </c>
      <c r="EK20" s="52" t="s">
        <v>323</v>
      </c>
      <c r="EL20" s="52" t="s">
        <v>332</v>
      </c>
      <c r="EM20" s="53" t="s">
        <v>325</v>
      </c>
      <c r="EN20" s="51" t="s">
        <v>311</v>
      </c>
      <c r="EO20" s="52" t="s">
        <v>312</v>
      </c>
      <c r="EP20" s="52" t="s">
        <v>313</v>
      </c>
      <c r="EQ20" s="52" t="s">
        <v>314</v>
      </c>
      <c r="ER20" s="52" t="s">
        <v>315</v>
      </c>
      <c r="ES20" s="52" t="s">
        <v>316</v>
      </c>
      <c r="ET20" s="52" t="s">
        <v>317</v>
      </c>
      <c r="EU20" s="52" t="s">
        <v>329</v>
      </c>
      <c r="EV20" s="52" t="s">
        <v>333</v>
      </c>
      <c r="EW20" s="52" t="s">
        <v>320</v>
      </c>
      <c r="EX20" s="52" t="s">
        <v>321</v>
      </c>
      <c r="EY20" s="52" t="s">
        <v>322</v>
      </c>
      <c r="EZ20" s="52" t="s">
        <v>334</v>
      </c>
      <c r="FA20" s="52" t="s">
        <v>332</v>
      </c>
      <c r="FB20" s="53" t="s">
        <v>325</v>
      </c>
      <c r="FC20" s="54" t="s">
        <v>335</v>
      </c>
      <c r="FD20" s="55" t="s">
        <v>336</v>
      </c>
      <c r="FE20" s="55" t="s">
        <v>337</v>
      </c>
      <c r="FF20" s="55" t="s">
        <v>338</v>
      </c>
      <c r="FG20" s="56" t="s">
        <v>339</v>
      </c>
      <c r="FH20" s="51" t="s">
        <v>340</v>
      </c>
      <c r="FI20" s="52" t="s">
        <v>341</v>
      </c>
      <c r="FJ20" s="52" t="s">
        <v>342</v>
      </c>
      <c r="FK20" s="52" t="s">
        <v>343</v>
      </c>
      <c r="FL20" s="52" t="s">
        <v>344</v>
      </c>
      <c r="FM20" s="52" t="s">
        <v>345</v>
      </c>
      <c r="FN20" s="52" t="s">
        <v>346</v>
      </c>
      <c r="FO20" s="52" t="s">
        <v>347</v>
      </c>
      <c r="FP20" s="52" t="s">
        <v>348</v>
      </c>
      <c r="FQ20" s="52" t="s">
        <v>349</v>
      </c>
      <c r="FR20" s="52" t="s">
        <v>350</v>
      </c>
      <c r="FS20" s="52" t="s">
        <v>351</v>
      </c>
      <c r="FT20" s="52" t="s">
        <v>303</v>
      </c>
      <c r="FU20" s="52" t="s">
        <v>352</v>
      </c>
      <c r="FV20" s="53" t="s">
        <v>353</v>
      </c>
      <c r="FW20" s="51" t="s">
        <v>340</v>
      </c>
      <c r="FX20" s="52" t="s">
        <v>354</v>
      </c>
      <c r="FY20" s="52" t="s">
        <v>355</v>
      </c>
      <c r="FZ20" s="52" t="s">
        <v>356</v>
      </c>
      <c r="GA20" s="52" t="s">
        <v>357</v>
      </c>
      <c r="GB20" s="52" t="s">
        <v>358</v>
      </c>
      <c r="GC20" s="52" t="s">
        <v>359</v>
      </c>
      <c r="GD20" s="52" t="s">
        <v>360</v>
      </c>
      <c r="GE20" s="52" t="s">
        <v>361</v>
      </c>
      <c r="GF20" s="52" t="s">
        <v>362</v>
      </c>
      <c r="GG20" s="52" t="s">
        <v>363</v>
      </c>
      <c r="GH20" s="52" t="s">
        <v>364</v>
      </c>
      <c r="GI20" s="52" t="s">
        <v>365</v>
      </c>
      <c r="GJ20" s="52" t="s">
        <v>366</v>
      </c>
      <c r="GK20" s="53" t="s">
        <v>367</v>
      </c>
      <c r="GL20" s="54" t="s">
        <v>368</v>
      </c>
      <c r="GM20" s="55" t="s">
        <v>369</v>
      </c>
      <c r="GN20" s="55" t="s">
        <v>370</v>
      </c>
      <c r="GO20" s="55" t="s">
        <v>371</v>
      </c>
      <c r="GP20" s="56" t="s">
        <v>372</v>
      </c>
      <c r="GQ20" s="51" t="s">
        <v>373</v>
      </c>
      <c r="GR20" s="52" t="s">
        <v>374</v>
      </c>
      <c r="GS20" s="52" t="s">
        <v>375</v>
      </c>
      <c r="GT20" s="52" t="s">
        <v>376</v>
      </c>
      <c r="GU20" s="52" t="s">
        <v>377</v>
      </c>
      <c r="GV20" s="52" t="s">
        <v>378</v>
      </c>
      <c r="GW20" s="52" t="s">
        <v>379</v>
      </c>
      <c r="GX20" s="52" t="s">
        <v>380</v>
      </c>
      <c r="GY20" s="52" t="s">
        <v>381</v>
      </c>
      <c r="GZ20" s="52" t="s">
        <v>382</v>
      </c>
      <c r="HA20" s="52" t="s">
        <v>383</v>
      </c>
      <c r="HB20" s="52" t="s">
        <v>384</v>
      </c>
      <c r="HC20" s="52" t="s">
        <v>303</v>
      </c>
      <c r="HD20" s="52" t="s">
        <v>385</v>
      </c>
      <c r="HE20" s="53" t="s">
        <v>386</v>
      </c>
      <c r="HF20" s="51" t="s">
        <v>387</v>
      </c>
      <c r="HG20" s="52" t="s">
        <v>388</v>
      </c>
      <c r="HH20" s="52" t="s">
        <v>389</v>
      </c>
      <c r="HI20" s="52" t="s">
        <v>390</v>
      </c>
      <c r="HJ20" s="52" t="s">
        <v>391</v>
      </c>
      <c r="HK20" s="52" t="s">
        <v>392</v>
      </c>
      <c r="HL20" s="52" t="s">
        <v>393</v>
      </c>
      <c r="HM20" s="52" t="s">
        <v>394</v>
      </c>
      <c r="HN20" s="52" t="s">
        <v>395</v>
      </c>
      <c r="HO20" s="52" t="s">
        <v>396</v>
      </c>
      <c r="HP20" s="52" t="s">
        <v>397</v>
      </c>
      <c r="HQ20" s="52" t="s">
        <v>398</v>
      </c>
      <c r="HR20" s="52" t="s">
        <v>399</v>
      </c>
      <c r="HS20" s="52" t="s">
        <v>400</v>
      </c>
      <c r="HT20" s="53" t="s">
        <v>401</v>
      </c>
      <c r="HU20" s="53" t="s">
        <v>402</v>
      </c>
      <c r="HV20" s="53" t="s">
        <v>403</v>
      </c>
      <c r="HW20" s="53" t="s">
        <v>404</v>
      </c>
      <c r="HX20" s="53" t="s">
        <v>405</v>
      </c>
      <c r="HY20" s="53" t="s">
        <v>406</v>
      </c>
      <c r="HZ20" s="53" t="s">
        <v>407</v>
      </c>
      <c r="IA20" s="53" t="s">
        <v>408</v>
      </c>
      <c r="IB20" s="53" t="s">
        <v>409</v>
      </c>
    </row>
    <row r="21" spans="1:236" ht="12.75" x14ac:dyDescent="0.2">
      <c r="A21" s="41">
        <v>2019</v>
      </c>
      <c r="B21" s="41" t="s">
        <v>160</v>
      </c>
      <c r="C21" s="57">
        <v>98.224683120060448</v>
      </c>
      <c r="D21" s="57">
        <v>98.696289684446853</v>
      </c>
      <c r="E21" s="57">
        <v>101.85039013856954</v>
      </c>
      <c r="F21" s="57">
        <v>103.41484038250483</v>
      </c>
      <c r="G21" s="57">
        <v>98.850955093391917</v>
      </c>
      <c r="H21" s="57">
        <v>98.850955093391917</v>
      </c>
      <c r="I21" s="57">
        <v>98.897601256306118</v>
      </c>
      <c r="J21" s="57">
        <v>99.120601268202535</v>
      </c>
      <c r="K21" s="57">
        <v>99.620403903124881</v>
      </c>
      <c r="L21" s="57">
        <v>100.16509284465189</v>
      </c>
      <c r="M21" s="57">
        <v>99.38705142672778</v>
      </c>
      <c r="N21" s="57">
        <v>93.282222379972083</v>
      </c>
      <c r="O21" s="57">
        <v>98.007634353255554</v>
      </c>
      <c r="P21" s="57">
        <v>106.77483386553897</v>
      </c>
      <c r="Q21" s="57">
        <v>96.509182672087476</v>
      </c>
      <c r="R21" s="57">
        <v>99.154464509288616</v>
      </c>
      <c r="S21" s="57">
        <v>109.27928508859443</v>
      </c>
      <c r="T21" s="57">
        <v>97.558085150111211</v>
      </c>
      <c r="U21" s="57">
        <v>99.105671654783649</v>
      </c>
      <c r="V21" s="57">
        <v>99.043278274698309</v>
      </c>
      <c r="W21" s="57">
        <v>101.73832842076176</v>
      </c>
      <c r="X21" s="57">
        <v>99.792939469176559</v>
      </c>
      <c r="Y21" s="58">
        <v>89.852719030906059</v>
      </c>
      <c r="Z21" s="58">
        <v>88.074121362447983</v>
      </c>
      <c r="AA21" s="58">
        <v>76.454896019109171</v>
      </c>
      <c r="AB21" s="58">
        <v>100.83215657490443</v>
      </c>
      <c r="AC21" s="58">
        <v>96.713652830337068</v>
      </c>
      <c r="AD21" s="58">
        <v>92.628604222660684</v>
      </c>
      <c r="AE21" s="58">
        <v>81.420302120985781</v>
      </c>
      <c r="AF21" s="58">
        <v>96.714153949304475</v>
      </c>
      <c r="AG21" s="58">
        <v>105.9882721465472</v>
      </c>
      <c r="AH21" s="58">
        <v>76.718254245275972</v>
      </c>
      <c r="AI21" s="58">
        <v>94.880331165314786</v>
      </c>
      <c r="AJ21" s="58">
        <v>125.40073500528683</v>
      </c>
      <c r="AK21" s="58">
        <v>76.71704831215466</v>
      </c>
      <c r="AL21" s="58">
        <v>97.813005196134739</v>
      </c>
      <c r="AM21" s="58">
        <v>93.528251033618488</v>
      </c>
      <c r="AN21" s="59">
        <v>88.186039590569024</v>
      </c>
      <c r="AO21" s="59">
        <v>86.459697916200668</v>
      </c>
      <c r="AP21" s="59">
        <v>75.22784899332359</v>
      </c>
      <c r="AQ21" s="59">
        <v>98.167791904241469</v>
      </c>
      <c r="AR21" s="59">
        <v>94.613563897869483</v>
      </c>
      <c r="AS21" s="59">
        <v>90.127513311517703</v>
      </c>
      <c r="AT21" s="59">
        <v>81.922586737182925</v>
      </c>
      <c r="AU21" s="59">
        <v>94.851990389840807</v>
      </c>
      <c r="AV21" s="59">
        <v>103.13952231652115</v>
      </c>
      <c r="AW21" s="59">
        <v>80.54172721307819</v>
      </c>
      <c r="AX21" s="59">
        <v>93.619870197313602</v>
      </c>
      <c r="AY21" s="59">
        <v>123.12411694405907</v>
      </c>
      <c r="AZ21" s="59">
        <v>76.452793182213384</v>
      </c>
      <c r="BA21" s="59">
        <v>96.476935266205004</v>
      </c>
      <c r="BB21" s="59">
        <v>91.365707884201314</v>
      </c>
      <c r="BC21" s="60"/>
      <c r="BD21" s="60"/>
      <c r="BE21" s="60"/>
      <c r="BF21" s="60"/>
      <c r="BG21" s="60"/>
      <c r="BH21" s="60"/>
      <c r="BI21" s="60"/>
      <c r="BJ21" s="60"/>
      <c r="BK21" s="60"/>
      <c r="BL21" s="60"/>
      <c r="BM21" s="60"/>
      <c r="BN21" s="60"/>
      <c r="BO21" s="60"/>
      <c r="BP21" s="60"/>
      <c r="BQ21" s="60"/>
      <c r="BR21" s="60"/>
      <c r="BS21" s="60"/>
      <c r="BT21" s="60"/>
      <c r="BU21" s="60"/>
      <c r="BV21" s="60"/>
      <c r="BW21" s="60"/>
      <c r="BX21" s="60"/>
      <c r="BY21" s="60"/>
      <c r="BZ21" s="60"/>
      <c r="CA21" s="60"/>
      <c r="CB21" s="60"/>
      <c r="CC21" s="60"/>
      <c r="CD21" s="60"/>
      <c r="CE21" s="60"/>
      <c r="CF21" s="60"/>
      <c r="CG21" s="60"/>
      <c r="CH21" s="60"/>
      <c r="CI21" s="60"/>
      <c r="CJ21" s="60"/>
      <c r="CK21" s="60"/>
      <c r="CL21" s="60"/>
      <c r="CM21" s="60"/>
      <c r="CN21" s="60"/>
      <c r="CO21" s="60"/>
      <c r="CP21" s="60"/>
      <c r="CQ21" s="60"/>
      <c r="CR21" s="60"/>
      <c r="CS21" s="60"/>
      <c r="CT21" s="60"/>
      <c r="CU21" s="60"/>
      <c r="CV21" s="60"/>
      <c r="CW21" s="60"/>
      <c r="CX21" s="60"/>
      <c r="CY21" s="60"/>
      <c r="CZ21" s="60"/>
      <c r="DA21" s="60"/>
      <c r="DB21" s="60"/>
      <c r="DC21" s="60"/>
      <c r="DD21" s="60"/>
      <c r="DE21" s="60"/>
      <c r="DF21" s="60"/>
      <c r="DG21" s="60"/>
      <c r="DH21" s="60"/>
      <c r="DI21" s="60"/>
      <c r="DJ21" s="60"/>
      <c r="DK21" s="60"/>
      <c r="DL21" s="60"/>
      <c r="DM21" s="60"/>
      <c r="DN21" s="60"/>
      <c r="DO21" s="60"/>
      <c r="DP21" s="60"/>
      <c r="DQ21" s="60"/>
      <c r="DR21" s="60"/>
      <c r="DS21" s="60"/>
      <c r="DT21" s="60"/>
      <c r="DU21" s="60"/>
      <c r="DV21" s="60"/>
      <c r="DW21" s="60"/>
      <c r="DX21" s="60"/>
      <c r="DY21" s="60"/>
      <c r="DZ21" s="60"/>
      <c r="EA21" s="60"/>
      <c r="EB21" s="60"/>
      <c r="EC21" s="60"/>
      <c r="ED21" s="60"/>
      <c r="EE21" s="60"/>
      <c r="EF21" s="60"/>
      <c r="EG21" s="60"/>
      <c r="EH21" s="60"/>
      <c r="EI21" s="60"/>
      <c r="EJ21" s="60"/>
      <c r="EK21" s="60"/>
      <c r="EL21" s="60"/>
      <c r="EM21" s="60"/>
      <c r="EN21" s="60"/>
      <c r="EO21" s="60"/>
      <c r="EP21" s="60"/>
      <c r="EQ21" s="60"/>
      <c r="ER21" s="60"/>
      <c r="ES21" s="60"/>
      <c r="ET21" s="60"/>
      <c r="EU21" s="60"/>
      <c r="EV21" s="60"/>
      <c r="EW21" s="60"/>
      <c r="EX21" s="60"/>
      <c r="EY21" s="60"/>
      <c r="EZ21" s="60"/>
      <c r="FA21" s="60"/>
      <c r="FB21" s="60"/>
      <c r="FC21" s="60"/>
      <c r="FD21" s="60"/>
      <c r="FE21" s="60"/>
      <c r="FF21" s="60"/>
      <c r="FG21" s="60"/>
      <c r="FH21" s="60"/>
      <c r="FI21" s="60"/>
      <c r="FJ21" s="60"/>
      <c r="FK21" s="60"/>
      <c r="FL21" s="60"/>
      <c r="FM21" s="60"/>
      <c r="FN21" s="60"/>
      <c r="FO21" s="60"/>
      <c r="FP21" s="60"/>
      <c r="FQ21" s="60"/>
      <c r="FR21" s="60"/>
      <c r="FS21" s="60"/>
      <c r="FT21" s="60"/>
      <c r="FU21" s="60"/>
      <c r="FV21" s="60"/>
      <c r="FW21" s="60"/>
      <c r="FX21" s="60"/>
      <c r="FY21" s="60"/>
      <c r="FZ21" s="60"/>
      <c r="GA21" s="60"/>
      <c r="GB21" s="60"/>
      <c r="GC21" s="60"/>
      <c r="GD21" s="60"/>
      <c r="GE21" s="60"/>
      <c r="GF21" s="60"/>
      <c r="GG21" s="60"/>
      <c r="GH21" s="60"/>
      <c r="GI21" s="60"/>
      <c r="GJ21" s="60"/>
      <c r="GK21" s="60"/>
      <c r="GL21" s="60"/>
      <c r="GM21" s="60"/>
      <c r="GN21" s="60"/>
      <c r="GO21" s="60"/>
      <c r="GP21" s="60"/>
      <c r="GQ21" s="60"/>
      <c r="GR21" s="60"/>
      <c r="GS21" s="60"/>
      <c r="GT21" s="60"/>
      <c r="GU21" s="60"/>
      <c r="GV21" s="60"/>
      <c r="GW21" s="60"/>
      <c r="GX21" s="60"/>
      <c r="GY21" s="60"/>
      <c r="GZ21" s="60"/>
      <c r="HA21" s="60"/>
      <c r="HB21" s="60"/>
      <c r="HC21" s="60"/>
      <c r="HD21" s="60"/>
      <c r="HE21" s="60"/>
      <c r="HF21" s="60"/>
      <c r="HG21" s="60"/>
      <c r="HH21" s="60"/>
      <c r="HI21" s="60"/>
      <c r="HJ21" s="60"/>
      <c r="HK21" s="60"/>
      <c r="HL21" s="60"/>
      <c r="HM21" s="60"/>
      <c r="HN21" s="60"/>
      <c r="HO21" s="60"/>
      <c r="HP21" s="60"/>
      <c r="HQ21" s="60"/>
      <c r="HR21" s="60"/>
      <c r="HS21" s="60"/>
      <c r="HT21" s="60"/>
      <c r="HU21" s="61">
        <v>15965</v>
      </c>
      <c r="HV21" s="61">
        <v>15965</v>
      </c>
      <c r="HW21" s="62"/>
      <c r="HX21" s="62"/>
      <c r="HY21" s="61">
        <v>47798</v>
      </c>
      <c r="HZ21" s="61">
        <v>47798</v>
      </c>
      <c r="IA21" s="62"/>
      <c r="IB21" s="62"/>
    </row>
    <row r="22" spans="1:236" ht="12.75" x14ac:dyDescent="0.2">
      <c r="A22" s="41">
        <v>2019</v>
      </c>
      <c r="B22" s="41" t="s">
        <v>162</v>
      </c>
      <c r="C22" s="57">
        <v>98.778419082334452</v>
      </c>
      <c r="D22" s="57">
        <v>97.816526533120722</v>
      </c>
      <c r="E22" s="57">
        <v>96.144351399938188</v>
      </c>
      <c r="F22" s="57">
        <v>95.930916562626734</v>
      </c>
      <c r="G22" s="57">
        <v>98.206646821878792</v>
      </c>
      <c r="H22" s="57">
        <v>98.206646821878763</v>
      </c>
      <c r="I22" s="57">
        <v>98.148684796299378</v>
      </c>
      <c r="J22" s="57">
        <v>99.551319069719895</v>
      </c>
      <c r="K22" s="57">
        <v>99.734244758301031</v>
      </c>
      <c r="L22" s="57">
        <v>101.19798958877637</v>
      </c>
      <c r="M22" s="57">
        <v>98.765615709030513</v>
      </c>
      <c r="N22" s="57">
        <v>92.510825583871664</v>
      </c>
      <c r="O22" s="57">
        <v>98.700833600315221</v>
      </c>
      <c r="P22" s="57">
        <v>104.28928972123931</v>
      </c>
      <c r="Q22" s="57">
        <v>95.724099256974625</v>
      </c>
      <c r="R22" s="57">
        <v>98.615682268716171</v>
      </c>
      <c r="S22" s="57">
        <v>103.07697776400457</v>
      </c>
      <c r="T22" s="57">
        <v>94.97145131979228</v>
      </c>
      <c r="U22" s="57">
        <v>98.833559997282322</v>
      </c>
      <c r="V22" s="57">
        <v>99.600742887349099</v>
      </c>
      <c r="W22" s="57">
        <v>97.376200611032473</v>
      </c>
      <c r="X22" s="57">
        <v>96.064900482596897</v>
      </c>
      <c r="Y22" s="58">
        <v>86.916659659918366</v>
      </c>
      <c r="Z22" s="58">
        <v>85.981528902141619</v>
      </c>
      <c r="AA22" s="58">
        <v>86.524471119068153</v>
      </c>
      <c r="AB22" s="58">
        <v>93.726538934090073</v>
      </c>
      <c r="AC22" s="58">
        <v>95.096315563540685</v>
      </c>
      <c r="AD22" s="58">
        <v>88.482892535994111</v>
      </c>
      <c r="AE22" s="58">
        <v>77.653792011646289</v>
      </c>
      <c r="AF22" s="58">
        <v>90.496832298455359</v>
      </c>
      <c r="AG22" s="58">
        <v>98.792796358225615</v>
      </c>
      <c r="AH22" s="58">
        <v>75.665781742514312</v>
      </c>
      <c r="AI22" s="58">
        <v>89.204557907525057</v>
      </c>
      <c r="AJ22" s="58">
        <v>100.29926171554087</v>
      </c>
      <c r="AK22" s="58">
        <v>63.50699831876139</v>
      </c>
      <c r="AL22" s="58">
        <v>88.10583338779665</v>
      </c>
      <c r="AM22" s="58">
        <v>85.829578673663207</v>
      </c>
      <c r="AN22" s="59">
        <v>85.7151056245891</v>
      </c>
      <c r="AO22" s="59">
        <v>84.796535039838744</v>
      </c>
      <c r="AP22" s="59">
        <v>85.409851771148908</v>
      </c>
      <c r="AQ22" s="59">
        <v>91.570921064024247</v>
      </c>
      <c r="AR22" s="59">
        <v>93.371035867629587</v>
      </c>
      <c r="AS22" s="59">
        <v>86.788044993139081</v>
      </c>
      <c r="AT22" s="59">
        <v>78.02567964748458</v>
      </c>
      <c r="AU22" s="59">
        <v>89.239580368086365</v>
      </c>
      <c r="AV22" s="59">
        <v>96.452834134413052</v>
      </c>
      <c r="AW22" s="59">
        <v>78.125450832798833</v>
      </c>
      <c r="AX22" s="59">
        <v>88.325349705462628</v>
      </c>
      <c r="AY22" s="59">
        <v>99.543456951635818</v>
      </c>
      <c r="AZ22" s="59">
        <v>63.248585168187354</v>
      </c>
      <c r="BA22" s="59">
        <v>87.021688746897766</v>
      </c>
      <c r="BB22" s="59">
        <v>84.387458580732797</v>
      </c>
      <c r="BC22" s="60"/>
      <c r="BD22" s="60"/>
      <c r="BE22" s="60"/>
      <c r="BF22" s="60"/>
      <c r="BG22" s="60"/>
      <c r="BH22" s="60"/>
      <c r="BI22" s="60"/>
      <c r="BJ22" s="60"/>
      <c r="BK22" s="60"/>
      <c r="BL22" s="60"/>
      <c r="BM22" s="60"/>
      <c r="BN22" s="60"/>
      <c r="BO22" s="60"/>
      <c r="BP22" s="60"/>
      <c r="BQ22" s="60"/>
      <c r="BR22" s="60"/>
      <c r="BS22" s="60"/>
      <c r="BT22" s="60"/>
      <c r="BU22" s="60"/>
      <c r="BV22" s="60"/>
      <c r="BW22" s="60"/>
      <c r="BX22" s="60"/>
      <c r="BY22" s="60"/>
      <c r="BZ22" s="60"/>
      <c r="CA22" s="60"/>
      <c r="CB22" s="60"/>
      <c r="CC22" s="60"/>
      <c r="CD22" s="60"/>
      <c r="CE22" s="60"/>
      <c r="CF22" s="60"/>
      <c r="CG22" s="60"/>
      <c r="CH22" s="60"/>
      <c r="CI22" s="60"/>
      <c r="CJ22" s="60"/>
      <c r="CK22" s="60"/>
      <c r="CL22" s="60"/>
      <c r="CM22" s="60"/>
      <c r="CN22" s="60"/>
      <c r="CO22" s="60"/>
      <c r="CP22" s="60"/>
      <c r="CQ22" s="60"/>
      <c r="CR22" s="60"/>
      <c r="CS22" s="60"/>
      <c r="CT22" s="60"/>
      <c r="CU22" s="60"/>
      <c r="CV22" s="60"/>
      <c r="CW22" s="60"/>
      <c r="CX22" s="60"/>
      <c r="CY22" s="60"/>
      <c r="CZ22" s="60"/>
      <c r="DA22" s="60"/>
      <c r="DB22" s="60"/>
      <c r="DC22" s="60"/>
      <c r="DD22" s="60"/>
      <c r="DE22" s="60"/>
      <c r="DF22" s="60"/>
      <c r="DG22" s="60"/>
      <c r="DH22" s="60"/>
      <c r="DI22" s="60"/>
      <c r="DJ22" s="60"/>
      <c r="DK22" s="60"/>
      <c r="DL22" s="60"/>
      <c r="DM22" s="60"/>
      <c r="DN22" s="60"/>
      <c r="DO22" s="60"/>
      <c r="DP22" s="60"/>
      <c r="DQ22" s="60"/>
      <c r="DR22" s="60"/>
      <c r="DS22" s="60"/>
      <c r="DT22" s="60"/>
      <c r="DU22" s="60"/>
      <c r="DV22" s="60"/>
      <c r="DW22" s="60"/>
      <c r="DX22" s="60"/>
      <c r="DY22" s="60"/>
      <c r="DZ22" s="60"/>
      <c r="EA22" s="60"/>
      <c r="EB22" s="60"/>
      <c r="EC22" s="60"/>
      <c r="ED22" s="60"/>
      <c r="EE22" s="60"/>
      <c r="EF22" s="60"/>
      <c r="EG22" s="60"/>
      <c r="EH22" s="60"/>
      <c r="EI22" s="60"/>
      <c r="EJ22" s="60"/>
      <c r="EK22" s="60"/>
      <c r="EL22" s="60"/>
      <c r="EM22" s="60"/>
      <c r="EN22" s="60"/>
      <c r="EO22" s="60"/>
      <c r="EP22" s="60"/>
      <c r="EQ22" s="60"/>
      <c r="ER22" s="60"/>
      <c r="ES22" s="60"/>
      <c r="ET22" s="60"/>
      <c r="EU22" s="60"/>
      <c r="EV22" s="60"/>
      <c r="EW22" s="60"/>
      <c r="EX22" s="60"/>
      <c r="EY22" s="60"/>
      <c r="EZ22" s="60"/>
      <c r="FA22" s="60"/>
      <c r="FB22" s="60"/>
      <c r="FC22" s="60"/>
      <c r="FD22" s="60"/>
      <c r="FE22" s="60"/>
      <c r="FF22" s="60"/>
      <c r="FG22" s="60"/>
      <c r="FH22" s="60"/>
      <c r="FI22" s="60"/>
      <c r="FJ22" s="60"/>
      <c r="FK22" s="60"/>
      <c r="FL22" s="60"/>
      <c r="FM22" s="60"/>
      <c r="FN22" s="60"/>
      <c r="FO22" s="60"/>
      <c r="FP22" s="60"/>
      <c r="FQ22" s="60"/>
      <c r="FR22" s="60"/>
      <c r="FS22" s="60"/>
      <c r="FT22" s="60"/>
      <c r="FU22" s="60"/>
      <c r="FV22" s="60"/>
      <c r="FW22" s="60"/>
      <c r="FX22" s="60"/>
      <c r="FY22" s="60"/>
      <c r="FZ22" s="60"/>
      <c r="GA22" s="60"/>
      <c r="GB22" s="60"/>
      <c r="GC22" s="60"/>
      <c r="GD22" s="60"/>
      <c r="GE22" s="60"/>
      <c r="GF22" s="60"/>
      <c r="GG22" s="60"/>
      <c r="GH22" s="60"/>
      <c r="GI22" s="60"/>
      <c r="GJ22" s="60"/>
      <c r="GK22" s="60"/>
      <c r="GL22" s="60"/>
      <c r="GM22" s="60"/>
      <c r="GN22" s="60"/>
      <c r="GO22" s="60"/>
      <c r="GP22" s="60"/>
      <c r="GQ22" s="60"/>
      <c r="GR22" s="60"/>
      <c r="GS22" s="60"/>
      <c r="GT22" s="60"/>
      <c r="GU22" s="60"/>
      <c r="GV22" s="60"/>
      <c r="GW22" s="60"/>
      <c r="GX22" s="60"/>
      <c r="GY22" s="60"/>
      <c r="GZ22" s="60"/>
      <c r="HA22" s="60"/>
      <c r="HB22" s="60"/>
      <c r="HC22" s="60"/>
      <c r="HD22" s="60"/>
      <c r="HE22" s="60"/>
      <c r="HF22" s="60"/>
      <c r="HG22" s="60"/>
      <c r="HH22" s="60"/>
      <c r="HI22" s="60"/>
      <c r="HJ22" s="60"/>
      <c r="HK22" s="60"/>
      <c r="HL22" s="60"/>
      <c r="HM22" s="60"/>
      <c r="HN22" s="60"/>
      <c r="HO22" s="60"/>
      <c r="HP22" s="60"/>
      <c r="HQ22" s="60"/>
      <c r="HR22" s="60"/>
      <c r="HS22" s="60"/>
      <c r="HT22" s="60"/>
      <c r="HU22" s="61">
        <v>18486</v>
      </c>
      <c r="HV22" s="61">
        <v>34451</v>
      </c>
      <c r="HW22" s="62"/>
      <c r="HX22" s="62"/>
      <c r="HY22" s="61">
        <v>50496</v>
      </c>
      <c r="HZ22" s="61">
        <v>98294</v>
      </c>
      <c r="IA22" s="62"/>
      <c r="IB22" s="62"/>
    </row>
    <row r="23" spans="1:236" ht="12.75" x14ac:dyDescent="0.2">
      <c r="A23" s="41">
        <v>2019</v>
      </c>
      <c r="B23" s="41" t="s">
        <v>163</v>
      </c>
      <c r="C23" s="57">
        <v>99.303097437359384</v>
      </c>
      <c r="D23" s="57">
        <v>96.734598142246696</v>
      </c>
      <c r="E23" s="57">
        <v>94.0586147541934</v>
      </c>
      <c r="F23" s="57">
        <v>96.948080433233102</v>
      </c>
      <c r="G23" s="57">
        <v>98.110907738468597</v>
      </c>
      <c r="H23" s="57">
        <v>98.110907738468583</v>
      </c>
      <c r="I23" s="57">
        <v>98.025649187466726</v>
      </c>
      <c r="J23" s="57">
        <v>99.707340052243453</v>
      </c>
      <c r="K23" s="57">
        <v>100.36269361599336</v>
      </c>
      <c r="L23" s="57">
        <v>100.88686405447712</v>
      </c>
      <c r="M23" s="57">
        <v>98.630670438389558</v>
      </c>
      <c r="N23" s="57">
        <v>92.92728520385225</v>
      </c>
      <c r="O23" s="57">
        <v>98.988076431846181</v>
      </c>
      <c r="P23" s="57">
        <v>102.73582463105204</v>
      </c>
      <c r="Q23" s="57">
        <v>96.733492219262587</v>
      </c>
      <c r="R23" s="57">
        <v>98.821258883119583</v>
      </c>
      <c r="S23" s="57">
        <v>98.366603495363918</v>
      </c>
      <c r="T23" s="57">
        <v>94.087678961303666</v>
      </c>
      <c r="U23" s="57">
        <v>99.564115889812072</v>
      </c>
      <c r="V23" s="57">
        <v>98.091042584520522</v>
      </c>
      <c r="W23" s="57">
        <v>98.373989030848762</v>
      </c>
      <c r="X23" s="57">
        <v>97.471289031054354</v>
      </c>
      <c r="Y23" s="58">
        <v>95.467925597128939</v>
      </c>
      <c r="Z23" s="58">
        <v>95.503591337471278</v>
      </c>
      <c r="AA23" s="58">
        <v>94.799219936650204</v>
      </c>
      <c r="AB23" s="58">
        <v>95.253306135815947</v>
      </c>
      <c r="AC23" s="58">
        <v>95.352382347510201</v>
      </c>
      <c r="AD23" s="58">
        <v>100.8524870051714</v>
      </c>
      <c r="AE23" s="58">
        <v>84.959330702497994</v>
      </c>
      <c r="AF23" s="58">
        <v>95.292723976491871</v>
      </c>
      <c r="AG23" s="58">
        <v>99.809033247918592</v>
      </c>
      <c r="AH23" s="58">
        <v>85.021517909841606</v>
      </c>
      <c r="AI23" s="58">
        <v>96.713824831148571</v>
      </c>
      <c r="AJ23" s="58">
        <v>90.329086165101984</v>
      </c>
      <c r="AK23" s="58">
        <v>75.501179263532634</v>
      </c>
      <c r="AL23" s="58">
        <v>100.95383706824528</v>
      </c>
      <c r="AM23" s="58">
        <v>89.466494933051194</v>
      </c>
      <c r="AN23" s="59">
        <v>94.500870226202338</v>
      </c>
      <c r="AO23" s="59">
        <v>94.527966232976823</v>
      </c>
      <c r="AP23" s="59">
        <v>93.94573020940868</v>
      </c>
      <c r="AQ23" s="59">
        <v>93.555999578093846</v>
      </c>
      <c r="AR23" s="59">
        <v>94.195444968672234</v>
      </c>
      <c r="AS23" s="59">
        <v>99.438490470793397</v>
      </c>
      <c r="AT23" s="59">
        <v>85.094585082023784</v>
      </c>
      <c r="AU23" s="59">
        <v>94.366271544919471</v>
      </c>
      <c r="AV23" s="59">
        <v>97.984700437466543</v>
      </c>
      <c r="AW23" s="59">
        <v>86.674783321870422</v>
      </c>
      <c r="AX23" s="59">
        <v>96.12864154497953</v>
      </c>
      <c r="AY23" s="59">
        <v>89.836799042847076</v>
      </c>
      <c r="AZ23" s="59">
        <v>75.179605083472495</v>
      </c>
      <c r="BA23" s="59">
        <v>99.785609873622718</v>
      </c>
      <c r="BB23" s="59">
        <v>88.780541205339532</v>
      </c>
      <c r="BC23" s="60"/>
      <c r="BD23" s="60"/>
      <c r="BE23" s="60"/>
      <c r="BF23" s="60"/>
      <c r="BG23" s="60"/>
      <c r="BH23" s="60"/>
      <c r="BI23" s="60"/>
      <c r="BJ23" s="60"/>
      <c r="BK23" s="60"/>
      <c r="BL23" s="60"/>
      <c r="BM23" s="60"/>
      <c r="BN23" s="60"/>
      <c r="BO23" s="60"/>
      <c r="BP23" s="60"/>
      <c r="BQ23" s="60"/>
      <c r="BR23" s="60"/>
      <c r="BS23" s="60"/>
      <c r="BT23" s="60"/>
      <c r="BU23" s="60"/>
      <c r="BV23" s="60"/>
      <c r="BW23" s="60"/>
      <c r="BX23" s="60"/>
      <c r="BY23" s="60"/>
      <c r="BZ23" s="60"/>
      <c r="CA23" s="60"/>
      <c r="CB23" s="60"/>
      <c r="CC23" s="60"/>
      <c r="CD23" s="60"/>
      <c r="CE23" s="60"/>
      <c r="CF23" s="60"/>
      <c r="CG23" s="60"/>
      <c r="CH23" s="60"/>
      <c r="CI23" s="60"/>
      <c r="CJ23" s="60"/>
      <c r="CK23" s="60"/>
      <c r="CL23" s="60"/>
      <c r="CM23" s="60"/>
      <c r="CN23" s="60"/>
      <c r="CO23" s="60"/>
      <c r="CP23" s="60"/>
      <c r="CQ23" s="60"/>
      <c r="CR23" s="60"/>
      <c r="CS23" s="60"/>
      <c r="CT23" s="60"/>
      <c r="CU23" s="60"/>
      <c r="CV23" s="60"/>
      <c r="CW23" s="60"/>
      <c r="CX23" s="60"/>
      <c r="CY23" s="60"/>
      <c r="CZ23" s="60"/>
      <c r="DA23" s="60"/>
      <c r="DB23" s="60"/>
      <c r="DC23" s="60"/>
      <c r="DD23" s="60"/>
      <c r="DE23" s="60"/>
      <c r="DF23" s="60"/>
      <c r="DG23" s="60"/>
      <c r="DH23" s="60"/>
      <c r="DI23" s="60"/>
      <c r="DJ23" s="60"/>
      <c r="DK23" s="60"/>
      <c r="DL23" s="60"/>
      <c r="DM23" s="60"/>
      <c r="DN23" s="60"/>
      <c r="DO23" s="60"/>
      <c r="DP23" s="60"/>
      <c r="DQ23" s="60"/>
      <c r="DR23" s="60"/>
      <c r="DS23" s="60"/>
      <c r="DT23" s="60"/>
      <c r="DU23" s="60"/>
      <c r="DV23" s="60"/>
      <c r="DW23" s="60"/>
      <c r="DX23" s="60"/>
      <c r="DY23" s="60"/>
      <c r="DZ23" s="60"/>
      <c r="EA23" s="60"/>
      <c r="EB23" s="60"/>
      <c r="EC23" s="60"/>
      <c r="ED23" s="60"/>
      <c r="EE23" s="60"/>
      <c r="EF23" s="60"/>
      <c r="EG23" s="60"/>
      <c r="EH23" s="60"/>
      <c r="EI23" s="60"/>
      <c r="EJ23" s="60"/>
      <c r="EK23" s="60"/>
      <c r="EL23" s="60"/>
      <c r="EM23" s="60"/>
      <c r="EN23" s="60"/>
      <c r="EO23" s="60"/>
      <c r="EP23" s="60"/>
      <c r="EQ23" s="60"/>
      <c r="ER23" s="60"/>
      <c r="ES23" s="60"/>
      <c r="ET23" s="60"/>
      <c r="EU23" s="60"/>
      <c r="EV23" s="60"/>
      <c r="EW23" s="60"/>
      <c r="EX23" s="60"/>
      <c r="EY23" s="60"/>
      <c r="EZ23" s="60"/>
      <c r="FA23" s="60"/>
      <c r="FB23" s="60"/>
      <c r="FC23" s="60"/>
      <c r="FD23" s="60"/>
      <c r="FE23" s="60"/>
      <c r="FF23" s="60"/>
      <c r="FG23" s="60"/>
      <c r="FH23" s="60"/>
      <c r="FI23" s="60"/>
      <c r="FJ23" s="60"/>
      <c r="FK23" s="60"/>
      <c r="FL23" s="60"/>
      <c r="FM23" s="60"/>
      <c r="FN23" s="60"/>
      <c r="FO23" s="60"/>
      <c r="FP23" s="60"/>
      <c r="FQ23" s="60"/>
      <c r="FR23" s="60"/>
      <c r="FS23" s="60"/>
      <c r="FT23" s="60"/>
      <c r="FU23" s="60"/>
      <c r="FV23" s="60"/>
      <c r="FW23" s="60"/>
      <c r="FX23" s="60"/>
      <c r="FY23" s="60"/>
      <c r="FZ23" s="60"/>
      <c r="GA23" s="60"/>
      <c r="GB23" s="60"/>
      <c r="GC23" s="60"/>
      <c r="GD23" s="60"/>
      <c r="GE23" s="60"/>
      <c r="GF23" s="60"/>
      <c r="GG23" s="60"/>
      <c r="GH23" s="60"/>
      <c r="GI23" s="60"/>
      <c r="GJ23" s="60"/>
      <c r="GK23" s="60"/>
      <c r="GL23" s="60"/>
      <c r="GM23" s="60"/>
      <c r="GN23" s="60"/>
      <c r="GO23" s="60"/>
      <c r="GP23" s="60"/>
      <c r="GQ23" s="60"/>
      <c r="GR23" s="60"/>
      <c r="GS23" s="60"/>
      <c r="GT23" s="60"/>
      <c r="GU23" s="60"/>
      <c r="GV23" s="60"/>
      <c r="GW23" s="60"/>
      <c r="GX23" s="60"/>
      <c r="GY23" s="60"/>
      <c r="GZ23" s="60"/>
      <c r="HA23" s="60"/>
      <c r="HB23" s="60"/>
      <c r="HC23" s="60"/>
      <c r="HD23" s="60"/>
      <c r="HE23" s="60"/>
      <c r="HF23" s="60"/>
      <c r="HG23" s="60"/>
      <c r="HH23" s="60"/>
      <c r="HI23" s="60"/>
      <c r="HJ23" s="60"/>
      <c r="HK23" s="60"/>
      <c r="HL23" s="60"/>
      <c r="HM23" s="60"/>
      <c r="HN23" s="60"/>
      <c r="HO23" s="60"/>
      <c r="HP23" s="60"/>
      <c r="HQ23" s="60"/>
      <c r="HR23" s="60"/>
      <c r="HS23" s="60"/>
      <c r="HT23" s="60"/>
      <c r="HU23" s="61">
        <v>20184</v>
      </c>
      <c r="HV23" s="61">
        <v>54635</v>
      </c>
      <c r="HW23" s="62"/>
      <c r="HX23" s="62"/>
      <c r="HY23" s="61">
        <v>50100</v>
      </c>
      <c r="HZ23" s="61">
        <v>148394</v>
      </c>
      <c r="IA23" s="62"/>
      <c r="IB23" s="62"/>
    </row>
    <row r="24" spans="1:236" ht="12.75" x14ac:dyDescent="0.2">
      <c r="A24" s="41">
        <v>2019</v>
      </c>
      <c r="B24" s="41" t="s">
        <v>164</v>
      </c>
      <c r="C24" s="57">
        <v>99.068847002981457</v>
      </c>
      <c r="D24" s="57">
        <v>97.355841597449384</v>
      </c>
      <c r="E24" s="57">
        <v>93.070971861816659</v>
      </c>
      <c r="F24" s="57">
        <v>97.399406564186179</v>
      </c>
      <c r="G24" s="57">
        <v>98.020840541012987</v>
      </c>
      <c r="H24" s="57">
        <v>98.020840541012973</v>
      </c>
      <c r="I24" s="57">
        <v>97.86118411520242</v>
      </c>
      <c r="J24" s="57">
        <v>99.691789033978097</v>
      </c>
      <c r="K24" s="57">
        <v>100.43117886974211</v>
      </c>
      <c r="L24" s="57">
        <v>99.946607355798051</v>
      </c>
      <c r="M24" s="57">
        <v>98.362956686802079</v>
      </c>
      <c r="N24" s="57">
        <v>93.457324720191195</v>
      </c>
      <c r="O24" s="57">
        <v>99.822200432183863</v>
      </c>
      <c r="P24" s="57">
        <v>102.11443859497713</v>
      </c>
      <c r="Q24" s="57">
        <v>97.462498247581664</v>
      </c>
      <c r="R24" s="57">
        <v>98.686867651269893</v>
      </c>
      <c r="S24" s="57">
        <v>95.952045654664545</v>
      </c>
      <c r="T24" s="57">
        <v>94.063961938401164</v>
      </c>
      <c r="U24" s="57">
        <v>99.491297310402743</v>
      </c>
      <c r="V24" s="57">
        <v>98.108986724427695</v>
      </c>
      <c r="W24" s="57">
        <v>99.268584917618384</v>
      </c>
      <c r="X24" s="57">
        <v>98.841624336856825</v>
      </c>
      <c r="Y24" s="58">
        <v>91.419376518015198</v>
      </c>
      <c r="Z24" s="58">
        <v>90.009315106506619</v>
      </c>
      <c r="AA24" s="58">
        <v>93.431070573308972</v>
      </c>
      <c r="AB24" s="58">
        <v>95.224403525793235</v>
      </c>
      <c r="AC24" s="58">
        <v>93.377607837177479</v>
      </c>
      <c r="AD24" s="58">
        <v>91.959175584667236</v>
      </c>
      <c r="AE24" s="58">
        <v>82.062886692977699</v>
      </c>
      <c r="AF24" s="58">
        <v>96.932043864424571</v>
      </c>
      <c r="AG24" s="58">
        <v>95.162343242433394</v>
      </c>
      <c r="AH24" s="58">
        <v>74.363341661958827</v>
      </c>
      <c r="AI24" s="58">
        <v>90.946151187604158</v>
      </c>
      <c r="AJ24" s="58">
        <v>71.428702923784627</v>
      </c>
      <c r="AK24" s="58">
        <v>71.404674660453807</v>
      </c>
      <c r="AL24" s="58">
        <v>95.31094255457613</v>
      </c>
      <c r="AM24" s="58">
        <v>85.7748262292872</v>
      </c>
      <c r="AN24" s="59">
        <v>90.814848445736473</v>
      </c>
      <c r="AO24" s="59">
        <v>89.443875331245152</v>
      </c>
      <c r="AP24" s="59">
        <v>92.712019256404986</v>
      </c>
      <c r="AQ24" s="59">
        <v>93.875713914809197</v>
      </c>
      <c r="AR24" s="59">
        <v>92.466646409871061</v>
      </c>
      <c r="AS24" s="59">
        <v>91.244260663536068</v>
      </c>
      <c r="AT24" s="59">
        <v>82.436104478848065</v>
      </c>
      <c r="AU24" s="59">
        <v>96.180495375855941</v>
      </c>
      <c r="AV24" s="59">
        <v>93.771544328854432</v>
      </c>
      <c r="AW24" s="59">
        <v>76.078404412283746</v>
      </c>
      <c r="AX24" s="59">
        <v>90.698962101173748</v>
      </c>
      <c r="AY24" s="59">
        <v>71.229668032790613</v>
      </c>
      <c r="AZ24" s="59">
        <v>71.150962415018583</v>
      </c>
      <c r="BA24" s="59">
        <v>94.502962719503302</v>
      </c>
      <c r="BB24" s="59">
        <v>85.538346702626654</v>
      </c>
      <c r="BC24" s="60"/>
      <c r="BD24" s="60"/>
      <c r="BE24" s="60"/>
      <c r="BF24" s="60"/>
      <c r="BG24" s="60"/>
      <c r="BH24" s="60"/>
      <c r="BI24" s="60"/>
      <c r="BJ24" s="60"/>
      <c r="BK24" s="60"/>
      <c r="BL24" s="60"/>
      <c r="BM24" s="60"/>
      <c r="BN24" s="60"/>
      <c r="BO24" s="60"/>
      <c r="BP24" s="60"/>
      <c r="BQ24" s="60"/>
      <c r="BR24" s="60"/>
      <c r="BS24" s="60"/>
      <c r="BT24" s="60"/>
      <c r="BU24" s="60"/>
      <c r="BV24" s="60"/>
      <c r="BW24" s="60"/>
      <c r="BX24" s="60"/>
      <c r="BY24" s="60"/>
      <c r="BZ24" s="60"/>
      <c r="CA24" s="60"/>
      <c r="CB24" s="60"/>
      <c r="CC24" s="60"/>
      <c r="CD24" s="60"/>
      <c r="CE24" s="60"/>
      <c r="CF24" s="60"/>
      <c r="CG24" s="60"/>
      <c r="CH24" s="60"/>
      <c r="CI24" s="60"/>
      <c r="CJ24" s="60"/>
      <c r="CK24" s="60"/>
      <c r="CL24" s="60"/>
      <c r="CM24" s="60"/>
      <c r="CN24" s="60"/>
      <c r="CO24" s="60"/>
      <c r="CP24" s="60"/>
      <c r="CQ24" s="60"/>
      <c r="CR24" s="60"/>
      <c r="CS24" s="60"/>
      <c r="CT24" s="60"/>
      <c r="CU24" s="60"/>
      <c r="CV24" s="60"/>
      <c r="CW24" s="60"/>
      <c r="CX24" s="60"/>
      <c r="CY24" s="60"/>
      <c r="CZ24" s="60"/>
      <c r="DA24" s="60"/>
      <c r="DB24" s="60"/>
      <c r="DC24" s="60"/>
      <c r="DD24" s="60"/>
      <c r="DE24" s="60"/>
      <c r="DF24" s="60"/>
      <c r="DG24" s="60"/>
      <c r="DH24" s="60"/>
      <c r="DI24" s="60"/>
      <c r="DJ24" s="60"/>
      <c r="DK24" s="60"/>
      <c r="DL24" s="60"/>
      <c r="DM24" s="60"/>
      <c r="DN24" s="60"/>
      <c r="DO24" s="60"/>
      <c r="DP24" s="60"/>
      <c r="DQ24" s="60"/>
      <c r="DR24" s="60"/>
      <c r="DS24" s="60"/>
      <c r="DT24" s="60"/>
      <c r="DU24" s="60"/>
      <c r="DV24" s="60"/>
      <c r="DW24" s="60"/>
      <c r="DX24" s="60"/>
      <c r="DY24" s="60"/>
      <c r="DZ24" s="60"/>
      <c r="EA24" s="60"/>
      <c r="EB24" s="60"/>
      <c r="EC24" s="60"/>
      <c r="ED24" s="60"/>
      <c r="EE24" s="60"/>
      <c r="EF24" s="60"/>
      <c r="EG24" s="60"/>
      <c r="EH24" s="60"/>
      <c r="EI24" s="60"/>
      <c r="EJ24" s="60"/>
      <c r="EK24" s="60"/>
      <c r="EL24" s="60"/>
      <c r="EM24" s="60"/>
      <c r="EN24" s="60"/>
      <c r="EO24" s="60"/>
      <c r="EP24" s="60"/>
      <c r="EQ24" s="60"/>
      <c r="ER24" s="60"/>
      <c r="ES24" s="60"/>
      <c r="ET24" s="60"/>
      <c r="EU24" s="60"/>
      <c r="EV24" s="60"/>
      <c r="EW24" s="60"/>
      <c r="EX24" s="60"/>
      <c r="EY24" s="60"/>
      <c r="EZ24" s="60"/>
      <c r="FA24" s="60"/>
      <c r="FB24" s="60"/>
      <c r="FC24" s="60"/>
      <c r="FD24" s="60"/>
      <c r="FE24" s="60"/>
      <c r="FF24" s="60"/>
      <c r="FG24" s="60"/>
      <c r="FH24" s="60"/>
      <c r="FI24" s="60"/>
      <c r="FJ24" s="60"/>
      <c r="FK24" s="60"/>
      <c r="FL24" s="60"/>
      <c r="FM24" s="60"/>
      <c r="FN24" s="60"/>
      <c r="FO24" s="60"/>
      <c r="FP24" s="60"/>
      <c r="FQ24" s="60"/>
      <c r="FR24" s="60"/>
      <c r="FS24" s="60"/>
      <c r="FT24" s="60"/>
      <c r="FU24" s="60"/>
      <c r="FV24" s="60"/>
      <c r="FW24" s="60"/>
      <c r="FX24" s="60"/>
      <c r="FY24" s="60"/>
      <c r="FZ24" s="60"/>
      <c r="GA24" s="60"/>
      <c r="GB24" s="60"/>
      <c r="GC24" s="60"/>
      <c r="GD24" s="60"/>
      <c r="GE24" s="60"/>
      <c r="GF24" s="60"/>
      <c r="GG24" s="60"/>
      <c r="GH24" s="60"/>
      <c r="GI24" s="60"/>
      <c r="GJ24" s="60"/>
      <c r="GK24" s="60"/>
      <c r="GL24" s="60"/>
      <c r="GM24" s="60"/>
      <c r="GN24" s="60"/>
      <c r="GO24" s="60"/>
      <c r="GP24" s="60"/>
      <c r="GQ24" s="60"/>
      <c r="GR24" s="60"/>
      <c r="GS24" s="60"/>
      <c r="GT24" s="60"/>
      <c r="GU24" s="60"/>
      <c r="GV24" s="60"/>
      <c r="GW24" s="60"/>
      <c r="GX24" s="60"/>
      <c r="GY24" s="60"/>
      <c r="GZ24" s="60"/>
      <c r="HA24" s="60"/>
      <c r="HB24" s="60"/>
      <c r="HC24" s="60"/>
      <c r="HD24" s="60"/>
      <c r="HE24" s="60"/>
      <c r="HF24" s="60"/>
      <c r="HG24" s="60"/>
      <c r="HH24" s="60"/>
      <c r="HI24" s="60"/>
      <c r="HJ24" s="60"/>
      <c r="HK24" s="60"/>
      <c r="HL24" s="60"/>
      <c r="HM24" s="60"/>
      <c r="HN24" s="60"/>
      <c r="HO24" s="60"/>
      <c r="HP24" s="60"/>
      <c r="HQ24" s="60"/>
      <c r="HR24" s="60"/>
      <c r="HS24" s="60"/>
      <c r="HT24" s="60"/>
      <c r="HU24" s="61">
        <v>19788</v>
      </c>
      <c r="HV24" s="61">
        <v>74423</v>
      </c>
      <c r="HW24" s="62"/>
      <c r="HX24" s="62"/>
      <c r="HY24" s="61">
        <v>48028</v>
      </c>
      <c r="HZ24" s="61">
        <v>196422</v>
      </c>
      <c r="IA24" s="62"/>
      <c r="IB24" s="62"/>
    </row>
    <row r="25" spans="1:236" ht="12.75" x14ac:dyDescent="0.2">
      <c r="A25" s="41">
        <v>2019</v>
      </c>
      <c r="B25" s="41" t="s">
        <v>165</v>
      </c>
      <c r="C25" s="57">
        <v>99.317596478140175</v>
      </c>
      <c r="D25" s="57">
        <v>97.673989958137966</v>
      </c>
      <c r="E25" s="57">
        <v>95.673111553802414</v>
      </c>
      <c r="F25" s="57">
        <v>98.405733671336989</v>
      </c>
      <c r="G25" s="57">
        <v>98.543515408465495</v>
      </c>
      <c r="H25" s="57">
        <v>98.543515408465495</v>
      </c>
      <c r="I25" s="57">
        <v>98.425186034205325</v>
      </c>
      <c r="J25" s="57">
        <v>100.34044811337483</v>
      </c>
      <c r="K25" s="57">
        <v>100.061413509395</v>
      </c>
      <c r="L25" s="57">
        <v>99.982944959610464</v>
      </c>
      <c r="M25" s="57">
        <v>98.751403412135957</v>
      </c>
      <c r="N25" s="57">
        <v>98.062043018385751</v>
      </c>
      <c r="O25" s="57">
        <v>99.859927950115747</v>
      </c>
      <c r="P25" s="57">
        <v>102.11443859497713</v>
      </c>
      <c r="Q25" s="57">
        <v>97.630730407962986</v>
      </c>
      <c r="R25" s="57">
        <v>98.333083353168462</v>
      </c>
      <c r="S25" s="57">
        <v>98.490806211656164</v>
      </c>
      <c r="T25" s="57">
        <v>94.088037214852861</v>
      </c>
      <c r="U25" s="57">
        <v>99.942737189667085</v>
      </c>
      <c r="V25" s="57">
        <v>100.35678931493808</v>
      </c>
      <c r="W25" s="57">
        <v>99.740488992810171</v>
      </c>
      <c r="X25" s="57">
        <v>99.622698091493234</v>
      </c>
      <c r="Y25" s="58">
        <v>97.514294155118733</v>
      </c>
      <c r="Z25" s="58">
        <v>96.580116263531195</v>
      </c>
      <c r="AA25" s="58">
        <v>99.438825870105248</v>
      </c>
      <c r="AB25" s="58">
        <v>104.23575591205838</v>
      </c>
      <c r="AC25" s="58">
        <v>101.87842583107863</v>
      </c>
      <c r="AD25" s="58">
        <v>96.831633559790191</v>
      </c>
      <c r="AE25" s="58">
        <v>94.27055004363946</v>
      </c>
      <c r="AF25" s="58">
        <v>101.17711139594012</v>
      </c>
      <c r="AG25" s="58">
        <v>98.675992200618239</v>
      </c>
      <c r="AH25" s="58">
        <v>85.669389722266502</v>
      </c>
      <c r="AI25" s="58">
        <v>95.410963616401517</v>
      </c>
      <c r="AJ25" s="58">
        <v>75.405227373560805</v>
      </c>
      <c r="AK25" s="58">
        <v>83.248352089951979</v>
      </c>
      <c r="AL25" s="58">
        <v>100.34079298767413</v>
      </c>
      <c r="AM25" s="58">
        <v>110.61102213020639</v>
      </c>
      <c r="AN25" s="59">
        <v>97.165856982097949</v>
      </c>
      <c r="AO25" s="59">
        <v>96.345702914292289</v>
      </c>
      <c r="AP25" s="59">
        <v>99.063102424085145</v>
      </c>
      <c r="AQ25" s="59">
        <v>103.50203498896494</v>
      </c>
      <c r="AR25" s="59">
        <v>101.26594474896184</v>
      </c>
      <c r="AS25" s="59">
        <v>96.539888172951038</v>
      </c>
      <c r="AT25" s="59">
        <v>94.713495188994102</v>
      </c>
      <c r="AU25" s="59">
        <v>100.38352951589542</v>
      </c>
      <c r="AV25" s="59">
        <v>97.967669294991083</v>
      </c>
      <c r="AW25" s="59">
        <v>87.312645267964896</v>
      </c>
      <c r="AX25" s="59">
        <v>95.349618117933971</v>
      </c>
      <c r="AY25" s="59">
        <v>75.265411595983068</v>
      </c>
      <c r="AZ25" s="59">
        <v>83.173640407837354</v>
      </c>
      <c r="BA25" s="59">
        <v>99.846204154759533</v>
      </c>
      <c r="BB25" s="59">
        <v>110.4244948962474</v>
      </c>
      <c r="BC25" s="60"/>
      <c r="BD25" s="60"/>
      <c r="BE25" s="60"/>
      <c r="BF25" s="60"/>
      <c r="BG25" s="60"/>
      <c r="BH25" s="60"/>
      <c r="BI25" s="60"/>
      <c r="BJ25" s="60"/>
      <c r="BK25" s="60"/>
      <c r="BL25" s="60"/>
      <c r="BM25" s="60"/>
      <c r="BN25" s="60"/>
      <c r="BO25" s="60"/>
      <c r="BP25" s="60"/>
      <c r="BQ25" s="60"/>
      <c r="BR25" s="60"/>
      <c r="BS25" s="60"/>
      <c r="BT25" s="60"/>
      <c r="BU25" s="60"/>
      <c r="BV25" s="60"/>
      <c r="BW25" s="60"/>
      <c r="BX25" s="60"/>
      <c r="BY25" s="60"/>
      <c r="BZ25" s="60"/>
      <c r="CA25" s="60"/>
      <c r="CB25" s="60"/>
      <c r="CC25" s="60"/>
      <c r="CD25" s="60"/>
      <c r="CE25" s="60"/>
      <c r="CF25" s="60"/>
      <c r="CG25" s="60"/>
      <c r="CH25" s="60"/>
      <c r="CI25" s="60"/>
      <c r="CJ25" s="60"/>
      <c r="CK25" s="60"/>
      <c r="CL25" s="60"/>
      <c r="CM25" s="60"/>
      <c r="CN25" s="60"/>
      <c r="CO25" s="60"/>
      <c r="CP25" s="60"/>
      <c r="CQ25" s="60"/>
      <c r="CR25" s="60"/>
      <c r="CS25" s="60"/>
      <c r="CT25" s="60"/>
      <c r="CU25" s="60"/>
      <c r="CV25" s="60"/>
      <c r="CW25" s="60"/>
      <c r="CX25" s="60"/>
      <c r="CY25" s="60"/>
      <c r="CZ25" s="60"/>
      <c r="DA25" s="60"/>
      <c r="DB25" s="60"/>
      <c r="DC25" s="60"/>
      <c r="DD25" s="60"/>
      <c r="DE25" s="60"/>
      <c r="DF25" s="60"/>
      <c r="DG25" s="60"/>
      <c r="DH25" s="60"/>
      <c r="DI25" s="60"/>
      <c r="DJ25" s="60"/>
      <c r="DK25" s="60"/>
      <c r="DL25" s="60"/>
      <c r="DM25" s="60"/>
      <c r="DN25" s="60"/>
      <c r="DO25" s="60"/>
      <c r="DP25" s="60"/>
      <c r="DQ25" s="60"/>
      <c r="DR25" s="60"/>
      <c r="DS25" s="60"/>
      <c r="DT25" s="60"/>
      <c r="DU25" s="60"/>
      <c r="DV25" s="60"/>
      <c r="DW25" s="60"/>
      <c r="DX25" s="60"/>
      <c r="DY25" s="60"/>
      <c r="DZ25" s="60"/>
      <c r="EA25" s="60"/>
      <c r="EB25" s="60"/>
      <c r="EC25" s="60"/>
      <c r="ED25" s="60"/>
      <c r="EE25" s="60"/>
      <c r="EF25" s="60"/>
      <c r="EG25" s="60"/>
      <c r="EH25" s="60"/>
      <c r="EI25" s="60"/>
      <c r="EJ25" s="60"/>
      <c r="EK25" s="60"/>
      <c r="EL25" s="60"/>
      <c r="EM25" s="60"/>
      <c r="EN25" s="60"/>
      <c r="EO25" s="60"/>
      <c r="EP25" s="60"/>
      <c r="EQ25" s="60"/>
      <c r="ER25" s="60"/>
      <c r="ES25" s="60"/>
      <c r="ET25" s="60"/>
      <c r="EU25" s="60"/>
      <c r="EV25" s="60"/>
      <c r="EW25" s="60"/>
      <c r="EX25" s="60"/>
      <c r="EY25" s="60"/>
      <c r="EZ25" s="60"/>
      <c r="FA25" s="60"/>
      <c r="FB25" s="60"/>
      <c r="FC25" s="60"/>
      <c r="FD25" s="60"/>
      <c r="FE25" s="60"/>
      <c r="FF25" s="60"/>
      <c r="FG25" s="60"/>
      <c r="FH25" s="60"/>
      <c r="FI25" s="60"/>
      <c r="FJ25" s="60"/>
      <c r="FK25" s="60"/>
      <c r="FL25" s="60"/>
      <c r="FM25" s="60"/>
      <c r="FN25" s="60"/>
      <c r="FO25" s="60"/>
      <c r="FP25" s="60"/>
      <c r="FQ25" s="60"/>
      <c r="FR25" s="60"/>
      <c r="FS25" s="60"/>
      <c r="FT25" s="60"/>
      <c r="FU25" s="60"/>
      <c r="FV25" s="60"/>
      <c r="FW25" s="60"/>
      <c r="FX25" s="60"/>
      <c r="FY25" s="60"/>
      <c r="FZ25" s="60"/>
      <c r="GA25" s="60"/>
      <c r="GB25" s="60"/>
      <c r="GC25" s="60"/>
      <c r="GD25" s="60"/>
      <c r="GE25" s="60"/>
      <c r="GF25" s="60"/>
      <c r="GG25" s="60"/>
      <c r="GH25" s="60"/>
      <c r="GI25" s="60"/>
      <c r="GJ25" s="60"/>
      <c r="GK25" s="60"/>
      <c r="GL25" s="60"/>
      <c r="GM25" s="60"/>
      <c r="GN25" s="60"/>
      <c r="GO25" s="60"/>
      <c r="GP25" s="60"/>
      <c r="GQ25" s="60"/>
      <c r="GR25" s="60"/>
      <c r="GS25" s="60"/>
      <c r="GT25" s="60"/>
      <c r="GU25" s="60"/>
      <c r="GV25" s="60"/>
      <c r="GW25" s="60"/>
      <c r="GX25" s="60"/>
      <c r="GY25" s="60"/>
      <c r="GZ25" s="60"/>
      <c r="HA25" s="60"/>
      <c r="HB25" s="60"/>
      <c r="HC25" s="60"/>
      <c r="HD25" s="60"/>
      <c r="HE25" s="60"/>
      <c r="HF25" s="60"/>
      <c r="HG25" s="60"/>
      <c r="HH25" s="60"/>
      <c r="HI25" s="60"/>
      <c r="HJ25" s="60"/>
      <c r="HK25" s="60"/>
      <c r="HL25" s="60"/>
      <c r="HM25" s="60"/>
      <c r="HN25" s="60"/>
      <c r="HO25" s="60"/>
      <c r="HP25" s="60"/>
      <c r="HQ25" s="60"/>
      <c r="HR25" s="60"/>
      <c r="HS25" s="60"/>
      <c r="HT25" s="60"/>
      <c r="HU25" s="61">
        <v>22298</v>
      </c>
      <c r="HV25" s="61">
        <v>96721</v>
      </c>
      <c r="HW25" s="62"/>
      <c r="HX25" s="62"/>
      <c r="HY25" s="61">
        <v>51414</v>
      </c>
      <c r="HZ25" s="61">
        <v>247836</v>
      </c>
      <c r="IA25" s="62"/>
      <c r="IB25" s="62"/>
    </row>
    <row r="26" spans="1:236" ht="12.75" x14ac:dyDescent="0.2">
      <c r="A26" s="41">
        <v>2019</v>
      </c>
      <c r="B26" s="41" t="s">
        <v>166</v>
      </c>
      <c r="C26" s="57">
        <v>99.305031271883848</v>
      </c>
      <c r="D26" s="57">
        <v>97.994468060559583</v>
      </c>
      <c r="E26" s="57">
        <v>96.261762733696159</v>
      </c>
      <c r="F26" s="57">
        <v>98.326622240283797</v>
      </c>
      <c r="G26" s="57">
        <v>98.666622392095903</v>
      </c>
      <c r="H26" s="57">
        <v>98.666622392095917</v>
      </c>
      <c r="I26" s="57">
        <v>98.521862896299609</v>
      </c>
      <c r="J26" s="57">
        <v>100.09327773182157</v>
      </c>
      <c r="K26" s="57">
        <v>99.414967033639314</v>
      </c>
      <c r="L26" s="57">
        <v>99.712699520151261</v>
      </c>
      <c r="M26" s="57">
        <v>98.918069975395866</v>
      </c>
      <c r="N26" s="57">
        <v>97.820685738624263</v>
      </c>
      <c r="O26" s="57">
        <v>100.38827740065261</v>
      </c>
      <c r="P26" s="57">
        <v>99.83602312936911</v>
      </c>
      <c r="Q26" s="57">
        <v>98.023272115519418</v>
      </c>
      <c r="R26" s="57">
        <v>98.389398223196494</v>
      </c>
      <c r="S26" s="57">
        <v>97.958618028964295</v>
      </c>
      <c r="T26" s="57">
        <v>95.243117564892685</v>
      </c>
      <c r="U26" s="57">
        <v>99.532447091136618</v>
      </c>
      <c r="V26" s="57">
        <v>99.589976403499548</v>
      </c>
      <c r="W26" s="57">
        <v>99.558390918070501</v>
      </c>
      <c r="X26" s="57">
        <v>99.702910150522328</v>
      </c>
      <c r="Y26" s="58">
        <v>96.519835945733263</v>
      </c>
      <c r="Z26" s="58">
        <v>96.42237946848222</v>
      </c>
      <c r="AA26" s="58">
        <v>93.713468184424499</v>
      </c>
      <c r="AB26" s="58">
        <v>90.590635271610736</v>
      </c>
      <c r="AC26" s="58">
        <v>89.894524870151926</v>
      </c>
      <c r="AD26" s="58">
        <v>100.50823590142271</v>
      </c>
      <c r="AE26" s="58">
        <v>92.40513421956021</v>
      </c>
      <c r="AF26" s="58">
        <v>96.907720864906878</v>
      </c>
      <c r="AG26" s="58">
        <v>95.925670917132237</v>
      </c>
      <c r="AH26" s="58">
        <v>88.699848393382311</v>
      </c>
      <c r="AI26" s="58">
        <v>93.353650685799025</v>
      </c>
      <c r="AJ26" s="58">
        <v>81.979142040517033</v>
      </c>
      <c r="AK26" s="58">
        <v>96.242648078190769</v>
      </c>
      <c r="AL26" s="58">
        <v>102.45408425005864</v>
      </c>
      <c r="AM26" s="58">
        <v>90.049237206193638</v>
      </c>
      <c r="AN26" s="59">
        <v>96.489201165656439</v>
      </c>
      <c r="AO26" s="59">
        <v>96.530048650976568</v>
      </c>
      <c r="AP26" s="59">
        <v>93.528720885060238</v>
      </c>
      <c r="AQ26" s="59">
        <v>90.455806895862708</v>
      </c>
      <c r="AR26" s="59">
        <v>89.79471370504983</v>
      </c>
      <c r="AS26" s="59">
        <v>100.83771081321242</v>
      </c>
      <c r="AT26" s="59">
        <v>92.701661380243777</v>
      </c>
      <c r="AU26" s="59">
        <v>96.334125479512949</v>
      </c>
      <c r="AV26" s="59">
        <v>95.806688615932359</v>
      </c>
      <c r="AW26" s="59">
        <v>89.52415988726041</v>
      </c>
      <c r="AX26" s="59">
        <v>93.388991076462773</v>
      </c>
      <c r="AY26" s="59">
        <v>81.827048408261405</v>
      </c>
      <c r="AZ26" s="59">
        <v>96.237411746560198</v>
      </c>
      <c r="BA26" s="59">
        <v>102.29960459233034</v>
      </c>
      <c r="BB26" s="59">
        <v>89.783175183617374</v>
      </c>
      <c r="BC26" s="60"/>
      <c r="BD26" s="60"/>
      <c r="BE26" s="60"/>
      <c r="BF26" s="60"/>
      <c r="BG26" s="60"/>
      <c r="BH26" s="60"/>
      <c r="BI26" s="60"/>
      <c r="BJ26" s="60"/>
      <c r="BK26" s="60"/>
      <c r="BL26" s="60"/>
      <c r="BM26" s="60"/>
      <c r="BN26" s="60"/>
      <c r="BO26" s="60"/>
      <c r="BP26" s="60"/>
      <c r="BQ26" s="60"/>
      <c r="BR26" s="60"/>
      <c r="BS26" s="60"/>
      <c r="BT26" s="60"/>
      <c r="BU26" s="60"/>
      <c r="BV26" s="60"/>
      <c r="BW26" s="60"/>
      <c r="BX26" s="60"/>
      <c r="BY26" s="60"/>
      <c r="BZ26" s="60"/>
      <c r="CA26" s="60"/>
      <c r="CB26" s="60"/>
      <c r="CC26" s="60"/>
      <c r="CD26" s="60"/>
      <c r="CE26" s="60"/>
      <c r="CF26" s="60"/>
      <c r="CG26" s="60"/>
      <c r="CH26" s="60"/>
      <c r="CI26" s="60"/>
      <c r="CJ26" s="60"/>
      <c r="CK26" s="60"/>
      <c r="CL26" s="60"/>
      <c r="CM26" s="60"/>
      <c r="CN26" s="60"/>
      <c r="CO26" s="60"/>
      <c r="CP26" s="60"/>
      <c r="CQ26" s="60"/>
      <c r="CR26" s="60"/>
      <c r="CS26" s="60"/>
      <c r="CT26" s="60"/>
      <c r="CU26" s="60"/>
      <c r="CV26" s="60"/>
      <c r="CW26" s="60"/>
      <c r="CX26" s="60"/>
      <c r="CY26" s="60"/>
      <c r="CZ26" s="60"/>
      <c r="DA26" s="60"/>
      <c r="DB26" s="60"/>
      <c r="DC26" s="60"/>
      <c r="DD26" s="60"/>
      <c r="DE26" s="60"/>
      <c r="DF26" s="60"/>
      <c r="DG26" s="60"/>
      <c r="DH26" s="60"/>
      <c r="DI26" s="60"/>
      <c r="DJ26" s="60"/>
      <c r="DK26" s="60"/>
      <c r="DL26" s="60"/>
      <c r="DM26" s="60"/>
      <c r="DN26" s="60"/>
      <c r="DO26" s="60"/>
      <c r="DP26" s="60"/>
      <c r="DQ26" s="60"/>
      <c r="DR26" s="60"/>
      <c r="DS26" s="60"/>
      <c r="DT26" s="60"/>
      <c r="DU26" s="60"/>
      <c r="DV26" s="60"/>
      <c r="DW26" s="60"/>
      <c r="DX26" s="60"/>
      <c r="DY26" s="60"/>
      <c r="DZ26" s="60"/>
      <c r="EA26" s="60"/>
      <c r="EB26" s="60"/>
      <c r="EC26" s="60"/>
      <c r="ED26" s="60"/>
      <c r="EE26" s="60"/>
      <c r="EF26" s="60"/>
      <c r="EG26" s="60"/>
      <c r="EH26" s="60"/>
      <c r="EI26" s="60"/>
      <c r="EJ26" s="60"/>
      <c r="EK26" s="60"/>
      <c r="EL26" s="60"/>
      <c r="EM26" s="60"/>
      <c r="EN26" s="60"/>
      <c r="EO26" s="60"/>
      <c r="EP26" s="60"/>
      <c r="EQ26" s="60"/>
      <c r="ER26" s="60"/>
      <c r="ES26" s="60"/>
      <c r="ET26" s="60"/>
      <c r="EU26" s="60"/>
      <c r="EV26" s="60"/>
      <c r="EW26" s="60"/>
      <c r="EX26" s="60"/>
      <c r="EY26" s="60"/>
      <c r="EZ26" s="60"/>
      <c r="FA26" s="60"/>
      <c r="FB26" s="60"/>
      <c r="FC26" s="60"/>
      <c r="FD26" s="60"/>
      <c r="FE26" s="60"/>
      <c r="FF26" s="60"/>
      <c r="FG26" s="60"/>
      <c r="FH26" s="60"/>
      <c r="FI26" s="60"/>
      <c r="FJ26" s="60"/>
      <c r="FK26" s="60"/>
      <c r="FL26" s="60"/>
      <c r="FM26" s="60"/>
      <c r="FN26" s="60"/>
      <c r="FO26" s="60"/>
      <c r="FP26" s="60"/>
      <c r="FQ26" s="60"/>
      <c r="FR26" s="60"/>
      <c r="FS26" s="60"/>
      <c r="FT26" s="60"/>
      <c r="FU26" s="60"/>
      <c r="FV26" s="60"/>
      <c r="FW26" s="60"/>
      <c r="FX26" s="60"/>
      <c r="FY26" s="60"/>
      <c r="FZ26" s="60"/>
      <c r="GA26" s="60"/>
      <c r="GB26" s="60"/>
      <c r="GC26" s="60"/>
      <c r="GD26" s="60"/>
      <c r="GE26" s="60"/>
      <c r="GF26" s="60"/>
      <c r="GG26" s="60"/>
      <c r="GH26" s="60"/>
      <c r="GI26" s="60"/>
      <c r="GJ26" s="60"/>
      <c r="GK26" s="60"/>
      <c r="GL26" s="60"/>
      <c r="GM26" s="60"/>
      <c r="GN26" s="60"/>
      <c r="GO26" s="60"/>
      <c r="GP26" s="60"/>
      <c r="GQ26" s="60"/>
      <c r="GR26" s="60"/>
      <c r="GS26" s="60"/>
      <c r="GT26" s="60"/>
      <c r="GU26" s="60"/>
      <c r="GV26" s="60"/>
      <c r="GW26" s="60"/>
      <c r="GX26" s="60"/>
      <c r="GY26" s="60"/>
      <c r="GZ26" s="60"/>
      <c r="HA26" s="60"/>
      <c r="HB26" s="60"/>
      <c r="HC26" s="60"/>
      <c r="HD26" s="60"/>
      <c r="HE26" s="60"/>
      <c r="HF26" s="60"/>
      <c r="HG26" s="60"/>
      <c r="HH26" s="60"/>
      <c r="HI26" s="60"/>
      <c r="HJ26" s="60"/>
      <c r="HK26" s="60"/>
      <c r="HL26" s="60"/>
      <c r="HM26" s="60"/>
      <c r="HN26" s="60"/>
      <c r="HO26" s="60"/>
      <c r="HP26" s="60"/>
      <c r="HQ26" s="60"/>
      <c r="HR26" s="60"/>
      <c r="HS26" s="60"/>
      <c r="HT26" s="60"/>
      <c r="HU26" s="61">
        <v>19489</v>
      </c>
      <c r="HV26" s="61">
        <v>116210</v>
      </c>
      <c r="HW26" s="62"/>
      <c r="HX26" s="62"/>
      <c r="HY26" s="61">
        <v>43058</v>
      </c>
      <c r="HZ26" s="61">
        <v>290894</v>
      </c>
      <c r="IA26" s="62"/>
      <c r="IB26" s="62"/>
    </row>
    <row r="27" spans="1:236" ht="12.75" x14ac:dyDescent="0.2">
      <c r="A27" s="41">
        <v>2019</v>
      </c>
      <c r="B27" s="41" t="s">
        <v>167</v>
      </c>
      <c r="C27" s="57">
        <v>99.909289925682216</v>
      </c>
      <c r="D27" s="57">
        <v>97.213953705623553</v>
      </c>
      <c r="E27" s="57">
        <v>97.32575188298442</v>
      </c>
      <c r="F27" s="57">
        <v>94.736397749274033</v>
      </c>
      <c r="G27" s="57">
        <v>98.870016582291854</v>
      </c>
      <c r="H27" s="57">
        <v>98.870016582291868</v>
      </c>
      <c r="I27" s="57">
        <v>98.745308477040822</v>
      </c>
      <c r="J27" s="57">
        <v>99.989017802794351</v>
      </c>
      <c r="K27" s="57">
        <v>99.624026450059915</v>
      </c>
      <c r="L27" s="57">
        <v>99.136896517294417</v>
      </c>
      <c r="M27" s="57">
        <v>99.019998754067799</v>
      </c>
      <c r="N27" s="57">
        <v>100.01183123920399</v>
      </c>
      <c r="O27" s="57">
        <v>100.37983651205242</v>
      </c>
      <c r="P27" s="57">
        <v>99.111072753948378</v>
      </c>
      <c r="Q27" s="57">
        <v>99.256974624982476</v>
      </c>
      <c r="R27" s="57">
        <v>98.857308768091883</v>
      </c>
      <c r="S27" s="57">
        <v>96.922713134888369</v>
      </c>
      <c r="T27" s="57">
        <v>95.124439420774152</v>
      </c>
      <c r="U27" s="57">
        <v>99.993666936716579</v>
      </c>
      <c r="V27" s="57">
        <v>98.997819787036832</v>
      </c>
      <c r="W27" s="57">
        <v>100.71822887774485</v>
      </c>
      <c r="X27" s="57">
        <v>101.09029892623309</v>
      </c>
      <c r="Y27" s="58">
        <v>100.54267210732448</v>
      </c>
      <c r="Z27" s="58">
        <v>100.03066953306919</v>
      </c>
      <c r="AA27" s="58">
        <v>103.28271889441029</v>
      </c>
      <c r="AB27" s="58">
        <v>103.94069049023042</v>
      </c>
      <c r="AC27" s="58">
        <v>109.14796011250665</v>
      </c>
      <c r="AD27" s="58">
        <v>100.5384185279115</v>
      </c>
      <c r="AE27" s="58">
        <v>93.020806353708736</v>
      </c>
      <c r="AF27" s="58">
        <v>102.56020084582822</v>
      </c>
      <c r="AG27" s="58">
        <v>99.936865195770636</v>
      </c>
      <c r="AH27" s="58">
        <v>86.480623803518057</v>
      </c>
      <c r="AI27" s="58">
        <v>100.05906237044518</v>
      </c>
      <c r="AJ27" s="58">
        <v>82.774520809768049</v>
      </c>
      <c r="AK27" s="58">
        <v>90.856443647361388</v>
      </c>
      <c r="AL27" s="58">
        <v>103.71336115417841</v>
      </c>
      <c r="AM27" s="58">
        <v>97.171390075378554</v>
      </c>
      <c r="AN27" s="59">
        <v>100.9528722767498</v>
      </c>
      <c r="AO27" s="59">
        <v>100.37617611541236</v>
      </c>
      <c r="AP27" s="59">
        <v>103.3669925370442</v>
      </c>
      <c r="AQ27" s="59">
        <v>104.322913908864</v>
      </c>
      <c r="AR27" s="59">
        <v>109.47971398526954</v>
      </c>
      <c r="AS27" s="59">
        <v>101.21672864273388</v>
      </c>
      <c r="AT27" s="59">
        <v>93.309379824814215</v>
      </c>
      <c r="AU27" s="59">
        <v>103.22475757422787</v>
      </c>
      <c r="AV27" s="59">
        <v>100.35543257359993</v>
      </c>
      <c r="AW27" s="59">
        <v>87.252438343373555</v>
      </c>
      <c r="AX27" s="59">
        <v>100.18494743243703</v>
      </c>
      <c r="AY27" s="59">
        <v>82.661098240844751</v>
      </c>
      <c r="AZ27" s="59">
        <v>90.659334502822801</v>
      </c>
      <c r="BA27" s="59">
        <v>103.71756677910777</v>
      </c>
      <c r="BB27" s="59">
        <v>96.931927216749102</v>
      </c>
      <c r="BC27" s="60"/>
      <c r="BD27" s="60"/>
      <c r="BE27" s="60"/>
      <c r="BF27" s="60"/>
      <c r="BG27" s="60"/>
      <c r="BH27" s="60"/>
      <c r="BI27" s="60"/>
      <c r="BJ27" s="60"/>
      <c r="BK27" s="60"/>
      <c r="BL27" s="60"/>
      <c r="BM27" s="60"/>
      <c r="BN27" s="60"/>
      <c r="BO27" s="60"/>
      <c r="BP27" s="60"/>
      <c r="BQ27" s="60"/>
      <c r="BR27" s="60"/>
      <c r="BS27" s="60"/>
      <c r="BT27" s="60"/>
      <c r="BU27" s="60"/>
      <c r="BV27" s="60"/>
      <c r="BW27" s="60"/>
      <c r="BX27" s="60"/>
      <c r="BY27" s="60"/>
      <c r="BZ27" s="60"/>
      <c r="CA27" s="60"/>
      <c r="CB27" s="60"/>
      <c r="CC27" s="60"/>
      <c r="CD27" s="60"/>
      <c r="CE27" s="60"/>
      <c r="CF27" s="60"/>
      <c r="CG27" s="60"/>
      <c r="CH27" s="60"/>
      <c r="CI27" s="60"/>
      <c r="CJ27" s="60"/>
      <c r="CK27" s="60"/>
      <c r="CL27" s="60"/>
      <c r="CM27" s="60"/>
      <c r="CN27" s="60"/>
      <c r="CO27" s="60"/>
      <c r="CP27" s="60"/>
      <c r="CQ27" s="60"/>
      <c r="CR27" s="60"/>
      <c r="CS27" s="60"/>
      <c r="CT27" s="60"/>
      <c r="CU27" s="60"/>
      <c r="CV27" s="60"/>
      <c r="CW27" s="60"/>
      <c r="CX27" s="60"/>
      <c r="CY27" s="60"/>
      <c r="CZ27" s="60"/>
      <c r="DA27" s="60"/>
      <c r="DB27" s="60"/>
      <c r="DC27" s="60"/>
      <c r="DD27" s="60"/>
      <c r="DE27" s="60"/>
      <c r="DF27" s="60"/>
      <c r="DG27" s="60"/>
      <c r="DH27" s="60"/>
      <c r="DI27" s="60"/>
      <c r="DJ27" s="60"/>
      <c r="DK27" s="60"/>
      <c r="DL27" s="60"/>
      <c r="DM27" s="60"/>
      <c r="DN27" s="60"/>
      <c r="DO27" s="60"/>
      <c r="DP27" s="60"/>
      <c r="DQ27" s="60"/>
      <c r="DR27" s="60"/>
      <c r="DS27" s="60"/>
      <c r="DT27" s="60"/>
      <c r="DU27" s="60"/>
      <c r="DV27" s="60"/>
      <c r="DW27" s="60"/>
      <c r="DX27" s="60"/>
      <c r="DY27" s="60"/>
      <c r="DZ27" s="60"/>
      <c r="EA27" s="60"/>
      <c r="EB27" s="60"/>
      <c r="EC27" s="60"/>
      <c r="ED27" s="60"/>
      <c r="EE27" s="60"/>
      <c r="EF27" s="60"/>
      <c r="EG27" s="60"/>
      <c r="EH27" s="60"/>
      <c r="EI27" s="60"/>
      <c r="EJ27" s="60"/>
      <c r="EK27" s="60"/>
      <c r="EL27" s="60"/>
      <c r="EM27" s="60"/>
      <c r="EN27" s="60"/>
      <c r="EO27" s="60"/>
      <c r="EP27" s="60"/>
      <c r="EQ27" s="60"/>
      <c r="ER27" s="60"/>
      <c r="ES27" s="60"/>
      <c r="ET27" s="60"/>
      <c r="EU27" s="60"/>
      <c r="EV27" s="60"/>
      <c r="EW27" s="60"/>
      <c r="EX27" s="60"/>
      <c r="EY27" s="60"/>
      <c r="EZ27" s="60"/>
      <c r="FA27" s="60"/>
      <c r="FB27" s="60"/>
      <c r="FC27" s="60"/>
      <c r="FD27" s="60"/>
      <c r="FE27" s="60"/>
      <c r="FF27" s="60"/>
      <c r="FG27" s="60"/>
      <c r="FH27" s="60"/>
      <c r="FI27" s="60"/>
      <c r="FJ27" s="60"/>
      <c r="FK27" s="60"/>
      <c r="FL27" s="60"/>
      <c r="FM27" s="60"/>
      <c r="FN27" s="60"/>
      <c r="FO27" s="60"/>
      <c r="FP27" s="60"/>
      <c r="FQ27" s="60"/>
      <c r="FR27" s="60"/>
      <c r="FS27" s="60"/>
      <c r="FT27" s="60"/>
      <c r="FU27" s="60"/>
      <c r="FV27" s="60"/>
      <c r="FW27" s="60"/>
      <c r="FX27" s="60"/>
      <c r="FY27" s="60"/>
      <c r="FZ27" s="60"/>
      <c r="GA27" s="60"/>
      <c r="GB27" s="60"/>
      <c r="GC27" s="60"/>
      <c r="GD27" s="60"/>
      <c r="GE27" s="60"/>
      <c r="GF27" s="60"/>
      <c r="GG27" s="60"/>
      <c r="GH27" s="60"/>
      <c r="GI27" s="60"/>
      <c r="GJ27" s="60"/>
      <c r="GK27" s="60"/>
      <c r="GL27" s="60"/>
      <c r="GM27" s="60"/>
      <c r="GN27" s="60"/>
      <c r="GO27" s="60"/>
      <c r="GP27" s="60"/>
      <c r="GQ27" s="60"/>
      <c r="GR27" s="60"/>
      <c r="GS27" s="60"/>
      <c r="GT27" s="60"/>
      <c r="GU27" s="60"/>
      <c r="GV27" s="60"/>
      <c r="GW27" s="60"/>
      <c r="GX27" s="60"/>
      <c r="GY27" s="60"/>
      <c r="GZ27" s="60"/>
      <c r="HA27" s="60"/>
      <c r="HB27" s="60"/>
      <c r="HC27" s="60"/>
      <c r="HD27" s="60"/>
      <c r="HE27" s="60"/>
      <c r="HF27" s="60"/>
      <c r="HG27" s="60"/>
      <c r="HH27" s="60"/>
      <c r="HI27" s="60"/>
      <c r="HJ27" s="60"/>
      <c r="HK27" s="60"/>
      <c r="HL27" s="60"/>
      <c r="HM27" s="60"/>
      <c r="HN27" s="60"/>
      <c r="HO27" s="60"/>
      <c r="HP27" s="60"/>
      <c r="HQ27" s="60"/>
      <c r="HR27" s="60"/>
      <c r="HS27" s="60"/>
      <c r="HT27" s="60"/>
      <c r="HU27" s="61">
        <v>22904</v>
      </c>
      <c r="HV27" s="61">
        <v>139114</v>
      </c>
      <c r="HW27" s="62"/>
      <c r="HX27" s="62"/>
      <c r="HY27" s="61">
        <v>55910</v>
      </c>
      <c r="HZ27" s="61">
        <v>346804</v>
      </c>
      <c r="IA27" s="62"/>
      <c r="IB27" s="62"/>
    </row>
    <row r="28" spans="1:236" ht="12.75" x14ac:dyDescent="0.2">
      <c r="A28" s="41">
        <v>2019</v>
      </c>
      <c r="B28" s="41" t="s">
        <v>168</v>
      </c>
      <c r="C28" s="57">
        <v>100.65701982160218</v>
      </c>
      <c r="D28" s="57">
        <v>97.841129195030192</v>
      </c>
      <c r="E28" s="57">
        <v>97.495846412475373</v>
      </c>
      <c r="F28" s="57">
        <v>101.5789233610152</v>
      </c>
      <c r="G28" s="57">
        <v>99.712741213866749</v>
      </c>
      <c r="H28" s="57">
        <v>99.712741213866778</v>
      </c>
      <c r="I28" s="57">
        <v>99.633280390285023</v>
      </c>
      <c r="J28" s="57">
        <v>99.605861144730866</v>
      </c>
      <c r="K28" s="57">
        <v>100.1523398935218</v>
      </c>
      <c r="L28" s="57">
        <v>99.549777205023474</v>
      </c>
      <c r="M28" s="57">
        <v>100.55273028054741</v>
      </c>
      <c r="N28" s="57">
        <v>100.58446321667731</v>
      </c>
      <c r="O28" s="57">
        <v>100.75861588089545</v>
      </c>
      <c r="P28" s="57">
        <v>97.454043324415281</v>
      </c>
      <c r="Q28" s="57">
        <v>99.985980653301553</v>
      </c>
      <c r="R28" s="57">
        <v>100.04133370065091</v>
      </c>
      <c r="S28" s="57">
        <v>98.318010941712146</v>
      </c>
      <c r="T28" s="57">
        <v>95.227352449757745</v>
      </c>
      <c r="U28" s="57">
        <v>100.00726954741823</v>
      </c>
      <c r="V28" s="57">
        <v>99.21314946570746</v>
      </c>
      <c r="W28" s="57">
        <v>100.34524452068037</v>
      </c>
      <c r="X28" s="57">
        <v>100.8039922133364</v>
      </c>
      <c r="Y28" s="58">
        <v>103.42721192175661</v>
      </c>
      <c r="Z28" s="58">
        <v>102.85370450896465</v>
      </c>
      <c r="AA28" s="58">
        <v>109.9954811212563</v>
      </c>
      <c r="AB28" s="58">
        <v>103.60509376266131</v>
      </c>
      <c r="AC28" s="58">
        <v>105.25464424641255</v>
      </c>
      <c r="AD28" s="58">
        <v>99.031313621189994</v>
      </c>
      <c r="AE28" s="58">
        <v>113.52132543441442</v>
      </c>
      <c r="AF28" s="58">
        <v>105.71054663934957</v>
      </c>
      <c r="AG28" s="58">
        <v>99.840492546664265</v>
      </c>
      <c r="AH28" s="58">
        <v>94.699248255711339</v>
      </c>
      <c r="AI28" s="58">
        <v>102.56353475747468</v>
      </c>
      <c r="AJ28" s="58">
        <v>115.9744576448728</v>
      </c>
      <c r="AK28" s="58">
        <v>87.543924271938081</v>
      </c>
      <c r="AL28" s="58">
        <v>102.17484085928972</v>
      </c>
      <c r="AM28" s="58">
        <v>94.179864798771249</v>
      </c>
      <c r="AN28" s="59">
        <v>103.92108061122897</v>
      </c>
      <c r="AO28" s="59">
        <v>103.30562559439282</v>
      </c>
      <c r="AP28" s="59">
        <v>110.37737057566326</v>
      </c>
      <c r="AQ28" s="59">
        <v>104.65479819924364</v>
      </c>
      <c r="AR28" s="59">
        <v>105.89842919654086</v>
      </c>
      <c r="AS28" s="59">
        <v>99.763202080671874</v>
      </c>
      <c r="AT28" s="59">
        <v>113.20292035740773</v>
      </c>
      <c r="AU28" s="59">
        <v>106.36444225335156</v>
      </c>
      <c r="AV28" s="59">
        <v>100.95274389783972</v>
      </c>
      <c r="AW28" s="59">
        <v>93.86010060374025</v>
      </c>
      <c r="AX28" s="59">
        <v>102.798018505008</v>
      </c>
      <c r="AY28" s="59">
        <v>116.19576224900354</v>
      </c>
      <c r="AZ28" s="59">
        <v>87.534465910194442</v>
      </c>
      <c r="BA28" s="59">
        <v>102.52688939356372</v>
      </c>
      <c r="BB28" s="59">
        <v>94.394049974556339</v>
      </c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60"/>
      <c r="DJ28" s="60"/>
      <c r="DK28" s="60"/>
      <c r="DL28" s="60"/>
      <c r="DM28" s="60"/>
      <c r="DN28" s="60"/>
      <c r="DO28" s="60"/>
      <c r="DP28" s="60"/>
      <c r="DQ28" s="60"/>
      <c r="DR28" s="60"/>
      <c r="DS28" s="60"/>
      <c r="DT28" s="60"/>
      <c r="DU28" s="60"/>
      <c r="DV28" s="60"/>
      <c r="DW28" s="60"/>
      <c r="DX28" s="60"/>
      <c r="DY28" s="60"/>
      <c r="DZ28" s="60"/>
      <c r="EA28" s="60"/>
      <c r="EB28" s="60"/>
      <c r="EC28" s="60"/>
      <c r="ED28" s="60"/>
      <c r="EE28" s="60"/>
      <c r="EF28" s="60"/>
      <c r="EG28" s="60"/>
      <c r="EH28" s="60"/>
      <c r="EI28" s="60"/>
      <c r="EJ28" s="60"/>
      <c r="EK28" s="60"/>
      <c r="EL28" s="60"/>
      <c r="EM28" s="60"/>
      <c r="EN28" s="60"/>
      <c r="EO28" s="60"/>
      <c r="EP28" s="60"/>
      <c r="EQ28" s="60"/>
      <c r="ER28" s="60"/>
      <c r="ES28" s="60"/>
      <c r="ET28" s="60"/>
      <c r="EU28" s="60"/>
      <c r="EV28" s="60"/>
      <c r="EW28" s="60"/>
      <c r="EX28" s="60"/>
      <c r="EY28" s="60"/>
      <c r="EZ28" s="60"/>
      <c r="FA28" s="60"/>
      <c r="FB28" s="60"/>
      <c r="FC28" s="60"/>
      <c r="FD28" s="60"/>
      <c r="FE28" s="60"/>
      <c r="FF28" s="60"/>
      <c r="FG28" s="60"/>
      <c r="FH28" s="60"/>
      <c r="FI28" s="60"/>
      <c r="FJ28" s="60"/>
      <c r="FK28" s="60"/>
      <c r="FL28" s="60"/>
      <c r="FM28" s="60"/>
      <c r="FN28" s="60"/>
      <c r="FO28" s="60"/>
      <c r="FP28" s="60"/>
      <c r="FQ28" s="60"/>
      <c r="FR28" s="60"/>
      <c r="FS28" s="60"/>
      <c r="FT28" s="60"/>
      <c r="FU28" s="60"/>
      <c r="FV28" s="60"/>
      <c r="FW28" s="60"/>
      <c r="FX28" s="60"/>
      <c r="FY28" s="60"/>
      <c r="FZ28" s="60"/>
      <c r="GA28" s="60"/>
      <c r="GB28" s="60"/>
      <c r="GC28" s="60"/>
      <c r="GD28" s="60"/>
      <c r="GE28" s="60"/>
      <c r="GF28" s="60"/>
      <c r="GG28" s="60"/>
      <c r="GH28" s="60"/>
      <c r="GI28" s="60"/>
      <c r="GJ28" s="60"/>
      <c r="GK28" s="60"/>
      <c r="GL28" s="60"/>
      <c r="GM28" s="60"/>
      <c r="GN28" s="60"/>
      <c r="GO28" s="60"/>
      <c r="GP28" s="60"/>
      <c r="GQ28" s="60"/>
      <c r="GR28" s="60"/>
      <c r="GS28" s="60"/>
      <c r="GT28" s="60"/>
      <c r="GU28" s="60"/>
      <c r="GV28" s="60"/>
      <c r="GW28" s="60"/>
      <c r="GX28" s="60"/>
      <c r="GY28" s="60"/>
      <c r="GZ28" s="60"/>
      <c r="HA28" s="60"/>
      <c r="HB28" s="60"/>
      <c r="HC28" s="60"/>
      <c r="HD28" s="60"/>
      <c r="HE28" s="60"/>
      <c r="HF28" s="60"/>
      <c r="HG28" s="60"/>
      <c r="HH28" s="60"/>
      <c r="HI28" s="60"/>
      <c r="HJ28" s="60"/>
      <c r="HK28" s="60"/>
      <c r="HL28" s="60"/>
      <c r="HM28" s="60"/>
      <c r="HN28" s="60"/>
      <c r="HO28" s="60"/>
      <c r="HP28" s="60"/>
      <c r="HQ28" s="60"/>
      <c r="HR28" s="60"/>
      <c r="HS28" s="60"/>
      <c r="HT28" s="60"/>
      <c r="HU28" s="61">
        <v>23305</v>
      </c>
      <c r="HV28" s="61">
        <v>162419</v>
      </c>
      <c r="HW28" s="62"/>
      <c r="HX28" s="62"/>
      <c r="HY28" s="61">
        <v>54596</v>
      </c>
      <c r="HZ28" s="61">
        <v>401400</v>
      </c>
      <c r="IA28" s="62"/>
      <c r="IB28" s="62"/>
    </row>
    <row r="29" spans="1:236" ht="12.75" x14ac:dyDescent="0.2">
      <c r="A29" s="41">
        <v>2019</v>
      </c>
      <c r="B29" s="41" t="s">
        <v>169</v>
      </c>
      <c r="C29" s="57">
        <v>100.74792105022885</v>
      </c>
      <c r="D29" s="57">
        <v>99.186748659831764</v>
      </c>
      <c r="E29" s="57">
        <v>98.043742912518113</v>
      </c>
      <c r="F29" s="57">
        <v>102.06170216599287</v>
      </c>
      <c r="G29" s="57">
        <v>100.15307204070771</v>
      </c>
      <c r="H29" s="57">
        <v>100.15307204070774</v>
      </c>
      <c r="I29" s="57">
        <v>100.1151481710677</v>
      </c>
      <c r="J29" s="57">
        <v>100.48193967737313</v>
      </c>
      <c r="K29" s="57">
        <v>99.842830908970555</v>
      </c>
      <c r="L29" s="57">
        <v>99.473670770021869</v>
      </c>
      <c r="M29" s="57">
        <v>101.01685662790641</v>
      </c>
      <c r="N29" s="57">
        <v>100.65071815621968</v>
      </c>
      <c r="O29" s="57">
        <v>100.71218165967257</v>
      </c>
      <c r="P29" s="57">
        <v>97.350478985069472</v>
      </c>
      <c r="Q29" s="57">
        <v>102.39730828543389</v>
      </c>
      <c r="R29" s="57">
        <v>100.95783159703915</v>
      </c>
      <c r="S29" s="57">
        <v>95.271535551827441</v>
      </c>
      <c r="T29" s="57">
        <v>95.891346429789564</v>
      </c>
      <c r="U29" s="57">
        <v>100.96613235928935</v>
      </c>
      <c r="V29" s="57">
        <v>99.298085061190562</v>
      </c>
      <c r="W29" s="57">
        <v>99.860090556627227</v>
      </c>
      <c r="X29" s="57">
        <v>100.54056303507808</v>
      </c>
      <c r="Y29" s="58">
        <v>98.604627992026423</v>
      </c>
      <c r="Z29" s="58">
        <v>98.15566967038157</v>
      </c>
      <c r="AA29" s="58">
        <v>103.9254415261091</v>
      </c>
      <c r="AB29" s="58">
        <v>100.24759162624927</v>
      </c>
      <c r="AC29" s="58">
        <v>101.81518004458417</v>
      </c>
      <c r="AD29" s="58">
        <v>98.790280235507751</v>
      </c>
      <c r="AE29" s="58">
        <v>88.896884524069364</v>
      </c>
      <c r="AF29" s="58">
        <v>100.36098452579938</v>
      </c>
      <c r="AG29" s="58">
        <v>99.654528248363931</v>
      </c>
      <c r="AH29" s="58">
        <v>91.242265554332221</v>
      </c>
      <c r="AI29" s="58">
        <v>98.051034269917395</v>
      </c>
      <c r="AJ29" s="58">
        <v>80.392788885182213</v>
      </c>
      <c r="AK29" s="58">
        <v>87.97707798747345</v>
      </c>
      <c r="AL29" s="58">
        <v>95.708796403710949</v>
      </c>
      <c r="AM29" s="58">
        <v>95.488616669138324</v>
      </c>
      <c r="AN29" s="59">
        <v>99.354156338087435</v>
      </c>
      <c r="AO29" s="59">
        <v>98.814975580275771</v>
      </c>
      <c r="AP29" s="59">
        <v>104.44411859778369</v>
      </c>
      <c r="AQ29" s="59">
        <v>101.45646483478532</v>
      </c>
      <c r="AR29" s="59">
        <v>102.59639421690947</v>
      </c>
      <c r="AS29" s="59">
        <v>99.82646769412527</v>
      </c>
      <c r="AT29" s="59">
        <v>88.721070632687969</v>
      </c>
      <c r="AU29" s="59">
        <v>101.46098942516613</v>
      </c>
      <c r="AV29" s="59">
        <v>100.93705477849582</v>
      </c>
      <c r="AW29" s="59">
        <v>90.149097301867769</v>
      </c>
      <c r="AX29" s="59">
        <v>98.394914501327364</v>
      </c>
      <c r="AY29" s="59">
        <v>80.644115111630967</v>
      </c>
      <c r="AZ29" s="59">
        <v>88.069901415524271</v>
      </c>
      <c r="BA29" s="59">
        <v>96.411899669512351</v>
      </c>
      <c r="BB29" s="59">
        <v>95.762011826432641</v>
      </c>
      <c r="BC29" s="60"/>
      <c r="BD29" s="60"/>
      <c r="BE29" s="60"/>
      <c r="BF29" s="60"/>
      <c r="BG29" s="60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0"/>
      <c r="BW29" s="60"/>
      <c r="BX29" s="60"/>
      <c r="BY29" s="60"/>
      <c r="BZ29" s="60"/>
      <c r="CA29" s="60"/>
      <c r="CB29" s="60"/>
      <c r="CC29" s="60"/>
      <c r="CD29" s="60"/>
      <c r="CE29" s="60"/>
      <c r="CF29" s="60"/>
      <c r="CG29" s="60"/>
      <c r="CH29" s="60"/>
      <c r="CI29" s="60"/>
      <c r="CJ29" s="60"/>
      <c r="CK29" s="60"/>
      <c r="CL29" s="60"/>
      <c r="CM29" s="60"/>
      <c r="CN29" s="60"/>
      <c r="CO29" s="60"/>
      <c r="CP29" s="60"/>
      <c r="CQ29" s="60"/>
      <c r="CR29" s="60"/>
      <c r="CS29" s="60"/>
      <c r="CT29" s="60"/>
      <c r="CU29" s="60"/>
      <c r="CV29" s="60"/>
      <c r="CW29" s="60"/>
      <c r="CX29" s="60"/>
      <c r="CY29" s="60"/>
      <c r="CZ29" s="60"/>
      <c r="DA29" s="60"/>
      <c r="DB29" s="60"/>
      <c r="DC29" s="60"/>
      <c r="DD29" s="60"/>
      <c r="DE29" s="60"/>
      <c r="DF29" s="60"/>
      <c r="DG29" s="60"/>
      <c r="DH29" s="60"/>
      <c r="DI29" s="60"/>
      <c r="DJ29" s="60"/>
      <c r="DK29" s="60"/>
      <c r="DL29" s="60"/>
      <c r="DM29" s="60"/>
      <c r="DN29" s="60"/>
      <c r="DO29" s="60"/>
      <c r="DP29" s="60"/>
      <c r="DQ29" s="60"/>
      <c r="DR29" s="60"/>
      <c r="DS29" s="60"/>
      <c r="DT29" s="60"/>
      <c r="DU29" s="60"/>
      <c r="DV29" s="60"/>
      <c r="DW29" s="60"/>
      <c r="DX29" s="60"/>
      <c r="DY29" s="60"/>
      <c r="DZ29" s="60"/>
      <c r="EA29" s="60"/>
      <c r="EB29" s="60"/>
      <c r="EC29" s="60"/>
      <c r="ED29" s="60"/>
      <c r="EE29" s="60"/>
      <c r="EF29" s="60"/>
      <c r="EG29" s="60"/>
      <c r="EH29" s="60"/>
      <c r="EI29" s="60"/>
      <c r="EJ29" s="60"/>
      <c r="EK29" s="60"/>
      <c r="EL29" s="60"/>
      <c r="EM29" s="60"/>
      <c r="EN29" s="60"/>
      <c r="EO29" s="60"/>
      <c r="EP29" s="60"/>
      <c r="EQ29" s="60"/>
      <c r="ER29" s="60"/>
      <c r="ES29" s="60"/>
      <c r="ET29" s="60"/>
      <c r="EU29" s="60"/>
      <c r="EV29" s="60"/>
      <c r="EW29" s="60"/>
      <c r="EX29" s="60"/>
      <c r="EY29" s="60"/>
      <c r="EZ29" s="60"/>
      <c r="FA29" s="60"/>
      <c r="FB29" s="60"/>
      <c r="FC29" s="60"/>
      <c r="FD29" s="60"/>
      <c r="FE29" s="60"/>
      <c r="FF29" s="60"/>
      <c r="FG29" s="60"/>
      <c r="FH29" s="60"/>
      <c r="FI29" s="60"/>
      <c r="FJ29" s="60"/>
      <c r="FK29" s="60"/>
      <c r="FL29" s="60"/>
      <c r="FM29" s="60"/>
      <c r="FN29" s="60"/>
      <c r="FO29" s="60"/>
      <c r="FP29" s="60"/>
      <c r="FQ29" s="60"/>
      <c r="FR29" s="60"/>
      <c r="FS29" s="60"/>
      <c r="FT29" s="60"/>
      <c r="FU29" s="60"/>
      <c r="FV29" s="60"/>
      <c r="FW29" s="60"/>
      <c r="FX29" s="60"/>
      <c r="FY29" s="60"/>
      <c r="FZ29" s="60"/>
      <c r="GA29" s="60"/>
      <c r="GB29" s="60"/>
      <c r="GC29" s="60"/>
      <c r="GD29" s="60"/>
      <c r="GE29" s="60"/>
      <c r="GF29" s="60"/>
      <c r="GG29" s="60"/>
      <c r="GH29" s="60"/>
      <c r="GI29" s="60"/>
      <c r="GJ29" s="60"/>
      <c r="GK29" s="60"/>
      <c r="GL29" s="60"/>
      <c r="GM29" s="60"/>
      <c r="GN29" s="60"/>
      <c r="GO29" s="60"/>
      <c r="GP29" s="60"/>
      <c r="GQ29" s="60"/>
      <c r="GR29" s="60"/>
      <c r="GS29" s="60"/>
      <c r="GT29" s="60"/>
      <c r="GU29" s="60"/>
      <c r="GV29" s="60"/>
      <c r="GW29" s="60"/>
      <c r="GX29" s="60"/>
      <c r="GY29" s="60"/>
      <c r="GZ29" s="60"/>
      <c r="HA29" s="60"/>
      <c r="HB29" s="60"/>
      <c r="HC29" s="60"/>
      <c r="HD29" s="60"/>
      <c r="HE29" s="60"/>
      <c r="HF29" s="60"/>
      <c r="HG29" s="60"/>
      <c r="HH29" s="60"/>
      <c r="HI29" s="60"/>
      <c r="HJ29" s="60"/>
      <c r="HK29" s="60"/>
      <c r="HL29" s="60"/>
      <c r="HM29" s="60"/>
      <c r="HN29" s="60"/>
      <c r="HO29" s="60"/>
      <c r="HP29" s="60"/>
      <c r="HQ29" s="60"/>
      <c r="HR29" s="60"/>
      <c r="HS29" s="60"/>
      <c r="HT29" s="60"/>
      <c r="HU29" s="61">
        <v>22673</v>
      </c>
      <c r="HV29" s="61">
        <v>185092</v>
      </c>
      <c r="HW29" s="62"/>
      <c r="HX29" s="62"/>
      <c r="HY29" s="61">
        <v>52136</v>
      </c>
      <c r="HZ29" s="61">
        <v>453536</v>
      </c>
      <c r="IA29" s="62"/>
      <c r="IB29" s="62"/>
    </row>
    <row r="30" spans="1:236" ht="12.75" x14ac:dyDescent="0.2">
      <c r="A30" s="41">
        <v>2019</v>
      </c>
      <c r="B30" s="41" t="s">
        <v>170</v>
      </c>
      <c r="C30" s="57">
        <v>100.93075261533349</v>
      </c>
      <c r="D30" s="57">
        <v>101.67817975505203</v>
      </c>
      <c r="E30" s="57">
        <v>98.525092773831204</v>
      </c>
      <c r="F30" s="57">
        <v>103.2422148041431</v>
      </c>
      <c r="G30" s="57">
        <v>100.93281678989858</v>
      </c>
      <c r="H30" s="57">
        <v>100.93281678989857</v>
      </c>
      <c r="I30" s="57">
        <v>100.95689571767829</v>
      </c>
      <c r="J30" s="57">
        <v>100.28408986104822</v>
      </c>
      <c r="K30" s="57">
        <v>100.37028392538454</v>
      </c>
      <c r="L30" s="57">
        <v>100.30923708954266</v>
      </c>
      <c r="M30" s="57">
        <v>101.60719376571114</v>
      </c>
      <c r="N30" s="57">
        <v>102.22663921819171</v>
      </c>
      <c r="O30" s="57">
        <v>100.78940893360846</v>
      </c>
      <c r="P30" s="57">
        <v>96.62552860964874</v>
      </c>
      <c r="Q30" s="57">
        <v>103.79924295527829</v>
      </c>
      <c r="R30" s="57">
        <v>101.88161123828041</v>
      </c>
      <c r="S30" s="57">
        <v>98.041851649383631</v>
      </c>
      <c r="T30" s="57">
        <v>98.594215773954971</v>
      </c>
      <c r="U30" s="57">
        <v>100.1904533724538</v>
      </c>
      <c r="V30" s="57">
        <v>101.1259947782092</v>
      </c>
      <c r="W30" s="57">
        <v>99.731854618298115</v>
      </c>
      <c r="X30" s="57">
        <v>100.57676361694602</v>
      </c>
      <c r="Y30" s="58">
        <v>101.69369901835921</v>
      </c>
      <c r="Z30" s="58">
        <v>101.04557104923855</v>
      </c>
      <c r="AA30" s="58">
        <v>109.56461711015835</v>
      </c>
      <c r="AB30" s="58">
        <v>104.22385630397018</v>
      </c>
      <c r="AC30" s="58">
        <v>101.59129555043469</v>
      </c>
      <c r="AD30" s="58">
        <v>97.948652767122809</v>
      </c>
      <c r="AE30" s="58">
        <v>93.807898640408098</v>
      </c>
      <c r="AF30" s="58">
        <v>104.24627593923212</v>
      </c>
      <c r="AG30" s="58">
        <v>101.09417333272236</v>
      </c>
      <c r="AH30" s="58">
        <v>113.29064567853462</v>
      </c>
      <c r="AI30" s="58">
        <v>107.01471859037785</v>
      </c>
      <c r="AJ30" s="58">
        <v>86.004627597842415</v>
      </c>
      <c r="AK30" s="58">
        <v>91.098266823907892</v>
      </c>
      <c r="AL30" s="58">
        <v>99.300506032500351</v>
      </c>
      <c r="AM30" s="58">
        <v>91.730244941993817</v>
      </c>
      <c r="AN30" s="59">
        <v>102.62534940804242</v>
      </c>
      <c r="AO30" s="59">
        <v>101.89737935598518</v>
      </c>
      <c r="AP30" s="59">
        <v>110.46104475807141</v>
      </c>
      <c r="AQ30" s="59">
        <v>106.05633126093473</v>
      </c>
      <c r="AR30" s="59">
        <v>102.86640029386369</v>
      </c>
      <c r="AS30" s="59">
        <v>99.089686830883153</v>
      </c>
      <c r="AT30" s="59">
        <v>93.507675855919956</v>
      </c>
      <c r="AU30" s="59">
        <v>105.48418362729599</v>
      </c>
      <c r="AV30" s="59">
        <v>102.98680684253824</v>
      </c>
      <c r="AW30" s="59">
        <v>111.2113314954493</v>
      </c>
      <c r="AX30" s="59">
        <v>107.58489203165095</v>
      </c>
      <c r="AY30" s="59">
        <v>86.531995944365121</v>
      </c>
      <c r="AZ30" s="59">
        <v>91.234011746542322</v>
      </c>
      <c r="BA30" s="59">
        <v>100.35162153808992</v>
      </c>
      <c r="BB30" s="59">
        <v>92.538408525251612</v>
      </c>
      <c r="BC30" s="60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0"/>
      <c r="BW30" s="60"/>
      <c r="BX30" s="60"/>
      <c r="BY30" s="60"/>
      <c r="BZ30" s="60"/>
      <c r="CA30" s="60"/>
      <c r="CB30" s="60"/>
      <c r="CC30" s="60"/>
      <c r="CD30" s="60"/>
      <c r="CE30" s="60"/>
      <c r="CF30" s="60"/>
      <c r="CG30" s="60"/>
      <c r="CH30" s="60"/>
      <c r="CI30" s="60"/>
      <c r="CJ30" s="60"/>
      <c r="CK30" s="60"/>
      <c r="CL30" s="60"/>
      <c r="CM30" s="60"/>
      <c r="CN30" s="60"/>
      <c r="CO30" s="60"/>
      <c r="CP30" s="60"/>
      <c r="CQ30" s="60"/>
      <c r="CR30" s="60"/>
      <c r="CS30" s="60"/>
      <c r="CT30" s="60"/>
      <c r="CU30" s="60"/>
      <c r="CV30" s="60"/>
      <c r="CW30" s="60"/>
      <c r="CX30" s="60"/>
      <c r="CY30" s="60"/>
      <c r="CZ30" s="60"/>
      <c r="DA30" s="60"/>
      <c r="DB30" s="60"/>
      <c r="DC30" s="60"/>
      <c r="DD30" s="60"/>
      <c r="DE30" s="60"/>
      <c r="DF30" s="60"/>
      <c r="DG30" s="60"/>
      <c r="DH30" s="60"/>
      <c r="DI30" s="60"/>
      <c r="DJ30" s="60"/>
      <c r="DK30" s="60"/>
      <c r="DL30" s="60"/>
      <c r="DM30" s="60"/>
      <c r="DN30" s="60"/>
      <c r="DO30" s="60"/>
      <c r="DP30" s="60"/>
      <c r="DQ30" s="60"/>
      <c r="DR30" s="60"/>
      <c r="DS30" s="60"/>
      <c r="DT30" s="60"/>
      <c r="DU30" s="60"/>
      <c r="DV30" s="60"/>
      <c r="DW30" s="60"/>
      <c r="DX30" s="60"/>
      <c r="DY30" s="60"/>
      <c r="DZ30" s="60"/>
      <c r="EA30" s="60"/>
      <c r="EB30" s="60"/>
      <c r="EC30" s="60"/>
      <c r="ED30" s="60"/>
      <c r="EE30" s="60"/>
      <c r="EF30" s="60"/>
      <c r="EG30" s="60"/>
      <c r="EH30" s="60"/>
      <c r="EI30" s="60"/>
      <c r="EJ30" s="60"/>
      <c r="EK30" s="60"/>
      <c r="EL30" s="60"/>
      <c r="EM30" s="60"/>
      <c r="EN30" s="60"/>
      <c r="EO30" s="60"/>
      <c r="EP30" s="60"/>
      <c r="EQ30" s="60"/>
      <c r="ER30" s="60"/>
      <c r="ES30" s="60"/>
      <c r="ET30" s="60"/>
      <c r="EU30" s="60"/>
      <c r="EV30" s="60"/>
      <c r="EW30" s="60"/>
      <c r="EX30" s="60"/>
      <c r="EY30" s="60"/>
      <c r="EZ30" s="60"/>
      <c r="FA30" s="60"/>
      <c r="FB30" s="60"/>
      <c r="FC30" s="60"/>
      <c r="FD30" s="60"/>
      <c r="FE30" s="60"/>
      <c r="FF30" s="60"/>
      <c r="FG30" s="60"/>
      <c r="FH30" s="60"/>
      <c r="FI30" s="60"/>
      <c r="FJ30" s="60"/>
      <c r="FK30" s="60"/>
      <c r="FL30" s="60"/>
      <c r="FM30" s="60"/>
      <c r="FN30" s="60"/>
      <c r="FO30" s="60"/>
      <c r="FP30" s="60"/>
      <c r="FQ30" s="60"/>
      <c r="FR30" s="60"/>
      <c r="FS30" s="60"/>
      <c r="FT30" s="60"/>
      <c r="FU30" s="60"/>
      <c r="FV30" s="60"/>
      <c r="FW30" s="60"/>
      <c r="FX30" s="60"/>
      <c r="FY30" s="60"/>
      <c r="FZ30" s="60"/>
      <c r="GA30" s="60"/>
      <c r="GB30" s="60"/>
      <c r="GC30" s="60"/>
      <c r="GD30" s="60"/>
      <c r="GE30" s="60"/>
      <c r="GF30" s="60"/>
      <c r="GG30" s="60"/>
      <c r="GH30" s="60"/>
      <c r="GI30" s="60"/>
      <c r="GJ30" s="60"/>
      <c r="GK30" s="60"/>
      <c r="GL30" s="60"/>
      <c r="GM30" s="60"/>
      <c r="GN30" s="60"/>
      <c r="GO30" s="60"/>
      <c r="GP30" s="60"/>
      <c r="GQ30" s="60"/>
      <c r="GR30" s="60"/>
      <c r="GS30" s="60"/>
      <c r="GT30" s="60"/>
      <c r="GU30" s="60"/>
      <c r="GV30" s="60"/>
      <c r="GW30" s="60"/>
      <c r="GX30" s="60"/>
      <c r="GY30" s="60"/>
      <c r="GZ30" s="60"/>
      <c r="HA30" s="60"/>
      <c r="HB30" s="60"/>
      <c r="HC30" s="60"/>
      <c r="HD30" s="60"/>
      <c r="HE30" s="60"/>
      <c r="HF30" s="60"/>
      <c r="HG30" s="60"/>
      <c r="HH30" s="60"/>
      <c r="HI30" s="60"/>
      <c r="HJ30" s="60"/>
      <c r="HK30" s="60"/>
      <c r="HL30" s="60"/>
      <c r="HM30" s="60"/>
      <c r="HN30" s="60"/>
      <c r="HO30" s="60"/>
      <c r="HP30" s="60"/>
      <c r="HQ30" s="60"/>
      <c r="HR30" s="60"/>
      <c r="HS30" s="60"/>
      <c r="HT30" s="60"/>
      <c r="HU30" s="61">
        <v>23890</v>
      </c>
      <c r="HV30" s="61">
        <v>208982</v>
      </c>
      <c r="HW30" s="62"/>
      <c r="HX30" s="62"/>
      <c r="HY30" s="61">
        <v>52169</v>
      </c>
      <c r="HZ30" s="61">
        <v>505705</v>
      </c>
      <c r="IA30" s="62"/>
      <c r="IB30" s="62"/>
    </row>
    <row r="31" spans="1:236" ht="12.75" x14ac:dyDescent="0.2">
      <c r="A31" s="41">
        <v>2019</v>
      </c>
      <c r="B31" s="41" t="s">
        <v>171</v>
      </c>
      <c r="C31" s="57">
        <v>101.53830530352421</v>
      </c>
      <c r="D31" s="57">
        <v>104.28643377510676</v>
      </c>
      <c r="E31" s="57">
        <v>106.31739734608271</v>
      </c>
      <c r="F31" s="57">
        <v>102.71418333125285</v>
      </c>
      <c r="G31" s="57">
        <v>102.69080333044467</v>
      </c>
      <c r="H31" s="57">
        <v>102.69080333044467</v>
      </c>
      <c r="I31" s="57">
        <v>102.8555153341336</v>
      </c>
      <c r="J31" s="57">
        <v>100.6279149291194</v>
      </c>
      <c r="K31" s="57">
        <v>100.23341773139289</v>
      </c>
      <c r="L31" s="57">
        <v>99.617042486357249</v>
      </c>
      <c r="M31" s="57">
        <v>101.46929453170517</v>
      </c>
      <c r="N31" s="57">
        <v>109.96900215328553</v>
      </c>
      <c r="O31" s="57">
        <v>100.92163663769146</v>
      </c>
      <c r="P31" s="57">
        <v>95.900578234228007</v>
      </c>
      <c r="Q31" s="57">
        <v>105.93018365344176</v>
      </c>
      <c r="R31" s="57">
        <v>103.54522216792898</v>
      </c>
      <c r="S31" s="57">
        <v>101.70676840262512</v>
      </c>
      <c r="T31" s="57">
        <v>108.13354931977319</v>
      </c>
      <c r="U31" s="57">
        <v>100.85401440623937</v>
      </c>
      <c r="V31" s="57">
        <v>101.51717702785807</v>
      </c>
      <c r="W31" s="57">
        <v>99.478190226114691</v>
      </c>
      <c r="X31" s="57">
        <v>100.42764368864204</v>
      </c>
      <c r="Y31" s="58">
        <v>106.97783755823222</v>
      </c>
      <c r="Z31" s="58">
        <v>108.52981020670647</v>
      </c>
      <c r="AA31" s="58">
        <v>111.75261934568749</v>
      </c>
      <c r="AB31" s="58">
        <v>100.74460038763445</v>
      </c>
      <c r="AC31" s="58">
        <v>97.027874983713019</v>
      </c>
      <c r="AD31" s="58">
        <v>101.78234664416182</v>
      </c>
      <c r="AE31" s="58">
        <v>128.71306046537495</v>
      </c>
      <c r="AF31" s="58">
        <v>100.94537321826307</v>
      </c>
      <c r="AG31" s="58">
        <v>98.516320761324209</v>
      </c>
      <c r="AH31" s="58">
        <v>135.00209534089944</v>
      </c>
      <c r="AI31" s="58">
        <v>115.07661215331164</v>
      </c>
      <c r="AJ31" s="58">
        <v>105.50403652907228</v>
      </c>
      <c r="AK31" s="58">
        <v>117.84428156532196</v>
      </c>
      <c r="AL31" s="58">
        <v>98.330895302591003</v>
      </c>
      <c r="AM31" s="58">
        <v>103.40938758541289</v>
      </c>
      <c r="AN31" s="59">
        <v>107.9455760864648</v>
      </c>
      <c r="AO31" s="59">
        <v>109.43337472012304</v>
      </c>
      <c r="AP31" s="59">
        <v>112.84088467648223</v>
      </c>
      <c r="AQ31" s="59">
        <v>102.66721176510059</v>
      </c>
      <c r="AR31" s="59">
        <v>98.441004845096884</v>
      </c>
      <c r="AS31" s="59">
        <v>102.91375286644646</v>
      </c>
      <c r="AT31" s="59">
        <v>128.05817081106068</v>
      </c>
      <c r="AU31" s="59">
        <v>102.15641958235786</v>
      </c>
      <c r="AV31" s="59">
        <v>100.55390234701098</v>
      </c>
      <c r="AW31" s="59">
        <v>131.87461740784866</v>
      </c>
      <c r="AX31" s="59">
        <v>115.88011431452074</v>
      </c>
      <c r="AY31" s="59">
        <v>106.34251418173118</v>
      </c>
      <c r="AZ31" s="59">
        <v>118.14710638315098</v>
      </c>
      <c r="BA31" s="59">
        <v>99.569604122861676</v>
      </c>
      <c r="BB31" s="59">
        <v>104.51521489216009</v>
      </c>
      <c r="BC31" s="60"/>
      <c r="BD31" s="60"/>
      <c r="BE31" s="60"/>
      <c r="BF31" s="60"/>
      <c r="BG31" s="60"/>
      <c r="BH31" s="60"/>
      <c r="BI31" s="60"/>
      <c r="BJ31" s="60"/>
      <c r="BK31" s="60"/>
      <c r="BL31" s="60"/>
      <c r="BM31" s="60"/>
      <c r="BN31" s="60"/>
      <c r="BO31" s="60"/>
      <c r="BP31" s="60"/>
      <c r="BQ31" s="60"/>
      <c r="BR31" s="60"/>
      <c r="BS31" s="60"/>
      <c r="BT31" s="60"/>
      <c r="BU31" s="60"/>
      <c r="BV31" s="60"/>
      <c r="BW31" s="60"/>
      <c r="BX31" s="60"/>
      <c r="BY31" s="60"/>
      <c r="BZ31" s="60"/>
      <c r="CA31" s="60"/>
      <c r="CB31" s="60"/>
      <c r="CC31" s="60"/>
      <c r="CD31" s="60"/>
      <c r="CE31" s="60"/>
      <c r="CF31" s="60"/>
      <c r="CG31" s="60"/>
      <c r="CH31" s="60"/>
      <c r="CI31" s="60"/>
      <c r="CJ31" s="60"/>
      <c r="CK31" s="60"/>
      <c r="CL31" s="60"/>
      <c r="CM31" s="60"/>
      <c r="CN31" s="60"/>
      <c r="CO31" s="60"/>
      <c r="CP31" s="60"/>
      <c r="CQ31" s="60"/>
      <c r="CR31" s="60"/>
      <c r="CS31" s="60"/>
      <c r="CT31" s="60"/>
      <c r="CU31" s="60"/>
      <c r="CV31" s="60"/>
      <c r="CW31" s="60"/>
      <c r="CX31" s="60"/>
      <c r="CY31" s="60"/>
      <c r="CZ31" s="60"/>
      <c r="DA31" s="60"/>
      <c r="DB31" s="60"/>
      <c r="DC31" s="60"/>
      <c r="DD31" s="60"/>
      <c r="DE31" s="60"/>
      <c r="DF31" s="60"/>
      <c r="DG31" s="60"/>
      <c r="DH31" s="60"/>
      <c r="DI31" s="60"/>
      <c r="DJ31" s="60"/>
      <c r="DK31" s="60"/>
      <c r="DL31" s="60"/>
      <c r="DM31" s="60"/>
      <c r="DN31" s="60"/>
      <c r="DO31" s="60"/>
      <c r="DP31" s="60"/>
      <c r="DQ31" s="60"/>
      <c r="DR31" s="60"/>
      <c r="DS31" s="60"/>
      <c r="DT31" s="60"/>
      <c r="DU31" s="60"/>
      <c r="DV31" s="60"/>
      <c r="DW31" s="60"/>
      <c r="DX31" s="60"/>
      <c r="DY31" s="60"/>
      <c r="DZ31" s="60"/>
      <c r="EA31" s="60"/>
      <c r="EB31" s="60"/>
      <c r="EC31" s="60"/>
      <c r="ED31" s="60"/>
      <c r="EE31" s="60"/>
      <c r="EF31" s="60"/>
      <c r="EG31" s="60"/>
      <c r="EH31" s="60"/>
      <c r="EI31" s="60"/>
      <c r="EJ31" s="60"/>
      <c r="EK31" s="60"/>
      <c r="EL31" s="60"/>
      <c r="EM31" s="60"/>
      <c r="EN31" s="60"/>
      <c r="EO31" s="60"/>
      <c r="EP31" s="60"/>
      <c r="EQ31" s="60"/>
      <c r="ER31" s="60"/>
      <c r="ES31" s="60"/>
      <c r="ET31" s="60"/>
      <c r="EU31" s="60"/>
      <c r="EV31" s="60"/>
      <c r="EW31" s="60"/>
      <c r="EX31" s="60"/>
      <c r="EY31" s="60"/>
      <c r="EZ31" s="60"/>
      <c r="FA31" s="60"/>
      <c r="FB31" s="60"/>
      <c r="FC31" s="60"/>
      <c r="FD31" s="60"/>
      <c r="FE31" s="60"/>
      <c r="FF31" s="60"/>
      <c r="FG31" s="60"/>
      <c r="FH31" s="60"/>
      <c r="FI31" s="60"/>
      <c r="FJ31" s="60"/>
      <c r="FK31" s="60"/>
      <c r="FL31" s="60"/>
      <c r="FM31" s="60"/>
      <c r="FN31" s="60"/>
      <c r="FO31" s="60"/>
      <c r="FP31" s="60"/>
      <c r="FQ31" s="60"/>
      <c r="FR31" s="60"/>
      <c r="FS31" s="60"/>
      <c r="FT31" s="60"/>
      <c r="FU31" s="60"/>
      <c r="FV31" s="60"/>
      <c r="FW31" s="60"/>
      <c r="FX31" s="60"/>
      <c r="FY31" s="60"/>
      <c r="FZ31" s="60"/>
      <c r="GA31" s="60"/>
      <c r="GB31" s="60"/>
      <c r="GC31" s="60"/>
      <c r="GD31" s="60"/>
      <c r="GE31" s="60"/>
      <c r="GF31" s="60"/>
      <c r="GG31" s="60"/>
      <c r="GH31" s="60"/>
      <c r="GI31" s="60"/>
      <c r="GJ31" s="60"/>
      <c r="GK31" s="60"/>
      <c r="GL31" s="60"/>
      <c r="GM31" s="60"/>
      <c r="GN31" s="60"/>
      <c r="GO31" s="60"/>
      <c r="GP31" s="60"/>
      <c r="GQ31" s="60"/>
      <c r="GR31" s="60"/>
      <c r="GS31" s="60"/>
      <c r="GT31" s="60"/>
      <c r="GU31" s="60"/>
      <c r="GV31" s="60"/>
      <c r="GW31" s="60"/>
      <c r="GX31" s="60"/>
      <c r="GY31" s="60"/>
      <c r="GZ31" s="60"/>
      <c r="HA31" s="60"/>
      <c r="HB31" s="60"/>
      <c r="HC31" s="60"/>
      <c r="HD31" s="60"/>
      <c r="HE31" s="60"/>
      <c r="HF31" s="60"/>
      <c r="HG31" s="60"/>
      <c r="HH31" s="60"/>
      <c r="HI31" s="60"/>
      <c r="HJ31" s="60"/>
      <c r="HK31" s="60"/>
      <c r="HL31" s="60"/>
      <c r="HM31" s="60"/>
      <c r="HN31" s="60"/>
      <c r="HO31" s="60"/>
      <c r="HP31" s="60"/>
      <c r="HQ31" s="60"/>
      <c r="HR31" s="60"/>
      <c r="HS31" s="60"/>
      <c r="HT31" s="60"/>
      <c r="HU31" s="61">
        <v>23989</v>
      </c>
      <c r="HV31" s="61">
        <v>232971</v>
      </c>
      <c r="HW31" s="62"/>
      <c r="HX31" s="62"/>
      <c r="HY31" s="61">
        <v>47348</v>
      </c>
      <c r="HZ31" s="61">
        <v>553053</v>
      </c>
      <c r="IA31" s="62"/>
      <c r="IB31" s="62"/>
    </row>
    <row r="32" spans="1:236" ht="12.75" x14ac:dyDescent="0.2">
      <c r="A32" s="41">
        <v>2019</v>
      </c>
      <c r="B32" s="41" t="s">
        <v>172</v>
      </c>
      <c r="C32" s="57">
        <v>102.21903689086933</v>
      </c>
      <c r="D32" s="57">
        <v>113.52184093339437</v>
      </c>
      <c r="E32" s="57">
        <v>125.23296623009155</v>
      </c>
      <c r="F32" s="57">
        <v>105.24097873415023</v>
      </c>
      <c r="G32" s="57">
        <v>107.24106204747686</v>
      </c>
      <c r="H32" s="57">
        <v>107.24106204747692</v>
      </c>
      <c r="I32" s="57">
        <v>107.81368362401504</v>
      </c>
      <c r="J32" s="57">
        <v>100.50640131559341</v>
      </c>
      <c r="K32" s="57">
        <v>100.15219940047461</v>
      </c>
      <c r="L32" s="57">
        <v>100.02117760829535</v>
      </c>
      <c r="M32" s="57">
        <v>103.51815839158046</v>
      </c>
      <c r="N32" s="57">
        <v>118.49695937152458</v>
      </c>
      <c r="O32" s="57">
        <v>100.67137020771042</v>
      </c>
      <c r="P32" s="57">
        <v>95.693449555536375</v>
      </c>
      <c r="Q32" s="57">
        <v>106.54703490817327</v>
      </c>
      <c r="R32" s="57">
        <v>102.71593763924949</v>
      </c>
      <c r="S32" s="57">
        <v>106.61478407631562</v>
      </c>
      <c r="T32" s="57">
        <v>137.01676445659641</v>
      </c>
      <c r="U32" s="57">
        <v>101.51863424479819</v>
      </c>
      <c r="V32" s="57">
        <v>105.05695769056464</v>
      </c>
      <c r="W32" s="57">
        <v>103.81040830939286</v>
      </c>
      <c r="X32" s="57">
        <v>105.06437695806427</v>
      </c>
      <c r="Y32" s="58">
        <v>131.06314049548058</v>
      </c>
      <c r="Z32" s="58">
        <v>136.81352259105876</v>
      </c>
      <c r="AA32" s="58">
        <v>117.11717029971207</v>
      </c>
      <c r="AB32" s="58">
        <v>107.37537107498166</v>
      </c>
      <c r="AC32" s="58">
        <v>112.8501357825531</v>
      </c>
      <c r="AD32" s="58">
        <v>130.64595939439991</v>
      </c>
      <c r="AE32" s="58">
        <v>169.26802879071712</v>
      </c>
      <c r="AF32" s="58">
        <v>108.65603248200431</v>
      </c>
      <c r="AG32" s="58">
        <v>106.60351180227931</v>
      </c>
      <c r="AH32" s="58">
        <v>193.14698769176468</v>
      </c>
      <c r="AI32" s="58">
        <v>116.72555846468032</v>
      </c>
      <c r="AJ32" s="58">
        <v>184.50741330946991</v>
      </c>
      <c r="AK32" s="58">
        <v>258.05910498095187</v>
      </c>
      <c r="AL32" s="58">
        <v>115.79310480324388</v>
      </c>
      <c r="AM32" s="58">
        <v>162.76108572328505</v>
      </c>
      <c r="AN32" s="59">
        <v>132.32904324457527</v>
      </c>
      <c r="AO32" s="59">
        <v>138.06864254828065</v>
      </c>
      <c r="AP32" s="59">
        <v>118.62231531552364</v>
      </c>
      <c r="AQ32" s="59">
        <v>109.71401168507523</v>
      </c>
      <c r="AR32" s="59">
        <v>115.0107078642654</v>
      </c>
      <c r="AS32" s="59">
        <v>132.21425345998941</v>
      </c>
      <c r="AT32" s="59">
        <v>168.3066700033323</v>
      </c>
      <c r="AU32" s="59">
        <v>109.95321486348961</v>
      </c>
      <c r="AV32" s="59">
        <v>109.0911004323366</v>
      </c>
      <c r="AW32" s="59">
        <v>187.39524391246397</v>
      </c>
      <c r="AX32" s="59">
        <v>117.64568047172955</v>
      </c>
      <c r="AY32" s="59">
        <v>186.79801329684742</v>
      </c>
      <c r="AZ32" s="59">
        <v>258.91218203847581</v>
      </c>
      <c r="BA32" s="59">
        <v>117.48941314354575</v>
      </c>
      <c r="BB32" s="59">
        <v>165.57866311208497</v>
      </c>
      <c r="BC32" s="60"/>
      <c r="BD32" s="60"/>
      <c r="BE32" s="60"/>
      <c r="BF32" s="60"/>
      <c r="BG32" s="60"/>
      <c r="BH32" s="60"/>
      <c r="BI32" s="60"/>
      <c r="BJ32" s="60"/>
      <c r="BK32" s="60"/>
      <c r="BL32" s="60"/>
      <c r="BM32" s="60"/>
      <c r="BN32" s="60"/>
      <c r="BO32" s="60"/>
      <c r="BP32" s="60"/>
      <c r="BQ32" s="60"/>
      <c r="BR32" s="60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  <c r="CE32" s="60"/>
      <c r="CF32" s="60"/>
      <c r="CG32" s="60"/>
      <c r="CH32" s="60"/>
      <c r="CI32" s="60"/>
      <c r="CJ32" s="60"/>
      <c r="CK32" s="60"/>
      <c r="CL32" s="60"/>
      <c r="CM32" s="60"/>
      <c r="CN32" s="60"/>
      <c r="CO32" s="60"/>
      <c r="CP32" s="60"/>
      <c r="CQ32" s="60"/>
      <c r="CR32" s="60"/>
      <c r="CS32" s="60"/>
      <c r="CT32" s="60"/>
      <c r="CU32" s="60"/>
      <c r="CV32" s="60"/>
      <c r="CW32" s="60"/>
      <c r="CX32" s="60"/>
      <c r="CY32" s="60"/>
      <c r="CZ32" s="60"/>
      <c r="DA32" s="60"/>
      <c r="DB32" s="60"/>
      <c r="DC32" s="60"/>
      <c r="DD32" s="60"/>
      <c r="DE32" s="60"/>
      <c r="DF32" s="60"/>
      <c r="DG32" s="60"/>
      <c r="DH32" s="60"/>
      <c r="DI32" s="60"/>
      <c r="DJ32" s="60"/>
      <c r="DK32" s="60"/>
      <c r="DL32" s="60"/>
      <c r="DM32" s="60"/>
      <c r="DN32" s="60"/>
      <c r="DO32" s="60"/>
      <c r="DP32" s="60"/>
      <c r="DQ32" s="60"/>
      <c r="DR32" s="60"/>
      <c r="DS32" s="60"/>
      <c r="DT32" s="60"/>
      <c r="DU32" s="60"/>
      <c r="DV32" s="60"/>
      <c r="DW32" s="60"/>
      <c r="DX32" s="60"/>
      <c r="DY32" s="60"/>
      <c r="DZ32" s="60"/>
      <c r="EA32" s="60"/>
      <c r="EB32" s="60"/>
      <c r="EC32" s="60"/>
      <c r="ED32" s="60"/>
      <c r="EE32" s="60"/>
      <c r="EF32" s="60"/>
      <c r="EG32" s="60"/>
      <c r="EH32" s="60"/>
      <c r="EI32" s="60"/>
      <c r="EJ32" s="60"/>
      <c r="EK32" s="60"/>
      <c r="EL32" s="60"/>
      <c r="EM32" s="60"/>
      <c r="EN32" s="60"/>
      <c r="EO32" s="60"/>
      <c r="EP32" s="60"/>
      <c r="EQ32" s="60"/>
      <c r="ER32" s="60"/>
      <c r="ES32" s="60"/>
      <c r="ET32" s="60"/>
      <c r="EU32" s="60"/>
      <c r="EV32" s="60"/>
      <c r="EW32" s="60"/>
      <c r="EX32" s="60"/>
      <c r="EY32" s="60"/>
      <c r="EZ32" s="60"/>
      <c r="FA32" s="60"/>
      <c r="FB32" s="60"/>
      <c r="FC32" s="60"/>
      <c r="FD32" s="60"/>
      <c r="FE32" s="60"/>
      <c r="FF32" s="60"/>
      <c r="FG32" s="60"/>
      <c r="FH32" s="60"/>
      <c r="FI32" s="60"/>
      <c r="FJ32" s="60"/>
      <c r="FK32" s="60"/>
      <c r="FL32" s="60"/>
      <c r="FM32" s="60"/>
      <c r="FN32" s="60"/>
      <c r="FO32" s="60"/>
      <c r="FP32" s="60"/>
      <c r="FQ32" s="60"/>
      <c r="FR32" s="60"/>
      <c r="FS32" s="60"/>
      <c r="FT32" s="60"/>
      <c r="FU32" s="60"/>
      <c r="FV32" s="60"/>
      <c r="FW32" s="60"/>
      <c r="FX32" s="60"/>
      <c r="FY32" s="60"/>
      <c r="FZ32" s="60"/>
      <c r="GA32" s="60"/>
      <c r="GB32" s="60"/>
      <c r="GC32" s="60"/>
      <c r="GD32" s="60"/>
      <c r="GE32" s="60"/>
      <c r="GF32" s="60"/>
      <c r="GG32" s="60"/>
      <c r="GH32" s="60"/>
      <c r="GI32" s="60"/>
      <c r="GJ32" s="60"/>
      <c r="GK32" s="60"/>
      <c r="GL32" s="60"/>
      <c r="GM32" s="60"/>
      <c r="GN32" s="60"/>
      <c r="GO32" s="60"/>
      <c r="GP32" s="60"/>
      <c r="GQ32" s="60"/>
      <c r="GR32" s="60"/>
      <c r="GS32" s="60"/>
      <c r="GT32" s="60"/>
      <c r="GU32" s="60"/>
      <c r="GV32" s="60"/>
      <c r="GW32" s="60"/>
      <c r="GX32" s="60"/>
      <c r="GY32" s="60"/>
      <c r="GZ32" s="60"/>
      <c r="HA32" s="60"/>
      <c r="HB32" s="60"/>
      <c r="HC32" s="60"/>
      <c r="HD32" s="60"/>
      <c r="HE32" s="60"/>
      <c r="HF32" s="60"/>
      <c r="HG32" s="60"/>
      <c r="HH32" s="60"/>
      <c r="HI32" s="60"/>
      <c r="HJ32" s="60"/>
      <c r="HK32" s="60"/>
      <c r="HL32" s="60"/>
      <c r="HM32" s="60"/>
      <c r="HN32" s="60"/>
      <c r="HO32" s="60"/>
      <c r="HP32" s="60"/>
      <c r="HQ32" s="60"/>
      <c r="HR32" s="60"/>
      <c r="HS32" s="60"/>
      <c r="HT32" s="60"/>
      <c r="HU32" s="61">
        <v>30713</v>
      </c>
      <c r="HV32" s="61">
        <v>263684</v>
      </c>
      <c r="HW32" s="62"/>
      <c r="HX32" s="62"/>
      <c r="HY32" s="61">
        <v>59033</v>
      </c>
      <c r="HZ32" s="61">
        <v>612086</v>
      </c>
      <c r="IA32" s="62"/>
      <c r="IB32" s="62"/>
    </row>
    <row r="33" spans="1:236" ht="12.75" x14ac:dyDescent="0.2">
      <c r="A33" s="41">
        <v>2020</v>
      </c>
      <c r="B33" s="41" t="s">
        <v>160</v>
      </c>
      <c r="C33" s="57">
        <v>101.21865562579897</v>
      </c>
      <c r="D33" s="57">
        <v>99.731643389194659</v>
      </c>
      <c r="E33" s="57">
        <v>103.51777639532128</v>
      </c>
      <c r="F33" s="57">
        <v>102.48530479285682</v>
      </c>
      <c r="G33" s="57">
        <v>101.13990693227444</v>
      </c>
      <c r="H33" s="57">
        <v>101.13990693227449</v>
      </c>
      <c r="I33" s="57">
        <v>101.28673470699951</v>
      </c>
      <c r="J33" s="57">
        <v>99.178094631351456</v>
      </c>
      <c r="K33" s="57">
        <v>100.00480199876654</v>
      </c>
      <c r="L33" s="57">
        <v>99.383927533516953</v>
      </c>
      <c r="M33" s="57">
        <v>102.2202374681864</v>
      </c>
      <c r="N33" s="57">
        <v>100.80215801803081</v>
      </c>
      <c r="O33" s="57">
        <v>99.635353805354555</v>
      </c>
      <c r="P33" s="57">
        <v>93.000776732545091</v>
      </c>
      <c r="Q33" s="57">
        <v>105.25725501191646</v>
      </c>
      <c r="R33" s="57">
        <v>99.739503426544644</v>
      </c>
      <c r="S33" s="57">
        <v>108.47333275867166</v>
      </c>
      <c r="T33" s="57">
        <v>101.02100313092721</v>
      </c>
      <c r="U33" s="57">
        <v>100.94184517803322</v>
      </c>
      <c r="V33" s="57">
        <v>101.87725610157317</v>
      </c>
      <c r="W33" s="57">
        <v>103.3818169227164</v>
      </c>
      <c r="X33" s="57">
        <v>105.07412932318594</v>
      </c>
      <c r="Y33" s="58">
        <v>96.925797129313693</v>
      </c>
      <c r="Z33" s="58">
        <v>95.93056025958451</v>
      </c>
      <c r="AA33" s="58">
        <v>87.829945052941895</v>
      </c>
      <c r="AB33" s="58">
        <v>104.10109900553736</v>
      </c>
      <c r="AC33" s="58">
        <v>100.88586221072468</v>
      </c>
      <c r="AD33" s="58">
        <v>99.084654847785444</v>
      </c>
      <c r="AE33" s="58">
        <v>96.324853015053918</v>
      </c>
      <c r="AF33" s="58">
        <v>100.80162944299485</v>
      </c>
      <c r="AG33" s="58">
        <v>101.4365370426049</v>
      </c>
      <c r="AH33" s="58">
        <v>109.97143841830959</v>
      </c>
      <c r="AI33" s="58">
        <v>100.07418978986986</v>
      </c>
      <c r="AJ33" s="58">
        <v>124.15130970458503</v>
      </c>
      <c r="AK33" s="58">
        <v>82.926956458075693</v>
      </c>
      <c r="AL33" s="58">
        <v>100.62899265945902</v>
      </c>
      <c r="AM33" s="58">
        <v>90.119013239194715</v>
      </c>
      <c r="AN33" s="59">
        <v>98.400824254659398</v>
      </c>
      <c r="AO33" s="59">
        <v>97.274979508596147</v>
      </c>
      <c r="AP33" s="59">
        <v>89.129468307814719</v>
      </c>
      <c r="AQ33" s="59">
        <v>106.58827832569328</v>
      </c>
      <c r="AR33" s="59">
        <v>102.93671401029808</v>
      </c>
      <c r="AS33" s="59">
        <v>100.78263635650396</v>
      </c>
      <c r="AT33" s="59">
        <v>95.976878119316808</v>
      </c>
      <c r="AU33" s="59">
        <v>102.78164846894116</v>
      </c>
      <c r="AV33" s="59">
        <v>103.9864982174465</v>
      </c>
      <c r="AW33" s="59">
        <v>107.1610046632528</v>
      </c>
      <c r="AX33" s="59">
        <v>101.23270862495718</v>
      </c>
      <c r="AY33" s="59">
        <v>125.77351960022231</v>
      </c>
      <c r="AZ33" s="59">
        <v>83.39094855715588</v>
      </c>
      <c r="BA33" s="59">
        <v>102.78705664211942</v>
      </c>
      <c r="BB33" s="59">
        <v>92.692676338549091</v>
      </c>
      <c r="BC33" s="60">
        <v>3.0480856854269378</v>
      </c>
      <c r="BD33" s="60">
        <v>1.0490300172965483</v>
      </c>
      <c r="BE33" s="60">
        <v>1.6370936375238454</v>
      </c>
      <c r="BF33" s="60">
        <v>-0.89884158425415084</v>
      </c>
      <c r="BG33" s="60">
        <v>2.3155586475820833</v>
      </c>
      <c r="BH33" s="60">
        <v>2.3155586475821277</v>
      </c>
      <c r="BI33" s="60">
        <v>2.4157648116273744</v>
      </c>
      <c r="BJ33" s="60">
        <v>5.8003444706056229E-2</v>
      </c>
      <c r="BK33" s="60">
        <v>0.3858628158298405</v>
      </c>
      <c r="BL33" s="60">
        <v>-0.77987778870874935</v>
      </c>
      <c r="BM33" s="60">
        <v>2.8506591158379946</v>
      </c>
      <c r="BN33" s="60">
        <v>8.0614885089543833</v>
      </c>
      <c r="BO33" s="60">
        <v>1.6608088368219365</v>
      </c>
      <c r="BP33" s="60">
        <v>-12.900096993210475</v>
      </c>
      <c r="BQ33" s="60">
        <v>9.0644973852411539</v>
      </c>
      <c r="BR33" s="60">
        <v>0.59002781180994557</v>
      </c>
      <c r="BS33" s="60">
        <v>-0.73751610771370935</v>
      </c>
      <c r="BT33" s="60">
        <v>3.5495960949701422</v>
      </c>
      <c r="BU33" s="60">
        <v>1.8527431302272523</v>
      </c>
      <c r="BV33" s="60">
        <v>2.8613530127857612</v>
      </c>
      <c r="BW33" s="60">
        <v>1.6154074157358034</v>
      </c>
      <c r="BX33" s="60">
        <v>5.2921478033429503</v>
      </c>
      <c r="BY33" s="60">
        <v>7.8718576073081969</v>
      </c>
      <c r="BZ33" s="60">
        <v>8.9202580458398693</v>
      </c>
      <c r="CA33" s="60">
        <v>14.878117198654795</v>
      </c>
      <c r="CB33" s="60">
        <v>3.2419642122843539</v>
      </c>
      <c r="CC33" s="60">
        <v>4.3139817991435514</v>
      </c>
      <c r="CD33" s="60">
        <v>6.9698239321470234</v>
      </c>
      <c r="CE33" s="60">
        <v>18.305693427569025</v>
      </c>
      <c r="CF33" s="60">
        <v>4.2263467411739475</v>
      </c>
      <c r="CG33" s="60">
        <v>-4.2945648719027503</v>
      </c>
      <c r="CH33" s="60">
        <v>43.344552740629162</v>
      </c>
      <c r="CI33" s="60">
        <v>5.4741151941233746</v>
      </c>
      <c r="CJ33" s="60">
        <v>-0.99634607456576818</v>
      </c>
      <c r="CK33" s="60">
        <v>8.0945608343187203</v>
      </c>
      <c r="CL33" s="60">
        <v>2.8789499491173487</v>
      </c>
      <c r="CM33" s="60">
        <v>-3.6451422503328224</v>
      </c>
      <c r="CN33" s="60">
        <v>11.583221915300502</v>
      </c>
      <c r="CO33" s="60">
        <v>12.509043928048392</v>
      </c>
      <c r="CP33" s="60">
        <v>18.479352394782534</v>
      </c>
      <c r="CQ33" s="60">
        <v>8.5776467598106301</v>
      </c>
      <c r="CR33" s="60">
        <v>8.7969946057766091</v>
      </c>
      <c r="CS33" s="60">
        <v>11.822275633144086</v>
      </c>
      <c r="CT33" s="60">
        <v>17.155575698826087</v>
      </c>
      <c r="CU33" s="60">
        <v>8.3600334020504263</v>
      </c>
      <c r="CV33" s="60">
        <v>0.82119432192646613</v>
      </c>
      <c r="CW33" s="60">
        <v>33.050293768535212</v>
      </c>
      <c r="CX33" s="60">
        <v>8.1316481336694224</v>
      </c>
      <c r="CY33" s="60">
        <v>2.1518145444787251</v>
      </c>
      <c r="CZ33" s="60">
        <v>9.0750842266893663</v>
      </c>
      <c r="DA33" s="60">
        <v>6.5405491566488339</v>
      </c>
      <c r="DB33" s="60">
        <v>1.4523703532506982</v>
      </c>
      <c r="DC33" s="60">
        <v>3.0480856854269378</v>
      </c>
      <c r="DD33" s="60">
        <v>1.0490300172965483</v>
      </c>
      <c r="DE33" s="60">
        <v>1.6370936375238454</v>
      </c>
      <c r="DF33" s="60">
        <v>-0.89884158425415084</v>
      </c>
      <c r="DG33" s="60">
        <v>2.3155586475820833</v>
      </c>
      <c r="DH33" s="60">
        <v>2.3155586475821277</v>
      </c>
      <c r="DI33" s="60">
        <v>2.4157648116273744</v>
      </c>
      <c r="DJ33" s="60">
        <v>5.8003444706056229E-2</v>
      </c>
      <c r="DK33" s="60">
        <v>0.3858628158298405</v>
      </c>
      <c r="DL33" s="60">
        <v>-0.77987778870874935</v>
      </c>
      <c r="DM33" s="60">
        <v>2.8506591158379946</v>
      </c>
      <c r="DN33" s="60">
        <v>8.0614885089543833</v>
      </c>
      <c r="DO33" s="60">
        <v>1.6608088368219365</v>
      </c>
      <c r="DP33" s="60">
        <v>-12.900096993210475</v>
      </c>
      <c r="DQ33" s="60">
        <v>9.0644973852411539</v>
      </c>
      <c r="DR33" s="60">
        <v>0.59002781180994557</v>
      </c>
      <c r="DS33" s="60">
        <v>-0.73751610771370935</v>
      </c>
      <c r="DT33" s="60">
        <v>3.5495960949701422</v>
      </c>
      <c r="DU33" s="60">
        <v>1.8527431302272523</v>
      </c>
      <c r="DV33" s="60">
        <v>2.8613530127857612</v>
      </c>
      <c r="DW33" s="60">
        <v>1.6154074157358034</v>
      </c>
      <c r="DX33" s="60">
        <v>5.2921478033429503</v>
      </c>
      <c r="DY33" s="60">
        <v>7.8718576073081969</v>
      </c>
      <c r="DZ33" s="60">
        <v>8.9202580458398693</v>
      </c>
      <c r="EA33" s="60">
        <v>14.878117198654795</v>
      </c>
      <c r="EB33" s="60">
        <v>3.2419642122843539</v>
      </c>
      <c r="EC33" s="60">
        <v>4.3139817991435514</v>
      </c>
      <c r="ED33" s="60">
        <v>6.9698239321470234</v>
      </c>
      <c r="EE33" s="60">
        <v>18.305693427569025</v>
      </c>
      <c r="EF33" s="60">
        <v>4.2263467411739475</v>
      </c>
      <c r="EG33" s="60">
        <v>-4.2945648719027503</v>
      </c>
      <c r="EH33" s="60">
        <v>43.344552740629162</v>
      </c>
      <c r="EI33" s="60">
        <v>5.4741151941233746</v>
      </c>
      <c r="EJ33" s="60">
        <v>-0.99634607456576818</v>
      </c>
      <c r="EK33" s="60">
        <v>8.0945608343187203</v>
      </c>
      <c r="EL33" s="60">
        <v>2.8789499491173487</v>
      </c>
      <c r="EM33" s="60">
        <v>-3.6451422503328224</v>
      </c>
      <c r="EN33" s="60">
        <v>11.583221915300502</v>
      </c>
      <c r="EO33" s="60">
        <v>12.509043928048392</v>
      </c>
      <c r="EP33" s="60">
        <v>18.479352394782534</v>
      </c>
      <c r="EQ33" s="60">
        <v>8.5776467598106301</v>
      </c>
      <c r="ER33" s="60">
        <v>8.7969946057766091</v>
      </c>
      <c r="ES33" s="60">
        <v>11.822275633144086</v>
      </c>
      <c r="ET33" s="60">
        <v>17.155575698826087</v>
      </c>
      <c r="EU33" s="60">
        <v>8.3600334020504263</v>
      </c>
      <c r="EV33" s="60">
        <v>0.82119432192646613</v>
      </c>
      <c r="EW33" s="60">
        <v>33.050293768535212</v>
      </c>
      <c r="EX33" s="60">
        <v>8.1316481336694224</v>
      </c>
      <c r="EY33" s="60">
        <v>2.1518145444787251</v>
      </c>
      <c r="EZ33" s="60">
        <v>9.0750842266893663</v>
      </c>
      <c r="FA33" s="60">
        <v>6.5405491566488339</v>
      </c>
      <c r="FB33" s="60">
        <v>1.4523703532506982</v>
      </c>
      <c r="FC33" s="63">
        <v>2.0281823799035834</v>
      </c>
      <c r="FD33" s="63">
        <v>0.12661283542528515</v>
      </c>
      <c r="FE33" s="63">
        <v>-0.1063941851651157</v>
      </c>
      <c r="FF33" s="63">
        <v>-3.1063955494147283E-2</v>
      </c>
      <c r="FG33" s="63">
        <v>2.0173370746696055</v>
      </c>
      <c r="FH33" s="60">
        <v>2.0173370746695829</v>
      </c>
      <c r="FI33" s="60"/>
      <c r="FJ33" s="60">
        <v>1.1788202495004244E-2</v>
      </c>
      <c r="FK33" s="60">
        <v>8.0374161965525003E-3</v>
      </c>
      <c r="FL33" s="60">
        <v>2.7634759005224878E-3</v>
      </c>
      <c r="FM33" s="60">
        <v>1.1859295446551219</v>
      </c>
      <c r="FN33" s="60">
        <v>0.4389418345360126</v>
      </c>
      <c r="FO33" s="60">
        <v>0.11912417553911746</v>
      </c>
      <c r="FP33" s="60">
        <v>-3.6785925641644381E-2</v>
      </c>
      <c r="FQ33" s="60">
        <v>4.3977159225725142E-2</v>
      </c>
      <c r="FR33" s="60">
        <v>5.0378866153760873E-2</v>
      </c>
      <c r="FS33" s="60">
        <v>-3.2095280099300454E-2</v>
      </c>
      <c r="FT33" s="60">
        <v>8.2898526786716886E-2</v>
      </c>
      <c r="FU33" s="60">
        <v>0.10311309964686471</v>
      </c>
      <c r="FV33" s="60">
        <v>3.9265979275128607E-2</v>
      </c>
      <c r="FW33" s="60">
        <v>7.5003398103144976</v>
      </c>
      <c r="FX33" s="60"/>
      <c r="FY33" s="60">
        <v>2.1705456722786702</v>
      </c>
      <c r="FZ33" s="60">
        <v>9.6351551609390462E-2</v>
      </c>
      <c r="GA33" s="60">
        <v>7.0841748878364974E-2</v>
      </c>
      <c r="GB33" s="60">
        <v>2.3475929398083317</v>
      </c>
      <c r="GC33" s="60">
        <v>0.97052034601963411</v>
      </c>
      <c r="GD33" s="60">
        <v>0.86683645296172429</v>
      </c>
      <c r="GE33" s="60">
        <v>-6.7700997703641075E-3</v>
      </c>
      <c r="GF33" s="60">
        <v>0.21329374593820968</v>
      </c>
      <c r="GG33" s="60">
        <v>0.43327470548411218</v>
      </c>
      <c r="GH33" s="60">
        <v>-1.001341969861618E-2</v>
      </c>
      <c r="GI33" s="60">
        <v>0.28300380336120518</v>
      </c>
      <c r="GJ33" s="60">
        <v>8.4628834151473514E-2</v>
      </c>
      <c r="GK33" s="60">
        <v>-1.9766470707638279E-2</v>
      </c>
      <c r="GL33" s="60">
        <v>0</v>
      </c>
      <c r="GM33" s="60">
        <v>0</v>
      </c>
      <c r="GN33" s="60">
        <v>0</v>
      </c>
      <c r="GO33" s="60">
        <v>0</v>
      </c>
      <c r="GP33" s="60">
        <v>0</v>
      </c>
      <c r="GQ33" s="60">
        <v>0</v>
      </c>
      <c r="GR33" s="60"/>
      <c r="GS33" s="60">
        <v>0</v>
      </c>
      <c r="GT33" s="60">
        <v>0</v>
      </c>
      <c r="GU33" s="60">
        <v>0</v>
      </c>
      <c r="GV33" s="60">
        <v>0</v>
      </c>
      <c r="GW33" s="60">
        <v>0</v>
      </c>
      <c r="GX33" s="60">
        <v>0</v>
      </c>
      <c r="GY33" s="60">
        <v>0</v>
      </c>
      <c r="GZ33" s="60">
        <v>0</v>
      </c>
      <c r="HA33" s="60">
        <v>0</v>
      </c>
      <c r="HB33" s="60">
        <v>0</v>
      </c>
      <c r="HC33" s="60">
        <v>0</v>
      </c>
      <c r="HD33" s="60">
        <v>0</v>
      </c>
      <c r="HE33" s="60">
        <v>0</v>
      </c>
      <c r="HF33" s="43">
        <v>0</v>
      </c>
      <c r="HG33" s="43"/>
      <c r="HH33" s="43">
        <v>0</v>
      </c>
      <c r="HI33" s="43">
        <v>0</v>
      </c>
      <c r="HJ33" s="43">
        <v>0</v>
      </c>
      <c r="HK33" s="43">
        <v>0</v>
      </c>
      <c r="HL33" s="43">
        <v>0</v>
      </c>
      <c r="HM33" s="43">
        <v>0</v>
      </c>
      <c r="HN33" s="64">
        <v>0</v>
      </c>
      <c r="HO33" s="43">
        <v>0</v>
      </c>
      <c r="HP33" s="43">
        <v>0</v>
      </c>
      <c r="HQ33" s="43">
        <v>0</v>
      </c>
      <c r="HR33" s="43">
        <v>0</v>
      </c>
      <c r="HS33" s="43">
        <v>0</v>
      </c>
      <c r="HT33" s="43">
        <v>0</v>
      </c>
      <c r="HU33" s="61">
        <v>18427</v>
      </c>
      <c r="HV33" s="61">
        <v>18427</v>
      </c>
      <c r="HW33" s="60">
        <v>15.421233949264025</v>
      </c>
      <c r="HX33" s="60">
        <v>15.421233949264025</v>
      </c>
      <c r="HY33" s="61">
        <v>52753</v>
      </c>
      <c r="HZ33" s="61">
        <v>52753</v>
      </c>
      <c r="IA33" s="60">
        <v>10.366542533160384</v>
      </c>
      <c r="IB33" s="60">
        <v>10.366542533160384</v>
      </c>
    </row>
    <row r="34" spans="1:236" ht="12.75" x14ac:dyDescent="0.2">
      <c r="A34" s="41">
        <v>2020</v>
      </c>
      <c r="B34" s="41" t="s">
        <v>162</v>
      </c>
      <c r="C34" s="57">
        <v>101.93398997269271</v>
      </c>
      <c r="D34" s="57">
        <v>99.047601476713766</v>
      </c>
      <c r="E34" s="57">
        <v>98.659932952187788</v>
      </c>
      <c r="F34" s="57">
        <v>105.14010769933364</v>
      </c>
      <c r="G34" s="57">
        <v>101.02977796921977</v>
      </c>
      <c r="H34" s="57">
        <v>101.02977796921979</v>
      </c>
      <c r="I34" s="57">
        <v>101.14378205704102</v>
      </c>
      <c r="J34" s="57">
        <v>100.22767485318049</v>
      </c>
      <c r="K34" s="57">
        <v>100.07672665391925</v>
      </c>
      <c r="L34" s="57">
        <v>100.33194021603971</v>
      </c>
      <c r="M34" s="57">
        <v>103.07760667374654</v>
      </c>
      <c r="N34" s="57">
        <v>100.84475047916519</v>
      </c>
      <c r="O34" s="57">
        <v>99.906592530543463</v>
      </c>
      <c r="P34" s="57">
        <v>93.415034089928355</v>
      </c>
      <c r="Q34" s="57">
        <v>103.9674751156596</v>
      </c>
      <c r="R34" s="57">
        <v>100.39879409550598</v>
      </c>
      <c r="S34" s="57">
        <v>100.75151559134457</v>
      </c>
      <c r="T34" s="57">
        <v>96.767746325449693</v>
      </c>
      <c r="U34" s="57">
        <v>100.04878893866378</v>
      </c>
      <c r="V34" s="57">
        <v>101.94065872918485</v>
      </c>
      <c r="W34" s="57">
        <v>100.00138094398203</v>
      </c>
      <c r="X34" s="57">
        <v>102.32088643475007</v>
      </c>
      <c r="Y34" s="58">
        <v>98.725320248396599</v>
      </c>
      <c r="Z34" s="58">
        <v>98.660871823367444</v>
      </c>
      <c r="AA34" s="58">
        <v>101.88785353619313</v>
      </c>
      <c r="AB34" s="58">
        <v>103.16231804644904</v>
      </c>
      <c r="AC34" s="58">
        <v>107.11829011031597</v>
      </c>
      <c r="AD34" s="58">
        <v>100.18570638026996</v>
      </c>
      <c r="AE34" s="58">
        <v>98.259078153364783</v>
      </c>
      <c r="AF34" s="58">
        <v>98.977041762870414</v>
      </c>
      <c r="AG34" s="58">
        <v>98.926296038683745</v>
      </c>
      <c r="AH34" s="58">
        <v>113.95593249967342</v>
      </c>
      <c r="AI34" s="58">
        <v>98.928890515082117</v>
      </c>
      <c r="AJ34" s="58">
        <v>106.44099259268249</v>
      </c>
      <c r="AK34" s="58">
        <v>72.402206803502722</v>
      </c>
      <c r="AL34" s="58">
        <v>94.057598498931554</v>
      </c>
      <c r="AM34" s="58">
        <v>91.766056544949009</v>
      </c>
      <c r="AN34" s="59">
        <v>100.49769367324679</v>
      </c>
      <c r="AO34" s="59">
        <v>100.38214743994259</v>
      </c>
      <c r="AP34" s="59">
        <v>103.49937891435303</v>
      </c>
      <c r="AQ34" s="59">
        <v>105.83879311589746</v>
      </c>
      <c r="AR34" s="59">
        <v>109.53651561362514</v>
      </c>
      <c r="AS34" s="59">
        <v>102.50572273094703</v>
      </c>
      <c r="AT34" s="59">
        <v>97.695203423016622</v>
      </c>
      <c r="AU34" s="59">
        <v>100.94280702305124</v>
      </c>
      <c r="AV34" s="59">
        <v>101.62846702684969</v>
      </c>
      <c r="AW34" s="59">
        <v>110.25444383577083</v>
      </c>
      <c r="AX34" s="59">
        <v>100.36185144396825</v>
      </c>
      <c r="AY34" s="59">
        <v>108.70704512402223</v>
      </c>
      <c r="AZ34" s="59">
        <v>73.002503343214613</v>
      </c>
      <c r="BA34" s="59">
        <v>96.586620260034735</v>
      </c>
      <c r="BB34" s="59">
        <v>95.251152715399257</v>
      </c>
      <c r="BC34" s="60">
        <v>3.194595458880567</v>
      </c>
      <c r="BD34" s="60">
        <v>1.2585551616129065</v>
      </c>
      <c r="BE34" s="60">
        <v>2.6164631781490311</v>
      </c>
      <c r="BF34" s="60">
        <v>9.5998156451417405</v>
      </c>
      <c r="BG34" s="60">
        <v>2.8746843912320852</v>
      </c>
      <c r="BH34" s="60">
        <v>2.8746843912321518</v>
      </c>
      <c r="BI34" s="60">
        <v>3.0515918445140233</v>
      </c>
      <c r="BJ34" s="60">
        <v>0.67940414027756191</v>
      </c>
      <c r="BK34" s="60">
        <v>0.34339448446036869</v>
      </c>
      <c r="BL34" s="60">
        <v>-0.8557970136125137</v>
      </c>
      <c r="BM34" s="60">
        <v>4.3658827353635132</v>
      </c>
      <c r="BN34" s="60">
        <v>9.0085942295886845</v>
      </c>
      <c r="BO34" s="60">
        <v>1.2216299358837279</v>
      </c>
      <c r="BP34" s="60">
        <v>-10.427010923535263</v>
      </c>
      <c r="BQ34" s="60">
        <v>8.6115992970122957</v>
      </c>
      <c r="BR34" s="60">
        <v>1.8081422607116648</v>
      </c>
      <c r="BS34" s="60">
        <v>-2.2560441944506349</v>
      </c>
      <c r="BT34" s="60">
        <v>1.891405238832089</v>
      </c>
      <c r="BU34" s="60">
        <v>1.2295711511503438</v>
      </c>
      <c r="BV34" s="60">
        <v>2.3492955715021635</v>
      </c>
      <c r="BW34" s="60">
        <v>2.6959157540308976</v>
      </c>
      <c r="BX34" s="60">
        <v>6.5122494487843685</v>
      </c>
      <c r="BY34" s="60">
        <v>13.586187774222292</v>
      </c>
      <c r="BZ34" s="60">
        <v>14.746589276932486</v>
      </c>
      <c r="CA34" s="60">
        <v>17.756112482887197</v>
      </c>
      <c r="CB34" s="60">
        <v>10.067350421415178</v>
      </c>
      <c r="CC34" s="60">
        <v>12.641893090739709</v>
      </c>
      <c r="CD34" s="60">
        <v>13.226075130303006</v>
      </c>
      <c r="CE34" s="60">
        <v>26.534809966045401</v>
      </c>
      <c r="CF34" s="60">
        <v>9.3707251944992187</v>
      </c>
      <c r="CG34" s="60">
        <v>0.13513098665014489</v>
      </c>
      <c r="CH34" s="60">
        <v>50.604315286740807</v>
      </c>
      <c r="CI34" s="60">
        <v>10.901161146539051</v>
      </c>
      <c r="CJ34" s="60">
        <v>6.1234058676924441</v>
      </c>
      <c r="CK34" s="60">
        <v>14.006658667905402</v>
      </c>
      <c r="CL34" s="60">
        <v>6.7552452343743186</v>
      </c>
      <c r="CM34" s="60">
        <v>6.9165874550743967</v>
      </c>
      <c r="CN34" s="60">
        <v>17.246187752951926</v>
      </c>
      <c r="CO34" s="60">
        <v>18.380010919999833</v>
      </c>
      <c r="CP34" s="60">
        <v>21.179672798957718</v>
      </c>
      <c r="CQ34" s="60">
        <v>15.581225880536298</v>
      </c>
      <c r="CR34" s="60">
        <v>17.313163119356467</v>
      </c>
      <c r="CS34" s="60">
        <v>18.110418017885401</v>
      </c>
      <c r="CT34" s="60">
        <v>25.209038696487873</v>
      </c>
      <c r="CU34" s="60">
        <v>13.114390057295866</v>
      </c>
      <c r="CV34" s="60">
        <v>5.3659728497185144</v>
      </c>
      <c r="CW34" s="60">
        <v>41.124873726147527</v>
      </c>
      <c r="CX34" s="60">
        <v>13.627460042494688</v>
      </c>
      <c r="CY34" s="60">
        <v>9.205615771249164</v>
      </c>
      <c r="CZ34" s="60">
        <v>15.42155946902235</v>
      </c>
      <c r="DA34" s="60">
        <v>10.991434033136871</v>
      </c>
      <c r="DB34" s="60">
        <v>12.873588466079067</v>
      </c>
      <c r="DC34" s="60">
        <v>3.1215464768564516</v>
      </c>
      <c r="DD34" s="60">
        <v>1.1533235806012732</v>
      </c>
      <c r="DE34" s="60">
        <v>2.1126661124925894</v>
      </c>
      <c r="DF34" s="60">
        <v>4.1534144864381561</v>
      </c>
      <c r="DG34" s="60">
        <v>2.594207448247321</v>
      </c>
      <c r="DH34" s="60">
        <v>2.5942074482473654</v>
      </c>
      <c r="DI34" s="60">
        <v>2.7324700299084181</v>
      </c>
      <c r="DJ34" s="60">
        <v>0.36937738627649264</v>
      </c>
      <c r="DK34" s="60">
        <v>0.36461652444050863</v>
      </c>
      <c r="DL34" s="60">
        <v>-0.81803211589998037</v>
      </c>
      <c r="DM34" s="60">
        <v>3.6058949442650423</v>
      </c>
      <c r="DN34" s="60">
        <v>8.5330752184212386</v>
      </c>
      <c r="DO34" s="60">
        <v>1.4404455546855433</v>
      </c>
      <c r="DP34" s="60">
        <v>-11.678115799803734</v>
      </c>
      <c r="DQ34" s="60">
        <v>8.8389731621936853</v>
      </c>
      <c r="DR34" s="60">
        <v>1.1974257908116126</v>
      </c>
      <c r="DS34" s="60">
        <v>-1.4746042619691146</v>
      </c>
      <c r="DT34" s="60">
        <v>2.731639561857846</v>
      </c>
      <c r="DU34" s="60">
        <v>1.5415854851829947</v>
      </c>
      <c r="DV34" s="60">
        <v>2.6046057859903549</v>
      </c>
      <c r="DW34" s="60">
        <v>2.1438258954084466</v>
      </c>
      <c r="DX34" s="60">
        <v>5.8905866668413021</v>
      </c>
      <c r="DY34" s="60">
        <v>10.681566471934412</v>
      </c>
      <c r="DZ34" s="60">
        <v>11.79839998709895</v>
      </c>
      <c r="EA34" s="60">
        <v>16.406022382138907</v>
      </c>
      <c r="EB34" s="60">
        <v>6.5300199046639751</v>
      </c>
      <c r="EC34" s="60">
        <v>8.4428270661660818</v>
      </c>
      <c r="ED34" s="60">
        <v>10.026345535423808</v>
      </c>
      <c r="EE34" s="60">
        <v>22.322828383469773</v>
      </c>
      <c r="EF34" s="60">
        <v>6.7131129481220908</v>
      </c>
      <c r="EG34" s="60">
        <v>-2.1575409561754411</v>
      </c>
      <c r="EH34" s="60">
        <v>46.949363472644265</v>
      </c>
      <c r="EI34" s="60">
        <v>8.1039738281881704</v>
      </c>
      <c r="EJ34" s="60">
        <v>2.1676143763932787</v>
      </c>
      <c r="EK34" s="60">
        <v>10.772130025901006</v>
      </c>
      <c r="EL34" s="60">
        <v>4.7159032625416542</v>
      </c>
      <c r="EM34" s="60">
        <v>1.4090492068211224</v>
      </c>
      <c r="EN34" s="60">
        <v>14.374472739567201</v>
      </c>
      <c r="EO34" s="60">
        <v>15.416019339439924</v>
      </c>
      <c r="EP34" s="60">
        <v>19.915092350954879</v>
      </c>
      <c r="EQ34" s="60">
        <v>11.957685449842659</v>
      </c>
      <c r="ER34" s="60">
        <v>13.026934062137219</v>
      </c>
      <c r="ES34" s="60">
        <v>14.906999155709677</v>
      </c>
      <c r="ET34" s="60">
        <v>21.084201735929952</v>
      </c>
      <c r="EU34" s="60">
        <v>10.664738560942389</v>
      </c>
      <c r="EV34" s="60">
        <v>3.017454626245919</v>
      </c>
      <c r="EW34" s="60">
        <v>37.026101539513178</v>
      </c>
      <c r="EX34" s="60">
        <v>10.799591314709446</v>
      </c>
      <c r="EY34" s="60">
        <v>5.3052137865764237</v>
      </c>
      <c r="EZ34" s="60">
        <v>11.948395747465357</v>
      </c>
      <c r="FA34" s="60">
        <v>8.6513198529041055</v>
      </c>
      <c r="FB34" s="60">
        <v>6.9362406574031699</v>
      </c>
      <c r="FC34" s="63">
        <v>2.1399760302765727</v>
      </c>
      <c r="FD34" s="63">
        <v>7.4462864607240539E-2</v>
      </c>
      <c r="FE34" s="63">
        <v>0.10800577079328316</v>
      </c>
      <c r="FF34" s="63">
        <v>0.29864083736839148</v>
      </c>
      <c r="FG34" s="63">
        <v>2.6210855030454687</v>
      </c>
      <c r="FH34" s="60">
        <v>2.6210855030455003</v>
      </c>
      <c r="FI34" s="60"/>
      <c r="FJ34" s="60">
        <v>4.8704752348031871E-2</v>
      </c>
      <c r="FK34" s="60">
        <v>-6.0294293534612334E-4</v>
      </c>
      <c r="FL34" s="60">
        <v>-1.0152579394441219E-2</v>
      </c>
      <c r="FM34" s="60">
        <v>1.7453750278671347</v>
      </c>
      <c r="FN34" s="60">
        <v>0.49743310350848657</v>
      </c>
      <c r="FO34" s="60">
        <v>-1.8974656097322927E-2</v>
      </c>
      <c r="FP34" s="60">
        <v>-2.9014606149681904E-2</v>
      </c>
      <c r="FQ34" s="60">
        <v>4.2684949431743363E-2</v>
      </c>
      <c r="FR34" s="60">
        <v>0.21563526548912215</v>
      </c>
      <c r="FS34" s="60">
        <v>-2.5030309641637785E-2</v>
      </c>
      <c r="FT34" s="60">
        <v>5.6771395656716545E-2</v>
      </c>
      <c r="FU34" s="60">
        <v>8.9691214416622297E-2</v>
      </c>
      <c r="FV34" s="60">
        <v>8.5648885461080213E-3</v>
      </c>
      <c r="FW34" s="60">
        <v>13.158779504072312</v>
      </c>
      <c r="FX34" s="60"/>
      <c r="FY34" s="60">
        <v>3.3962420207986197</v>
      </c>
      <c r="FZ34" s="60">
        <v>0.36032856341153457</v>
      </c>
      <c r="GA34" s="60">
        <v>0.19890709896922809</v>
      </c>
      <c r="GB34" s="60">
        <v>4.3412205038064169</v>
      </c>
      <c r="GC34" s="60">
        <v>1.3977771004532635</v>
      </c>
      <c r="GD34" s="60">
        <v>1.6350048329020217</v>
      </c>
      <c r="GE34" s="60">
        <v>6.3052916494276562E-4</v>
      </c>
      <c r="GF34" s="60">
        <v>0.20559020737326383</v>
      </c>
      <c r="GG34" s="60">
        <v>0.83456309218623548</v>
      </c>
      <c r="GH34" s="60">
        <v>6.9089721501934556E-2</v>
      </c>
      <c r="GI34" s="60">
        <v>0.49886971564798321</v>
      </c>
      <c r="GJ34" s="60">
        <v>0.18606084330075745</v>
      </c>
      <c r="GK34" s="60">
        <v>3.4495274556126908E-2</v>
      </c>
      <c r="GL34" s="60">
        <v>2.1154300727623987</v>
      </c>
      <c r="GM34" s="60">
        <v>9.3735179556563644E-2</v>
      </c>
      <c r="GN34" s="60">
        <v>-1.0529188092219012E-2</v>
      </c>
      <c r="GO34" s="60">
        <v>0.13965593116098829</v>
      </c>
      <c r="GP34" s="60">
        <v>2.3382919953877064</v>
      </c>
      <c r="GQ34" s="60">
        <v>2.338291995387749</v>
      </c>
      <c r="GR34" s="60"/>
      <c r="GS34" s="60">
        <v>2.6728806308106246E-2</v>
      </c>
      <c r="GT34" s="60">
        <v>4.7710066039327956E-3</v>
      </c>
      <c r="GU34" s="60">
        <v>-1.0370869532767441E-2</v>
      </c>
      <c r="GV34" s="60">
        <v>1.4619520443855232</v>
      </c>
      <c r="GW34" s="60">
        <v>0.47018038733514494</v>
      </c>
      <c r="GX34" s="60">
        <v>4.5721876985138292E-2</v>
      </c>
      <c r="GY34" s="60">
        <v>-3.2968269762849084E-2</v>
      </c>
      <c r="GZ34" s="60">
        <v>4.340126652324422E-2</v>
      </c>
      <c r="HA34" s="60">
        <v>0.14267640194086806</v>
      </c>
      <c r="HB34" s="60">
        <v>-1.8246432363508123E-2</v>
      </c>
      <c r="HC34" s="60">
        <v>8.2910407640496106E-2</v>
      </c>
      <c r="HD34" s="60">
        <v>0.10117170527728465</v>
      </c>
      <c r="HE34" s="60">
        <v>2.036366404714204E-2</v>
      </c>
      <c r="HF34" s="43">
        <v>10.283467013820792</v>
      </c>
      <c r="HG34" s="43"/>
      <c r="HH34" s="43">
        <v>2.7570564640031558</v>
      </c>
      <c r="HI34" s="43">
        <v>0.22503502249523608</v>
      </c>
      <c r="HJ34" s="43">
        <v>0.13367538274448368</v>
      </c>
      <c r="HK34" s="43">
        <v>3.3300484259899541</v>
      </c>
      <c r="HL34" s="43">
        <v>1.1799743327194514</v>
      </c>
      <c r="HM34" s="43">
        <v>1.2641622185725083</v>
      </c>
      <c r="HN34" s="64">
        <v>-4.6352613161548192E-3</v>
      </c>
      <c r="HO34" s="43">
        <v>0.20939558209245676</v>
      </c>
      <c r="HP34" s="43">
        <v>0.62759356115767273</v>
      </c>
      <c r="HQ34" s="43">
        <v>3.1829038722143807E-2</v>
      </c>
      <c r="HR34" s="43">
        <v>0.38925984209261871</v>
      </c>
      <c r="HS34" s="43">
        <v>0.13325439260204777</v>
      </c>
      <c r="HT34" s="43">
        <v>6.8180119452171109E-3</v>
      </c>
      <c r="HU34" s="61">
        <v>20547</v>
      </c>
      <c r="HV34" s="61">
        <v>38974</v>
      </c>
      <c r="HW34" s="60">
        <v>11.148977604673815</v>
      </c>
      <c r="HX34" s="60">
        <v>13.128791617079338</v>
      </c>
      <c r="HY34" s="61">
        <v>56713</v>
      </c>
      <c r="HZ34" s="61">
        <v>109466</v>
      </c>
      <c r="IA34" s="60">
        <v>12.311866286438523</v>
      </c>
      <c r="IB34" s="60">
        <v>11.365902293120644</v>
      </c>
    </row>
    <row r="35" spans="1:236" x14ac:dyDescent="0.25">
      <c r="A35" s="41">
        <v>2020</v>
      </c>
      <c r="B35" s="41" t="s">
        <v>163</v>
      </c>
      <c r="C35" s="57">
        <v>101.24645145786369</v>
      </c>
      <c r="D35" s="57">
        <v>99.281382309448958</v>
      </c>
      <c r="E35" s="57">
        <v>94.335653530568365</v>
      </c>
      <c r="F35" s="57">
        <v>102.48232845623579</v>
      </c>
      <c r="G35" s="57">
        <v>100.13467867394334</v>
      </c>
      <c r="H35" s="57">
        <v>100.13467867394337</v>
      </c>
      <c r="I35" s="57">
        <v>100.40840287516669</v>
      </c>
      <c r="J35" s="57">
        <v>99.245349947572066</v>
      </c>
      <c r="K35" s="57">
        <v>99.068325872199608</v>
      </c>
      <c r="L35" s="57">
        <v>99.396753724892335</v>
      </c>
      <c r="M35" s="57">
        <v>103.97612713199489</v>
      </c>
      <c r="N35" s="57">
        <v>99.647429071720978</v>
      </c>
      <c r="O35" s="57">
        <v>97.014340754792272</v>
      </c>
      <c r="P35" s="57">
        <v>94.036420126003279</v>
      </c>
      <c r="Q35" s="57">
        <v>102.84592737978411</v>
      </c>
      <c r="R35" s="57">
        <v>98.760641018586469</v>
      </c>
      <c r="S35" s="57">
        <v>91.995387186731691</v>
      </c>
      <c r="T35" s="57">
        <v>92.499146939035242</v>
      </c>
      <c r="U35" s="57">
        <v>100.62590759449985</v>
      </c>
      <c r="V35" s="57">
        <v>96.782316648075096</v>
      </c>
      <c r="W35" s="57">
        <v>102.52779401932163</v>
      </c>
      <c r="X35" s="57">
        <v>105.49570726611448</v>
      </c>
      <c r="Y35" s="58">
        <v>90.78928138552979</v>
      </c>
      <c r="Z35" s="58">
        <v>93.612041111217934</v>
      </c>
      <c r="AA35" s="58">
        <v>77.508612286616923</v>
      </c>
      <c r="AB35" s="58">
        <v>73.640922850851979</v>
      </c>
      <c r="AC35" s="58">
        <v>68.497902048083589</v>
      </c>
      <c r="AD35" s="58">
        <v>123.33243583422228</v>
      </c>
      <c r="AE35" s="58">
        <v>78.638204058987796</v>
      </c>
      <c r="AF35" s="58">
        <v>79.919893002874716</v>
      </c>
      <c r="AG35" s="58">
        <v>62.676745028970458</v>
      </c>
      <c r="AH35" s="58">
        <v>75.591733724509126</v>
      </c>
      <c r="AI35" s="58">
        <v>70.795964506659544</v>
      </c>
      <c r="AJ35" s="58">
        <v>55.860157029064837</v>
      </c>
      <c r="AK35" s="58">
        <v>41.144985361041449</v>
      </c>
      <c r="AL35" s="58">
        <v>105.53749188129558</v>
      </c>
      <c r="AM35" s="58">
        <v>67.231786282605881</v>
      </c>
      <c r="AN35" s="59">
        <v>92.704066468777555</v>
      </c>
      <c r="AO35" s="59">
        <v>96.121779316283423</v>
      </c>
      <c r="AP35" s="59">
        <v>79.113645417478082</v>
      </c>
      <c r="AQ35" s="59">
        <v>76.731950007916495</v>
      </c>
      <c r="AR35" s="59">
        <v>70.5177945254175</v>
      </c>
      <c r="AS35" s="59">
        <v>127.45756336492511</v>
      </c>
      <c r="AT35" s="59">
        <v>78.579447364154689</v>
      </c>
      <c r="AU35" s="59">
        <v>79.488335593118705</v>
      </c>
      <c r="AV35" s="59">
        <v>65.440060206311585</v>
      </c>
      <c r="AW35" s="59">
        <v>73.215276738549605</v>
      </c>
      <c r="AX35" s="59">
        <v>72.097742446334749</v>
      </c>
      <c r="AY35" s="59">
        <v>57.296407301747855</v>
      </c>
      <c r="AZ35" s="59">
        <v>41.505872376931748</v>
      </c>
      <c r="BA35" s="59">
        <v>108.951716531744</v>
      </c>
      <c r="BB35" s="59">
        <v>69.912465883000081</v>
      </c>
      <c r="BC35" s="60">
        <v>1.9569923503445441</v>
      </c>
      <c r="BD35" s="60">
        <v>2.63275417080584</v>
      </c>
      <c r="BE35" s="60">
        <v>0.2945384397792461</v>
      </c>
      <c r="BF35" s="60">
        <v>5.7084658079579631</v>
      </c>
      <c r="BG35" s="60">
        <v>2.0627379586268368</v>
      </c>
      <c r="BH35" s="60">
        <v>2.0627379586268813</v>
      </c>
      <c r="BI35" s="60">
        <v>2.4307451238023692</v>
      </c>
      <c r="BJ35" s="60">
        <v>-0.46334613322280838</v>
      </c>
      <c r="BK35" s="60">
        <v>-1.2896901200621924</v>
      </c>
      <c r="BL35" s="60">
        <v>-1.4770112477479169</v>
      </c>
      <c r="BM35" s="60">
        <v>5.4196698347948491</v>
      </c>
      <c r="BN35" s="60">
        <v>7.2316154002852073</v>
      </c>
      <c r="BO35" s="60">
        <v>-1.9939125480560649</v>
      </c>
      <c r="BP35" s="60">
        <v>-8.4677419354838754</v>
      </c>
      <c r="BQ35" s="60">
        <v>6.3188405797101499</v>
      </c>
      <c r="BR35" s="60">
        <v>-6.1340915121121942E-2</v>
      </c>
      <c r="BS35" s="60">
        <v>-6.4770115895406599</v>
      </c>
      <c r="BT35" s="60">
        <v>-1.6883528638449663</v>
      </c>
      <c r="BU35" s="60">
        <v>1.0664401478368557</v>
      </c>
      <c r="BV35" s="60">
        <v>-1.3341951537702901</v>
      </c>
      <c r="BW35" s="60">
        <v>4.2224626950629229</v>
      </c>
      <c r="BX35" s="60">
        <v>8.2325968137176631</v>
      </c>
      <c r="BY35" s="60">
        <v>-4.9007498406772214</v>
      </c>
      <c r="BZ35" s="60">
        <v>-1.9806063832399468</v>
      </c>
      <c r="CA35" s="60">
        <v>-18.2391876869744</v>
      </c>
      <c r="CB35" s="60">
        <v>-22.689378628126743</v>
      </c>
      <c r="CC35" s="60">
        <v>-28.163407812461251</v>
      </c>
      <c r="CD35" s="60">
        <v>22.289930071727614</v>
      </c>
      <c r="CE35" s="60">
        <v>-7.4401794261361172</v>
      </c>
      <c r="CF35" s="60">
        <v>-16.132219053166686</v>
      </c>
      <c r="CG35" s="60">
        <v>-37.203334217970188</v>
      </c>
      <c r="CH35" s="60">
        <v>-11.091056025760437</v>
      </c>
      <c r="CI35" s="60">
        <v>-26.798506180206072</v>
      </c>
      <c r="CJ35" s="60">
        <v>-38.159280248928255</v>
      </c>
      <c r="CK35" s="60">
        <v>-45.504181838766797</v>
      </c>
      <c r="CL35" s="60">
        <v>4.5403472974996806</v>
      </c>
      <c r="CM35" s="60">
        <v>-24.852553648249888</v>
      </c>
      <c r="CN35" s="60">
        <v>-1.901362128331574</v>
      </c>
      <c r="CO35" s="60">
        <v>1.6860757158134954</v>
      </c>
      <c r="CP35" s="60">
        <v>-15.787928582671407</v>
      </c>
      <c r="CQ35" s="60">
        <v>-17.982865498790211</v>
      </c>
      <c r="CR35" s="60">
        <v>-25.136725508467539</v>
      </c>
      <c r="CS35" s="60">
        <v>28.177291068553913</v>
      </c>
      <c r="CT35" s="60">
        <v>-7.6563481819543089</v>
      </c>
      <c r="CU35" s="60">
        <v>-15.766158510054829</v>
      </c>
      <c r="CV35" s="60">
        <v>-33.214001865449205</v>
      </c>
      <c r="CW35" s="60">
        <v>-15.528745579136183</v>
      </c>
      <c r="CX35" s="60">
        <v>-24.998687916962282</v>
      </c>
      <c r="CY35" s="60">
        <v>-36.22167317602144</v>
      </c>
      <c r="CZ35" s="60">
        <v>-44.791047610788247</v>
      </c>
      <c r="DA35" s="60">
        <v>9.1858001065785455</v>
      </c>
      <c r="DB35" s="60">
        <v>-21.252489640381544</v>
      </c>
      <c r="DC35" s="60">
        <v>2.7312615890050074</v>
      </c>
      <c r="DD35" s="60">
        <v>1.6413487655298598</v>
      </c>
      <c r="DE35" s="60">
        <v>1.5271204693523277</v>
      </c>
      <c r="DF35" s="60">
        <v>4.6622311460434718</v>
      </c>
      <c r="DG35" s="60">
        <v>2.4175525804122078</v>
      </c>
      <c r="DH35" s="60">
        <v>2.4175525804122744</v>
      </c>
      <c r="DI35" s="60">
        <v>2.6322342017432998</v>
      </c>
      <c r="DJ35" s="60">
        <v>9.1111909581997885E-2</v>
      </c>
      <c r="DK35" s="60">
        <v>-0.18934097981176956</v>
      </c>
      <c r="DL35" s="60">
        <v>-1.037990262665589</v>
      </c>
      <c r="DM35" s="60">
        <v>4.2086708107928583</v>
      </c>
      <c r="DN35" s="60">
        <v>8.0991595211817433</v>
      </c>
      <c r="DO35" s="60">
        <v>0.29075169175891702</v>
      </c>
      <c r="DP35" s="60">
        <v>-10.627062706270641</v>
      </c>
      <c r="DQ35" s="60">
        <v>7.9953425189210003</v>
      </c>
      <c r="DR35" s="60">
        <v>0.77801744604466538</v>
      </c>
      <c r="DS35" s="60">
        <v>-3.0582335065657773</v>
      </c>
      <c r="DT35" s="60">
        <v>1.2806910285142914</v>
      </c>
      <c r="DU35" s="60">
        <v>1.3825707183815039</v>
      </c>
      <c r="DV35" s="60">
        <v>1.3025652187725001</v>
      </c>
      <c r="DW35" s="60">
        <v>2.831192907285085</v>
      </c>
      <c r="DX35" s="60">
        <v>6.6688208256220793</v>
      </c>
      <c r="DY35" s="60">
        <v>5.2171742268883436</v>
      </c>
      <c r="DZ35" s="60">
        <v>6.9165618219213965</v>
      </c>
      <c r="EA35" s="60">
        <v>3.6650925540925305</v>
      </c>
      <c r="EB35" s="60">
        <v>-3.0736000205019653</v>
      </c>
      <c r="EC35" s="60">
        <v>-3.7122890047185164</v>
      </c>
      <c r="ED35" s="60">
        <v>14.412767459155585</v>
      </c>
      <c r="EE35" s="60">
        <v>11.960947731646376</v>
      </c>
      <c r="EF35" s="60">
        <v>-0.99295899982515534</v>
      </c>
      <c r="EG35" s="60">
        <v>-13.641455649195333</v>
      </c>
      <c r="EH35" s="60">
        <v>26.163478370705384</v>
      </c>
      <c r="EI35" s="60">
        <v>-3.9172790143682357</v>
      </c>
      <c r="EJ35" s="60">
        <v>-9.3588296651397123</v>
      </c>
      <c r="EK35" s="60">
        <v>-8.9238878726441211</v>
      </c>
      <c r="EL35" s="60">
        <v>4.6541230729473915</v>
      </c>
      <c r="EM35" s="60">
        <v>-7.3309841287429567</v>
      </c>
      <c r="EN35" s="60">
        <v>8.6439622732237265</v>
      </c>
      <c r="EO35" s="60">
        <v>10.532871089111318</v>
      </c>
      <c r="EP35" s="60">
        <v>6.7400543704374316</v>
      </c>
      <c r="EQ35" s="60">
        <v>2.0700382476033674</v>
      </c>
      <c r="ER35" s="60">
        <v>0.28739786186275929</v>
      </c>
      <c r="ES35" s="60">
        <v>19.68195288541683</v>
      </c>
      <c r="ET35" s="60">
        <v>11.103640557943528</v>
      </c>
      <c r="EU35" s="60">
        <v>1.7076009578114393</v>
      </c>
      <c r="EV35" s="60">
        <v>-8.9126600400982632</v>
      </c>
      <c r="EW35" s="60">
        <v>18.459444775507293</v>
      </c>
      <c r="EX35" s="60">
        <v>-1.575681694670461</v>
      </c>
      <c r="EY35" s="60">
        <v>-6.6326754783127111</v>
      </c>
      <c r="EZ35" s="60">
        <v>-7.9028208477074813</v>
      </c>
      <c r="FA35" s="60">
        <v>8.8395881421292621</v>
      </c>
      <c r="FB35" s="60">
        <v>-2.5242199915211816</v>
      </c>
      <c r="FC35" s="63">
        <v>1.3857964673680068</v>
      </c>
      <c r="FD35" s="63">
        <v>0.3932836642712787</v>
      </c>
      <c r="FE35" s="63">
        <v>-8.1602497090315446E-2</v>
      </c>
      <c r="FF35" s="63">
        <v>0.15635761753654517</v>
      </c>
      <c r="FG35" s="63">
        <v>1.853835252085515</v>
      </c>
      <c r="FH35" s="60">
        <v>1.8538352520855093</v>
      </c>
      <c r="FI35" s="60"/>
      <c r="FJ35" s="60">
        <v>-1.9437482165516797E-2</v>
      </c>
      <c r="FK35" s="60">
        <v>-6.4297994214580725E-2</v>
      </c>
      <c r="FL35" s="60">
        <v>-2.4764738007658198E-2</v>
      </c>
      <c r="FM35" s="60">
        <v>2.157031172920242</v>
      </c>
      <c r="FN35" s="60">
        <v>0.39144549205690993</v>
      </c>
      <c r="FO35" s="60">
        <v>-0.20648103228724668</v>
      </c>
      <c r="FP35" s="60">
        <v>-2.3190560914149599E-2</v>
      </c>
      <c r="FQ35" s="60">
        <v>3.1572691365046875E-2</v>
      </c>
      <c r="FR35" s="60">
        <v>5.3192045869729053E-2</v>
      </c>
      <c r="FS35" s="60">
        <v>-7.9970130067743839E-2</v>
      </c>
      <c r="FT35" s="60">
        <v>-0.344510111725851</v>
      </c>
      <c r="FU35" s="60">
        <v>1.8627803237394384E-2</v>
      </c>
      <c r="FV35" s="60">
        <v>-3.5381903981065936E-2</v>
      </c>
      <c r="FW35" s="60">
        <v>-4.7721349652641996</v>
      </c>
      <c r="FX35" s="60"/>
      <c r="FY35" s="60">
        <v>-2.9069505642907099</v>
      </c>
      <c r="FZ35" s="60">
        <v>-0.84538447060375876</v>
      </c>
      <c r="GA35" s="60">
        <v>-0.4446200318245021</v>
      </c>
      <c r="GB35" s="60">
        <v>7.713715377527083</v>
      </c>
      <c r="GC35" s="60">
        <v>-0.53311378104331952</v>
      </c>
      <c r="GD35" s="60">
        <v>-3.484548010104668</v>
      </c>
      <c r="GE35" s="60">
        <v>-6.4452107116931556E-2</v>
      </c>
      <c r="GF35" s="60">
        <v>-6.0739020427599683E-2</v>
      </c>
      <c r="GG35" s="60">
        <v>-2.0581012164732013</v>
      </c>
      <c r="GH35" s="60">
        <v>-0.3081288585791036</v>
      </c>
      <c r="GI35" s="60">
        <v>-1.8491088905620927</v>
      </c>
      <c r="GJ35" s="60">
        <v>0.18595763929419712</v>
      </c>
      <c r="GK35" s="60">
        <v>-0.1166610310595935</v>
      </c>
      <c r="GL35" s="60">
        <v>1.9119876565862228</v>
      </c>
      <c r="GM35" s="60">
        <v>0.19696424100636611</v>
      </c>
      <c r="GN35" s="60">
        <v>-3.2315787877076452E-2</v>
      </c>
      <c r="GO35" s="60">
        <v>0.14617455936465307</v>
      </c>
      <c r="GP35" s="60">
        <v>2.2228106690801654</v>
      </c>
      <c r="GQ35" s="60">
        <v>0</v>
      </c>
      <c r="GR35" s="60"/>
      <c r="GS35" s="60">
        <v>0</v>
      </c>
      <c r="GT35" s="60">
        <v>0</v>
      </c>
      <c r="GU35" s="60">
        <v>0</v>
      </c>
      <c r="GV35" s="60">
        <v>0</v>
      </c>
      <c r="GW35" s="60">
        <v>0</v>
      </c>
      <c r="GX35" s="60">
        <v>0</v>
      </c>
      <c r="GY35" s="60">
        <v>0</v>
      </c>
      <c r="GZ35" s="60">
        <v>0</v>
      </c>
      <c r="HA35" s="60">
        <v>0</v>
      </c>
      <c r="HB35" s="60">
        <v>0</v>
      </c>
      <c r="HC35" s="60">
        <v>0</v>
      </c>
      <c r="HD35" s="60">
        <v>0</v>
      </c>
      <c r="HE35" s="60">
        <v>0</v>
      </c>
      <c r="HF35" s="43">
        <v>4.9956368632175616</v>
      </c>
      <c r="HG35" s="43"/>
      <c r="HH35" s="43">
        <v>0.78072338267800412</v>
      </c>
      <c r="HI35" s="43">
        <v>-0.1502056868975287</v>
      </c>
      <c r="HJ35" s="43">
        <v>-6.9261602831365898E-2</v>
      </c>
      <c r="HK35" s="43">
        <v>4.8733936309225516</v>
      </c>
      <c r="HL35" s="43">
        <v>0.58156111414937772</v>
      </c>
      <c r="HM35" s="43">
        <v>-0.38745567429739425</v>
      </c>
      <c r="HN35" s="64">
        <v>-2.5563857586484839E-2</v>
      </c>
      <c r="HO35" s="43">
        <v>0.13012466226412683</v>
      </c>
      <c r="HP35" s="43">
        <v>-0.3735466079142658</v>
      </c>
      <c r="HQ35" s="43">
        <v>-8.9698641227419482E-2</v>
      </c>
      <c r="HR35" s="43">
        <v>-0.39522606999881554</v>
      </c>
      <c r="HS35" s="43">
        <v>0.15730481241117517</v>
      </c>
      <c r="HT35" s="43">
        <v>-3.6512598454400101E-2</v>
      </c>
      <c r="HU35" s="61">
        <v>12290</v>
      </c>
      <c r="HV35" s="61">
        <v>51264</v>
      </c>
      <c r="HW35" s="60">
        <v>-39.110186286167256</v>
      </c>
      <c r="HX35" s="60">
        <v>-6.17003752173515</v>
      </c>
      <c r="HY35" s="61">
        <v>38818</v>
      </c>
      <c r="HZ35" s="61">
        <v>148284</v>
      </c>
      <c r="IA35" s="60">
        <v>-22.518962075848304</v>
      </c>
      <c r="IB35" s="60">
        <v>-7.4126986266287442E-2</v>
      </c>
    </row>
    <row r="36" spans="1:236" x14ac:dyDescent="0.25">
      <c r="A36" s="41">
        <v>2020</v>
      </c>
      <c r="B36" s="41" t="s">
        <v>164</v>
      </c>
      <c r="C36" s="57">
        <v>100.01353753970518</v>
      </c>
      <c r="D36" s="57">
        <v>94.5988968453685</v>
      </c>
      <c r="E36" s="57">
        <v>84.220176544955905</v>
      </c>
      <c r="F36" s="57">
        <v>85.725186153414114</v>
      </c>
      <c r="G36" s="57">
        <v>96.750023909881975</v>
      </c>
      <c r="H36" s="57">
        <v>96.750023909881961</v>
      </c>
      <c r="I36" s="57">
        <v>97.160284899642022</v>
      </c>
      <c r="J36" s="57">
        <v>94.883686612928599</v>
      </c>
      <c r="K36" s="57">
        <v>95.439723159093489</v>
      </c>
      <c r="L36" s="57">
        <v>95.445251707301466</v>
      </c>
      <c r="M36" s="57">
        <v>103.00181343777233</v>
      </c>
      <c r="N36" s="57">
        <v>97.423156101370054</v>
      </c>
      <c r="O36" s="57">
        <v>91.900228049307088</v>
      </c>
      <c r="P36" s="57">
        <v>92.586519375161814</v>
      </c>
      <c r="Q36" s="57">
        <v>98.191504275900741</v>
      </c>
      <c r="R36" s="57">
        <v>93.753112631357922</v>
      </c>
      <c r="S36" s="57">
        <v>86.703738241330498</v>
      </c>
      <c r="T36" s="57">
        <v>82.941702523210651</v>
      </c>
      <c r="U36" s="57">
        <v>99.352801051379871</v>
      </c>
      <c r="V36" s="57">
        <v>89.869037685491634</v>
      </c>
      <c r="W36" s="57">
        <v>95.039590878249953</v>
      </c>
      <c r="X36" s="57">
        <v>97.948272799997468</v>
      </c>
      <c r="Y36" s="58">
        <v>52.29134128918291</v>
      </c>
      <c r="Z36" s="58">
        <v>54.125484602743526</v>
      </c>
      <c r="AA36" s="58">
        <v>11.642050548436526</v>
      </c>
      <c r="AB36" s="58">
        <v>35.297465798548238</v>
      </c>
      <c r="AC36" s="58">
        <v>7.5037844639615203</v>
      </c>
      <c r="AD36" s="58">
        <v>95.698667239630765</v>
      </c>
      <c r="AE36" s="58">
        <v>58.505754639317701</v>
      </c>
      <c r="AF36" s="58">
        <v>45.203602944008288</v>
      </c>
      <c r="AG36" s="58">
        <v>37.142721305525633</v>
      </c>
      <c r="AH36" s="58">
        <v>30.894424955292394</v>
      </c>
      <c r="AI36" s="58">
        <v>27.079551450105882</v>
      </c>
      <c r="AJ36" s="58">
        <v>20.593056224968539</v>
      </c>
      <c r="AK36" s="58">
        <v>4.5046837529533112</v>
      </c>
      <c r="AL36" s="58">
        <v>75.149594345196448</v>
      </c>
      <c r="AM36" s="58">
        <v>11.758224216267523</v>
      </c>
      <c r="AN36" s="59">
        <v>53.556528270185787</v>
      </c>
      <c r="AO36" s="59">
        <v>56.169679453848396</v>
      </c>
      <c r="AP36" s="59">
        <v>11.923699617266093</v>
      </c>
      <c r="AQ36" s="59">
        <v>36.949720966586348</v>
      </c>
      <c r="AR36" s="59">
        <v>7.8059464640935712</v>
      </c>
      <c r="AS36" s="59">
        <v>99.999665144732475</v>
      </c>
      <c r="AT36" s="59">
        <v>58.188243538386885</v>
      </c>
      <c r="AU36" s="59">
        <v>43.40131984841652</v>
      </c>
      <c r="AV36" s="59">
        <v>38.986505740178089</v>
      </c>
      <c r="AW36" s="59">
        <v>29.795169723758423</v>
      </c>
      <c r="AX36" s="59">
        <v>27.760994547791995</v>
      </c>
      <c r="AY36" s="59">
        <v>21.173070437584236</v>
      </c>
      <c r="AZ36" s="59">
        <v>4.5282933165107497</v>
      </c>
      <c r="BA36" s="59">
        <v>78.117767963300039</v>
      </c>
      <c r="BB36" s="59">
        <v>12.240390225199901</v>
      </c>
      <c r="BC36" s="60">
        <v>0.95356972984181887</v>
      </c>
      <c r="BD36" s="60">
        <v>-2.8318226280456882</v>
      </c>
      <c r="BE36" s="60">
        <v>-9.5097269748097286</v>
      </c>
      <c r="BF36" s="60">
        <v>-11.985925605284621</v>
      </c>
      <c r="BG36" s="60">
        <v>-1.2964759576809426</v>
      </c>
      <c r="BH36" s="60">
        <v>-1.2964759576809426</v>
      </c>
      <c r="BI36" s="60">
        <v>-0.71621779554117415</v>
      </c>
      <c r="BJ36" s="60">
        <v>-4.8229673352644387</v>
      </c>
      <c r="BK36" s="60">
        <v>-4.9700260086785182</v>
      </c>
      <c r="BL36" s="60">
        <v>-4.5037603252227392</v>
      </c>
      <c r="BM36" s="60">
        <v>4.7160607074275385</v>
      </c>
      <c r="BN36" s="60">
        <v>4.2434676929309134</v>
      </c>
      <c r="BO36" s="60">
        <v>-7.9360827036253472</v>
      </c>
      <c r="BP36" s="60">
        <v>-9.3306288032454443</v>
      </c>
      <c r="BQ36" s="60">
        <v>0.74798619102416364</v>
      </c>
      <c r="BR36" s="60">
        <v>-4.9994038085658943</v>
      </c>
      <c r="BS36" s="60">
        <v>-9.6384682058984872</v>
      </c>
      <c r="BT36" s="60">
        <v>-11.824145173125977</v>
      </c>
      <c r="BU36" s="60">
        <v>-0.13920439552695951</v>
      </c>
      <c r="BV36" s="60">
        <v>-8.3987709118643181</v>
      </c>
      <c r="BW36" s="60">
        <v>-4.2601534441918503</v>
      </c>
      <c r="BX36" s="60">
        <v>-0.90382118146377088</v>
      </c>
      <c r="BY36" s="60">
        <v>-42.800592958672908</v>
      </c>
      <c r="BZ36" s="60">
        <v>-39.866796521340397</v>
      </c>
      <c r="CA36" s="60">
        <v>-87.539422938216461</v>
      </c>
      <c r="CB36" s="60">
        <v>-62.932331953135012</v>
      </c>
      <c r="CC36" s="60">
        <v>-91.96404294587856</v>
      </c>
      <c r="CD36" s="60">
        <v>4.066469312266241</v>
      </c>
      <c r="CE36" s="60">
        <v>-28.706194728189882</v>
      </c>
      <c r="CF36" s="60">
        <v>-53.365676465841396</v>
      </c>
      <c r="CG36" s="60">
        <v>-60.969097607336451</v>
      </c>
      <c r="CH36" s="60">
        <v>-58.454765123745524</v>
      </c>
      <c r="CI36" s="60">
        <v>-70.224631722736618</v>
      </c>
      <c r="CJ36" s="60">
        <v>-71.16977435955738</v>
      </c>
      <c r="CK36" s="60">
        <v>-93.69133215104732</v>
      </c>
      <c r="CL36" s="60">
        <v>-21.15323557715848</v>
      </c>
      <c r="CM36" s="60">
        <v>-86.291753964226899</v>
      </c>
      <c r="CN36" s="60">
        <v>-41.026683205679973</v>
      </c>
      <c r="CO36" s="60">
        <v>-37.201201037152721</v>
      </c>
      <c r="CP36" s="60">
        <v>-87.138992643133108</v>
      </c>
      <c r="CQ36" s="60">
        <v>-60.639744375081214</v>
      </c>
      <c r="CR36" s="60">
        <v>-91.558094981089027</v>
      </c>
      <c r="CS36" s="60">
        <v>9.5955673458542492</v>
      </c>
      <c r="CT36" s="60">
        <v>-29.414127576446603</v>
      </c>
      <c r="CU36" s="60">
        <v>-54.875133800452971</v>
      </c>
      <c r="CV36" s="60">
        <v>-58.423948310530747</v>
      </c>
      <c r="CW36" s="60">
        <v>-60.836232103012343</v>
      </c>
      <c r="CX36" s="60">
        <v>-69.392158515744768</v>
      </c>
      <c r="CY36" s="60">
        <v>-70.274927537445208</v>
      </c>
      <c r="CZ36" s="60">
        <v>-93.635654160097602</v>
      </c>
      <c r="DA36" s="60">
        <v>-17.338286848039441</v>
      </c>
      <c r="DB36" s="60">
        <v>-85.690172072470006</v>
      </c>
      <c r="DC36" s="60">
        <v>2.2858265917553577</v>
      </c>
      <c r="DD36" s="60">
        <v>0.52643392805900024</v>
      </c>
      <c r="DE36" s="60">
        <v>-1.1400964339294495</v>
      </c>
      <c r="DF36" s="60">
        <v>0.54348993593644757</v>
      </c>
      <c r="DG36" s="60">
        <v>1.4916572098563119</v>
      </c>
      <c r="DH36" s="60">
        <v>1.4916572098563563</v>
      </c>
      <c r="DI36" s="60">
        <v>1.7982920847111838</v>
      </c>
      <c r="DJ36" s="60">
        <v>-1.1395562138149962</v>
      </c>
      <c r="DK36" s="60">
        <v>-1.3892200444089786</v>
      </c>
      <c r="DL36" s="60">
        <v>-1.899240704315297</v>
      </c>
      <c r="DM36" s="60">
        <v>4.334974337235753</v>
      </c>
      <c r="DN36" s="60">
        <v>7.1309588901745657</v>
      </c>
      <c r="DO36" s="60">
        <v>-1.7855613090753453</v>
      </c>
      <c r="DP36" s="60">
        <v>-10.308764940239056</v>
      </c>
      <c r="DQ36" s="60">
        <v>6.1674648091713635</v>
      </c>
      <c r="DR36" s="60">
        <v>-0.66439830309715786</v>
      </c>
      <c r="DS36" s="60">
        <v>-4.6107929629128241</v>
      </c>
      <c r="DT36" s="60">
        <v>-1.957432858244712</v>
      </c>
      <c r="DU36" s="60">
        <v>1.001196857900899</v>
      </c>
      <c r="DV36" s="60">
        <v>-1.1079770105317244</v>
      </c>
      <c r="DW36" s="60">
        <v>1.0569388052561912</v>
      </c>
      <c r="DX36" s="60">
        <v>4.7602332265572089</v>
      </c>
      <c r="DY36" s="60">
        <v>-6.8539757604080487</v>
      </c>
      <c r="DZ36" s="60">
        <v>-4.7945234893347122</v>
      </c>
      <c r="EA36" s="60">
        <v>-20.59772407979278</v>
      </c>
      <c r="EB36" s="60">
        <v>-17.877426275761511</v>
      </c>
      <c r="EC36" s="60">
        <v>-25.367669693890903</v>
      </c>
      <c r="ED36" s="60">
        <v>11.868295355317859</v>
      </c>
      <c r="EE36" s="60">
        <v>1.7269678127380672</v>
      </c>
      <c r="EF36" s="60">
        <v>-14.372284727596639</v>
      </c>
      <c r="EG36" s="60">
        <v>-24.907951615043757</v>
      </c>
      <c r="EH36" s="60">
        <v>5.980273947703707</v>
      </c>
      <c r="EI36" s="60">
        <v>-20.139153451771065</v>
      </c>
      <c r="EJ36" s="60">
        <v>-20.753814532431392</v>
      </c>
      <c r="EK36" s="60">
        <v>-30.004213428429161</v>
      </c>
      <c r="EL36" s="60">
        <v>-1.7818505287649833</v>
      </c>
      <c r="EM36" s="60">
        <v>-26.430991263445978</v>
      </c>
      <c r="EN36" s="60">
        <v>-3.9134441150974975</v>
      </c>
      <c r="EO36" s="60">
        <v>-1.486225098824423</v>
      </c>
      <c r="EP36" s="60">
        <v>-18.321362382139672</v>
      </c>
      <c r="EQ36" s="60">
        <v>-13.538093249824868</v>
      </c>
      <c r="ER36" s="60">
        <v>-22.381011900721681</v>
      </c>
      <c r="ES36" s="60">
        <v>17.178337477801577</v>
      </c>
      <c r="ET36" s="60">
        <v>0.90412420266421378</v>
      </c>
      <c r="EU36" s="60">
        <v>-12.818823359813614</v>
      </c>
      <c r="EV36" s="60">
        <v>-20.776123837818982</v>
      </c>
      <c r="EW36" s="60">
        <v>-0.30939881991800533</v>
      </c>
      <c r="EX36" s="60">
        <v>-18.255012893309175</v>
      </c>
      <c r="EY36" s="60">
        <v>-18.44610874984739</v>
      </c>
      <c r="EZ36" s="60">
        <v>-29.229017761270025</v>
      </c>
      <c r="FA36" s="60">
        <v>2.2912276722791169</v>
      </c>
      <c r="FB36" s="60">
        <v>-22.845402314108</v>
      </c>
      <c r="FC36" s="63">
        <v>0.47482932741750511</v>
      </c>
      <c r="FD36" s="63">
        <v>-0.87888934568511234</v>
      </c>
      <c r="FE36" s="63">
        <v>-0.78748846715668708</v>
      </c>
      <c r="FF36" s="63">
        <v>-0.43156110208999526</v>
      </c>
      <c r="FG36" s="63">
        <v>-1.6231095875142896</v>
      </c>
      <c r="FH36" s="60">
        <v>-1.6231095875143069</v>
      </c>
      <c r="FI36" s="60"/>
      <c r="FJ36" s="60">
        <v>-0.41390476159437711</v>
      </c>
      <c r="FK36" s="60">
        <v>-0.24811247017948504</v>
      </c>
      <c r="FL36" s="60">
        <v>-0.11572262996732614</v>
      </c>
      <c r="FM36" s="60">
        <v>1.822217206327104</v>
      </c>
      <c r="FN36" s="60">
        <v>0.20234325626318331</v>
      </c>
      <c r="FO36" s="60">
        <v>-0.66271288703563003</v>
      </c>
      <c r="FP36" s="60">
        <v>-2.5712126486481843E-2</v>
      </c>
      <c r="FQ36" s="60">
        <v>2.5153167215035636E-3</v>
      </c>
      <c r="FR36" s="60">
        <v>-0.65102575531622076</v>
      </c>
      <c r="FS36" s="60">
        <v>-0.15011127643093319</v>
      </c>
      <c r="FT36" s="60">
        <v>-1.1977221091053931</v>
      </c>
      <c r="FU36" s="60">
        <v>-4.2105041171694259E-2</v>
      </c>
      <c r="FV36" s="60">
        <v>-0.14305630953855597</v>
      </c>
      <c r="FW36" s="60">
        <v>-42.878561114797584</v>
      </c>
      <c r="FX36" s="60"/>
      <c r="FY36" s="60">
        <v>-16.337590583240701</v>
      </c>
      <c r="FZ36" s="60">
        <v>-2.5175794092338135</v>
      </c>
      <c r="GA36" s="60">
        <v>-1.4209026981403841</v>
      </c>
      <c r="GB36" s="60">
        <v>1.3953400376248339</v>
      </c>
      <c r="GC36" s="60">
        <v>-1.6686378571096674</v>
      </c>
      <c r="GD36" s="60">
        <v>-11.688675044892886</v>
      </c>
      <c r="GE36" s="60">
        <v>-0.10344073747451576</v>
      </c>
      <c r="GF36" s="60">
        <v>-0.27119335522825078</v>
      </c>
      <c r="GG36" s="60">
        <v>-5.1176155165497894</v>
      </c>
      <c r="GH36" s="60">
        <v>-0.44787417842983113</v>
      </c>
      <c r="GI36" s="60">
        <v>-3.714106250854607</v>
      </c>
      <c r="GJ36" s="60">
        <v>-0.57941618436957165</v>
      </c>
      <c r="GK36" s="60">
        <v>-0.40686933689840449</v>
      </c>
      <c r="GL36" s="60">
        <v>1.5543208160799886</v>
      </c>
      <c r="GM36" s="60">
        <v>-7.1358477821860888E-2</v>
      </c>
      <c r="GN36" s="60">
        <v>-0.22534469952139299</v>
      </c>
      <c r="GO36" s="60">
        <v>2.0963009475949749E-3</v>
      </c>
      <c r="GP36" s="60">
        <v>1.2597139396843298</v>
      </c>
      <c r="GQ36" s="60">
        <v>1.2597139396843633</v>
      </c>
      <c r="GR36" s="60"/>
      <c r="GS36" s="60">
        <v>-8.4514631542866356E-2</v>
      </c>
      <c r="GT36" s="60">
        <v>-7.9787489985400986E-2</v>
      </c>
      <c r="GU36" s="60">
        <v>-3.8674598815429152E-2</v>
      </c>
      <c r="GV36" s="60">
        <v>1.7333536140245338</v>
      </c>
      <c r="GW36" s="60">
        <v>0.38185019047709035</v>
      </c>
      <c r="GX36" s="60">
        <v>-0.17757092134611521</v>
      </c>
      <c r="GY36" s="60">
        <v>-2.7812746622920641E-2</v>
      </c>
      <c r="GZ36" s="60">
        <v>3.0391873502740325E-2</v>
      </c>
      <c r="HA36" s="60">
        <v>-6.2921959419493398E-2</v>
      </c>
      <c r="HB36" s="60">
        <v>-7.1086504798744607E-2</v>
      </c>
      <c r="HC36" s="60">
        <v>-0.35396025516624335</v>
      </c>
      <c r="HD36" s="60">
        <v>4.6538880930581034E-2</v>
      </c>
      <c r="HE36" s="60">
        <v>-3.6091511553368871E-2</v>
      </c>
      <c r="HF36" s="43">
        <v>-6.9948772536340895</v>
      </c>
      <c r="HG36" s="43"/>
      <c r="HH36" s="43">
        <v>-3.5626279015098961</v>
      </c>
      <c r="HI36" s="43">
        <v>-0.75256081731003666</v>
      </c>
      <c r="HJ36" s="43">
        <v>-0.40575648456190477</v>
      </c>
      <c r="HK36" s="43">
        <v>4.0079739159010446</v>
      </c>
      <c r="HL36" s="43">
        <v>1.5980156181536594E-2</v>
      </c>
      <c r="HM36" s="43">
        <v>-3.2165018756757502</v>
      </c>
      <c r="HN36" s="64">
        <v>-4.5140762840690379E-2</v>
      </c>
      <c r="HO36" s="43">
        <v>2.9701049873871871E-2</v>
      </c>
      <c r="HP36" s="43">
        <v>-1.4970654004816517</v>
      </c>
      <c r="HQ36" s="43">
        <v>-0.17867937523178598</v>
      </c>
      <c r="HR36" s="43">
        <v>-1.231158432374353</v>
      </c>
      <c r="HS36" s="43">
        <v>-2.9838682365016619E-2</v>
      </c>
      <c r="HT36" s="43">
        <v>-0.12920264323945754</v>
      </c>
      <c r="HU36" s="61">
        <v>217</v>
      </c>
      <c r="HV36" s="61">
        <v>51481</v>
      </c>
      <c r="HW36" s="60">
        <v>-98.903375783303019</v>
      </c>
      <c r="HX36" s="60">
        <v>-30.82649181032745</v>
      </c>
      <c r="HY36" s="61">
        <v>205</v>
      </c>
      <c r="HZ36" s="61">
        <v>148489</v>
      </c>
      <c r="IA36" s="60">
        <v>-99.573165653368861</v>
      </c>
      <c r="IB36" s="60">
        <v>-24.403070939100513</v>
      </c>
    </row>
    <row r="37" spans="1:236" x14ac:dyDescent="0.25">
      <c r="A37" s="41">
        <v>2020</v>
      </c>
      <c r="B37" s="41" t="s">
        <v>165</v>
      </c>
      <c r="C37" s="57">
        <v>99.146696493540148</v>
      </c>
      <c r="D37" s="57">
        <v>90.546638341465808</v>
      </c>
      <c r="E37" s="57">
        <v>80.29642738019632</v>
      </c>
      <c r="F37" s="57">
        <v>85.668986126076405</v>
      </c>
      <c r="G37" s="57">
        <v>94.859997780021516</v>
      </c>
      <c r="H37" s="57">
        <v>94.859997780021473</v>
      </c>
      <c r="I37" s="57">
        <v>95.27298807160463</v>
      </c>
      <c r="J37" s="57">
        <v>92.015658853793454</v>
      </c>
      <c r="K37" s="57">
        <v>94.015128543957573</v>
      </c>
      <c r="L37" s="57">
        <v>92.048416069047562</v>
      </c>
      <c r="M37" s="57">
        <v>102.66951555097448</v>
      </c>
      <c r="N37" s="57">
        <v>95.515960341686196</v>
      </c>
      <c r="O37" s="57">
        <v>89.994076585712023</v>
      </c>
      <c r="P37" s="57">
        <v>90.204539570207984</v>
      </c>
      <c r="Q37" s="57">
        <v>91.63045002102902</v>
      </c>
      <c r="R37" s="57">
        <v>91.657171990480691</v>
      </c>
      <c r="S37" s="57">
        <v>81.627838743051953</v>
      </c>
      <c r="T37" s="57">
        <v>76.624182957514407</v>
      </c>
      <c r="U37" s="57">
        <v>98.349067633908149</v>
      </c>
      <c r="V37" s="57">
        <v>87.760003110099646</v>
      </c>
      <c r="W37" s="57">
        <v>87.433634084913265</v>
      </c>
      <c r="X37" s="57">
        <v>89.819685159488316</v>
      </c>
      <c r="Y37" s="58">
        <v>71.425356003323316</v>
      </c>
      <c r="Z37" s="58">
        <v>73.420334926341468</v>
      </c>
      <c r="AA37" s="58">
        <v>43.74661349602701</v>
      </c>
      <c r="AB37" s="58">
        <v>59.189081755875463</v>
      </c>
      <c r="AC37" s="58">
        <v>53.506863947353253</v>
      </c>
      <c r="AD37" s="58">
        <v>101.62609271268312</v>
      </c>
      <c r="AE37" s="58">
        <v>90.055679717267978</v>
      </c>
      <c r="AF37" s="58">
        <v>63.670049103586791</v>
      </c>
      <c r="AG37" s="58">
        <v>60.659201246923821</v>
      </c>
      <c r="AH37" s="58">
        <v>56.705053095912582</v>
      </c>
      <c r="AI37" s="58">
        <v>66.559277278277122</v>
      </c>
      <c r="AJ37" s="58">
        <v>40.228408043852795</v>
      </c>
      <c r="AK37" s="58">
        <v>12.306420194821426</v>
      </c>
      <c r="AL37" s="58">
        <v>84.069906051070689</v>
      </c>
      <c r="AM37" s="58">
        <v>29.338314021251673</v>
      </c>
      <c r="AN37" s="59">
        <v>72.274382508837789</v>
      </c>
      <c r="AO37" s="59">
        <v>75.554279046109471</v>
      </c>
      <c r="AP37" s="59">
        <v>45.03581068610827</v>
      </c>
      <c r="AQ37" s="59">
        <v>62.203728033410712</v>
      </c>
      <c r="AR37" s="59">
        <v>55.41062756546328</v>
      </c>
      <c r="AS37" s="59">
        <v>105.3355174727693</v>
      </c>
      <c r="AT37" s="59">
        <v>88.72427208874231</v>
      </c>
      <c r="AU37" s="59">
        <v>59.448353314840354</v>
      </c>
      <c r="AV37" s="59">
        <v>63.877293579282615</v>
      </c>
      <c r="AW37" s="59">
        <v>54.031544177519166</v>
      </c>
      <c r="AX37" s="59">
        <v>67.942061558663838</v>
      </c>
      <c r="AY37" s="59">
        <v>41.298056895404969</v>
      </c>
      <c r="AZ37" s="59">
        <v>12.362832859507424</v>
      </c>
      <c r="BA37" s="59">
        <v>87.623118672270792</v>
      </c>
      <c r="BB37" s="59">
        <v>30.660575661222488</v>
      </c>
      <c r="BC37" s="60">
        <v>-0.17207422517281357</v>
      </c>
      <c r="BD37" s="60">
        <v>-7.2970824881085194</v>
      </c>
      <c r="BE37" s="60">
        <v>-16.072106283445077</v>
      </c>
      <c r="BF37" s="60">
        <v>-12.943094949934263</v>
      </c>
      <c r="BG37" s="60">
        <v>-3.7379604463832039</v>
      </c>
      <c r="BH37" s="60">
        <v>-3.7379604463832483</v>
      </c>
      <c r="BI37" s="60">
        <v>-3.2026334819476254</v>
      </c>
      <c r="BJ37" s="60">
        <v>-8.2965438326278793</v>
      </c>
      <c r="BK37" s="60">
        <v>-6.0425740086809014</v>
      </c>
      <c r="BL37" s="60">
        <v>-7.9358823585044096</v>
      </c>
      <c r="BM37" s="60">
        <v>3.9676521076732474</v>
      </c>
      <c r="BN37" s="60">
        <v>-2.5963997876550349</v>
      </c>
      <c r="BO37" s="60">
        <v>-9.8796900487772561</v>
      </c>
      <c r="BP37" s="60">
        <v>-11.663286004056806</v>
      </c>
      <c r="BQ37" s="60">
        <v>-6.1458931648477826</v>
      </c>
      <c r="BR37" s="60">
        <v>-6.7890796617358973</v>
      </c>
      <c r="BS37" s="60">
        <v>-17.121362000394026</v>
      </c>
      <c r="BT37" s="60">
        <v>-18.56118458232816</v>
      </c>
      <c r="BU37" s="60">
        <v>-1.5945826586023282</v>
      </c>
      <c r="BV37" s="60">
        <v>-12.552002002881347</v>
      </c>
      <c r="BW37" s="60">
        <v>-12.338875648367885</v>
      </c>
      <c r="BX37" s="60">
        <v>-9.8401399679035606</v>
      </c>
      <c r="BY37" s="60">
        <v>-26.753962973156543</v>
      </c>
      <c r="BZ37" s="60">
        <v>-23.979864834698795</v>
      </c>
      <c r="CA37" s="60">
        <v>-56.006506399047538</v>
      </c>
      <c r="CB37" s="60">
        <v>-43.216143790608562</v>
      </c>
      <c r="CC37" s="60">
        <v>-47.479691101557385</v>
      </c>
      <c r="CD37" s="60">
        <v>4.951335608659857</v>
      </c>
      <c r="CE37" s="60">
        <v>-4.4710361023886485</v>
      </c>
      <c r="CF37" s="60">
        <v>-37.07069887138362</v>
      </c>
      <c r="CG37" s="60">
        <v>-38.526889981914195</v>
      </c>
      <c r="CH37" s="60">
        <v>-33.809434992188045</v>
      </c>
      <c r="CI37" s="60">
        <v>-30.239382608189779</v>
      </c>
      <c r="CJ37" s="60">
        <v>-46.650372334852207</v>
      </c>
      <c r="CK37" s="60">
        <v>-85.217220658585504</v>
      </c>
      <c r="CL37" s="60">
        <v>-16.215625222936158</v>
      </c>
      <c r="CM37" s="60">
        <v>-73.476138764258138</v>
      </c>
      <c r="CN37" s="60">
        <v>-25.617511383495774</v>
      </c>
      <c r="CO37" s="60">
        <v>-21.580021982587606</v>
      </c>
      <c r="CP37" s="60">
        <v>-54.538259367941279</v>
      </c>
      <c r="CQ37" s="60">
        <v>-39.900961328883355</v>
      </c>
      <c r="CR37" s="60">
        <v>-45.282071181159509</v>
      </c>
      <c r="CS37" s="60">
        <v>9.1108757905964168</v>
      </c>
      <c r="CT37" s="60">
        <v>-6.3235160821599079</v>
      </c>
      <c r="CU37" s="60">
        <v>-40.778777552918285</v>
      </c>
      <c r="CV37" s="60">
        <v>-34.797577569247586</v>
      </c>
      <c r="CW37" s="60">
        <v>-38.117160450591228</v>
      </c>
      <c r="CX37" s="60">
        <v>-28.74427512165898</v>
      </c>
      <c r="CY37" s="60">
        <v>-45.130098913045671</v>
      </c>
      <c r="CZ37" s="60">
        <v>-85.136116684460418</v>
      </c>
      <c r="DA37" s="60">
        <v>-12.241913036116237</v>
      </c>
      <c r="DB37" s="60">
        <v>-72.233900014638479</v>
      </c>
      <c r="DC37" s="60">
        <v>1.7923630140904034</v>
      </c>
      <c r="DD37" s="60">
        <v>-1.0385664283214635</v>
      </c>
      <c r="DE37" s="60">
        <v>-4.1113931299390121</v>
      </c>
      <c r="DF37" s="60">
        <v>-2.153441658699351</v>
      </c>
      <c r="DG37" s="60">
        <v>0.44363918190561957</v>
      </c>
      <c r="DH37" s="60">
        <v>0.44363918190566398</v>
      </c>
      <c r="DI37" s="60">
        <v>0.79654443163865718</v>
      </c>
      <c r="DJ37" s="60">
        <v>-2.5804044854973673</v>
      </c>
      <c r="DK37" s="60">
        <v>-2.3200715588721721</v>
      </c>
      <c r="DL37" s="60">
        <v>-3.1011241178954152</v>
      </c>
      <c r="DM37" s="60">
        <v>4.2615308167563759</v>
      </c>
      <c r="DN37" s="60">
        <v>5.1024515921259228</v>
      </c>
      <c r="DO37" s="60">
        <v>-3.4172002091710563</v>
      </c>
      <c r="DP37" s="60">
        <v>-10.575769692123149</v>
      </c>
      <c r="DQ37" s="60">
        <v>3.683966635773861</v>
      </c>
      <c r="DR37" s="60">
        <v>-1.8845055684951761</v>
      </c>
      <c r="DS37" s="60">
        <v>-7.0499450792198104</v>
      </c>
      <c r="DT37" s="60">
        <v>-5.2479040221955264</v>
      </c>
      <c r="DU37" s="60">
        <v>0.47914051962707482</v>
      </c>
      <c r="DV37" s="60">
        <v>-3.4272089519972959</v>
      </c>
      <c r="DW37" s="60">
        <v>-1.6341217470251856</v>
      </c>
      <c r="DX37" s="60">
        <v>1.8026327001549269</v>
      </c>
      <c r="DY37" s="60">
        <v>-11.061814744443843</v>
      </c>
      <c r="DZ37" s="60">
        <v>-8.8566256228733824</v>
      </c>
      <c r="EA37" s="60">
        <v>-28.410926316329999</v>
      </c>
      <c r="EB37" s="60">
        <v>-23.275649563507429</v>
      </c>
      <c r="EC37" s="60">
        <v>-30.037346484324466</v>
      </c>
      <c r="ED37" s="60">
        <v>10.445515339848743</v>
      </c>
      <c r="EE37" s="60">
        <v>0.33701705385338343</v>
      </c>
      <c r="EF37" s="60">
        <v>-19.150683603834441</v>
      </c>
      <c r="EG37" s="60">
        <v>-27.604150619319757</v>
      </c>
      <c r="EH37" s="60">
        <v>-2.5965547281992518</v>
      </c>
      <c r="EI37" s="60">
        <v>-22.202003869854458</v>
      </c>
      <c r="EJ37" s="60">
        <v>-24.972634731207776</v>
      </c>
      <c r="EK37" s="60">
        <v>-42.414207354958307</v>
      </c>
      <c r="EL37" s="60">
        <v>-4.7833492405783158</v>
      </c>
      <c r="EM37" s="60">
        <v>-37.616713660219744</v>
      </c>
      <c r="EN37" s="60">
        <v>-8.5343339947900549</v>
      </c>
      <c r="EO37" s="60">
        <v>-5.7733451259915363</v>
      </c>
      <c r="EP37" s="60">
        <v>-26.359201366632291</v>
      </c>
      <c r="EQ37" s="60">
        <v>-19.214745675670684</v>
      </c>
      <c r="ER37" s="60">
        <v>-27.253959641295854</v>
      </c>
      <c r="ES37" s="60">
        <v>15.500320341677988</v>
      </c>
      <c r="ET37" s="60">
        <v>-0.71730477245104396</v>
      </c>
      <c r="EU37" s="60">
        <v>-18.727433217255829</v>
      </c>
      <c r="EV37" s="60">
        <v>-23.583406621932411</v>
      </c>
      <c r="EW37" s="60">
        <v>-8.3858095584847252</v>
      </c>
      <c r="EX37" s="60">
        <v>-20.409933789226343</v>
      </c>
      <c r="EY37" s="60">
        <v>-22.821672797740767</v>
      </c>
      <c r="EZ37" s="60">
        <v>-41.82361848014817</v>
      </c>
      <c r="FA37" s="60">
        <v>-0.74683233748646938</v>
      </c>
      <c r="FB37" s="60">
        <v>-34.688487611752684</v>
      </c>
      <c r="FC37" s="63">
        <v>-3.90158483144534E-2</v>
      </c>
      <c r="FD37" s="63">
        <v>-1.8287741850508912</v>
      </c>
      <c r="FE37" s="63">
        <v>-1.3494318443846192</v>
      </c>
      <c r="FF37" s="63">
        <v>-0.47527876285619686</v>
      </c>
      <c r="FG37" s="63">
        <v>-3.6925006406061609</v>
      </c>
      <c r="FH37" s="60">
        <v>-3.6925006406062346</v>
      </c>
      <c r="FI37" s="60"/>
      <c r="FJ37" s="60">
        <v>-0.58185893637587993</v>
      </c>
      <c r="FK37" s="60">
        <v>-0.29434631245916754</v>
      </c>
      <c r="FL37" s="60">
        <v>-0.16798133871094567</v>
      </c>
      <c r="FM37" s="60">
        <v>1.5208164487299185</v>
      </c>
      <c r="FN37" s="60">
        <v>-0.14768233452710666</v>
      </c>
      <c r="FO37" s="60">
        <v>-0.79147524728457841</v>
      </c>
      <c r="FP37" s="60">
        <v>-3.5666677017867132E-2</v>
      </c>
      <c r="FQ37" s="60">
        <v>-3.3437509704250495E-2</v>
      </c>
      <c r="FR37" s="60">
        <v>-0.69971079033584771</v>
      </c>
      <c r="FS37" s="60">
        <v>-0.29066795437840037</v>
      </c>
      <c r="FT37" s="60">
        <v>-1.8199897404307044</v>
      </c>
      <c r="FU37" s="60">
        <v>-0.14995878366016285</v>
      </c>
      <c r="FV37" s="60">
        <v>-0.20054146445124185</v>
      </c>
      <c r="FW37" s="60">
        <v>-26.81145397041243</v>
      </c>
      <c r="FX37" s="60"/>
      <c r="FY37" s="60">
        <v>-10.382353083902704</v>
      </c>
      <c r="FZ37" s="60">
        <v>-1.7413220192779879</v>
      </c>
      <c r="GA37" s="60">
        <v>-0.76246576858301918</v>
      </c>
      <c r="GB37" s="60">
        <v>1.6501100741769319</v>
      </c>
      <c r="GC37" s="60">
        <v>-0.30513181127771355</v>
      </c>
      <c r="GD37" s="60">
        <v>-7.9785044503186509</v>
      </c>
      <c r="GE37" s="60">
        <v>-6.5383611639216591E-2</v>
      </c>
      <c r="GF37" s="60">
        <v>-0.17300303540970319</v>
      </c>
      <c r="GG37" s="60">
        <v>-2.159953046073543</v>
      </c>
      <c r="GH37" s="60">
        <v>-0.29765819202338711</v>
      </c>
      <c r="GI37" s="60">
        <v>-3.7137628857064784</v>
      </c>
      <c r="GJ37" s="60">
        <v>-0.45375871415014074</v>
      </c>
      <c r="GK37" s="60">
        <v>-0.42826742622681574</v>
      </c>
      <c r="GL37" s="60">
        <v>1.3135611141878558</v>
      </c>
      <c r="GM37" s="60">
        <v>-0.42362705281726687</v>
      </c>
      <c r="GN37" s="60">
        <v>-0.4616081716712172</v>
      </c>
      <c r="GO37" s="60">
        <v>-9.6315528585875804E-2</v>
      </c>
      <c r="GP37" s="60">
        <v>0.33201036111349586</v>
      </c>
      <c r="GQ37" s="60">
        <v>0.33201036111345611</v>
      </c>
      <c r="GR37" s="60"/>
      <c r="GS37" s="60">
        <v>-0.16289707056199643</v>
      </c>
      <c r="GT37" s="60">
        <v>-0.12507500374848476</v>
      </c>
      <c r="GU37" s="60">
        <v>-6.2734341440075697E-2</v>
      </c>
      <c r="GV37" s="60">
        <v>1.7096471682243199</v>
      </c>
      <c r="GW37" s="60">
        <v>0.27972712913737363</v>
      </c>
      <c r="GX37" s="60">
        <v>-0.29248923428921558</v>
      </c>
      <c r="GY37" s="60">
        <v>-2.9000874954514023E-2</v>
      </c>
      <c r="GZ37" s="60">
        <v>1.8998646405654563E-2</v>
      </c>
      <c r="HA37" s="60">
        <v>-0.18464649383404916</v>
      </c>
      <c r="HB37" s="60">
        <v>-0.11382329154411976</v>
      </c>
      <c r="HC37" s="60">
        <v>-0.65165108627313528</v>
      </c>
      <c r="HD37" s="60">
        <v>9.8653912812045122E-3</v>
      </c>
      <c r="HE37" s="60">
        <v>-6.3910577289505652E-2</v>
      </c>
      <c r="HF37" s="43">
        <v>-11.221925128252732</v>
      </c>
      <c r="HG37" s="43"/>
      <c r="HH37" s="43">
        <v>-5.0060888072586884</v>
      </c>
      <c r="HI37" s="43">
        <v>-0.96092323318657147</v>
      </c>
      <c r="HJ37" s="43">
        <v>-0.48160953787130678</v>
      </c>
      <c r="HK37" s="43">
        <v>3.5035317807273585</v>
      </c>
      <c r="HL37" s="43">
        <v>-5.3746036192099389E-2</v>
      </c>
      <c r="HM37" s="43">
        <v>-4.2497486887758678</v>
      </c>
      <c r="HN37" s="64">
        <v>-4.928721899142121E-2</v>
      </c>
      <c r="HO37" s="43">
        <v>-1.3260619539501462E-2</v>
      </c>
      <c r="HP37" s="43">
        <v>-1.6390905138414249</v>
      </c>
      <c r="HQ37" s="43">
        <v>-0.2020609737231954</v>
      </c>
      <c r="HR37" s="43">
        <v>-1.7549463417429818</v>
      </c>
      <c r="HS37" s="43">
        <v>-0.12171313364014412</v>
      </c>
      <c r="HT37" s="43">
        <v>-0.19298180421688901</v>
      </c>
      <c r="HU37" s="61">
        <v>8933</v>
      </c>
      <c r="HV37" s="61">
        <v>60414</v>
      </c>
      <c r="HW37" s="60">
        <v>-59.938111041349003</v>
      </c>
      <c r="HX37" s="60">
        <v>-37.537866647367167</v>
      </c>
      <c r="HY37" s="61">
        <v>17874</v>
      </c>
      <c r="HZ37" s="61">
        <v>166363</v>
      </c>
      <c r="IA37" s="60">
        <v>-65.235149959155095</v>
      </c>
      <c r="IB37" s="60">
        <v>-32.873755225229587</v>
      </c>
    </row>
    <row r="38" spans="1:236" x14ac:dyDescent="0.25">
      <c r="A38" s="41">
        <v>2020</v>
      </c>
      <c r="B38" s="41" t="s">
        <v>166</v>
      </c>
      <c r="C38" s="57">
        <v>98.238249347296488</v>
      </c>
      <c r="D38" s="57">
        <v>88.443275331110115</v>
      </c>
      <c r="E38" s="57">
        <v>81.219748966564595</v>
      </c>
      <c r="F38" s="57">
        <v>88.706429592367471</v>
      </c>
      <c r="G38" s="57">
        <v>93.973563968399063</v>
      </c>
      <c r="H38" s="57">
        <v>93.973563968399048</v>
      </c>
      <c r="I38" s="57">
        <v>94.338295542051526</v>
      </c>
      <c r="J38" s="57">
        <v>89.404109384954353</v>
      </c>
      <c r="K38" s="57">
        <v>93.728589837979001</v>
      </c>
      <c r="L38" s="57">
        <v>90.324032404385107</v>
      </c>
      <c r="M38" s="57">
        <v>102.27968706327395</v>
      </c>
      <c r="N38" s="57">
        <v>94.564728709685056</v>
      </c>
      <c r="O38" s="57">
        <v>89.675131725266439</v>
      </c>
      <c r="P38" s="57">
        <v>89.89384655217053</v>
      </c>
      <c r="Q38" s="57">
        <v>90.22851535118464</v>
      </c>
      <c r="R38" s="57">
        <v>90.996924841740366</v>
      </c>
      <c r="S38" s="57">
        <v>80.120174150715513</v>
      </c>
      <c r="T38" s="57">
        <v>73.929623080403729</v>
      </c>
      <c r="U38" s="57">
        <v>98.86649065123882</v>
      </c>
      <c r="V38" s="57">
        <v>85.738296682238641</v>
      </c>
      <c r="W38" s="57">
        <v>91.737524677194997</v>
      </c>
      <c r="X38" s="57">
        <v>93.892186220849922</v>
      </c>
      <c r="Y38" s="58">
        <v>82.935294932410073</v>
      </c>
      <c r="Z38" s="58">
        <v>84.88296200381113</v>
      </c>
      <c r="AA38" s="58">
        <v>60.839215131628642</v>
      </c>
      <c r="AB38" s="58">
        <v>73.894523665592232</v>
      </c>
      <c r="AC38" s="58">
        <v>89.115861443459238</v>
      </c>
      <c r="AD38" s="58">
        <v>101.52056118125732</v>
      </c>
      <c r="AE38" s="58">
        <v>107.60473200916117</v>
      </c>
      <c r="AF38" s="58">
        <v>75.369814593225811</v>
      </c>
      <c r="AG38" s="58">
        <v>71.691998409281112</v>
      </c>
      <c r="AH38" s="58">
        <v>111.35439194288328</v>
      </c>
      <c r="AI38" s="58">
        <v>88.804097600908108</v>
      </c>
      <c r="AJ38" s="58">
        <v>55.485180093440981</v>
      </c>
      <c r="AK38" s="58">
        <v>41.359898068656356</v>
      </c>
      <c r="AL38" s="58">
        <v>89.174047438688746</v>
      </c>
      <c r="AM38" s="58">
        <v>49.38876542848741</v>
      </c>
      <c r="AN38" s="59">
        <v>83.367920312763914</v>
      </c>
      <c r="AO38" s="59">
        <v>87.025740124149479</v>
      </c>
      <c r="AP38" s="59">
        <v>62.951583466899251</v>
      </c>
      <c r="AQ38" s="59">
        <v>77.64439286563038</v>
      </c>
      <c r="AR38" s="59">
        <v>92.622142950443973</v>
      </c>
      <c r="AS38" s="59">
        <v>104.71733187478915</v>
      </c>
      <c r="AT38" s="59">
        <v>105.47209604298816</v>
      </c>
      <c r="AU38" s="59">
        <v>69.052448832889624</v>
      </c>
      <c r="AV38" s="59">
        <v>75.4392187063156</v>
      </c>
      <c r="AW38" s="59">
        <v>105.67038039959445</v>
      </c>
      <c r="AX38" s="59">
        <v>90.677732892126656</v>
      </c>
      <c r="AY38" s="59">
        <v>57.122159666663983</v>
      </c>
      <c r="AZ38" s="59">
        <v>41.086177162800603</v>
      </c>
      <c r="BA38" s="59">
        <v>93.150594442667483</v>
      </c>
      <c r="BB38" s="59">
        <v>51.733064747289127</v>
      </c>
      <c r="BC38" s="60">
        <v>-1.0742476095361719</v>
      </c>
      <c r="BD38" s="60">
        <v>-9.7466652133331948</v>
      </c>
      <c r="BE38" s="60">
        <v>-15.626156575528983</v>
      </c>
      <c r="BF38" s="60">
        <v>-9.7839144971411329</v>
      </c>
      <c r="BG38" s="60">
        <v>-4.7564802664946555</v>
      </c>
      <c r="BH38" s="60">
        <v>-4.7564802664946892</v>
      </c>
      <c r="BI38" s="60">
        <v>-4.2463339925388421</v>
      </c>
      <c r="BJ38" s="60">
        <v>-10.67920702477798</v>
      </c>
      <c r="BK38" s="60">
        <v>-5.7198401461383552</v>
      </c>
      <c r="BL38" s="60">
        <v>-9.4157185202560552</v>
      </c>
      <c r="BM38" s="60">
        <v>3.3983852381210378</v>
      </c>
      <c r="BN38" s="60">
        <v>-3.3284954039671022</v>
      </c>
      <c r="BO38" s="60">
        <v>-10.671709837822686</v>
      </c>
      <c r="BP38" s="60">
        <v>-9.9585062240663884</v>
      </c>
      <c r="BQ38" s="60">
        <v>-7.9519450800915266</v>
      </c>
      <c r="BR38" s="60">
        <v>-7.5134857158962287</v>
      </c>
      <c r="BS38" s="60">
        <v>-18.210183276548808</v>
      </c>
      <c r="BT38" s="60">
        <v>-22.377989118181986</v>
      </c>
      <c r="BU38" s="60">
        <v>-0.66908476518016125</v>
      </c>
      <c r="BV38" s="60">
        <v>-13.908708708936057</v>
      </c>
      <c r="BW38" s="60">
        <v>-7.8555570944407123</v>
      </c>
      <c r="BX38" s="60">
        <v>-5.8280384403021968</v>
      </c>
      <c r="BY38" s="60">
        <v>-14.074351536362828</v>
      </c>
      <c r="BZ38" s="60">
        <v>-11.967571769417907</v>
      </c>
      <c r="CA38" s="60">
        <v>-35.079539461820573</v>
      </c>
      <c r="CB38" s="60">
        <v>-18.430284273821318</v>
      </c>
      <c r="CC38" s="60">
        <v>-0.86619672089865984</v>
      </c>
      <c r="CD38" s="60">
        <v>1.0072062958377703</v>
      </c>
      <c r="CE38" s="60">
        <v>16.448867173858318</v>
      </c>
      <c r="CF38" s="60">
        <v>-22.225170584401365</v>
      </c>
      <c r="CG38" s="60">
        <v>-25.262969001057055</v>
      </c>
      <c r="CH38" s="60">
        <v>25.540678997587985</v>
      </c>
      <c r="CI38" s="60">
        <v>-4.8734602787023018</v>
      </c>
      <c r="CJ38" s="60">
        <v>-32.317930253504954</v>
      </c>
      <c r="CK38" s="60">
        <v>-57.025394776072467</v>
      </c>
      <c r="CL38" s="60">
        <v>-12.961939886122497</v>
      </c>
      <c r="CM38" s="60">
        <v>-45.153599340994276</v>
      </c>
      <c r="CN38" s="60">
        <v>-13.598703994206973</v>
      </c>
      <c r="CO38" s="60">
        <v>-9.8459584965007068</v>
      </c>
      <c r="CP38" s="60">
        <v>-32.692778356006805</v>
      </c>
      <c r="CQ38" s="60">
        <v>-14.163174781008225</v>
      </c>
      <c r="CR38" s="60">
        <v>3.1487702657880812</v>
      </c>
      <c r="CS38" s="60">
        <v>3.8473910507182962</v>
      </c>
      <c r="CT38" s="60">
        <v>13.775842280067231</v>
      </c>
      <c r="CU38" s="60">
        <v>-28.319846690698647</v>
      </c>
      <c r="CV38" s="60">
        <v>-21.258922736872165</v>
      </c>
      <c r="CW38" s="60">
        <v>18.03560126413619</v>
      </c>
      <c r="CX38" s="60">
        <v>-2.9031882163886524</v>
      </c>
      <c r="CY38" s="60">
        <v>-30.191592171743508</v>
      </c>
      <c r="CZ38" s="60">
        <v>-57.307479059182889</v>
      </c>
      <c r="DA38" s="60">
        <v>-8.9433484969195902</v>
      </c>
      <c r="DB38" s="60">
        <v>-42.380000883808357</v>
      </c>
      <c r="DC38" s="60">
        <v>1.3131206367283044</v>
      </c>
      <c r="DD38" s="60">
        <v>-2.4941125307742507</v>
      </c>
      <c r="DE38" s="60">
        <v>-6.0322210485361349</v>
      </c>
      <c r="DF38" s="60">
        <v>-3.4241836801928827</v>
      </c>
      <c r="DG38" s="60">
        <v>-0.42539650061376166</v>
      </c>
      <c r="DH38" s="60">
        <v>-0.42539650061372836</v>
      </c>
      <c r="DI38" s="60">
        <v>-4.5717782657073158E-2</v>
      </c>
      <c r="DJ38" s="60">
        <v>-3.9348392792625364</v>
      </c>
      <c r="DK38" s="60">
        <v>-2.8837370788870387</v>
      </c>
      <c r="DL38" s="60">
        <v>-4.1472337966519497</v>
      </c>
      <c r="DM38" s="60">
        <v>4.1175051355821335</v>
      </c>
      <c r="DN38" s="60">
        <v>3.6506323208424174</v>
      </c>
      <c r="DO38" s="60">
        <v>-4.6396039104857678</v>
      </c>
      <c r="DP38" s="60">
        <v>-10.476030841434792</v>
      </c>
      <c r="DQ38" s="60">
        <v>1.7244701348747782</v>
      </c>
      <c r="DR38" s="60">
        <v>-2.8200313507506181</v>
      </c>
      <c r="DS38" s="60">
        <v>-8.8625754855702112</v>
      </c>
      <c r="DT38" s="60">
        <v>-8.110162637797135</v>
      </c>
      <c r="DU38" s="60">
        <v>0.2875370774632291</v>
      </c>
      <c r="DV38" s="60">
        <v>-5.1821995891330968</v>
      </c>
      <c r="DW38" s="60">
        <v>-2.6732793264611643</v>
      </c>
      <c r="DX38" s="60">
        <v>0.51640311609377765</v>
      </c>
      <c r="DY38" s="60">
        <v>-11.58319603897101</v>
      </c>
      <c r="DZ38" s="60">
        <v>-9.399478580014808</v>
      </c>
      <c r="EA38" s="60">
        <v>-29.558947157774686</v>
      </c>
      <c r="EB38" s="60">
        <v>-22.518669252862534</v>
      </c>
      <c r="EC38" s="60">
        <v>-25.455365883538839</v>
      </c>
      <c r="ED38" s="60">
        <v>8.7849356347651675</v>
      </c>
      <c r="EE38" s="60">
        <v>3.2404862079497443</v>
      </c>
      <c r="EF38" s="60">
        <v>-19.666581275982963</v>
      </c>
      <c r="EG38" s="60">
        <v>-27.226296046759025</v>
      </c>
      <c r="EH38" s="60">
        <v>2.5373119504303432</v>
      </c>
      <c r="EI38" s="60">
        <v>-19.315910298249516</v>
      </c>
      <c r="EJ38" s="60">
        <v>-26.077837438411354</v>
      </c>
      <c r="EK38" s="60">
        <v>-45.427830119810451</v>
      </c>
      <c r="EL38" s="60">
        <v>-6.2157608959993338</v>
      </c>
      <c r="EM38" s="60">
        <v>-38.839008670424455</v>
      </c>
      <c r="EN38" s="60">
        <v>-9.4181861062385011</v>
      </c>
      <c r="EO38" s="60">
        <v>-6.4905989528796564</v>
      </c>
      <c r="EP38" s="60">
        <v>-27.45641440253095</v>
      </c>
      <c r="EQ38" s="60">
        <v>-18.414673350951627</v>
      </c>
      <c r="ER38" s="60">
        <v>-22.428135069990073</v>
      </c>
      <c r="ES38" s="60">
        <v>13.42048880117208</v>
      </c>
      <c r="ET38" s="60">
        <v>1.892044951581906</v>
      </c>
      <c r="EU38" s="60">
        <v>-20.344772975743453</v>
      </c>
      <c r="EV38" s="60">
        <v>-23.202800972650529</v>
      </c>
      <c r="EW38" s="60">
        <v>-3.638553031315428</v>
      </c>
      <c r="EX38" s="60">
        <v>-17.477370957223659</v>
      </c>
      <c r="EY38" s="60">
        <v>-23.936741582820019</v>
      </c>
      <c r="EZ38" s="60">
        <v>-45.025141915592279</v>
      </c>
      <c r="FA38" s="60">
        <v>-2.1926896251464489</v>
      </c>
      <c r="FB38" s="60">
        <v>-35.94342842248097</v>
      </c>
      <c r="FC38" s="63">
        <v>-0.5948339792177787</v>
      </c>
      <c r="FD38" s="63">
        <v>-2.4601468027161655</v>
      </c>
      <c r="FE38" s="63">
        <v>-1.5017847266587927</v>
      </c>
      <c r="FF38" s="63">
        <v>-0.33557708926785218</v>
      </c>
      <c r="FG38" s="63">
        <v>-4.8923425978605897</v>
      </c>
      <c r="FH38" s="60">
        <v>-4.8923425978606145</v>
      </c>
      <c r="FI38" s="60"/>
      <c r="FJ38" s="60">
        <v>-0.77009251870147821</v>
      </c>
      <c r="FK38" s="60">
        <v>-0.30872719417723604</v>
      </c>
      <c r="FL38" s="60">
        <v>-0.20927083593800777</v>
      </c>
      <c r="FM38" s="60">
        <v>1.2658883417305216</v>
      </c>
      <c r="FN38" s="60">
        <v>-0.19091140778698917</v>
      </c>
      <c r="FO38" s="60">
        <v>-0.79605353930962053</v>
      </c>
      <c r="FP38" s="60">
        <v>-2.7829651280902295E-2</v>
      </c>
      <c r="FQ38" s="60">
        <v>-4.5084035075061958E-2</v>
      </c>
      <c r="FR38" s="60">
        <v>-0.89396782390501595</v>
      </c>
      <c r="FS38" s="60">
        <v>-0.28545760197818454</v>
      </c>
      <c r="FT38" s="60">
        <v>-2.3639339206318732</v>
      </c>
      <c r="FU38" s="60">
        <v>-5.7475008367550803E-2</v>
      </c>
      <c r="FV38" s="60">
        <v>-0.20942740243921695</v>
      </c>
      <c r="FW38" s="60">
        <v>-14.190072199145304</v>
      </c>
      <c r="FX38" s="60"/>
      <c r="FY38" s="60">
        <v>-6.1533442033347798</v>
      </c>
      <c r="FZ38" s="60">
        <v>-0.62127287163182043</v>
      </c>
      <c r="GA38" s="60">
        <v>-2.8764579032300355E-2</v>
      </c>
      <c r="GB38" s="60">
        <v>0.37205783171644391</v>
      </c>
      <c r="GC38" s="60">
        <v>0.9768159568798136</v>
      </c>
      <c r="GD38" s="60">
        <v>-4.7607792633054684</v>
      </c>
      <c r="GE38" s="60">
        <v>-3.9525140831323712E-2</v>
      </c>
      <c r="GF38" s="60">
        <v>0.13432954904140912</v>
      </c>
      <c r="GG38" s="60">
        <v>-0.31253830664565935</v>
      </c>
      <c r="GH38" s="60">
        <v>-0.22663646616887859</v>
      </c>
      <c r="GI38" s="60">
        <v>-2.9286161916930951</v>
      </c>
      <c r="GJ38" s="60">
        <v>-0.38801554203883953</v>
      </c>
      <c r="GK38" s="60">
        <v>-0.21378297210080777</v>
      </c>
      <c r="GL38" s="60">
        <v>1.0240138761240054</v>
      </c>
      <c r="GM38" s="60">
        <v>-0.74978065263895677</v>
      </c>
      <c r="GN38" s="60">
        <v>-0.64306767993203129</v>
      </c>
      <c r="GO38" s="60">
        <v>-0.12928612674704826</v>
      </c>
      <c r="GP38" s="60">
        <v>-0.49812058319403102</v>
      </c>
      <c r="GQ38" s="60">
        <v>-0.49812058319403646</v>
      </c>
      <c r="GR38" s="60"/>
      <c r="GS38" s="60">
        <v>-0.26537332936378127</v>
      </c>
      <c r="GT38" s="60">
        <v>-0.15650968237662621</v>
      </c>
      <c r="GU38" s="60">
        <v>-8.8880830148328094E-2</v>
      </c>
      <c r="GV38" s="60">
        <v>1.6345414160093292</v>
      </c>
      <c r="GW38" s="60">
        <v>0.20352824310782264</v>
      </c>
      <c r="GX38" s="60">
        <v>-0.33494476727178807</v>
      </c>
      <c r="GY38" s="60">
        <v>-2.8384139985315957E-2</v>
      </c>
      <c r="GZ38" s="60">
        <v>8.0033968483185208E-3</v>
      </c>
      <c r="HA38" s="60">
        <v>-0.31900614915266323</v>
      </c>
      <c r="HB38" s="60">
        <v>-0.13945630104590528</v>
      </c>
      <c r="HC38" s="60">
        <v>-0.93054065606841108</v>
      </c>
      <c r="HD38" s="60">
        <v>4.0675615917665836E-3</v>
      </c>
      <c r="HE38" s="60">
        <v>-8.5165345338454476E-2</v>
      </c>
      <c r="HF38" s="43">
        <v>-11.769216804752094</v>
      </c>
      <c r="HG38" s="43"/>
      <c r="HH38" s="43">
        <v>-5.2150250130789546</v>
      </c>
      <c r="HI38" s="43">
        <v>-0.90527360013592861</v>
      </c>
      <c r="HJ38" s="43">
        <v>-0.40380349621095585</v>
      </c>
      <c r="HK38" s="43">
        <v>2.9577452198006529</v>
      </c>
      <c r="HL38" s="43">
        <v>0.12397645009436216</v>
      </c>
      <c r="HM38" s="43">
        <v>-4.3400406662179929</v>
      </c>
      <c r="HN38" s="64">
        <v>-4.7604273256802013E-2</v>
      </c>
      <c r="HO38" s="43">
        <v>1.269829901860242E-2</v>
      </c>
      <c r="HP38" s="43">
        <v>-1.416920374217487</v>
      </c>
      <c r="HQ38" s="43">
        <v>-0.20627478229634488</v>
      </c>
      <c r="HR38" s="43">
        <v>-1.9600294835202208</v>
      </c>
      <c r="HS38" s="43">
        <v>-0.17191673486856235</v>
      </c>
      <c r="HT38" s="43">
        <v>-0.19674834986246201</v>
      </c>
      <c r="HU38" s="61">
        <v>11981</v>
      </c>
      <c r="HV38" s="61">
        <v>72395</v>
      </c>
      <c r="HW38" s="60">
        <v>-38.524295756580642</v>
      </c>
      <c r="HX38" s="60">
        <v>-37.703295757680067</v>
      </c>
      <c r="HY38" s="61">
        <v>38052</v>
      </c>
      <c r="HZ38" s="61">
        <v>204415</v>
      </c>
      <c r="IA38" s="60">
        <v>-11.626178642760932</v>
      </c>
      <c r="IB38" s="60">
        <v>-29.72869842623086</v>
      </c>
    </row>
    <row r="39" spans="1:236" x14ac:dyDescent="0.25">
      <c r="A39" s="41">
        <v>2020</v>
      </c>
      <c r="B39" s="41" t="s">
        <v>167</v>
      </c>
      <c r="C39" s="57">
        <v>97.492713449885244</v>
      </c>
      <c r="D39" s="57">
        <v>87.996350420714307</v>
      </c>
      <c r="E39" s="57">
        <v>82.577583615689932</v>
      </c>
      <c r="F39" s="57">
        <v>92.259598826459893</v>
      </c>
      <c r="G39" s="57">
        <v>93.635373806103502</v>
      </c>
      <c r="H39" s="57">
        <v>93.635373806103544</v>
      </c>
      <c r="I39" s="57">
        <v>94.049579063164316</v>
      </c>
      <c r="J39" s="57">
        <v>89.18514650733492</v>
      </c>
      <c r="K39" s="57">
        <v>93.373489337392826</v>
      </c>
      <c r="L39" s="57">
        <v>90.230911760723529</v>
      </c>
      <c r="M39" s="57">
        <v>102.04320579371986</v>
      </c>
      <c r="N39" s="57">
        <v>96.509784434821697</v>
      </c>
      <c r="O39" s="57">
        <v>88.748092265218361</v>
      </c>
      <c r="P39" s="57">
        <v>89.168896176749797</v>
      </c>
      <c r="Q39" s="57">
        <v>90.060283190803304</v>
      </c>
      <c r="R39" s="57">
        <v>90.872681309057725</v>
      </c>
      <c r="S39" s="57">
        <v>77.877899000249954</v>
      </c>
      <c r="T39" s="57">
        <v>72.103183944184721</v>
      </c>
      <c r="U39" s="57">
        <v>99.226841535554925</v>
      </c>
      <c r="V39" s="57">
        <v>84.183137891490205</v>
      </c>
      <c r="W39" s="57">
        <v>96.145632958412506</v>
      </c>
      <c r="X39" s="57">
        <v>98.403828812887639</v>
      </c>
      <c r="Y39" s="58">
        <v>88.325715504694131</v>
      </c>
      <c r="Z39" s="58">
        <v>89.660870527142961</v>
      </c>
      <c r="AA39" s="58">
        <v>67.615049337490106</v>
      </c>
      <c r="AB39" s="58">
        <v>86.342691947080681</v>
      </c>
      <c r="AC39" s="58">
        <v>100.53807927825898</v>
      </c>
      <c r="AD39" s="58">
        <v>102.07142895151391</v>
      </c>
      <c r="AE39" s="58">
        <v>112.74957633209659</v>
      </c>
      <c r="AF39" s="58">
        <v>83.146286387143249</v>
      </c>
      <c r="AG39" s="58">
        <v>79.772269764656613</v>
      </c>
      <c r="AH39" s="58">
        <v>111.80842941133702</v>
      </c>
      <c r="AI39" s="58">
        <v>98.336568110545983</v>
      </c>
      <c r="AJ39" s="58">
        <v>55.753148070285505</v>
      </c>
      <c r="AK39" s="58">
        <v>47.129922010573523</v>
      </c>
      <c r="AL39" s="58">
        <v>101.30112038621763</v>
      </c>
      <c r="AM39" s="58">
        <v>60.354963227919121</v>
      </c>
      <c r="AN39" s="59">
        <v>88.69884092626944</v>
      </c>
      <c r="AO39" s="59">
        <v>91.978787048584209</v>
      </c>
      <c r="AP39" s="59">
        <v>70.254384918806181</v>
      </c>
      <c r="AQ39" s="59">
        <v>90.519148600582838</v>
      </c>
      <c r="AR39" s="59">
        <v>104.96645760073611</v>
      </c>
      <c r="AS39" s="59">
        <v>105.13174016360811</v>
      </c>
      <c r="AT39" s="59">
        <v>110.39041613200186</v>
      </c>
      <c r="AU39" s="59">
        <v>75.844924153135921</v>
      </c>
      <c r="AV39" s="59">
        <v>83.737444953216212</v>
      </c>
      <c r="AW39" s="59">
        <v>105.88593708956495</v>
      </c>
      <c r="AX39" s="59">
        <v>100.72797943863053</v>
      </c>
      <c r="AY39" s="59">
        <v>57.463499899062498</v>
      </c>
      <c r="AZ39" s="59">
        <v>46.784956854224113</v>
      </c>
      <c r="BA39" s="59">
        <v>106.43532854973208</v>
      </c>
      <c r="BB39" s="59">
        <v>63.523492990095463</v>
      </c>
      <c r="BC39" s="60">
        <v>-2.4187705443553309</v>
      </c>
      <c r="BD39" s="60">
        <v>-9.4817697805207537</v>
      </c>
      <c r="BE39" s="60">
        <v>-15.153407995271728</v>
      </c>
      <c r="BF39" s="60">
        <v>-2.6144111256680369</v>
      </c>
      <c r="BG39" s="60">
        <v>-5.2944694024921413</v>
      </c>
      <c r="BH39" s="60">
        <v>-5.2944694024921191</v>
      </c>
      <c r="BI39" s="60">
        <v>-4.7553949512125993</v>
      </c>
      <c r="BJ39" s="60">
        <v>-10.805057928229289</v>
      </c>
      <c r="BK39" s="60">
        <v>-6.2741261675469335</v>
      </c>
      <c r="BL39" s="60">
        <v>-8.9835218464976219</v>
      </c>
      <c r="BM39" s="60">
        <v>3.0531277294404857</v>
      </c>
      <c r="BN39" s="60">
        <v>-3.5016325178630514</v>
      </c>
      <c r="BO39" s="60">
        <v>-11.587729818067061</v>
      </c>
      <c r="BP39" s="60">
        <v>-10.031347962382442</v>
      </c>
      <c r="BQ39" s="60">
        <v>-9.2655367231638479</v>
      </c>
      <c r="BR39" s="60">
        <v>-8.0769217355139524</v>
      </c>
      <c r="BS39" s="60">
        <v>-19.649485160545954</v>
      </c>
      <c r="BT39" s="60">
        <v>-24.20119962521623</v>
      </c>
      <c r="BU39" s="60">
        <v>-0.76687396777533889</v>
      </c>
      <c r="BV39" s="60">
        <v>-14.96465470392765</v>
      </c>
      <c r="BW39" s="60">
        <v>-4.5399884115145728</v>
      </c>
      <c r="BX39" s="60">
        <v>-2.6574954687845986</v>
      </c>
      <c r="BY39" s="60">
        <v>-12.151016425731488</v>
      </c>
      <c r="BZ39" s="60">
        <v>-10.366619612096139</v>
      </c>
      <c r="CA39" s="60">
        <v>-34.534014924011203</v>
      </c>
      <c r="CB39" s="60">
        <v>-16.930807809867122</v>
      </c>
      <c r="CC39" s="60">
        <v>-7.8882654567001058</v>
      </c>
      <c r="CD39" s="60">
        <v>1.5248006145798021</v>
      </c>
      <c r="CE39" s="60">
        <v>21.2089861953785</v>
      </c>
      <c r="CF39" s="60">
        <v>-18.929286700470282</v>
      </c>
      <c r="CG39" s="60">
        <v>-20.177334351655642</v>
      </c>
      <c r="CH39" s="60">
        <v>29.287260537531658</v>
      </c>
      <c r="CI39" s="60">
        <v>-1.7214775144724692</v>
      </c>
      <c r="CJ39" s="60">
        <v>-32.644553511318918</v>
      </c>
      <c r="CK39" s="60">
        <v>-48.127045129019585</v>
      </c>
      <c r="CL39" s="60">
        <v>-2.3258727140997637</v>
      </c>
      <c r="CM39" s="60">
        <v>-37.888134376692463</v>
      </c>
      <c r="CN39" s="60">
        <v>-12.138368205005056</v>
      </c>
      <c r="CO39" s="60">
        <v>-8.3659184796727519</v>
      </c>
      <c r="CP39" s="60">
        <v>-32.034024407134865</v>
      </c>
      <c r="CQ39" s="60">
        <v>-13.231767395166949</v>
      </c>
      <c r="CR39" s="60">
        <v>-4.1224590567899071</v>
      </c>
      <c r="CS39" s="60">
        <v>3.8679490765731961</v>
      </c>
      <c r="CT39" s="60">
        <v>18.305808418464274</v>
      </c>
      <c r="CU39" s="60">
        <v>-26.524483141947208</v>
      </c>
      <c r="CV39" s="60">
        <v>-16.559131074639343</v>
      </c>
      <c r="CW39" s="60">
        <v>21.355848730394289</v>
      </c>
      <c r="CX39" s="60">
        <v>0.54202953648272434</v>
      </c>
      <c r="CY39" s="60">
        <v>-30.483019071880101</v>
      </c>
      <c r="CZ39" s="60">
        <v>-48.394771359404366</v>
      </c>
      <c r="DA39" s="60">
        <v>2.6203485629512135</v>
      </c>
      <c r="DB39" s="60">
        <v>-34.465872273383333</v>
      </c>
      <c r="DC39" s="60">
        <v>0.77579990476506211</v>
      </c>
      <c r="DD39" s="60">
        <v>-3.4879852928642485</v>
      </c>
      <c r="DE39" s="60">
        <v>-7.3485706674935152</v>
      </c>
      <c r="DF39" s="60">
        <v>-3.3122175538165766</v>
      </c>
      <c r="DG39" s="60">
        <v>-1.1238247864322704</v>
      </c>
      <c r="DH39" s="60">
        <v>-1.123824786432237</v>
      </c>
      <c r="DI39" s="60">
        <v>-0.72106097068795894</v>
      </c>
      <c r="DJ39" s="60">
        <v>-4.9183074526578663</v>
      </c>
      <c r="DK39" s="60">
        <v>-3.3667756630761825</v>
      </c>
      <c r="DL39" s="60">
        <v>-4.8311634530013521</v>
      </c>
      <c r="DM39" s="60">
        <v>3.965164573633384</v>
      </c>
      <c r="DN39" s="60">
        <v>2.5799230698392517</v>
      </c>
      <c r="DO39" s="60">
        <v>-5.6414784519082222</v>
      </c>
      <c r="DP39" s="60">
        <v>-10.414560161779573</v>
      </c>
      <c r="DQ39" s="60">
        <v>0.12345679012346622</v>
      </c>
      <c r="DR39" s="60">
        <v>-3.5722582744341591</v>
      </c>
      <c r="DS39" s="60">
        <v>-10.356041607552092</v>
      </c>
      <c r="DT39" s="60">
        <v>-10.411419970952707</v>
      </c>
      <c r="DU39" s="60">
        <v>0.13615164596976204</v>
      </c>
      <c r="DV39" s="60">
        <v>-6.5780738919258734</v>
      </c>
      <c r="DW39" s="60">
        <v>-2.9431108295520647</v>
      </c>
      <c r="DX39" s="60">
        <v>5.3139274885993792E-2</v>
      </c>
      <c r="DY39" s="60">
        <v>-11.669928452977807</v>
      </c>
      <c r="DZ39" s="60">
        <v>-9.5477217760018043</v>
      </c>
      <c r="EA39" s="60">
        <v>-30.35234290224539</v>
      </c>
      <c r="EB39" s="60">
        <v>-21.669293389880483</v>
      </c>
      <c r="EC39" s="60">
        <v>-22.64168535865285</v>
      </c>
      <c r="ED39" s="60">
        <v>7.6984204209006091</v>
      </c>
      <c r="EE39" s="60">
        <v>5.9995885807064164</v>
      </c>
      <c r="EF39" s="60">
        <v>-19.555392897821356</v>
      </c>
      <c r="EG39" s="60">
        <v>-26.211662180302952</v>
      </c>
      <c r="EH39" s="60">
        <v>6.577263856145521</v>
      </c>
      <c r="EI39" s="60">
        <v>-16.65080844132083</v>
      </c>
      <c r="EJ39" s="60">
        <v>-26.943902342333171</v>
      </c>
      <c r="EK39" s="60">
        <v>-45.867742304319549</v>
      </c>
      <c r="EL39" s="60">
        <v>-5.6299642527063432</v>
      </c>
      <c r="EM39" s="60">
        <v>-38.697387862717292</v>
      </c>
      <c r="EN39" s="60">
        <v>-9.8381918912369244</v>
      </c>
      <c r="EO39" s="60">
        <v>-6.7808737531127816</v>
      </c>
      <c r="EP39" s="60">
        <v>-28.192008092518439</v>
      </c>
      <c r="EQ39" s="60">
        <v>-17.614177525305053</v>
      </c>
      <c r="ER39" s="60">
        <v>-19.459920359838357</v>
      </c>
      <c r="ES39" s="60">
        <v>11.969141597142352</v>
      </c>
      <c r="ET39" s="60">
        <v>4.4102121587357157</v>
      </c>
      <c r="EU39" s="60">
        <v>-21.290395992039933</v>
      </c>
      <c r="EV39" s="60">
        <v>-22.230154169246717</v>
      </c>
      <c r="EW39" s="60">
        <v>8.6104026542166423E-2</v>
      </c>
      <c r="EX39" s="60">
        <v>-14.732528890822804</v>
      </c>
      <c r="EY39" s="60">
        <v>-24.804637732342638</v>
      </c>
      <c r="EZ39" s="60">
        <v>-45.574480310776522</v>
      </c>
      <c r="FA39" s="60">
        <v>-1.4624969945349786</v>
      </c>
      <c r="FB39" s="60">
        <v>-35.722137033901134</v>
      </c>
      <c r="FC39" s="63">
        <v>-1.4002760737484263</v>
      </c>
      <c r="FD39" s="63">
        <v>-2.3059500932792871</v>
      </c>
      <c r="FE39" s="63">
        <v>-1.4454472434973571</v>
      </c>
      <c r="FF39" s="63">
        <v>-8.3623231795211639E-2</v>
      </c>
      <c r="FG39" s="63">
        <v>-5.2352966423202822</v>
      </c>
      <c r="FH39" s="60">
        <v>-5.2352966423203675</v>
      </c>
      <c r="FI39" s="60"/>
      <c r="FJ39" s="60">
        <v>-0.77166337491624515</v>
      </c>
      <c r="FK39" s="60">
        <v>-0.30580278903616231</v>
      </c>
      <c r="FL39" s="60">
        <v>-0.19280355171551253</v>
      </c>
      <c r="FM39" s="60">
        <v>1.2383379179263527</v>
      </c>
      <c r="FN39" s="60">
        <v>-0.20535688448471212</v>
      </c>
      <c r="FO39" s="60">
        <v>-0.82516894592076351</v>
      </c>
      <c r="FP39" s="60">
        <v>-2.7510597515543384E-2</v>
      </c>
      <c r="FQ39" s="60">
        <v>-5.1408692327025579E-2</v>
      </c>
      <c r="FR39" s="60">
        <v>-0.89177437831180029</v>
      </c>
      <c r="FS39" s="60">
        <v>-0.31431689789138867</v>
      </c>
      <c r="FT39" s="60">
        <v>-2.6086634345247934</v>
      </c>
      <c r="FU39" s="60">
        <v>-7.4166291779317745E-2</v>
      </c>
      <c r="FV39" s="60">
        <v>-0.20499872182345483</v>
      </c>
      <c r="FW39" s="60">
        <v>-12.369532962042229</v>
      </c>
      <c r="FX39" s="60"/>
      <c r="FY39" s="60">
        <v>-6.4155106692434636</v>
      </c>
      <c r="FZ39" s="60">
        <v>-0.68254799548186684</v>
      </c>
      <c r="GA39" s="60">
        <v>-0.15045205419678287</v>
      </c>
      <c r="GB39" s="60">
        <v>0.49471664981326674</v>
      </c>
      <c r="GC39" s="60">
        <v>1.2111065426738687</v>
      </c>
      <c r="GD39" s="60">
        <v>-4.1081586991957417</v>
      </c>
      <c r="GE39" s="60">
        <v>-3.3478754952535425E-2</v>
      </c>
      <c r="GF39" s="60">
        <v>0.10494013417204866</v>
      </c>
      <c r="GG39" s="60">
        <v>-8.9534067497225922E-2</v>
      </c>
      <c r="GH39" s="60">
        <v>-0.20659065447442049</v>
      </c>
      <c r="GI39" s="60">
        <v>-2.2519959896748416</v>
      </c>
      <c r="GJ39" s="60">
        <v>-5.9037848751933672E-2</v>
      </c>
      <c r="GK39" s="60">
        <v>-0.18298955523260196</v>
      </c>
      <c r="GL39" s="60">
        <v>0.65175876630400187</v>
      </c>
      <c r="GM39" s="60">
        <v>-0.93043735926795679</v>
      </c>
      <c r="GN39" s="60">
        <v>-0.77209369778873227</v>
      </c>
      <c r="GO39" s="60">
        <v>-0.10855988060382651</v>
      </c>
      <c r="GP39" s="60">
        <v>-1.1593321713565139</v>
      </c>
      <c r="GQ39" s="60">
        <v>-1.1593321713565483</v>
      </c>
      <c r="GR39" s="60"/>
      <c r="GS39" s="60">
        <v>-0.33593314130948171</v>
      </c>
      <c r="GT39" s="60">
        <v>-0.17637740502778049</v>
      </c>
      <c r="GU39" s="60">
        <v>-0.1035503293350378</v>
      </c>
      <c r="GV39" s="60">
        <v>1.5898753330640536</v>
      </c>
      <c r="GW39" s="60">
        <v>0.14482155902416505</v>
      </c>
      <c r="GX39" s="60">
        <v>-0.39956269036874936</v>
      </c>
      <c r="GY39" s="60">
        <v>-2.8262726492742345E-2</v>
      </c>
      <c r="GZ39" s="60">
        <v>-4.384908200567542E-4</v>
      </c>
      <c r="HA39" s="60">
        <v>-0.3937543307550106</v>
      </c>
      <c r="HB39" s="60">
        <v>-0.17347765690193334</v>
      </c>
      <c r="HC39" s="60">
        <v>-1.1730707453945022</v>
      </c>
      <c r="HD39" s="60">
        <v>-9.0281409592269952E-3</v>
      </c>
      <c r="HE39" s="60">
        <v>-0.10057340608024588</v>
      </c>
      <c r="HF39" s="43">
        <v>-11.860131917672796</v>
      </c>
      <c r="HG39" s="43"/>
      <c r="HH39" s="43">
        <v>-5.4031467121245917</v>
      </c>
      <c r="HI39" s="43">
        <v>-0.88064940324660357</v>
      </c>
      <c r="HJ39" s="43">
        <v>-0.36599022311421031</v>
      </c>
      <c r="HK39" s="43">
        <v>2.5812431738633226</v>
      </c>
      <c r="HL39" s="43">
        <v>0.2897025302453588</v>
      </c>
      <c r="HM39" s="43">
        <v>-4.2895170016560105</v>
      </c>
      <c r="HN39" s="64">
        <v>-4.5853148121852802E-2</v>
      </c>
      <c r="HO39" s="43">
        <v>2.6712876510400191E-2</v>
      </c>
      <c r="HP39" s="43">
        <v>-1.2161687597273367</v>
      </c>
      <c r="HQ39" s="43">
        <v>-0.20481864774241759</v>
      </c>
      <c r="HR39" s="43">
        <v>-2.0022732054461612</v>
      </c>
      <c r="HS39" s="43">
        <v>-0.15459204068396742</v>
      </c>
      <c r="HT39" s="43">
        <v>-0.19478135642872729</v>
      </c>
      <c r="HU39" s="61">
        <v>14481</v>
      </c>
      <c r="HV39" s="61">
        <v>86876</v>
      </c>
      <c r="HW39" s="60">
        <v>-36.775235766678307</v>
      </c>
      <c r="HX39" s="60">
        <v>-37.55049815259428</v>
      </c>
      <c r="HY39" s="61">
        <v>51917</v>
      </c>
      <c r="HZ39" s="61">
        <v>256332</v>
      </c>
      <c r="IA39" s="60">
        <v>-7.1418350921123253</v>
      </c>
      <c r="IB39" s="60">
        <v>-26.087357700603221</v>
      </c>
    </row>
    <row r="40" spans="1:236" x14ac:dyDescent="0.25">
      <c r="A40" s="41">
        <v>2020</v>
      </c>
      <c r="B40" s="41" t="s">
        <v>168</v>
      </c>
      <c r="C40" s="57">
        <v>97.086403366953093</v>
      </c>
      <c r="D40" s="57">
        <v>86.352923270778888</v>
      </c>
      <c r="E40" s="57">
        <v>82.767565308551255</v>
      </c>
      <c r="F40" s="57">
        <v>91.367118714362888</v>
      </c>
      <c r="G40" s="57">
        <v>92.98624287423938</v>
      </c>
      <c r="H40" s="57">
        <v>92.986242874239352</v>
      </c>
      <c r="I40" s="57">
        <v>93.38082891338955</v>
      </c>
      <c r="J40" s="57">
        <v>88.713507960674065</v>
      </c>
      <c r="K40" s="57">
        <v>92.861663461382022</v>
      </c>
      <c r="L40" s="57">
        <v>90.748335721901213</v>
      </c>
      <c r="M40" s="57">
        <v>100.7670408647169</v>
      </c>
      <c r="N40" s="57">
        <v>97.394761127280475</v>
      </c>
      <c r="O40" s="57">
        <v>88.380042843355255</v>
      </c>
      <c r="P40" s="57">
        <v>87.304738068525069</v>
      </c>
      <c r="Q40" s="57">
        <v>90.901443992709943</v>
      </c>
      <c r="R40" s="57">
        <v>90.647530323940757</v>
      </c>
      <c r="S40" s="57">
        <v>78.777261987198969</v>
      </c>
      <c r="T40" s="57">
        <v>71.228348915500547</v>
      </c>
      <c r="U40" s="57">
        <v>99.626269909435507</v>
      </c>
      <c r="V40" s="57">
        <v>81.765464109927549</v>
      </c>
      <c r="W40" s="57">
        <v>96.827712873723087</v>
      </c>
      <c r="X40" s="57">
        <v>99.092487928618851</v>
      </c>
      <c r="Y40" s="58">
        <v>85.89618945569525</v>
      </c>
      <c r="Z40" s="58">
        <v>86.527932657787801</v>
      </c>
      <c r="AA40" s="58">
        <v>69.275221675936947</v>
      </c>
      <c r="AB40" s="58">
        <v>83.804084141917116</v>
      </c>
      <c r="AC40" s="58">
        <v>93.865498150107825</v>
      </c>
      <c r="AD40" s="58">
        <v>95.396970232674192</v>
      </c>
      <c r="AE40" s="58">
        <v>113.73581569005292</v>
      </c>
      <c r="AF40" s="58">
        <v>83.451423667854826</v>
      </c>
      <c r="AG40" s="58">
        <v>81.112611425121287</v>
      </c>
      <c r="AH40" s="58">
        <v>98.500523694954495</v>
      </c>
      <c r="AI40" s="58">
        <v>95.155982639391837</v>
      </c>
      <c r="AJ40" s="58">
        <v>62.879310255956412</v>
      </c>
      <c r="AK40" s="58">
        <v>45.403101030918421</v>
      </c>
      <c r="AL40" s="58">
        <v>95.849064910866815</v>
      </c>
      <c r="AM40" s="58">
        <v>59.555461840807325</v>
      </c>
      <c r="AN40" s="59">
        <v>86.291927438167804</v>
      </c>
      <c r="AO40" s="59">
        <v>88.934468662922455</v>
      </c>
      <c r="AP40" s="59">
        <v>72.279044111149418</v>
      </c>
      <c r="AQ40" s="59">
        <v>88.054065537712617</v>
      </c>
      <c r="AR40" s="59">
        <v>98.472310296919659</v>
      </c>
      <c r="AS40" s="59">
        <v>98.45527400214003</v>
      </c>
      <c r="AT40" s="59">
        <v>110.84354596975874</v>
      </c>
      <c r="AU40" s="59">
        <v>75.911517037161332</v>
      </c>
      <c r="AV40" s="59">
        <v>85.32760719633032</v>
      </c>
      <c r="AW40" s="59">
        <v>92.537562528925903</v>
      </c>
      <c r="AX40" s="59">
        <v>97.924361581395232</v>
      </c>
      <c r="AY40" s="59">
        <v>65.433257541250569</v>
      </c>
      <c r="AZ40" s="59">
        <v>44.633140376161627</v>
      </c>
      <c r="BA40" s="59">
        <v>101.54960256604453</v>
      </c>
      <c r="BB40" s="59">
        <v>63.509227734463238</v>
      </c>
      <c r="BC40" s="60">
        <v>-3.5473099253061635</v>
      </c>
      <c r="BD40" s="60">
        <v>-11.74169392643809</v>
      </c>
      <c r="BE40" s="60">
        <v>-15.10657289092422</v>
      </c>
      <c r="BF40" s="60">
        <v>-10.053074307904586</v>
      </c>
      <c r="BG40" s="60">
        <v>-6.7458764624675034</v>
      </c>
      <c r="BH40" s="60">
        <v>-6.7458764624675593</v>
      </c>
      <c r="BI40" s="60">
        <v>-6.2754648370537129</v>
      </c>
      <c r="BJ40" s="60">
        <v>-10.935454057497507</v>
      </c>
      <c r="BK40" s="60">
        <v>-7.2795867174855307</v>
      </c>
      <c r="BL40" s="60">
        <v>-8.8412467915378929</v>
      </c>
      <c r="BM40" s="60">
        <v>0.21313253610475424</v>
      </c>
      <c r="BN40" s="60">
        <v>-3.1711677801825378</v>
      </c>
      <c r="BO40" s="60">
        <v>-12.285374237546719</v>
      </c>
      <c r="BP40" s="60">
        <v>-10.414452709883093</v>
      </c>
      <c r="BQ40" s="60">
        <v>-9.0858104318564124</v>
      </c>
      <c r="BR40" s="60">
        <v>-9.3899221743872339</v>
      </c>
      <c r="BS40" s="60">
        <v>-19.875045037371553</v>
      </c>
      <c r="BT40" s="60">
        <v>-25.201796455403034</v>
      </c>
      <c r="BU40" s="60">
        <v>-0.3809719430466707</v>
      </c>
      <c r="BV40" s="60">
        <v>-17.586061373659568</v>
      </c>
      <c r="BW40" s="60">
        <v>-3.5054293442200346</v>
      </c>
      <c r="BX40" s="60">
        <v>-1.6978536733896488</v>
      </c>
      <c r="BY40" s="60">
        <v>-16.950106398810881</v>
      </c>
      <c r="BZ40" s="60">
        <v>-15.872808791008508</v>
      </c>
      <c r="CA40" s="60">
        <v>-37.019938483136727</v>
      </c>
      <c r="CB40" s="60">
        <v>-19.112003958130064</v>
      </c>
      <c r="CC40" s="60">
        <v>-10.820563955013229</v>
      </c>
      <c r="CD40" s="60">
        <v>-3.6698931435139026</v>
      </c>
      <c r="CE40" s="60">
        <v>0.18894269849096812</v>
      </c>
      <c r="CF40" s="60">
        <v>-21.056671901845071</v>
      </c>
      <c r="CG40" s="60">
        <v>-18.75780121255891</v>
      </c>
      <c r="CH40" s="60">
        <v>4.0140502794475896</v>
      </c>
      <c r="CI40" s="60">
        <v>-7.2224032991832887</v>
      </c>
      <c r="CJ40" s="60">
        <v>-45.781759593564871</v>
      </c>
      <c r="CK40" s="60">
        <v>-48.136776585565698</v>
      </c>
      <c r="CL40" s="60">
        <v>-6.191128750701413</v>
      </c>
      <c r="CM40" s="60">
        <v>-36.764124722353245</v>
      </c>
      <c r="CN40" s="60">
        <v>-16.963981772872639</v>
      </c>
      <c r="CO40" s="60">
        <v>-13.911301392138709</v>
      </c>
      <c r="CP40" s="60">
        <v>-34.51642874423937</v>
      </c>
      <c r="CQ40" s="60">
        <v>-15.862371288439403</v>
      </c>
      <c r="CR40" s="60">
        <v>-7.0124920227464305</v>
      </c>
      <c r="CS40" s="60">
        <v>-1.3110325763944553</v>
      </c>
      <c r="CT40" s="60">
        <v>-2.0841992240128726</v>
      </c>
      <c r="CU40" s="60">
        <v>-28.630738403773893</v>
      </c>
      <c r="CV40" s="60">
        <v>-15.477674105937567</v>
      </c>
      <c r="CW40" s="60">
        <v>-1.4090524794958981</v>
      </c>
      <c r="CX40" s="60">
        <v>-4.7410027882739181</v>
      </c>
      <c r="CY40" s="60">
        <v>-43.687053404728019</v>
      </c>
      <c r="CZ40" s="60">
        <v>-49.010781168239745</v>
      </c>
      <c r="DA40" s="60">
        <v>-0.95320050505750542</v>
      </c>
      <c r="DB40" s="60">
        <v>-32.719034990466056</v>
      </c>
      <c r="DC40" s="60">
        <v>0.22813935062175883</v>
      </c>
      <c r="DD40" s="60">
        <v>-4.5215504745319546</v>
      </c>
      <c r="DE40" s="60">
        <v>-8.3284797318471941</v>
      </c>
      <c r="DF40" s="60">
        <v>-4.1825535861303447</v>
      </c>
      <c r="DG40" s="60">
        <v>-1.834347978625428</v>
      </c>
      <c r="DH40" s="60">
        <v>-1.8343479786254169</v>
      </c>
      <c r="DI40" s="60">
        <v>-1.4231191118714182</v>
      </c>
      <c r="DJ40" s="60">
        <v>-5.6692701501636638</v>
      </c>
      <c r="DK40" s="60">
        <v>-3.8569890244137262</v>
      </c>
      <c r="DL40" s="60">
        <v>-5.3298062686739422</v>
      </c>
      <c r="DM40" s="60">
        <v>3.4890381949026938</v>
      </c>
      <c r="DN40" s="60">
        <v>1.8273499116493452</v>
      </c>
      <c r="DO40" s="60">
        <v>-6.4815151002560185</v>
      </c>
      <c r="DP40" s="60">
        <v>-10.414547304170895</v>
      </c>
      <c r="DQ40" s="60">
        <v>-1.0550491638555926</v>
      </c>
      <c r="DR40" s="60">
        <v>-4.3081380304663348</v>
      </c>
      <c r="DS40" s="60">
        <v>-11.528299174776091</v>
      </c>
      <c r="DT40" s="60">
        <v>-12.263754069651622</v>
      </c>
      <c r="DU40" s="60">
        <v>7.1220049747244829E-2</v>
      </c>
      <c r="DV40" s="60">
        <v>-7.9552928684669126</v>
      </c>
      <c r="DW40" s="60">
        <v>-3.0138981982552715</v>
      </c>
      <c r="DX40" s="60">
        <v>-0.1693325665991896</v>
      </c>
      <c r="DY40" s="60">
        <v>-12.386932871112077</v>
      </c>
      <c r="DZ40" s="60">
        <v>-10.40886938051897</v>
      </c>
      <c r="EA40" s="60">
        <v>-31.320355727567183</v>
      </c>
      <c r="EB40" s="60">
        <v>-21.332812155258353</v>
      </c>
      <c r="EC40" s="60">
        <v>-21.060137891539942</v>
      </c>
      <c r="ED40" s="60">
        <v>6.2378973568040674</v>
      </c>
      <c r="EE40" s="60">
        <v>5.0825591538010473</v>
      </c>
      <c r="EF40" s="60">
        <v>-19.75735621472262</v>
      </c>
      <c r="EG40" s="60">
        <v>-25.274541335214174</v>
      </c>
      <c r="EH40" s="60">
        <v>6.21351764107827</v>
      </c>
      <c r="EI40" s="60">
        <v>-15.383648288768049</v>
      </c>
      <c r="EJ40" s="60">
        <v>-29.881955499443446</v>
      </c>
      <c r="EK40" s="60">
        <v>-46.175701397987801</v>
      </c>
      <c r="EL40" s="60">
        <v>-5.7024630612449005</v>
      </c>
      <c r="EM40" s="60">
        <v>-38.453519847303419</v>
      </c>
      <c r="EN40" s="60">
        <v>-10.815458557035084</v>
      </c>
      <c r="EO40" s="60">
        <v>-7.7606920161531363</v>
      </c>
      <c r="EP40" s="60">
        <v>-29.118286778286507</v>
      </c>
      <c r="EQ40" s="60">
        <v>-17.379164677311454</v>
      </c>
      <c r="ER40" s="60">
        <v>-17.772316223518736</v>
      </c>
      <c r="ES40" s="60">
        <v>10.239443053145592</v>
      </c>
      <c r="ET40" s="60">
        <v>3.3911106902846377</v>
      </c>
      <c r="EU40" s="60">
        <v>-22.290147874847023</v>
      </c>
      <c r="EV40" s="60">
        <v>-21.363350504375589</v>
      </c>
      <c r="EW40" s="60">
        <v>-0.12046323430812134</v>
      </c>
      <c r="EX40" s="60">
        <v>-13.38194815417989</v>
      </c>
      <c r="EY40" s="60">
        <v>-27.770848406337777</v>
      </c>
      <c r="EZ40" s="60">
        <v>-46.041816487025145</v>
      </c>
      <c r="FA40" s="60">
        <v>-1.3960786762791555</v>
      </c>
      <c r="FB40" s="60">
        <v>-35.339892178261181</v>
      </c>
      <c r="FC40" s="63">
        <v>-2.1066546344246904</v>
      </c>
      <c r="FD40" s="63">
        <v>-2.8460039917674225</v>
      </c>
      <c r="FE40" s="63">
        <v>-1.414551458580583</v>
      </c>
      <c r="FF40" s="63">
        <v>-0.31048857857830187</v>
      </c>
      <c r="FG40" s="63">
        <v>-6.6776986633509976</v>
      </c>
      <c r="FH40" s="60">
        <v>-6.6776986633511077</v>
      </c>
      <c r="FI40" s="60"/>
      <c r="FJ40" s="60">
        <v>-0.78098313610047243</v>
      </c>
      <c r="FK40" s="60">
        <v>-0.34150363751564128</v>
      </c>
      <c r="FL40" s="60">
        <v>-0.18629246249671244</v>
      </c>
      <c r="FM40" s="60">
        <v>9.6467945042321174E-2</v>
      </c>
      <c r="FN40" s="60">
        <v>-0.18304688620079787</v>
      </c>
      <c r="FO40" s="60">
        <v>-0.88812404997281713</v>
      </c>
      <c r="FP40" s="60">
        <v>-2.8945667245607935E-2</v>
      </c>
      <c r="FQ40" s="60">
        <v>-4.8518451764066717E-2</v>
      </c>
      <c r="FR40" s="60">
        <v>-1.0423476039629778</v>
      </c>
      <c r="FS40" s="60">
        <v>-0.32053501890010866</v>
      </c>
      <c r="FT40" s="60">
        <v>-2.6848447649151774</v>
      </c>
      <c r="FU40" s="60">
        <v>-5.2900343585414421E-2</v>
      </c>
      <c r="FV40" s="60">
        <v>-0.21612458573363488</v>
      </c>
      <c r="FW40" s="60">
        <v>-17.122903365115395</v>
      </c>
      <c r="FX40" s="60"/>
      <c r="FY40" s="60">
        <v>-7.087452063596654</v>
      </c>
      <c r="FZ40" s="60">
        <v>-0.74494149889796735</v>
      </c>
      <c r="GA40" s="60">
        <v>-0.17587860788120196</v>
      </c>
      <c r="GB40" s="60">
        <v>-1.1913365987851732</v>
      </c>
      <c r="GC40" s="60">
        <v>-4.8167723960351447E-2</v>
      </c>
      <c r="GD40" s="60">
        <v>-4.4722709308861912</v>
      </c>
      <c r="GE40" s="60">
        <v>-2.9388179717998852E-2</v>
      </c>
      <c r="GF40" s="60">
        <v>9.2388165048540825E-3</v>
      </c>
      <c r="GG40" s="60">
        <v>-0.49683439708201294</v>
      </c>
      <c r="GH40" s="60">
        <v>-0.41868801513558762</v>
      </c>
      <c r="GI40" s="60">
        <v>-2.125126844634075</v>
      </c>
      <c r="GJ40" s="60">
        <v>-0.17212754445891082</v>
      </c>
      <c r="GK40" s="60">
        <v>-0.16992977658412822</v>
      </c>
      <c r="GL40" s="60">
        <v>0.29129540462718018</v>
      </c>
      <c r="GM40" s="60">
        <v>-1.1735844635621888</v>
      </c>
      <c r="GN40" s="60">
        <v>-0.85468509156520101</v>
      </c>
      <c r="GO40" s="60">
        <v>-0.1332676670244563</v>
      </c>
      <c r="GP40" s="60">
        <v>-1.870241817524666</v>
      </c>
      <c r="GQ40" s="60">
        <v>-1.8702418175247113</v>
      </c>
      <c r="GR40" s="60"/>
      <c r="GS40" s="60">
        <v>-0.39586955826481912</v>
      </c>
      <c r="GT40" s="60">
        <v>-0.19121696656266779</v>
      </c>
      <c r="GU40" s="60">
        <v>-0.11385722080144356</v>
      </c>
      <c r="GV40" s="60">
        <v>1.394800564363847</v>
      </c>
      <c r="GW40" s="60">
        <v>0.1030576636060986</v>
      </c>
      <c r="GX40" s="60">
        <v>-0.4618301485893781</v>
      </c>
      <c r="GY40" s="60">
        <v>-2.8350435341454289E-2</v>
      </c>
      <c r="GZ40" s="60">
        <v>-6.7915662058768396E-3</v>
      </c>
      <c r="HA40" s="60">
        <v>-0.47509756037802986</v>
      </c>
      <c r="HB40" s="60">
        <v>-0.19239477514159631</v>
      </c>
      <c r="HC40" s="60">
        <v>-1.3729615421895491</v>
      </c>
      <c r="HD40" s="60">
        <v>-1.5597905184127792E-2</v>
      </c>
      <c r="HE40" s="60">
        <v>-0.11413236683571418</v>
      </c>
      <c r="HF40" s="43">
        <v>-12.587526132472108</v>
      </c>
      <c r="HG40" s="43"/>
      <c r="HH40" s="43">
        <v>-5.6337748345045302</v>
      </c>
      <c r="HI40" s="43">
        <v>-0.86312406414034548</v>
      </c>
      <c r="HJ40" s="43">
        <v>-0.33958251482972807</v>
      </c>
      <c r="HK40" s="43">
        <v>2.0589594179365718</v>
      </c>
      <c r="HL40" s="43">
        <v>0.2436119310633216</v>
      </c>
      <c r="HM40" s="43">
        <v>-4.3153367406764174</v>
      </c>
      <c r="HN40" s="64">
        <v>-4.361965533323095E-2</v>
      </c>
      <c r="HO40" s="43">
        <v>2.4489994036242971E-2</v>
      </c>
      <c r="HP40" s="43">
        <v>-1.1155822367012869</v>
      </c>
      <c r="HQ40" s="43">
        <v>-0.23578395782017672</v>
      </c>
      <c r="HR40" s="43">
        <v>-2.0196890466028918</v>
      </c>
      <c r="HS40" s="43">
        <v>-0.15639925357309281</v>
      </c>
      <c r="HT40" s="43">
        <v>-0.1916951713265449</v>
      </c>
      <c r="HU40" s="61">
        <v>13226</v>
      </c>
      <c r="HV40" s="61">
        <v>100102</v>
      </c>
      <c r="HW40" s="60">
        <v>-43.248229993563612</v>
      </c>
      <c r="HX40" s="60">
        <v>-38.368048073193407</v>
      </c>
      <c r="HY40" s="61">
        <v>45354</v>
      </c>
      <c r="HZ40" s="61">
        <v>301686</v>
      </c>
      <c r="IA40" s="60">
        <v>-16.927980071800132</v>
      </c>
      <c r="IB40" s="60">
        <v>-24.841554559043345</v>
      </c>
    </row>
    <row r="41" spans="1:236" x14ac:dyDescent="0.25">
      <c r="A41" s="41">
        <v>2020</v>
      </c>
      <c r="B41" s="41" t="s">
        <v>169</v>
      </c>
      <c r="C41" s="57">
        <v>96.906282827735254</v>
      </c>
      <c r="D41" s="57">
        <v>86.912583116770776</v>
      </c>
      <c r="E41" s="57">
        <v>83.535190024199792</v>
      </c>
      <c r="F41" s="57">
        <v>93.343068036656788</v>
      </c>
      <c r="G41" s="57">
        <v>93.137071967223221</v>
      </c>
      <c r="H41" s="57">
        <v>93.137071967223179</v>
      </c>
      <c r="I41" s="57">
        <v>93.434933297851714</v>
      </c>
      <c r="J41" s="57">
        <v>88.65805779700527</v>
      </c>
      <c r="K41" s="57">
        <v>93.204866029347187</v>
      </c>
      <c r="L41" s="57">
        <v>91.859263488016296</v>
      </c>
      <c r="M41" s="57">
        <v>100.23053240075399</v>
      </c>
      <c r="N41" s="57">
        <v>98.265540332694442</v>
      </c>
      <c r="O41" s="57">
        <v>89.674042952273396</v>
      </c>
      <c r="P41" s="57">
        <v>88.443945801329065</v>
      </c>
      <c r="Q41" s="57">
        <v>90.452824898359736</v>
      </c>
      <c r="R41" s="57">
        <v>91.446968256598055</v>
      </c>
      <c r="S41" s="57">
        <v>78.283796869425558</v>
      </c>
      <c r="T41" s="57">
        <v>71.789857864931463</v>
      </c>
      <c r="U41" s="57">
        <v>100.00966613056256</v>
      </c>
      <c r="V41" s="57">
        <v>82.98925445063152</v>
      </c>
      <c r="W41" s="57">
        <v>98.263408451179913</v>
      </c>
      <c r="X41" s="57">
        <v>100.87793575755204</v>
      </c>
      <c r="Y41" s="58">
        <v>97.950847817336069</v>
      </c>
      <c r="Z41" s="58">
        <v>98.633259980340668</v>
      </c>
      <c r="AA41" s="58">
        <v>95.362455393121735</v>
      </c>
      <c r="AB41" s="58">
        <v>98.651139194269206</v>
      </c>
      <c r="AC41" s="58">
        <v>111.08997151148294</v>
      </c>
      <c r="AD41" s="58">
        <v>100.88696918301734</v>
      </c>
      <c r="AE41" s="58">
        <v>110.22257230177424</v>
      </c>
      <c r="AF41" s="58">
        <v>95.283002057896169</v>
      </c>
      <c r="AG41" s="58">
        <v>96.131938061066407</v>
      </c>
      <c r="AH41" s="58">
        <v>110.34992203030004</v>
      </c>
      <c r="AI41" s="58">
        <v>107.62390022161053</v>
      </c>
      <c r="AJ41" s="58">
        <v>77.747303536715279</v>
      </c>
      <c r="AK41" s="58">
        <v>70.83512281473952</v>
      </c>
      <c r="AL41" s="58">
        <v>95.00730197591011</v>
      </c>
      <c r="AM41" s="58">
        <v>81.864210510149178</v>
      </c>
      <c r="AN41" s="59">
        <v>98.634230638004823</v>
      </c>
      <c r="AO41" s="59">
        <v>101.71454530401147</v>
      </c>
      <c r="AP41" s="59">
        <v>99.800332159554003</v>
      </c>
      <c r="AQ41" s="59">
        <v>103.82017510886088</v>
      </c>
      <c r="AR41" s="59">
        <v>117.04868270024453</v>
      </c>
      <c r="AS41" s="59">
        <v>104.28282470208809</v>
      </c>
      <c r="AT41" s="59">
        <v>107.93048669040475</v>
      </c>
      <c r="AU41" s="59">
        <v>86.503874377241502</v>
      </c>
      <c r="AV41" s="59">
        <v>101.26778624168666</v>
      </c>
      <c r="AW41" s="59">
        <v>102.8246067207042</v>
      </c>
      <c r="AX41" s="59">
        <v>111.18589187600863</v>
      </c>
      <c r="AY41" s="59">
        <v>81.489137149585844</v>
      </c>
      <c r="AZ41" s="59">
        <v>69.93949233610563</v>
      </c>
      <c r="BA41" s="59">
        <v>100.92112484366919</v>
      </c>
      <c r="BB41" s="59">
        <v>88.152387654900764</v>
      </c>
      <c r="BC41" s="60">
        <v>-3.8131191020590038</v>
      </c>
      <c r="BD41" s="60">
        <v>-12.374803800814306</v>
      </c>
      <c r="BE41" s="60">
        <v>-14.798040606491259</v>
      </c>
      <c r="BF41" s="60">
        <v>-8.5425129547184291</v>
      </c>
      <c r="BG41" s="60">
        <v>-7.0052769530951631</v>
      </c>
      <c r="BH41" s="60">
        <v>-7.0052769530952297</v>
      </c>
      <c r="BI41" s="60">
        <v>-6.6725315751432923</v>
      </c>
      <c r="BJ41" s="60">
        <v>-11.767171213386129</v>
      </c>
      <c r="BK41" s="60">
        <v>-6.6484141316820011</v>
      </c>
      <c r="BL41" s="60">
        <v>-7.6546961854958573</v>
      </c>
      <c r="BM41" s="60">
        <v>-0.77840892441232157</v>
      </c>
      <c r="BN41" s="60">
        <v>-2.3697573819823292</v>
      </c>
      <c r="BO41" s="60">
        <v>-10.960083006343101</v>
      </c>
      <c r="BP41" s="60">
        <v>-9.1489361702127745</v>
      </c>
      <c r="BQ41" s="60">
        <v>-11.664841182913467</v>
      </c>
      <c r="BR41" s="60">
        <v>-9.4206295737437546</v>
      </c>
      <c r="BS41" s="60">
        <v>-17.830864784540601</v>
      </c>
      <c r="BT41" s="60">
        <v>-25.134164303871685</v>
      </c>
      <c r="BU41" s="60">
        <v>-0.94731392237863421</v>
      </c>
      <c r="BV41" s="60">
        <v>-16.4241139197287</v>
      </c>
      <c r="BW41" s="60">
        <v>-1.5989191443221196</v>
      </c>
      <c r="BX41" s="60">
        <v>0.335558815556114</v>
      </c>
      <c r="BY41" s="60">
        <v>-0.6630319367395443</v>
      </c>
      <c r="BZ41" s="60">
        <v>0.48656416034131844</v>
      </c>
      <c r="CA41" s="60">
        <v>-8.239547513335399</v>
      </c>
      <c r="CB41" s="60">
        <v>-1.5925095117816701</v>
      </c>
      <c r="CC41" s="60">
        <v>9.1094387524899503</v>
      </c>
      <c r="CD41" s="60">
        <v>2.1223635994464862</v>
      </c>
      <c r="CE41" s="60">
        <v>23.989240896210283</v>
      </c>
      <c r="CF41" s="60">
        <v>-5.0597176700651447</v>
      </c>
      <c r="CG41" s="60">
        <v>-3.5348019294400235</v>
      </c>
      <c r="CH41" s="60">
        <v>20.941672546030475</v>
      </c>
      <c r="CI41" s="60">
        <v>9.7631463277997774</v>
      </c>
      <c r="CJ41" s="60">
        <v>-3.290699806726749</v>
      </c>
      <c r="CK41" s="60">
        <v>-19.484569804846974</v>
      </c>
      <c r="CL41" s="60">
        <v>-0.73294666128894681</v>
      </c>
      <c r="CM41" s="60">
        <v>-14.268094600424263</v>
      </c>
      <c r="CN41" s="60">
        <v>-0.72460551890030089</v>
      </c>
      <c r="CO41" s="60">
        <v>2.9343423977068461</v>
      </c>
      <c r="CP41" s="60">
        <v>-4.4461923759565591</v>
      </c>
      <c r="CQ41" s="60">
        <v>2.3297778785459355</v>
      </c>
      <c r="CR41" s="60">
        <v>14.086546212121265</v>
      </c>
      <c r="CS41" s="60">
        <v>4.4641036699980097</v>
      </c>
      <c r="CT41" s="60">
        <v>21.651470074392165</v>
      </c>
      <c r="CU41" s="60">
        <v>-14.741739788528719</v>
      </c>
      <c r="CV41" s="60">
        <v>0.32766109920348008</v>
      </c>
      <c r="CW41" s="60">
        <v>14.06060603845205</v>
      </c>
      <c r="CX41" s="60">
        <v>12.999632592301014</v>
      </c>
      <c r="CY41" s="60">
        <v>1.0478409203017014</v>
      </c>
      <c r="CZ41" s="60">
        <v>-20.586385119108076</v>
      </c>
      <c r="DA41" s="60">
        <v>4.6770421385885719</v>
      </c>
      <c r="DB41" s="60">
        <v>-7.9463912948322557</v>
      </c>
      <c r="DC41" s="60">
        <v>-0.22661656759394022</v>
      </c>
      <c r="DD41" s="60">
        <v>-5.4061917929814074</v>
      </c>
      <c r="DE41" s="60">
        <v>-9.0576233889385627</v>
      </c>
      <c r="DF41" s="60">
        <v>-4.6832101581883663</v>
      </c>
      <c r="DG41" s="60">
        <v>-2.4168064770237585</v>
      </c>
      <c r="DH41" s="60">
        <v>-2.4168064770237585</v>
      </c>
      <c r="DI41" s="60">
        <v>-2.0147007684484963</v>
      </c>
      <c r="DJ41" s="60">
        <v>-6.3511547235365562</v>
      </c>
      <c r="DK41" s="60">
        <v>-4.1669202047325271</v>
      </c>
      <c r="DL41" s="60">
        <v>-5.5867527503081993</v>
      </c>
      <c r="DM41" s="60">
        <v>3.006520273758162</v>
      </c>
      <c r="DN41" s="60">
        <v>1.3413976884843137</v>
      </c>
      <c r="DO41" s="60">
        <v>-6.9840078682920526</v>
      </c>
      <c r="DP41" s="60">
        <v>-10.279418446160838</v>
      </c>
      <c r="DQ41" s="60">
        <v>-2.2844089091947573</v>
      </c>
      <c r="DR41" s="60">
        <v>-4.8868697416759037</v>
      </c>
      <c r="DS41" s="60">
        <v>-12.200222310346319</v>
      </c>
      <c r="DT41" s="60">
        <v>-13.70510073435084</v>
      </c>
      <c r="DU41" s="60">
        <v>-4.3370108150164732E-2</v>
      </c>
      <c r="DV41" s="60">
        <v>-8.8977313254419261</v>
      </c>
      <c r="DW41" s="60">
        <v>-2.8563695935526212</v>
      </c>
      <c r="DX41" s="60">
        <v>-0.11254736552347433</v>
      </c>
      <c r="DY41" s="60">
        <v>-11.043125490483741</v>
      </c>
      <c r="DZ41" s="60">
        <v>-9.1560171385881901</v>
      </c>
      <c r="EA41" s="60">
        <v>-28.536257565742229</v>
      </c>
      <c r="EB41" s="60">
        <v>-19.103437922437216</v>
      </c>
      <c r="EC41" s="60">
        <v>-17.603058806126104</v>
      </c>
      <c r="ED41" s="60">
        <v>5.770367503122098</v>
      </c>
      <c r="EE41" s="60">
        <v>7.1621461408848619</v>
      </c>
      <c r="EF41" s="60">
        <v>-18.09277841699679</v>
      </c>
      <c r="EG41" s="60">
        <v>-22.850623877324928</v>
      </c>
      <c r="EH41" s="60">
        <v>7.9850712958456249</v>
      </c>
      <c r="EI41" s="60">
        <v>-12.520529876632535</v>
      </c>
      <c r="EJ41" s="60">
        <v>-27.287553901842575</v>
      </c>
      <c r="EK41" s="60">
        <v>-42.972136510644923</v>
      </c>
      <c r="EL41" s="60">
        <v>-5.1659871078248649</v>
      </c>
      <c r="EM41" s="60">
        <v>-35.711048917293944</v>
      </c>
      <c r="EN41" s="60">
        <v>-9.6457372249047051</v>
      </c>
      <c r="EO41" s="60">
        <v>-6.5182410230057659</v>
      </c>
      <c r="EP41" s="60">
        <v>-26.115224242086388</v>
      </c>
      <c r="EQ41" s="60">
        <v>-15.110919644829524</v>
      </c>
      <c r="ER41" s="60">
        <v>-14.07346886923192</v>
      </c>
      <c r="ES41" s="60">
        <v>9.5735346304418822</v>
      </c>
      <c r="ET41" s="60">
        <v>5.3908930307590364</v>
      </c>
      <c r="EU41" s="60">
        <v>-21.422215432045675</v>
      </c>
      <c r="EV41" s="60">
        <v>-18.89602425787298</v>
      </c>
      <c r="EW41" s="60">
        <v>1.540848460454014</v>
      </c>
      <c r="EX41" s="60">
        <v>-10.359657223183627</v>
      </c>
      <c r="EY41" s="60">
        <v>-24.937763125418822</v>
      </c>
      <c r="EZ41" s="60">
        <v>-42.977942216668808</v>
      </c>
      <c r="FA41" s="60">
        <v>-0.73266583625720694</v>
      </c>
      <c r="FB41" s="60">
        <v>-32.207150476656601</v>
      </c>
      <c r="FC41" s="63">
        <v>-2.3870225216006897</v>
      </c>
      <c r="FD41" s="63">
        <v>-2.9482384108912805</v>
      </c>
      <c r="FE41" s="63">
        <v>-1.364126836061349</v>
      </c>
      <c r="FF41" s="63">
        <v>-0.2535334209842281</v>
      </c>
      <c r="FG41" s="63">
        <v>-6.9529211895375465</v>
      </c>
      <c r="FH41" s="60">
        <v>-6.952921189537606</v>
      </c>
      <c r="FI41" s="60"/>
      <c r="FJ41" s="60">
        <v>-0.85466234849886435</v>
      </c>
      <c r="FK41" s="60">
        <v>-0.30583707819854095</v>
      </c>
      <c r="FL41" s="60">
        <v>-0.16720411089397605</v>
      </c>
      <c r="FM41" s="60">
        <v>-0.30076596224245838</v>
      </c>
      <c r="FN41" s="60">
        <v>-0.15062151853926556</v>
      </c>
      <c r="FO41" s="60">
        <v>-0.79887282504692303</v>
      </c>
      <c r="FP41" s="60">
        <v>-2.4417696083778848E-2</v>
      </c>
      <c r="FQ41" s="60">
        <v>-5.6243007833423224E-2</v>
      </c>
      <c r="FR41" s="60">
        <v>-1.0205035772407751</v>
      </c>
      <c r="FS41" s="60">
        <v>-0.28483156557004291</v>
      </c>
      <c r="FT41" s="60">
        <v>-2.663518024801383</v>
      </c>
      <c r="FU41" s="60">
        <v>-9.1512191220746442E-2</v>
      </c>
      <c r="FV41" s="60">
        <v>-0.23393128336742844</v>
      </c>
      <c r="FW41" s="60">
        <v>-0.78172484940692444</v>
      </c>
      <c r="FX41" s="60"/>
      <c r="FY41" s="60">
        <v>-1.5003401731303343</v>
      </c>
      <c r="FZ41" s="60">
        <v>-3.4128891627639546E-2</v>
      </c>
      <c r="GA41" s="60">
        <v>0.12486024298565412</v>
      </c>
      <c r="GB41" s="60">
        <v>0.70874432026655154</v>
      </c>
      <c r="GC41" s="60">
        <v>1.2807193001153032</v>
      </c>
      <c r="GD41" s="60">
        <v>-1.1775216028318272</v>
      </c>
      <c r="GE41" s="60">
        <v>-5.5717027493012369E-3</v>
      </c>
      <c r="GF41" s="60">
        <v>0.10824637013275221</v>
      </c>
      <c r="GG41" s="60">
        <v>0.74113677658282373</v>
      </c>
      <c r="GH41" s="60">
        <v>-2.8860014459421851E-2</v>
      </c>
      <c r="GI41" s="60">
        <v>-0.92682522244386434</v>
      </c>
      <c r="GJ41" s="60">
        <v>-3.369598588035524E-3</v>
      </c>
      <c r="GK41" s="60">
        <v>-6.8814653659584807E-2</v>
      </c>
      <c r="GL41" s="60">
        <v>-8.8130231514870441E-2</v>
      </c>
      <c r="GM41" s="60">
        <v>-1.3037664639812774</v>
      </c>
      <c r="GN41" s="60">
        <v>-0.92088289973013204</v>
      </c>
      <c r="GO41" s="60">
        <v>-0.14798381990449516</v>
      </c>
      <c r="GP41" s="60">
        <v>-2.4607634151307751</v>
      </c>
      <c r="GQ41" s="60">
        <v>-2.4607634151308093</v>
      </c>
      <c r="GR41" s="60"/>
      <c r="GS41" s="60">
        <v>-0.44693476954953065</v>
      </c>
      <c r="GT41" s="60">
        <v>-0.20332528018706089</v>
      </c>
      <c r="GU41" s="60">
        <v>-0.11979649995023756</v>
      </c>
      <c r="GV41" s="60">
        <v>1.1992748278855565</v>
      </c>
      <c r="GW41" s="60">
        <v>7.427190953836639E-2</v>
      </c>
      <c r="GX41" s="60">
        <v>-0.50222673132125795</v>
      </c>
      <c r="GY41" s="60">
        <v>-2.7898308782506081E-2</v>
      </c>
      <c r="GZ41" s="60">
        <v>-1.1616571541774472E-2</v>
      </c>
      <c r="HA41" s="60">
        <v>-0.5334484333754953</v>
      </c>
      <c r="HB41" s="60">
        <v>-0.20444042145350105</v>
      </c>
      <c r="HC41" s="60">
        <v>-1.5210014334416857</v>
      </c>
      <c r="HD41" s="60">
        <v>-2.4141487256081853E-2</v>
      </c>
      <c r="HE41" s="60">
        <v>-0.13948021569560087</v>
      </c>
      <c r="HF41" s="43">
        <v>-11.226793674523067</v>
      </c>
      <c r="HG41" s="43"/>
      <c r="HH41" s="43">
        <v>-5.1555157973840071</v>
      </c>
      <c r="HI41" s="43">
        <v>-0.77106113106245844</v>
      </c>
      <c r="HJ41" s="43">
        <v>-0.2856673011694601</v>
      </c>
      <c r="HK41" s="43">
        <v>1.9060396504218351</v>
      </c>
      <c r="HL41" s="43">
        <v>0.36243814205576946</v>
      </c>
      <c r="HM41" s="43">
        <v>-3.9569320643131727</v>
      </c>
      <c r="HN41" s="64">
        <v>-3.9264120678681472E-2</v>
      </c>
      <c r="HO41" s="43">
        <v>3.9041714529824939E-2</v>
      </c>
      <c r="HP41" s="43">
        <v>-0.90233842618593973</v>
      </c>
      <c r="HQ41" s="43">
        <v>-0.21210739414894961</v>
      </c>
      <c r="HR41" s="43">
        <v>-1.8936605709827024</v>
      </c>
      <c r="HS41" s="43">
        <v>-0.13903035140834868</v>
      </c>
      <c r="HT41" s="43">
        <v>-0.17873602419677811</v>
      </c>
      <c r="HU41" s="61">
        <v>18437</v>
      </c>
      <c r="HV41" s="61">
        <v>118539</v>
      </c>
      <c r="HW41" s="60">
        <v>-18.683015039915318</v>
      </c>
      <c r="HX41" s="60">
        <v>-35.956713418192031</v>
      </c>
      <c r="HY41" s="61">
        <v>56489</v>
      </c>
      <c r="HZ41" s="61">
        <v>358175</v>
      </c>
      <c r="IA41" s="60">
        <v>8.3493171704772209</v>
      </c>
      <c r="IB41" s="60">
        <v>-21.026114795738373</v>
      </c>
    </row>
    <row r="42" spans="1:236" x14ac:dyDescent="0.25">
      <c r="A42" s="41">
        <v>2020</v>
      </c>
      <c r="B42" s="41" t="s">
        <v>170</v>
      </c>
      <c r="C42" s="57">
        <v>97.283084999764128</v>
      </c>
      <c r="D42" s="57">
        <v>88.606224010397199</v>
      </c>
      <c r="E42" s="57">
        <v>86.235568420880966</v>
      </c>
      <c r="F42" s="57">
        <v>93.84970164772659</v>
      </c>
      <c r="G42" s="57">
        <v>94.056614053324139</v>
      </c>
      <c r="H42" s="57">
        <v>94.056614053324196</v>
      </c>
      <c r="I42" s="57">
        <v>94.369855337793808</v>
      </c>
      <c r="J42" s="57">
        <v>88.91987110816612</v>
      </c>
      <c r="K42" s="57">
        <v>93.847082740074711</v>
      </c>
      <c r="L42" s="57">
        <v>93.259342963722673</v>
      </c>
      <c r="M42" s="57">
        <v>100.15045889331692</v>
      </c>
      <c r="N42" s="57">
        <v>101.51676486595207</v>
      </c>
      <c r="O42" s="57">
        <v>90.402313202436929</v>
      </c>
      <c r="P42" s="57">
        <v>89.479589194787252</v>
      </c>
      <c r="Q42" s="57">
        <v>92.135146502173001</v>
      </c>
      <c r="R42" s="57">
        <v>93.031468517928275</v>
      </c>
      <c r="S42" s="57">
        <v>78.854754715192911</v>
      </c>
      <c r="T42" s="57">
        <v>75.322505173066375</v>
      </c>
      <c r="U42" s="57">
        <v>100.68592693648728</v>
      </c>
      <c r="V42" s="57">
        <v>83.185443713435646</v>
      </c>
      <c r="W42" s="57">
        <v>101.14081268130724</v>
      </c>
      <c r="X42" s="57">
        <v>103.77273094752636</v>
      </c>
      <c r="Y42" s="58">
        <v>105.17398739435677</v>
      </c>
      <c r="Z42" s="58">
        <v>105.59033712432502</v>
      </c>
      <c r="AA42" s="58">
        <v>101.78173798124661</v>
      </c>
      <c r="AB42" s="58">
        <v>101.79273410218603</v>
      </c>
      <c r="AC42" s="58">
        <v>113.85051504205725</v>
      </c>
      <c r="AD42" s="58">
        <v>108.13859944471216</v>
      </c>
      <c r="AE42" s="58">
        <v>116.25099217976216</v>
      </c>
      <c r="AF42" s="58">
        <v>103.61433016113646</v>
      </c>
      <c r="AG42" s="58">
        <v>95.626312073372034</v>
      </c>
      <c r="AH42" s="58">
        <v>109.49509659425402</v>
      </c>
      <c r="AI42" s="58">
        <v>116.57340456765266</v>
      </c>
      <c r="AJ42" s="58">
        <v>76.843571312675579</v>
      </c>
      <c r="AK42" s="58">
        <v>82.647843752382073</v>
      </c>
      <c r="AL42" s="58">
        <v>101.63294560727438</v>
      </c>
      <c r="AM42" s="58">
        <v>86.823800970326801</v>
      </c>
      <c r="AN42" s="59">
        <v>105.99223908848217</v>
      </c>
      <c r="AO42" s="59">
        <v>109.07548570143699</v>
      </c>
      <c r="AP42" s="59">
        <v>106.91993071810124</v>
      </c>
      <c r="AQ42" s="59">
        <v>107.68769716719002</v>
      </c>
      <c r="AR42" s="59">
        <v>120.52772541835731</v>
      </c>
      <c r="AS42" s="59">
        <v>111.74453118926681</v>
      </c>
      <c r="AT42" s="59">
        <v>113.98810139632636</v>
      </c>
      <c r="AU42" s="59">
        <v>93.909536169982985</v>
      </c>
      <c r="AV42" s="59">
        <v>101.28371673209739</v>
      </c>
      <c r="AW42" s="59">
        <v>100.91469791368843</v>
      </c>
      <c r="AX42" s="59">
        <v>121.05709306994945</v>
      </c>
      <c r="AY42" s="59">
        <v>81.454077696931478</v>
      </c>
      <c r="AZ42" s="59">
        <v>81.72631768106352</v>
      </c>
      <c r="BA42" s="59">
        <v>107.89460085969147</v>
      </c>
      <c r="BB42" s="59">
        <v>94.582519332490151</v>
      </c>
      <c r="BC42" s="60">
        <v>-3.6140299374080032</v>
      </c>
      <c r="BD42" s="60">
        <v>-12.856205506575591</v>
      </c>
      <c r="BE42" s="60">
        <v>-12.473496859486744</v>
      </c>
      <c r="BF42" s="60">
        <v>-9.0975510107320865</v>
      </c>
      <c r="BG42" s="60">
        <v>-6.8126531640228745</v>
      </c>
      <c r="BH42" s="60">
        <v>-6.8126531640228087</v>
      </c>
      <c r="BI42" s="60">
        <v>-6.5246066977979078</v>
      </c>
      <c r="BJ42" s="60">
        <v>-11.332025617052665</v>
      </c>
      <c r="BK42" s="60">
        <v>-6.4991359296733613</v>
      </c>
      <c r="BL42" s="60">
        <v>-7.0281604470052823</v>
      </c>
      <c r="BM42" s="60">
        <v>-1.4336926534485372</v>
      </c>
      <c r="BN42" s="60">
        <v>-0.69441229572703156</v>
      </c>
      <c r="BO42" s="60">
        <v>-10.305741288763448</v>
      </c>
      <c r="BP42" s="60">
        <v>-7.3954983922829616</v>
      </c>
      <c r="BQ42" s="60">
        <v>-11.237169097784982</v>
      </c>
      <c r="BR42" s="60">
        <v>-8.6866929299473377</v>
      </c>
      <c r="BS42" s="60">
        <v>-19.570312689327253</v>
      </c>
      <c r="BT42" s="60">
        <v>-23.603525235438958</v>
      </c>
      <c r="BU42" s="60">
        <v>0.49453171171067734</v>
      </c>
      <c r="BV42" s="60">
        <v>-17.740790688013497</v>
      </c>
      <c r="BW42" s="60">
        <v>1.4127462769058186</v>
      </c>
      <c r="BX42" s="60">
        <v>3.1776398599903333</v>
      </c>
      <c r="BY42" s="60">
        <v>3.4223244995437163</v>
      </c>
      <c r="BZ42" s="60">
        <v>4.4977390180435117</v>
      </c>
      <c r="CA42" s="60">
        <v>-7.1034603453108307</v>
      </c>
      <c r="CB42" s="60">
        <v>-2.332596670280318</v>
      </c>
      <c r="CC42" s="60">
        <v>12.067194758370325</v>
      </c>
      <c r="CD42" s="60">
        <v>10.403355625336053</v>
      </c>
      <c r="CE42" s="60">
        <v>23.924524336042019</v>
      </c>
      <c r="CF42" s="60">
        <v>-0.60620465565986992</v>
      </c>
      <c r="CG42" s="60">
        <v>-5.4086809151249859</v>
      </c>
      <c r="CH42" s="60">
        <v>-3.3502757986308751</v>
      </c>
      <c r="CI42" s="60">
        <v>8.9321227053474459</v>
      </c>
      <c r="CJ42" s="60">
        <v>-10.651817862643309</v>
      </c>
      <c r="CK42" s="60">
        <v>-9.2761622873247518</v>
      </c>
      <c r="CL42" s="60">
        <v>2.3488697771697487</v>
      </c>
      <c r="CM42" s="60">
        <v>-5.3487745233533834</v>
      </c>
      <c r="CN42" s="60">
        <v>3.2807583115287198</v>
      </c>
      <c r="CO42" s="60">
        <v>7.0444464723421696</v>
      </c>
      <c r="CP42" s="60">
        <v>-3.2057582360603409</v>
      </c>
      <c r="CQ42" s="60">
        <v>1.5382069951501265</v>
      </c>
      <c r="CR42" s="60">
        <v>17.169187483998272</v>
      </c>
      <c r="CS42" s="60">
        <v>12.771101376051108</v>
      </c>
      <c r="CT42" s="60">
        <v>21.902400367605534</v>
      </c>
      <c r="CU42" s="60">
        <v>-10.972874851275671</v>
      </c>
      <c r="CV42" s="60">
        <v>-1.6536973644059039</v>
      </c>
      <c r="CW42" s="60">
        <v>-9.2586191023009246</v>
      </c>
      <c r="CX42" s="60">
        <v>12.522391186984727</v>
      </c>
      <c r="CY42" s="60">
        <v>-5.868255079541262</v>
      </c>
      <c r="CZ42" s="60">
        <v>-10.421216697005686</v>
      </c>
      <c r="DA42" s="60">
        <v>7.5165495145870675</v>
      </c>
      <c r="DB42" s="60">
        <v>2.2089323123389848</v>
      </c>
      <c r="DC42" s="60">
        <v>-0.56980020679652243</v>
      </c>
      <c r="DD42" s="60">
        <v>-6.1774300492634104</v>
      </c>
      <c r="DE42" s="60">
        <v>-9.4051368144504881</v>
      </c>
      <c r="DF42" s="60">
        <v>-5.1426110935995917</v>
      </c>
      <c r="DG42" s="60">
        <v>-2.864942491889777</v>
      </c>
      <c r="DH42" s="60">
        <v>-2.8649424918897548</v>
      </c>
      <c r="DI42" s="60">
        <v>-2.4749170096960094</v>
      </c>
      <c r="DJ42" s="60">
        <v>-6.8512240645852369</v>
      </c>
      <c r="DK42" s="60">
        <v>-4.4010956612880019</v>
      </c>
      <c r="DL42" s="60">
        <v>-5.7312869671235944</v>
      </c>
      <c r="DM42" s="60">
        <v>2.5531012926798047</v>
      </c>
      <c r="DN42" s="60">
        <v>1.127185932096042</v>
      </c>
      <c r="DO42" s="60">
        <v>-7.3193375989327514</v>
      </c>
      <c r="DP42" s="60">
        <v>-10.003081031118411</v>
      </c>
      <c r="DQ42" s="60">
        <v>-3.2254400908574676</v>
      </c>
      <c r="DR42" s="60">
        <v>-5.2764410185382911</v>
      </c>
      <c r="DS42" s="60">
        <v>-12.928863039994976</v>
      </c>
      <c r="DT42" s="60">
        <v>-14.727175114395108</v>
      </c>
      <c r="DU42" s="60">
        <v>1.0650691428804038E-2</v>
      </c>
      <c r="DV42" s="60">
        <v>-9.7979124120993966</v>
      </c>
      <c r="DW42" s="60">
        <v>-2.4291979541837594</v>
      </c>
      <c r="DX42" s="60">
        <v>0.22019645323521075</v>
      </c>
      <c r="DY42" s="60">
        <v>-9.5139074220522151</v>
      </c>
      <c r="DZ42" s="60">
        <v>-7.7108362319726282</v>
      </c>
      <c r="EA42" s="60">
        <v>-26.118171714825511</v>
      </c>
      <c r="EB42" s="60">
        <v>-17.341206908128992</v>
      </c>
      <c r="EC42" s="60">
        <v>-14.558747568013054</v>
      </c>
      <c r="ED42" s="60">
        <v>6.2393714515520005</v>
      </c>
      <c r="EE42" s="60">
        <v>8.905395041738462</v>
      </c>
      <c r="EF42" s="60">
        <v>-16.252196045365942</v>
      </c>
      <c r="EG42" s="60">
        <v>-21.07827092186929</v>
      </c>
      <c r="EH42" s="60">
        <v>6.5121259030822776</v>
      </c>
      <c r="EI42" s="60">
        <v>-10.149372341045936</v>
      </c>
      <c r="EJ42" s="60">
        <v>-25.715281061032115</v>
      </c>
      <c r="EK42" s="60">
        <v>-39.247276099166108</v>
      </c>
      <c r="EL42" s="60">
        <v>-4.4090672806641589</v>
      </c>
      <c r="EM42" s="60">
        <v>-32.728557158845952</v>
      </c>
      <c r="EN42" s="60">
        <v>-8.2634812715159267</v>
      </c>
      <c r="EO42" s="60">
        <v>-5.0673168868340497</v>
      </c>
      <c r="EP42" s="60">
        <v>-23.502413298966541</v>
      </c>
      <c r="EQ42" s="60">
        <v>-13.323038194961356</v>
      </c>
      <c r="ER42" s="60">
        <v>-10.81582843127512</v>
      </c>
      <c r="ES42" s="60">
        <v>9.9019158970977017</v>
      </c>
      <c r="ET42" s="60">
        <v>7.0994948489286225</v>
      </c>
      <c r="EU42" s="60">
        <v>-20.306463928600461</v>
      </c>
      <c r="EV42" s="60">
        <v>-17.1029983285074</v>
      </c>
      <c r="EW42" s="60">
        <v>0.1771808461080937</v>
      </c>
      <c r="EX42" s="60">
        <v>-7.8124990120376658</v>
      </c>
      <c r="EY42" s="60">
        <v>-23.118161916094813</v>
      </c>
      <c r="EZ42" s="60">
        <v>-39.36859267702458</v>
      </c>
      <c r="FA42" s="60">
        <v>0.10952321823913813</v>
      </c>
      <c r="FB42" s="60">
        <v>-28.782278380824234</v>
      </c>
      <c r="FC42" s="63">
        <v>-2.3338136725604497</v>
      </c>
      <c r="FD42" s="63">
        <v>-3.134754482405715</v>
      </c>
      <c r="FE42" s="63">
        <v>-1.0737402824482052</v>
      </c>
      <c r="FF42" s="63">
        <v>-0.28315182979817238</v>
      </c>
      <c r="FG42" s="63">
        <v>-6.8254602672125424</v>
      </c>
      <c r="FH42" s="60">
        <v>-6.8254602672126286</v>
      </c>
      <c r="FI42" s="60"/>
      <c r="FJ42" s="60">
        <v>-0.84710010534120572</v>
      </c>
      <c r="FK42" s="60">
        <v>-0.29048489250306475</v>
      </c>
      <c r="FL42" s="60">
        <v>-0.14708480855244094</v>
      </c>
      <c r="FM42" s="60">
        <v>-0.56011325526266964</v>
      </c>
      <c r="FN42" s="60">
        <v>-4.3320014392707197E-2</v>
      </c>
      <c r="FO42" s="60">
        <v>-0.81970481320754685</v>
      </c>
      <c r="FP42" s="60">
        <v>-2.1523780735999431E-2</v>
      </c>
      <c r="FQ42" s="60">
        <v>-5.5035489983188454E-2</v>
      </c>
      <c r="FR42" s="60">
        <v>-0.93980463569225947</v>
      </c>
      <c r="FS42" s="60">
        <v>-0.30143816898710168</v>
      </c>
      <c r="FT42" s="60">
        <v>-2.5491407738353336</v>
      </c>
      <c r="FU42" s="60">
        <v>6.5856318155213197E-4</v>
      </c>
      <c r="FV42" s="60">
        <v>-0.25136809190066223</v>
      </c>
      <c r="FW42" s="60">
        <v>2.9668961530949169</v>
      </c>
      <c r="FX42" s="60"/>
      <c r="FY42" s="60">
        <v>-1.513021004549217</v>
      </c>
      <c r="FZ42" s="60">
        <v>-7.3854264018775387E-2</v>
      </c>
      <c r="GA42" s="60">
        <v>0.17066096356590163</v>
      </c>
      <c r="GB42" s="60">
        <v>3.2564921300724721</v>
      </c>
      <c r="GC42" s="60">
        <v>1.2860536821020301</v>
      </c>
      <c r="GD42" s="60">
        <v>-0.33993443763523856</v>
      </c>
      <c r="GE42" s="60">
        <v>-9.1092683666648931E-3</v>
      </c>
      <c r="GF42" s="60">
        <v>-3.4169219871915124E-2</v>
      </c>
      <c r="GG42" s="60">
        <v>0.68469367775366141</v>
      </c>
      <c r="GH42" s="60">
        <v>-7.9273170885990549E-2</v>
      </c>
      <c r="GI42" s="60">
        <v>-0.40019225651576862</v>
      </c>
      <c r="GJ42" s="60">
        <v>4.2272803248916323E-2</v>
      </c>
      <c r="GK42" s="60">
        <v>-2.3723481804493893E-2</v>
      </c>
      <c r="GL42" s="60">
        <v>-0.33192092488743086</v>
      </c>
      <c r="GM42" s="60">
        <v>-1.4917948626423825</v>
      </c>
      <c r="GN42" s="60">
        <v>-0.9375481073563654</v>
      </c>
      <c r="GO42" s="60">
        <v>-0.15912235999923982</v>
      </c>
      <c r="GP42" s="60">
        <v>-2.9203862548854187</v>
      </c>
      <c r="GQ42" s="60">
        <v>-2.920386254885488</v>
      </c>
      <c r="GR42" s="60"/>
      <c r="GS42" s="60">
        <v>-0.51075898801828823</v>
      </c>
      <c r="GT42" s="60">
        <v>-0.21208877951462896</v>
      </c>
      <c r="GU42" s="60">
        <v>-0.12261384305107892</v>
      </c>
      <c r="GV42" s="60">
        <v>1.0209134626253282</v>
      </c>
      <c r="GW42" s="60">
        <v>6.2734457565618337E-2</v>
      </c>
      <c r="GX42" s="60">
        <v>-0.53349738398292457</v>
      </c>
      <c r="GY42" s="60">
        <v>-2.7246898420803353E-2</v>
      </c>
      <c r="GZ42" s="60">
        <v>-1.6037380129556439E-2</v>
      </c>
      <c r="HA42" s="60">
        <v>-0.57543787370094568</v>
      </c>
      <c r="HB42" s="60">
        <v>-0.20930785817813449</v>
      </c>
      <c r="HC42" s="60">
        <v>-1.6262940757208011</v>
      </c>
      <c r="HD42" s="60">
        <v>-1.997690749035554E-2</v>
      </c>
      <c r="HE42" s="60">
        <v>-0.15077418686891736</v>
      </c>
      <c r="HF42" s="43">
        <v>-9.7728280030974393</v>
      </c>
      <c r="HG42" s="43"/>
      <c r="HH42" s="43">
        <v>-4.8014789842091483</v>
      </c>
      <c r="HI42" s="43">
        <v>-0.70353202407676985</v>
      </c>
      <c r="HJ42" s="43">
        <v>-0.23806197664618609</v>
      </c>
      <c r="HK42" s="43">
        <v>2.0399877375575155</v>
      </c>
      <c r="HL42" s="43">
        <v>0.45732178559151376</v>
      </c>
      <c r="HM42" s="43">
        <v>-3.5670844941806985</v>
      </c>
      <c r="HN42" s="64">
        <v>-3.6336192645519134E-2</v>
      </c>
      <c r="HO42" s="43">
        <v>3.1310114480413945E-2</v>
      </c>
      <c r="HP42" s="43">
        <v>-0.73434427943613867</v>
      </c>
      <c r="HQ42" s="43">
        <v>-0.20119430055479379</v>
      </c>
      <c r="HR42" s="43">
        <v>-1.7358122109324732</v>
      </c>
      <c r="HS42" s="43">
        <v>-0.12123557249029854</v>
      </c>
      <c r="HT42" s="43">
        <v>-0.16236760555485688</v>
      </c>
      <c r="HU42" s="61">
        <v>20886</v>
      </c>
      <c r="HV42" s="61">
        <v>139425</v>
      </c>
      <c r="HW42" s="60">
        <v>-12.57429886982001</v>
      </c>
      <c r="HX42" s="60">
        <v>-33.283727785168104</v>
      </c>
      <c r="HY42" s="61">
        <v>56564</v>
      </c>
      <c r="HZ42" s="61">
        <v>414739</v>
      </c>
      <c r="IA42" s="60">
        <v>8.424543311161802</v>
      </c>
      <c r="IB42" s="60">
        <v>-17.98795740599757</v>
      </c>
    </row>
    <row r="43" spans="1:236" x14ac:dyDescent="0.25">
      <c r="A43" s="41">
        <v>2020</v>
      </c>
      <c r="B43" s="41" t="s">
        <v>171</v>
      </c>
      <c r="C43" s="57">
        <v>97.971255310992731</v>
      </c>
      <c r="D43" s="57">
        <v>92.176685413585886</v>
      </c>
      <c r="E43" s="57">
        <v>91.117622953001273</v>
      </c>
      <c r="F43" s="57">
        <v>93.455945961726343</v>
      </c>
      <c r="G43" s="57">
        <v>95.803025539463277</v>
      </c>
      <c r="H43" s="57">
        <v>95.803025539463277</v>
      </c>
      <c r="I43" s="57">
        <v>96.26560937383185</v>
      </c>
      <c r="J43" s="57">
        <v>90.021325894573735</v>
      </c>
      <c r="K43" s="57">
        <v>94.196716319109228</v>
      </c>
      <c r="L43" s="57">
        <v>94.189824087388018</v>
      </c>
      <c r="M43" s="57">
        <v>100.2998561321846</v>
      </c>
      <c r="N43" s="57">
        <v>107.10110977023733</v>
      </c>
      <c r="O43" s="57">
        <v>90.37693308792241</v>
      </c>
      <c r="P43" s="57">
        <v>89.89384655217053</v>
      </c>
      <c r="Q43" s="57">
        <v>94.153932426748909</v>
      </c>
      <c r="R43" s="57">
        <v>94.824917833624284</v>
      </c>
      <c r="S43" s="57">
        <v>80.573052277459425</v>
      </c>
      <c r="T43" s="57">
        <v>83.752811589033556</v>
      </c>
      <c r="U43" s="57">
        <v>101.4954093996637</v>
      </c>
      <c r="V43" s="57">
        <v>85.220309177151051</v>
      </c>
      <c r="W43" s="57">
        <v>102.03915530994135</v>
      </c>
      <c r="X43" s="57">
        <v>104.54521393107454</v>
      </c>
      <c r="Y43" s="58">
        <v>112.3332892000779</v>
      </c>
      <c r="Z43" s="58">
        <v>116.46150098194749</v>
      </c>
      <c r="AA43" s="58">
        <v>106.03859738979256</v>
      </c>
      <c r="AB43" s="58">
        <v>101.16889046528328</v>
      </c>
      <c r="AC43" s="58">
        <v>108.06236040810622</v>
      </c>
      <c r="AD43" s="58">
        <v>110.76054110957412</v>
      </c>
      <c r="AE43" s="58">
        <v>170.09148141550637</v>
      </c>
      <c r="AF43" s="58">
        <v>96.27342479106062</v>
      </c>
      <c r="AG43" s="58">
        <v>91.518412811839895</v>
      </c>
      <c r="AH43" s="58">
        <v>181.39688801077963</v>
      </c>
      <c r="AI43" s="58">
        <v>132.78810696395325</v>
      </c>
      <c r="AJ43" s="58">
        <v>95.978316281227606</v>
      </c>
      <c r="AK43" s="58">
        <v>118.8115177549433</v>
      </c>
      <c r="AL43" s="58">
        <v>102.0079581543165</v>
      </c>
      <c r="AM43" s="58">
        <v>97.441951300895539</v>
      </c>
      <c r="AN43" s="59">
        <v>112.39599339398387</v>
      </c>
      <c r="AO43" s="59">
        <v>118.86779746616686</v>
      </c>
      <c r="AP43" s="59">
        <v>111.68935953800221</v>
      </c>
      <c r="AQ43" s="59">
        <v>107.00452826644704</v>
      </c>
      <c r="AR43" s="59">
        <v>114.71971088229354</v>
      </c>
      <c r="AS43" s="59">
        <v>113.85360348315581</v>
      </c>
      <c r="AT43" s="59">
        <v>160.8994351859761</v>
      </c>
      <c r="AU43" s="59">
        <v>87.079484247960366</v>
      </c>
      <c r="AV43" s="59">
        <v>96.885554528181956</v>
      </c>
      <c r="AW43" s="59">
        <v>158.30801255183044</v>
      </c>
      <c r="AX43" s="59">
        <v>137.0208065795419</v>
      </c>
      <c r="AY43" s="59">
        <v>101.62200230522851</v>
      </c>
      <c r="AZ43" s="59">
        <v>113.08128855286026</v>
      </c>
      <c r="BA43" s="59">
        <v>108.34465612775487</v>
      </c>
      <c r="BB43" s="59">
        <v>106.02471705298824</v>
      </c>
      <c r="BC43" s="60">
        <v>-3.5130091859113088</v>
      </c>
      <c r="BD43" s="60">
        <v>-11.612007356235321</v>
      </c>
      <c r="BE43" s="60">
        <v>-14.29660128304625</v>
      </c>
      <c r="BF43" s="60">
        <v>-9.013591959027444</v>
      </c>
      <c r="BG43" s="60">
        <v>-6.7072976036787635</v>
      </c>
      <c r="BH43" s="60">
        <v>-6.7072976036787635</v>
      </c>
      <c r="BI43" s="60">
        <v>-6.4069543950987633</v>
      </c>
      <c r="BJ43" s="60">
        <v>-10.540404262591318</v>
      </c>
      <c r="BK43" s="60">
        <v>-6.0226434944689933</v>
      </c>
      <c r="BL43" s="60">
        <v>-5.4480822392538926</v>
      </c>
      <c r="BM43" s="60">
        <v>-1.1525047108267517</v>
      </c>
      <c r="BN43" s="60">
        <v>-2.607909799027408</v>
      </c>
      <c r="BO43" s="60">
        <v>-10.448407200949905</v>
      </c>
      <c r="BP43" s="60">
        <v>-6.2634989200863966</v>
      </c>
      <c r="BQ43" s="60">
        <v>-11.116993118051887</v>
      </c>
      <c r="BR43" s="60">
        <v>-8.4217351141148367</v>
      </c>
      <c r="BS43" s="60">
        <v>-20.779065599158507</v>
      </c>
      <c r="BT43" s="60">
        <v>-22.546876417272475</v>
      </c>
      <c r="BU43" s="60">
        <v>0.63596377119981007</v>
      </c>
      <c r="BV43" s="60">
        <v>-16.053310708428072</v>
      </c>
      <c r="BW43" s="60">
        <v>2.5743985470640052</v>
      </c>
      <c r="BX43" s="60">
        <v>4.1000366942774313</v>
      </c>
      <c r="BY43" s="60">
        <v>5.0061318905707974</v>
      </c>
      <c r="BZ43" s="60">
        <v>7.3083061327890331</v>
      </c>
      <c r="CA43" s="60">
        <v>-5.113098904840518</v>
      </c>
      <c r="CB43" s="60">
        <v>0.42115416212511469</v>
      </c>
      <c r="CC43" s="60">
        <v>11.372490046025874</v>
      </c>
      <c r="CD43" s="60">
        <v>8.8209741290409482</v>
      </c>
      <c r="CE43" s="60">
        <v>32.147802872935813</v>
      </c>
      <c r="CF43" s="60">
        <v>-4.6281947138882895</v>
      </c>
      <c r="CG43" s="60">
        <v>-7.1032981087856157</v>
      </c>
      <c r="CH43" s="60">
        <v>34.365979692927539</v>
      </c>
      <c r="CI43" s="60">
        <v>15.391046433523204</v>
      </c>
      <c r="CJ43" s="60">
        <v>-9.0287732689922287</v>
      </c>
      <c r="CK43" s="60">
        <v>0.82077481976516875</v>
      </c>
      <c r="CL43" s="60">
        <v>3.7394786657948931</v>
      </c>
      <c r="CM43" s="60">
        <v>-5.7706910599276462</v>
      </c>
      <c r="CN43" s="60">
        <v>4.1228343660459688</v>
      </c>
      <c r="CO43" s="60">
        <v>8.6211567267960643</v>
      </c>
      <c r="CP43" s="60">
        <v>-1.0204857412997814</v>
      </c>
      <c r="CQ43" s="60">
        <v>4.2246364995964791</v>
      </c>
      <c r="CR43" s="60">
        <v>16.536509417810418</v>
      </c>
      <c r="CS43" s="60">
        <v>10.630115326671884</v>
      </c>
      <c r="CT43" s="60">
        <v>25.645582915103503</v>
      </c>
      <c r="CU43" s="60">
        <v>-14.758676347542277</v>
      </c>
      <c r="CV43" s="60">
        <v>-3.6481406819693252</v>
      </c>
      <c r="CW43" s="60">
        <v>20.044338829989705</v>
      </c>
      <c r="CX43" s="60">
        <v>18.243589411416437</v>
      </c>
      <c r="CY43" s="60">
        <v>-4.4389696000939782</v>
      </c>
      <c r="CZ43" s="60">
        <v>-4.2877206098152598</v>
      </c>
      <c r="DA43" s="60">
        <v>8.8129827191694154</v>
      </c>
      <c r="DB43" s="60">
        <v>1.4442893911529309</v>
      </c>
      <c r="DC43" s="60">
        <v>-0.84202978804834849</v>
      </c>
      <c r="DD43" s="60">
        <v>-6.6990720921242808</v>
      </c>
      <c r="DE43" s="60">
        <v>-9.8890070441576601</v>
      </c>
      <c r="DF43" s="60">
        <v>-5.5058002800413615</v>
      </c>
      <c r="DG43" s="60">
        <v>-3.2260235312723151</v>
      </c>
      <c r="DH43" s="60">
        <v>-3.2260235312723151</v>
      </c>
      <c r="DI43" s="60">
        <v>-2.8452125586556631</v>
      </c>
      <c r="DJ43" s="60">
        <v>-7.1888654219950059</v>
      </c>
      <c r="DK43" s="60">
        <v>-4.5488736367915834</v>
      </c>
      <c r="DL43" s="60">
        <v>-5.7056391847897565</v>
      </c>
      <c r="DM43" s="60">
        <v>2.2101815901184763</v>
      </c>
      <c r="DN43" s="60">
        <v>0.74739527495655267</v>
      </c>
      <c r="DO43" s="60">
        <v>-7.6065954914598333</v>
      </c>
      <c r="DP43" s="60">
        <v>-9.6783269248804196</v>
      </c>
      <c r="DQ43" s="60">
        <v>-3.9899482024719157</v>
      </c>
      <c r="DR43" s="60">
        <v>-5.5732467291846994</v>
      </c>
      <c r="DS43" s="60">
        <v>-13.659089424960358</v>
      </c>
      <c r="DT43" s="60">
        <v>-15.522645850176108</v>
      </c>
      <c r="DU43" s="60">
        <v>6.8062074381392001E-2</v>
      </c>
      <c r="DV43" s="60">
        <v>-10.377878996378298</v>
      </c>
      <c r="DW43" s="60">
        <v>-1.9751262057025598</v>
      </c>
      <c r="DX43" s="60">
        <v>0.57605592578917619</v>
      </c>
      <c r="DY43" s="60">
        <v>-8.0607604067599041</v>
      </c>
      <c r="DZ43" s="60">
        <v>-6.1776859286621804</v>
      </c>
      <c r="EA43" s="60">
        <v>-23.950465438872836</v>
      </c>
      <c r="EB43" s="60">
        <v>-15.703442281018031</v>
      </c>
      <c r="EC43" s="60">
        <v>-12.244390583570052</v>
      </c>
      <c r="ED43" s="60">
        <v>6.4850913615538186</v>
      </c>
      <c r="EE43" s="60">
        <v>11.80779986481577</v>
      </c>
      <c r="EF43" s="60">
        <v>-15.177017927724268</v>
      </c>
      <c r="EG43" s="60">
        <v>-19.819109291897441</v>
      </c>
      <c r="EH43" s="60">
        <v>10.24686034691884</v>
      </c>
      <c r="EI43" s="60">
        <v>-7.4362049728685093</v>
      </c>
      <c r="EJ43" s="60">
        <v>-23.981645630593928</v>
      </c>
      <c r="EK43" s="60">
        <v>-34.234444934033704</v>
      </c>
      <c r="EL43" s="60">
        <v>-3.6700442935577948</v>
      </c>
      <c r="EM43" s="60">
        <v>-30.040944511915303</v>
      </c>
      <c r="EN43" s="60">
        <v>-7.0111778641547273</v>
      </c>
      <c r="EO43" s="60">
        <v>-3.6567023006883637</v>
      </c>
      <c r="EP43" s="60">
        <v>-21.156442385409246</v>
      </c>
      <c r="EQ43" s="60">
        <v>-11.670654459721707</v>
      </c>
      <c r="ER43" s="60">
        <v>-8.3341526744329926</v>
      </c>
      <c r="ES43" s="60">
        <v>9.9721001418073829</v>
      </c>
      <c r="ET43" s="60">
        <v>9.4015143002542203</v>
      </c>
      <c r="EU43" s="60">
        <v>-19.786539349571118</v>
      </c>
      <c r="EV43" s="60">
        <v>-15.862804539255981</v>
      </c>
      <c r="EW43" s="60">
        <v>2.7645416523407684</v>
      </c>
      <c r="EX43" s="60">
        <v>-5.0228556848737167</v>
      </c>
      <c r="EY43" s="60">
        <v>-21.157652264676628</v>
      </c>
      <c r="EZ43" s="60">
        <v>-34.964430339532996</v>
      </c>
      <c r="FA43" s="60">
        <v>0.91006967711817488</v>
      </c>
      <c r="FB43" s="60">
        <v>-25.728265365542679</v>
      </c>
      <c r="FC43" s="63">
        <v>-2.0235335085045159</v>
      </c>
      <c r="FD43" s="63">
        <v>-2.9445072466501485</v>
      </c>
      <c r="FE43" s="63">
        <v>-1.2263863052052053</v>
      </c>
      <c r="FF43" s="63">
        <v>-0.2708227085245492</v>
      </c>
      <c r="FG43" s="63">
        <v>-6.4652497688844184</v>
      </c>
      <c r="FH43" s="60">
        <v>-6.4652497688844592</v>
      </c>
      <c r="FI43" s="60"/>
      <c r="FJ43" s="60">
        <v>-0.80453918284486148</v>
      </c>
      <c r="FK43" s="60">
        <v>-0.26523259346945754</v>
      </c>
      <c r="FL43" s="60">
        <v>-0.10549027717724388</v>
      </c>
      <c r="FM43" s="60">
        <v>-0.36759762737805246</v>
      </c>
      <c r="FN43" s="60">
        <v>-0.2152824146408519</v>
      </c>
      <c r="FO43" s="60">
        <v>-0.70065180472255117</v>
      </c>
      <c r="FP43" s="60">
        <v>-1.7694445038974205E-2</v>
      </c>
      <c r="FQ43" s="60">
        <v>-5.5228116333767951E-2</v>
      </c>
      <c r="FR43" s="60">
        <v>-0.90027087170440989</v>
      </c>
      <c r="FS43" s="60">
        <v>-0.30173595289920963</v>
      </c>
      <c r="FT43" s="60">
        <v>-2.4928111680929401</v>
      </c>
      <c r="FU43" s="60">
        <v>-5.3214141101494694E-3</v>
      </c>
      <c r="FV43" s="60">
        <v>-0.23339390047199024</v>
      </c>
      <c r="FW43" s="60">
        <v>4.1475288674912045</v>
      </c>
      <c r="FX43" s="60"/>
      <c r="FY43" s="60">
        <v>-1.6482556625365588</v>
      </c>
      <c r="FZ43" s="60">
        <v>3.986714338587434E-2</v>
      </c>
      <c r="GA43" s="60">
        <v>0.1619624810638764</v>
      </c>
      <c r="GB43" s="60">
        <v>2.7268983936860947</v>
      </c>
      <c r="GC43" s="60">
        <v>2.3950055726908537</v>
      </c>
      <c r="GD43" s="60">
        <v>-1.0896832357726911</v>
      </c>
      <c r="GE43" s="60">
        <v>-8.6983098059092798E-3</v>
      </c>
      <c r="GF43" s="60">
        <v>0.24472704900284839</v>
      </c>
      <c r="GG43" s="60">
        <v>1.2848501371693573</v>
      </c>
      <c r="GH43" s="60">
        <v>-7.7267094541211598E-2</v>
      </c>
      <c r="GI43" s="60">
        <v>5.2964407472116885E-2</v>
      </c>
      <c r="GJ43" s="60">
        <v>9.3255477315405441E-2</v>
      </c>
      <c r="GK43" s="60">
        <v>-2.809749163885214E-2</v>
      </c>
      <c r="GL43" s="60">
        <v>-0.45783899920531163</v>
      </c>
      <c r="GM43" s="60">
        <v>-1.6564905227087454</v>
      </c>
      <c r="GN43" s="60">
        <v>-0.96518122019512709</v>
      </c>
      <c r="GO43" s="60">
        <v>-0.16815151046416904</v>
      </c>
      <c r="GP43" s="60">
        <v>-3.2476622525733529</v>
      </c>
      <c r="GQ43" s="60">
        <v>-3.247662252573416</v>
      </c>
      <c r="GR43" s="60"/>
      <c r="GS43" s="60">
        <v>-0.54994022926836705</v>
      </c>
      <c r="GT43" s="60">
        <v>-0.21698444000973371</v>
      </c>
      <c r="GU43" s="60">
        <v>-0.12043359106937732</v>
      </c>
      <c r="GV43" s="60">
        <v>0.89112163925398091</v>
      </c>
      <c r="GW43" s="60">
        <v>3.6657183130446226E-2</v>
      </c>
      <c r="GX43" s="60">
        <v>-0.53804882710288116</v>
      </c>
      <c r="GY43" s="60">
        <v>-2.6348921756313887E-2</v>
      </c>
      <c r="GZ43" s="60">
        <v>-2.0013112326360577E-2</v>
      </c>
      <c r="HA43" s="60">
        <v>-0.6049852495219401</v>
      </c>
      <c r="HB43" s="60">
        <v>-0.21812263109016505</v>
      </c>
      <c r="HC43" s="60">
        <v>-1.7035282248983541</v>
      </c>
      <c r="HD43" s="60">
        <v>-1.8500375113759827E-2</v>
      </c>
      <c r="HE43" s="60">
        <v>-0.15853547280058977</v>
      </c>
      <c r="HF43" s="43">
        <v>-8.3726968541362403</v>
      </c>
      <c r="HG43" s="43"/>
      <c r="HH43" s="43">
        <v>-4.4846053705202795</v>
      </c>
      <c r="HI43" s="43">
        <v>-0.62935523997724585</v>
      </c>
      <c r="HJ43" s="43">
        <v>-0.19861083497293505</v>
      </c>
      <c r="HK43" s="43">
        <v>2.1087831696788033</v>
      </c>
      <c r="HL43" s="43">
        <v>0.65567695655445635</v>
      </c>
      <c r="HM43" s="43">
        <v>-3.3190775958908305</v>
      </c>
      <c r="HN43" s="64">
        <v>-3.3574002638667305E-2</v>
      </c>
      <c r="HO43" s="43">
        <v>5.3784037417811251E-2</v>
      </c>
      <c r="HP43" s="43">
        <v>-0.53220405092533507</v>
      </c>
      <c r="HQ43" s="43">
        <v>-0.18881061880904884</v>
      </c>
      <c r="HR43" s="43">
        <v>-1.556334374886567</v>
      </c>
      <c r="HS43" s="43">
        <v>-9.9426189163040121E-2</v>
      </c>
      <c r="HT43" s="43">
        <v>-0.14894274000336119</v>
      </c>
      <c r="HU43" s="61">
        <v>22351</v>
      </c>
      <c r="HV43" s="61">
        <v>161776</v>
      </c>
      <c r="HW43" s="60">
        <v>-6.8281295593813791</v>
      </c>
      <c r="HX43" s="60">
        <v>-30.559597546475736</v>
      </c>
      <c r="HY43" s="61">
        <v>50732</v>
      </c>
      <c r="HZ43" s="61">
        <v>465471</v>
      </c>
      <c r="IA43" s="60">
        <v>7.147081186111337</v>
      </c>
      <c r="IB43" s="60">
        <v>-15.836095274774753</v>
      </c>
    </row>
    <row r="44" spans="1:236" x14ac:dyDescent="0.25">
      <c r="A44" s="41">
        <v>2020</v>
      </c>
      <c r="B44" s="41" t="s">
        <v>172</v>
      </c>
      <c r="C44" s="57">
        <v>98.232530294501913</v>
      </c>
      <c r="D44" s="57">
        <v>101.34713570554656</v>
      </c>
      <c r="E44" s="57">
        <v>105.26724485009662</v>
      </c>
      <c r="F44" s="57">
        <v>91.40091666938676</v>
      </c>
      <c r="G44" s="57">
        <v>99.458309801917039</v>
      </c>
      <c r="H44" s="57">
        <v>99.458309801917068</v>
      </c>
      <c r="I44" s="57">
        <v>100.23852840622132</v>
      </c>
      <c r="J44" s="57">
        <v>90.539163451701739</v>
      </c>
      <c r="K44" s="57">
        <v>94.659863886134985</v>
      </c>
      <c r="L44" s="57">
        <v>94.758785789665566</v>
      </c>
      <c r="M44" s="57">
        <v>101.73309752268571</v>
      </c>
      <c r="N44" s="57">
        <v>116.09285156527294</v>
      </c>
      <c r="O44" s="57">
        <v>90.306789010232464</v>
      </c>
      <c r="P44" s="57">
        <v>89.479589194787252</v>
      </c>
      <c r="Q44" s="57">
        <v>96.677414832468813</v>
      </c>
      <c r="R44" s="57">
        <v>95.23824704840645</v>
      </c>
      <c r="S44" s="57">
        <v>82.303670391352057</v>
      </c>
      <c r="T44" s="57">
        <v>104.85671717412784</v>
      </c>
      <c r="U44" s="57">
        <v>102.43477643102132</v>
      </c>
      <c r="V44" s="57">
        <v>87.012330614484583</v>
      </c>
      <c r="W44" s="57">
        <v>105.80182622275814</v>
      </c>
      <c r="X44" s="57">
        <v>108.81293430595132</v>
      </c>
      <c r="Y44" s="58">
        <v>127.75426222968377</v>
      </c>
      <c r="Z44" s="58">
        <v>132.38436440257914</v>
      </c>
      <c r="AA44" s="58">
        <v>109.26072192558837</v>
      </c>
      <c r="AB44" s="58">
        <v>114.84202391796239</v>
      </c>
      <c r="AC44" s="58">
        <v>124.41598538374534</v>
      </c>
      <c r="AD44" s="58">
        <v>131.60031485247538</v>
      </c>
      <c r="AE44" s="58">
        <v>161.13484930624941</v>
      </c>
      <c r="AF44" s="58">
        <v>109.71039846765946</v>
      </c>
      <c r="AG44" s="58">
        <v>108.31672642452</v>
      </c>
      <c r="AH44" s="58">
        <v>192.92011570549681</v>
      </c>
      <c r="AI44" s="58">
        <v>122.79552084639693</v>
      </c>
      <c r="AJ44" s="58">
        <v>141.05499888571421</v>
      </c>
      <c r="AK44" s="58">
        <v>208.96535883543322</v>
      </c>
      <c r="AL44" s="58">
        <v>121.3581487934665</v>
      </c>
      <c r="AM44" s="58">
        <v>149.36643250339188</v>
      </c>
      <c r="AN44" s="59">
        <v>128.89551327776789</v>
      </c>
      <c r="AO44" s="59">
        <v>136.46832954704641</v>
      </c>
      <c r="AP44" s="59">
        <v>115.54268547094493</v>
      </c>
      <c r="AQ44" s="59">
        <v>121.59509741126151</v>
      </c>
      <c r="AR44" s="59">
        <v>132.63835248798554</v>
      </c>
      <c r="AS44" s="59">
        <v>136.52838474531305</v>
      </c>
      <c r="AT44" s="59">
        <v>157.01989742817048</v>
      </c>
      <c r="AU44" s="59">
        <v>99.238878989353225</v>
      </c>
      <c r="AV44" s="59">
        <v>114.86131232853651</v>
      </c>
      <c r="AW44" s="59">
        <v>174.54777767328858</v>
      </c>
      <c r="AX44" s="59">
        <v>127.67015391203775</v>
      </c>
      <c r="AY44" s="59">
        <v>150.43473514453817</v>
      </c>
      <c r="AZ44" s="59">
        <v>204.66470686236957</v>
      </c>
      <c r="BA44" s="59">
        <v>128.79594275197772</v>
      </c>
      <c r="BB44" s="59">
        <v>163.93484146279744</v>
      </c>
      <c r="BC44" s="60">
        <v>-3.8999649357129851</v>
      </c>
      <c r="BD44" s="60">
        <v>-10.724548798491529</v>
      </c>
      <c r="BE44" s="60">
        <v>-15.942863912774975</v>
      </c>
      <c r="BF44" s="60">
        <v>-13.150829868016455</v>
      </c>
      <c r="BG44" s="60">
        <v>-7.2572502518804871</v>
      </c>
      <c r="BH44" s="60">
        <v>-7.2572502518805093</v>
      </c>
      <c r="BI44" s="60">
        <v>-7.0261537897276627</v>
      </c>
      <c r="BJ44" s="60">
        <v>-9.9170179545024375</v>
      </c>
      <c r="BK44" s="60">
        <v>-5.4839889160872453</v>
      </c>
      <c r="BL44" s="60">
        <v>-5.2612776058670763</v>
      </c>
      <c r="BM44" s="60">
        <v>-1.724393958152115</v>
      </c>
      <c r="BN44" s="60">
        <v>-2.0288350173729097</v>
      </c>
      <c r="BO44" s="60">
        <v>-10.295460542648039</v>
      </c>
      <c r="BP44" s="60">
        <v>-6.4935064935065068</v>
      </c>
      <c r="BQ44" s="60">
        <v>-9.2631578947368283</v>
      </c>
      <c r="BR44" s="60">
        <v>-7.2799711151988582</v>
      </c>
      <c r="BS44" s="60">
        <v>-22.802760325961447</v>
      </c>
      <c r="BT44" s="60">
        <v>-23.471614885969739</v>
      </c>
      <c r="BU44" s="60">
        <v>0.90243746188898299</v>
      </c>
      <c r="BV44" s="60">
        <v>-17.176041904077223</v>
      </c>
      <c r="BW44" s="60">
        <v>1.9183220120184252</v>
      </c>
      <c r="BX44" s="60">
        <v>3.5678671081667002</v>
      </c>
      <c r="BY44" s="60">
        <v>-2.5246444219844566</v>
      </c>
      <c r="BZ44" s="60">
        <v>-3.2373687224752978</v>
      </c>
      <c r="CA44" s="60">
        <v>-6.708195180961452</v>
      </c>
      <c r="CB44" s="60">
        <v>6.9537853683100836</v>
      </c>
      <c r="CC44" s="60">
        <v>10.248857496705256</v>
      </c>
      <c r="CD44" s="60">
        <v>0.73048983872086026</v>
      </c>
      <c r="CE44" s="60">
        <v>-4.8049117973268167</v>
      </c>
      <c r="CF44" s="60">
        <v>0.97037040794745177</v>
      </c>
      <c r="CG44" s="60">
        <v>1.6070902292770972</v>
      </c>
      <c r="CH44" s="60">
        <v>-0.1174607944856576</v>
      </c>
      <c r="CI44" s="60">
        <v>5.2001999061356496</v>
      </c>
      <c r="CJ44" s="60">
        <v>-23.550497860416041</v>
      </c>
      <c r="CK44" s="60">
        <v>-19.024225535131734</v>
      </c>
      <c r="CL44" s="60">
        <v>4.8060236399039225</v>
      </c>
      <c r="CM44" s="60">
        <v>-8.2296411088494619</v>
      </c>
      <c r="CN44" s="60">
        <v>-2.5946911446048992</v>
      </c>
      <c r="CO44" s="60">
        <v>-1.1590705693181769</v>
      </c>
      <c r="CP44" s="60">
        <v>-2.5961639986432528</v>
      </c>
      <c r="CQ44" s="60">
        <v>10.829141641716578</v>
      </c>
      <c r="CR44" s="60">
        <v>15.326959507565263</v>
      </c>
      <c r="CS44" s="60">
        <v>3.2629850204684452</v>
      </c>
      <c r="CT44" s="60">
        <v>-6.7060756266750126</v>
      </c>
      <c r="CU44" s="60">
        <v>-9.7444498439073097</v>
      </c>
      <c r="CV44" s="60">
        <v>5.2893516275224206</v>
      </c>
      <c r="CW44" s="60">
        <v>-6.8558123306356133</v>
      </c>
      <c r="CX44" s="60">
        <v>8.5209022550701174</v>
      </c>
      <c r="CY44" s="60">
        <v>-19.466630030225783</v>
      </c>
      <c r="CZ44" s="60">
        <v>-20.952075236090963</v>
      </c>
      <c r="DA44" s="60">
        <v>9.623445471310621</v>
      </c>
      <c r="DB44" s="60">
        <v>-0.99277383836272604</v>
      </c>
      <c r="DC44" s="60">
        <v>-1.1025124427725408</v>
      </c>
      <c r="DD44" s="60">
        <v>-7.0798883640753596</v>
      </c>
      <c r="DE44" s="60">
        <v>-10.520792421482117</v>
      </c>
      <c r="DF44" s="60">
        <v>-6.1762756102830663</v>
      </c>
      <c r="DG44" s="60">
        <v>-3.5862843936657951</v>
      </c>
      <c r="DH44" s="60">
        <v>-3.5862843936657951</v>
      </c>
      <c r="DI44" s="60">
        <v>-3.220848121270159</v>
      </c>
      <c r="DJ44" s="60">
        <v>-7.4173627497302945</v>
      </c>
      <c r="DK44" s="60">
        <v>-4.6269185133869577</v>
      </c>
      <c r="DL44" s="60">
        <v>-5.6686012111166528</v>
      </c>
      <c r="DM44" s="60">
        <v>1.870764911110534</v>
      </c>
      <c r="DN44" s="60">
        <v>0.47324956815975039</v>
      </c>
      <c r="DO44" s="60">
        <v>-7.8321719322987811</v>
      </c>
      <c r="DP44" s="60">
        <v>-9.4243548804694761</v>
      </c>
      <c r="DQ44" s="60">
        <v>-4.4581522501051296</v>
      </c>
      <c r="DR44" s="60">
        <v>-5.7193365588523726</v>
      </c>
      <c r="DS44" s="60">
        <v>-14.471464840606297</v>
      </c>
      <c r="DT44" s="60">
        <v>-16.430264198551203</v>
      </c>
      <c r="DU44" s="60">
        <v>0.13864928253743969</v>
      </c>
      <c r="DV44" s="60">
        <v>-10.973040923851363</v>
      </c>
      <c r="DW44" s="60">
        <v>-1.6383091646916537</v>
      </c>
      <c r="DX44" s="60">
        <v>0.83799990733306462</v>
      </c>
      <c r="DY44" s="60">
        <v>-7.4561097841666646</v>
      </c>
      <c r="DZ44" s="60">
        <v>-5.8424566332342387</v>
      </c>
      <c r="EA44" s="60">
        <v>-22.267660520414946</v>
      </c>
      <c r="EB44" s="60">
        <v>-13.67608542570391</v>
      </c>
      <c r="EC44" s="60">
        <v>-10.12908550019529</v>
      </c>
      <c r="ED44" s="60">
        <v>5.8585784974846566</v>
      </c>
      <c r="EE44" s="60">
        <v>9.4644657348829107</v>
      </c>
      <c r="EF44" s="60">
        <v>-13.714925301474034</v>
      </c>
      <c r="EG44" s="60">
        <v>-17.915685863952845</v>
      </c>
      <c r="EH44" s="60">
        <v>8.5786625069752098</v>
      </c>
      <c r="EI44" s="60">
        <v>-6.2070454591288566</v>
      </c>
      <c r="EJ44" s="60">
        <v>-23.915353997402534</v>
      </c>
      <c r="EK44" s="60">
        <v>-30.963498596829908</v>
      </c>
      <c r="EL44" s="60">
        <v>-2.8521524414421906</v>
      </c>
      <c r="EM44" s="60">
        <v>-27.08258499281283</v>
      </c>
      <c r="EN44" s="60">
        <v>-6.5241533124043904</v>
      </c>
      <c r="EO44" s="60">
        <v>-3.3693317817418689</v>
      </c>
      <c r="EP44" s="60">
        <v>-19.32172305612686</v>
      </c>
      <c r="EQ44" s="60">
        <v>-9.6135353827341952</v>
      </c>
      <c r="ER44" s="60">
        <v>-6.0664182903434893</v>
      </c>
      <c r="ES44" s="60">
        <v>9.2328996025199395</v>
      </c>
      <c r="ET44" s="60">
        <v>7.1423352816036401</v>
      </c>
      <c r="EU44" s="60">
        <v>-18.866405995325586</v>
      </c>
      <c r="EV44" s="60">
        <v>-13.939877878630568</v>
      </c>
      <c r="EW44" s="60">
        <v>1.2622011680373468</v>
      </c>
      <c r="EX44" s="60">
        <v>-3.6950518357161455</v>
      </c>
      <c r="EY44" s="60">
        <v>-20.894419269813113</v>
      </c>
      <c r="EZ44" s="60">
        <v>-31.941122476757876</v>
      </c>
      <c r="FA44" s="60">
        <v>1.7631775175838804</v>
      </c>
      <c r="FB44" s="60">
        <v>-22.315207350133715</v>
      </c>
      <c r="FC44" s="63">
        <v>-2.2558938265030699</v>
      </c>
      <c r="FD44" s="63">
        <v>-2.9201174821153906</v>
      </c>
      <c r="FE44" s="63">
        <v>-1.598424164868963</v>
      </c>
      <c r="FF44" s="63">
        <v>-0.38885352504335646</v>
      </c>
      <c r="FG44" s="63">
        <v>-7.1632889985307804</v>
      </c>
      <c r="FH44" s="60">
        <v>-7.1632889985308044</v>
      </c>
      <c r="FI44" s="60"/>
      <c r="FJ44" s="60">
        <v>-0.72780071581366212</v>
      </c>
      <c r="FK44" s="60">
        <v>-0.23227892157830199</v>
      </c>
      <c r="FL44" s="60">
        <v>-9.5872622886080394E-2</v>
      </c>
      <c r="FM44" s="60">
        <v>-0.80707315507582433</v>
      </c>
      <c r="FN44" s="60">
        <v>-0.14500336266816463</v>
      </c>
      <c r="FO44" s="60">
        <v>-0.68051712492698824</v>
      </c>
      <c r="FP44" s="60">
        <v>-1.7451732144133161E-2</v>
      </c>
      <c r="FQ44" s="60">
        <v>-4.5169189078932928E-2</v>
      </c>
      <c r="FR44" s="60">
        <v>-0.75332416104767996</v>
      </c>
      <c r="FS44" s="60">
        <v>-0.36692802681312026</v>
      </c>
      <c r="FT44" s="60">
        <v>-3.0801563011191244</v>
      </c>
      <c r="FU44" s="60">
        <v>3.0936681180149472E-2</v>
      </c>
      <c r="FV44" s="60">
        <v>-0.24265036655894104</v>
      </c>
      <c r="FW44" s="60">
        <v>-2.8090413828663268</v>
      </c>
      <c r="FX44" s="60"/>
      <c r="FY44" s="60">
        <v>-1.1062899584948385</v>
      </c>
      <c r="FZ44" s="60">
        <v>0.20485223293207092</v>
      </c>
      <c r="GA44" s="60">
        <v>0.13541500426648131</v>
      </c>
      <c r="GB44" s="60">
        <v>0.18302975081059103</v>
      </c>
      <c r="GC44" s="60">
        <v>-0.4666737857613783</v>
      </c>
      <c r="GD44" s="60">
        <v>-1.7025919246427514E-2</v>
      </c>
      <c r="GE44" s="60">
        <v>2.5034734458362039E-3</v>
      </c>
      <c r="GF44" s="60">
        <v>-4.2481139386269405E-3</v>
      </c>
      <c r="GG44" s="60">
        <v>0.34467965216751878</v>
      </c>
      <c r="GH44" s="60">
        <v>-0.2806916203450418</v>
      </c>
      <c r="GI44" s="60">
        <v>-1.8579690689651076</v>
      </c>
      <c r="GJ44" s="60">
        <v>0.1109631000580556</v>
      </c>
      <c r="GK44" s="60">
        <v>-5.7586129795459955E-2</v>
      </c>
      <c r="GL44" s="60">
        <v>-0.62300570278209466</v>
      </c>
      <c r="GM44" s="60">
        <v>-1.7656155707793979</v>
      </c>
      <c r="GN44" s="60">
        <v>-1.0209390721687843</v>
      </c>
      <c r="GO44" s="60">
        <v>-0.188634136447486</v>
      </c>
      <c r="GP44" s="60">
        <v>-3.5981944821777634</v>
      </c>
      <c r="GQ44" s="60">
        <v>-3.5981944821777971</v>
      </c>
      <c r="GR44" s="60"/>
      <c r="GS44" s="60">
        <v>-0.56538472637574133</v>
      </c>
      <c r="GT44" s="60">
        <v>-0.21829992719753064</v>
      </c>
      <c r="GU44" s="60">
        <v>-0.11844447377347248</v>
      </c>
      <c r="GV44" s="60">
        <v>0.73389456796887276</v>
      </c>
      <c r="GW44" s="60">
        <v>2.5503535810804872E-2</v>
      </c>
      <c r="GX44" s="60">
        <v>-0.54916213315712725</v>
      </c>
      <c r="GY44" s="60">
        <v>-2.5572216786954264E-2</v>
      </c>
      <c r="GZ44" s="60">
        <v>-2.2275529931697711E-2</v>
      </c>
      <c r="HA44" s="60">
        <v>-0.61955171739194048</v>
      </c>
      <c r="HB44" s="60">
        <v>-0.23498593459216605</v>
      </c>
      <c r="HC44" s="60">
        <v>-1.823826520911594</v>
      </c>
      <c r="HD44" s="60">
        <v>-1.2872850699927269E-2</v>
      </c>
      <c r="HE44" s="60">
        <v>-0.16721655513932326</v>
      </c>
      <c r="HF44" s="43">
        <v>-7.7728039972518115</v>
      </c>
      <c r="HG44" s="43"/>
      <c r="HH44" s="43">
        <v>-4.1175896473296349</v>
      </c>
      <c r="HI44" s="43">
        <v>-0.54195616741913188</v>
      </c>
      <c r="HJ44" s="43">
        <v>-0.16260016845898598</v>
      </c>
      <c r="HK44" s="43">
        <v>1.8971043399022816</v>
      </c>
      <c r="HL44" s="43">
        <v>0.53298768826292409</v>
      </c>
      <c r="HM44" s="43">
        <v>-2.9588411357886621</v>
      </c>
      <c r="HN44" s="64">
        <v>-2.9792042701426835E-2</v>
      </c>
      <c r="HO44" s="43">
        <v>4.7449009249329432E-2</v>
      </c>
      <c r="HP44" s="43">
        <v>-0.43653240949849592</v>
      </c>
      <c r="HQ44" s="43">
        <v>-0.19884061269601905</v>
      </c>
      <c r="HR44" s="43">
        <v>-1.5892625261425473</v>
      </c>
      <c r="HS44" s="43">
        <v>-7.5969452230601767E-2</v>
      </c>
      <c r="HT44" s="43">
        <v>-0.13896087240084123</v>
      </c>
      <c r="HU44" s="61">
        <v>26889</v>
      </c>
      <c r="HV44" s="61">
        <v>188665</v>
      </c>
      <c r="HW44" s="60">
        <v>-12.450753752482658</v>
      </c>
      <c r="HX44" s="60">
        <v>-28.450342076121416</v>
      </c>
      <c r="HY44" s="61">
        <v>61766</v>
      </c>
      <c r="HZ44" s="61">
        <v>527237</v>
      </c>
      <c r="IA44" s="60">
        <v>4.629613944742772</v>
      </c>
      <c r="IB44" s="60">
        <v>-13.86226772054907</v>
      </c>
    </row>
    <row r="45" spans="1:236" x14ac:dyDescent="0.25">
      <c r="A45" s="41">
        <v>2021</v>
      </c>
      <c r="B45" s="41" t="s">
        <v>160</v>
      </c>
      <c r="C45" s="57">
        <v>97.389201442369398</v>
      </c>
      <c r="D45" s="57">
        <v>90.472156704396298</v>
      </c>
      <c r="E45" s="57">
        <v>86.02441658835491</v>
      </c>
      <c r="F45" s="57">
        <v>89.15542293128405</v>
      </c>
      <c r="G45" s="57">
        <v>94.398302891285326</v>
      </c>
      <c r="H45" s="57">
        <v>94.398302891285326</v>
      </c>
      <c r="I45" s="57">
        <v>94.705410588196315</v>
      </c>
      <c r="J45" s="57">
        <v>90.242956282625556</v>
      </c>
      <c r="K45" s="57">
        <v>94.57832805104421</v>
      </c>
      <c r="L45" s="57">
        <v>95.4884477553708</v>
      </c>
      <c r="M45" s="57">
        <v>100.31368160049747</v>
      </c>
      <c r="N45" s="57">
        <v>98.92335723243653</v>
      </c>
      <c r="O45" s="57">
        <v>90.826950148561366</v>
      </c>
      <c r="P45" s="57">
        <v>89.583153534133075</v>
      </c>
      <c r="Q45" s="57">
        <v>96.060563577737284</v>
      </c>
      <c r="R45" s="57">
        <v>92.427191068041964</v>
      </c>
      <c r="S45" s="57">
        <v>80.665493692945262</v>
      </c>
      <c r="T45" s="57">
        <v>76.465894313687357</v>
      </c>
      <c r="U45" s="57">
        <v>101.83043195450361</v>
      </c>
      <c r="V45" s="57">
        <v>85.2394495931037</v>
      </c>
      <c r="W45" s="57">
        <v>103.66338805162798</v>
      </c>
      <c r="X45" s="57">
        <v>107.04825780955345</v>
      </c>
      <c r="Y45" s="58">
        <v>90.729009261656387</v>
      </c>
      <c r="Z45" s="58">
        <v>90.381825918480956</v>
      </c>
      <c r="AA45" s="58">
        <v>73.102237927409703</v>
      </c>
      <c r="AB45" s="58">
        <v>95.077479394183158</v>
      </c>
      <c r="AC45" s="58">
        <v>99.566092202781846</v>
      </c>
      <c r="AD45" s="58">
        <v>99.754272607066255</v>
      </c>
      <c r="AE45" s="58">
        <v>103.77193634834438</v>
      </c>
      <c r="AF45" s="58">
        <v>92.056536809317848</v>
      </c>
      <c r="AG45" s="58">
        <v>95.345719224216168</v>
      </c>
      <c r="AH45" s="58">
        <v>114.62000359881365</v>
      </c>
      <c r="AI45" s="58">
        <v>98.35410653460653</v>
      </c>
      <c r="AJ45" s="58">
        <v>68.151629078220083</v>
      </c>
      <c r="AK45" s="58">
        <v>52.70409430388743</v>
      </c>
      <c r="AL45" s="58">
        <v>105.77611139446293</v>
      </c>
      <c r="AM45" s="58">
        <v>69.057647947144076</v>
      </c>
      <c r="AN45" s="59">
        <v>92.105544056394592</v>
      </c>
      <c r="AO45" s="59">
        <v>93.961994093075333</v>
      </c>
      <c r="AP45" s="59">
        <v>77.52560914549575</v>
      </c>
      <c r="AQ45" s="59">
        <v>100.97628879711237</v>
      </c>
      <c r="AR45" s="59">
        <v>106.53486692196432</v>
      </c>
      <c r="AS45" s="59">
        <v>104.3553205348845</v>
      </c>
      <c r="AT45" s="59">
        <v>99.721507566629683</v>
      </c>
      <c r="AU45" s="59">
        <v>84.733029444760135</v>
      </c>
      <c r="AV45" s="59">
        <v>101.35598322950609</v>
      </c>
      <c r="AW45" s="59">
        <v>102.70111449060218</v>
      </c>
      <c r="AX45" s="59">
        <v>102.88577564854928</v>
      </c>
      <c r="AY45" s="59">
        <v>71.819024901734593</v>
      </c>
      <c r="AZ45" s="59">
        <v>51.691624893437968</v>
      </c>
      <c r="BA45" s="59">
        <v>112.95763670298213</v>
      </c>
      <c r="BB45" s="59">
        <v>76.202442604505038</v>
      </c>
      <c r="BC45" s="60">
        <v>-3.7833481977738392</v>
      </c>
      <c r="BD45" s="60">
        <v>-9.2844019913158053</v>
      </c>
      <c r="BE45" s="60">
        <v>-16.898894485678905</v>
      </c>
      <c r="BF45" s="60">
        <v>-13.006627524321768</v>
      </c>
      <c r="BG45" s="60">
        <v>-6.6656221519992513</v>
      </c>
      <c r="BH45" s="60">
        <v>-6.6656221519992958</v>
      </c>
      <c r="BI45" s="60">
        <v>-6.4977157550211606</v>
      </c>
      <c r="BJ45" s="60">
        <v>-9.0091853265966915</v>
      </c>
      <c r="BK45" s="60">
        <v>-5.4262133810227038</v>
      </c>
      <c r="BL45" s="60">
        <v>-3.9196275241108913</v>
      </c>
      <c r="BM45" s="60">
        <v>-1.865145214793984</v>
      </c>
      <c r="BN45" s="60">
        <v>-1.8638497652582076</v>
      </c>
      <c r="BO45" s="60">
        <v>-8.8406407167490926</v>
      </c>
      <c r="BP45" s="60">
        <v>-3.674832962138086</v>
      </c>
      <c r="BQ45" s="60">
        <v>-8.7373468300479544</v>
      </c>
      <c r="BR45" s="60">
        <v>-7.3314104314625927</v>
      </c>
      <c r="BS45" s="60">
        <v>-25.635645516297057</v>
      </c>
      <c r="BT45" s="60">
        <v>-24.306934257438982</v>
      </c>
      <c r="BU45" s="60">
        <v>0.8802957533649014</v>
      </c>
      <c r="BV45" s="60">
        <v>-16.331227542957507</v>
      </c>
      <c r="BW45" s="60">
        <v>0.27236039885241148</v>
      </c>
      <c r="BX45" s="60">
        <v>1.8787959501386897</v>
      </c>
      <c r="BY45" s="60">
        <v>-6.3933318592055084</v>
      </c>
      <c r="BZ45" s="60">
        <v>-5.7841154331725875</v>
      </c>
      <c r="CA45" s="60">
        <v>-16.768434861999136</v>
      </c>
      <c r="CB45" s="60">
        <v>-8.6681309780161087</v>
      </c>
      <c r="CC45" s="60">
        <v>-1.3081813239462337</v>
      </c>
      <c r="CD45" s="60">
        <v>0.67580369564741449</v>
      </c>
      <c r="CE45" s="60">
        <v>7.7312169187806701</v>
      </c>
      <c r="CF45" s="60">
        <v>-8.675546895422471</v>
      </c>
      <c r="CG45" s="60">
        <v>-6.0045600884723545</v>
      </c>
      <c r="CH45" s="60">
        <v>4.2270659067146443</v>
      </c>
      <c r="CI45" s="60">
        <v>-1.7188080751641022</v>
      </c>
      <c r="CJ45" s="60">
        <v>-45.105992646887735</v>
      </c>
      <c r="CK45" s="60">
        <v>-36.445160229011478</v>
      </c>
      <c r="CL45" s="60">
        <v>5.1149460995027596</v>
      </c>
      <c r="CM45" s="60">
        <v>-23.370612410223991</v>
      </c>
      <c r="CN45" s="60">
        <v>-6.3975888880490883</v>
      </c>
      <c r="CO45" s="60">
        <v>-3.4057939999134534</v>
      </c>
      <c r="CP45" s="60">
        <v>-13.019105109259987</v>
      </c>
      <c r="CQ45" s="60">
        <v>-5.2651094630056789</v>
      </c>
      <c r="CR45" s="60">
        <v>3.4955000713411843</v>
      </c>
      <c r="CS45" s="60">
        <v>3.5449401876556319</v>
      </c>
      <c r="CT45" s="60">
        <v>3.9015953849401264</v>
      </c>
      <c r="CU45" s="60">
        <v>-17.560157180817161</v>
      </c>
      <c r="CV45" s="60">
        <v>-2.5296697485088115</v>
      </c>
      <c r="CW45" s="60">
        <v>-4.1618592385033732</v>
      </c>
      <c r="CX45" s="60">
        <v>1.6329376602144619</v>
      </c>
      <c r="CY45" s="60">
        <v>-42.898135370612898</v>
      </c>
      <c r="CZ45" s="60">
        <v>-38.012906930769951</v>
      </c>
      <c r="DA45" s="60">
        <v>9.8948062072390144</v>
      </c>
      <c r="DB45" s="60">
        <v>-17.790222901554177</v>
      </c>
      <c r="DC45" s="60">
        <v>-3.7833481977738392</v>
      </c>
      <c r="DD45" s="60">
        <v>-9.2844019913158053</v>
      </c>
      <c r="DE45" s="60">
        <v>-16.898894485678905</v>
      </c>
      <c r="DF45" s="60">
        <v>-13.006627524321768</v>
      </c>
      <c r="DG45" s="60">
        <v>-6.6656221519992513</v>
      </c>
      <c r="DH45" s="60">
        <v>-6.6656221519992958</v>
      </c>
      <c r="DI45" s="60">
        <v>-6.4977157550211606</v>
      </c>
      <c r="DJ45" s="60">
        <v>-9.0091853265966915</v>
      </c>
      <c r="DK45" s="60">
        <v>-5.4262133810227038</v>
      </c>
      <c r="DL45" s="60">
        <v>-3.9196275241108913</v>
      </c>
      <c r="DM45" s="60">
        <v>-1.865145214793984</v>
      </c>
      <c r="DN45" s="60">
        <v>-1.8638497652582076</v>
      </c>
      <c r="DO45" s="60">
        <v>-8.8406407167490926</v>
      </c>
      <c r="DP45" s="60">
        <v>-3.674832962138086</v>
      </c>
      <c r="DQ45" s="60">
        <v>-8.7373468300479544</v>
      </c>
      <c r="DR45" s="60">
        <v>-7.3314104314625927</v>
      </c>
      <c r="DS45" s="60">
        <v>-25.635645516297057</v>
      </c>
      <c r="DT45" s="60">
        <v>-24.306934257438982</v>
      </c>
      <c r="DU45" s="60">
        <v>0.8802957533649014</v>
      </c>
      <c r="DV45" s="60">
        <v>-16.331227542957507</v>
      </c>
      <c r="DW45" s="60">
        <v>0.27236039885241148</v>
      </c>
      <c r="DX45" s="60">
        <v>1.8787959501386897</v>
      </c>
      <c r="DY45" s="60">
        <v>-6.3933318592055084</v>
      </c>
      <c r="DZ45" s="60">
        <v>-5.7841154331725875</v>
      </c>
      <c r="EA45" s="60">
        <v>-16.768434861999136</v>
      </c>
      <c r="EB45" s="60">
        <v>-8.6681309780161087</v>
      </c>
      <c r="EC45" s="60">
        <v>-1.3081813239462337</v>
      </c>
      <c r="ED45" s="60">
        <v>0.67580369564741449</v>
      </c>
      <c r="EE45" s="60">
        <v>7.7312169187806701</v>
      </c>
      <c r="EF45" s="60">
        <v>-8.675546895422471</v>
      </c>
      <c r="EG45" s="60">
        <v>-6.0045600884723545</v>
      </c>
      <c r="EH45" s="60">
        <v>4.2270659067146443</v>
      </c>
      <c r="EI45" s="60">
        <v>-1.7188080751641022</v>
      </c>
      <c r="EJ45" s="60">
        <v>-45.105992646887735</v>
      </c>
      <c r="EK45" s="60">
        <v>-36.445160229011478</v>
      </c>
      <c r="EL45" s="60">
        <v>5.1149460995027596</v>
      </c>
      <c r="EM45" s="60">
        <v>-23.370612410223991</v>
      </c>
      <c r="EN45" s="60">
        <v>-6.3975888880490883</v>
      </c>
      <c r="EO45" s="60">
        <v>-3.4057939999134534</v>
      </c>
      <c r="EP45" s="60">
        <v>-13.019105109259987</v>
      </c>
      <c r="EQ45" s="60">
        <v>-5.2651094630056789</v>
      </c>
      <c r="ER45" s="60">
        <v>3.4955000713411843</v>
      </c>
      <c r="ES45" s="60">
        <v>3.5449401876556319</v>
      </c>
      <c r="ET45" s="60">
        <v>3.9015953849401264</v>
      </c>
      <c r="EU45" s="60">
        <v>-17.560157180817161</v>
      </c>
      <c r="EV45" s="60">
        <v>-2.5296697485088115</v>
      </c>
      <c r="EW45" s="60">
        <v>-4.1618592385033732</v>
      </c>
      <c r="EX45" s="60">
        <v>1.6329376602144619</v>
      </c>
      <c r="EY45" s="60">
        <v>-42.898135370612898</v>
      </c>
      <c r="EZ45" s="60">
        <v>-38.012906930769951</v>
      </c>
      <c r="FA45" s="60">
        <v>9.8948062072390144</v>
      </c>
      <c r="FB45" s="60">
        <v>-17.790222901554177</v>
      </c>
      <c r="FC45" s="63">
        <v>-2.2330806079892347</v>
      </c>
      <c r="FD45" s="63">
        <v>-2.4031041940006812</v>
      </c>
      <c r="FE45" s="63">
        <v>-1.3744716655606708</v>
      </c>
      <c r="FF45" s="63">
        <v>-0.37573085704471437</v>
      </c>
      <c r="FG45" s="63">
        <v>-6.3863873245953018</v>
      </c>
      <c r="FH45" s="60">
        <v>-6.3863873245952769</v>
      </c>
      <c r="FI45" s="60"/>
      <c r="FJ45" s="60">
        <v>-0.68187918258220404</v>
      </c>
      <c r="FK45" s="60">
        <v>-0.25125717831765904</v>
      </c>
      <c r="FL45" s="60">
        <v>-0.11091895901779276</v>
      </c>
      <c r="FM45" s="60">
        <v>-0.72460251325646097</v>
      </c>
      <c r="FN45" s="60">
        <v>-0.10754913383396859</v>
      </c>
      <c r="FO45" s="60">
        <v>-0.6670897957284676</v>
      </c>
      <c r="FP45" s="60">
        <v>-1.1980156680239627E-2</v>
      </c>
      <c r="FQ45" s="60">
        <v>-4.4381034974523816E-2</v>
      </c>
      <c r="FR45" s="60">
        <v>-0.72152176764479747</v>
      </c>
      <c r="FS45" s="60">
        <v>-0.44231761743560483</v>
      </c>
      <c r="FT45" s="60">
        <v>-2.421325351224406</v>
      </c>
      <c r="FU45" s="60">
        <v>2.500856666983222E-2</v>
      </c>
      <c r="FV45" s="60">
        <v>-0.226573200568985</v>
      </c>
      <c r="FW45" s="60">
        <v>-6.4040066560156719</v>
      </c>
      <c r="FX45" s="60"/>
      <c r="FY45" s="60">
        <v>-2.5938684157651437</v>
      </c>
      <c r="FZ45" s="60">
        <v>-0.32609870483742759</v>
      </c>
      <c r="GA45" s="60">
        <v>-8.0157986220715502E-2</v>
      </c>
      <c r="GB45" s="60">
        <v>0.1095724724198454</v>
      </c>
      <c r="GC45" s="60">
        <v>0.47087515535243007</v>
      </c>
      <c r="GD45" s="60">
        <v>-1.9328250557338544</v>
      </c>
      <c r="GE45" s="60">
        <v>-1.045379782826664E-2</v>
      </c>
      <c r="GF45" s="60">
        <v>3.3796737814351559E-2</v>
      </c>
      <c r="GG45" s="60">
        <v>-9.8345922081759699E-2</v>
      </c>
      <c r="GH45" s="60">
        <v>-0.45879462037273266</v>
      </c>
      <c r="GI45" s="60">
        <v>-1.6165991842948322</v>
      </c>
      <c r="GJ45" s="60">
        <v>0.17744283495781654</v>
      </c>
      <c r="GK45" s="60">
        <v>-7.8550169425384175E-2</v>
      </c>
      <c r="GL45" s="60">
        <v>0</v>
      </c>
      <c r="GM45" s="60">
        <v>0</v>
      </c>
      <c r="GN45" s="60">
        <v>0</v>
      </c>
      <c r="GO45" s="60">
        <v>0</v>
      </c>
      <c r="GP45" s="60">
        <v>0</v>
      </c>
      <c r="GQ45" s="60">
        <v>0</v>
      </c>
      <c r="GR45" s="60"/>
      <c r="GS45" s="60">
        <v>0</v>
      </c>
      <c r="GT45" s="60">
        <v>0</v>
      </c>
      <c r="GU45" s="60">
        <v>0</v>
      </c>
      <c r="GV45" s="60">
        <v>0</v>
      </c>
      <c r="GW45" s="60">
        <v>0</v>
      </c>
      <c r="GX45" s="60">
        <v>0</v>
      </c>
      <c r="GY45" s="60">
        <v>0</v>
      </c>
      <c r="GZ45" s="60">
        <v>0</v>
      </c>
      <c r="HA45" s="60">
        <v>0</v>
      </c>
      <c r="HB45" s="60">
        <v>0</v>
      </c>
      <c r="HC45" s="60">
        <v>0</v>
      </c>
      <c r="HD45" s="60">
        <v>0</v>
      </c>
      <c r="HE45" s="60">
        <v>0</v>
      </c>
      <c r="HF45" s="43">
        <v>0</v>
      </c>
      <c r="HG45" s="43"/>
      <c r="HH45" s="43">
        <v>0</v>
      </c>
      <c r="HI45" s="43">
        <v>0</v>
      </c>
      <c r="HJ45" s="43">
        <v>0</v>
      </c>
      <c r="HK45" s="43">
        <v>0</v>
      </c>
      <c r="HL45" s="43">
        <v>0</v>
      </c>
      <c r="HM45" s="43">
        <v>0</v>
      </c>
      <c r="HN45" s="64">
        <v>0</v>
      </c>
      <c r="HO45" s="43">
        <v>0</v>
      </c>
      <c r="HP45" s="43">
        <v>0</v>
      </c>
      <c r="HQ45" s="43">
        <v>0</v>
      </c>
      <c r="HR45" s="43">
        <v>0</v>
      </c>
      <c r="HS45" s="43">
        <v>0</v>
      </c>
      <c r="HT45" s="43">
        <v>0</v>
      </c>
      <c r="HU45" s="65">
        <v>14349</v>
      </c>
      <c r="HV45" s="65">
        <v>14349</v>
      </c>
      <c r="HW45" s="60">
        <v>-22.13056927334889</v>
      </c>
      <c r="HX45" s="60">
        <v>-22.13056927334889</v>
      </c>
      <c r="HY45" s="65">
        <v>45615</v>
      </c>
      <c r="HZ45" s="65">
        <v>45615</v>
      </c>
      <c r="IA45" s="60">
        <v>-13.530984019866166</v>
      </c>
      <c r="IB45" s="60">
        <v>-13.530984019866166</v>
      </c>
    </row>
    <row r="46" spans="1:236" x14ac:dyDescent="0.25">
      <c r="A46" s="41">
        <v>2021</v>
      </c>
      <c r="B46" s="41" t="s">
        <v>162</v>
      </c>
      <c r="C46" s="57">
        <v>97.626816069266624</v>
      </c>
      <c r="D46" s="57">
        <v>90.110624816595347</v>
      </c>
      <c r="E46" s="57">
        <v>83.20768521857083</v>
      </c>
      <c r="F46" s="57">
        <v>89.864941589639173</v>
      </c>
      <c r="G46" s="57">
        <v>94.205053521392628</v>
      </c>
      <c r="H46" s="57">
        <v>94.205053521392628</v>
      </c>
      <c r="I46" s="57">
        <v>94.462393518104761</v>
      </c>
      <c r="J46" s="57">
        <v>91.081973446920088</v>
      </c>
      <c r="K46" s="57">
        <v>95.438239322668821</v>
      </c>
      <c r="L46" s="57">
        <v>97.510238844191676</v>
      </c>
      <c r="M46" s="57">
        <v>100.07216101006591</v>
      </c>
      <c r="N46" s="57">
        <v>98.218215375878472</v>
      </c>
      <c r="O46" s="57">
        <v>91.268857201973134</v>
      </c>
      <c r="P46" s="57">
        <v>88.547510140674888</v>
      </c>
      <c r="Q46" s="57">
        <v>96.453105285293702</v>
      </c>
      <c r="R46" s="57">
        <v>92.731935066900093</v>
      </c>
      <c r="S46" s="57">
        <v>79.442161708962189</v>
      </c>
      <c r="T46" s="57">
        <v>73.970797747672847</v>
      </c>
      <c r="U46" s="57">
        <v>102.19405047878141</v>
      </c>
      <c r="V46" s="57">
        <v>85.330366568555817</v>
      </c>
      <c r="W46" s="57">
        <v>100.96398354137716</v>
      </c>
      <c r="X46" s="57">
        <v>104.92027735786947</v>
      </c>
      <c r="Y46" s="58">
        <v>100.1204580185524</v>
      </c>
      <c r="Z46" s="58">
        <v>101.09483761980047</v>
      </c>
      <c r="AA46" s="58">
        <v>106.10633826032921</v>
      </c>
      <c r="AB46" s="58">
        <v>106.03860902943075</v>
      </c>
      <c r="AC46" s="58">
        <v>109.38154900287532</v>
      </c>
      <c r="AD46" s="58">
        <v>99.410499211325146</v>
      </c>
      <c r="AE46" s="58">
        <v>113.94927593689026</v>
      </c>
      <c r="AF46" s="58">
        <v>96.316234110094044</v>
      </c>
      <c r="AG46" s="58">
        <v>96.897080402002118</v>
      </c>
      <c r="AH46" s="58">
        <v>137.84375724287702</v>
      </c>
      <c r="AI46" s="58">
        <v>110.9545752055725</v>
      </c>
      <c r="AJ46" s="58">
        <v>84.569944262713989</v>
      </c>
      <c r="AK46" s="58">
        <v>62.785009709423612</v>
      </c>
      <c r="AL46" s="58">
        <v>92.161201712520864</v>
      </c>
      <c r="AM46" s="58">
        <v>86.119410051705088</v>
      </c>
      <c r="AN46" s="59">
        <v>102.52616258080052</v>
      </c>
      <c r="AO46" s="59">
        <v>105.73388290016972</v>
      </c>
      <c r="AP46" s="59">
        <v>112.59893811174149</v>
      </c>
      <c r="AQ46" s="59">
        <v>112.09799610051667</v>
      </c>
      <c r="AR46" s="59">
        <v>117.09336271020123</v>
      </c>
      <c r="AS46" s="59">
        <v>104.44257121392056</v>
      </c>
      <c r="AT46" s="59">
        <v>111.14748684612042</v>
      </c>
      <c r="AU46" s="59">
        <v>89.917072808965415</v>
      </c>
      <c r="AV46" s="59">
        <v>102.41599806143631</v>
      </c>
      <c r="AW46" s="59">
        <v>123.94807213511515</v>
      </c>
      <c r="AX46" s="59">
        <v>117.68330547256858</v>
      </c>
      <c r="AY46" s="59">
        <v>89.81696065841335</v>
      </c>
      <c r="AZ46" s="59">
        <v>62.948698179497832</v>
      </c>
      <c r="BA46" s="59">
        <v>99.047700114342916</v>
      </c>
      <c r="BB46" s="59">
        <v>95.833018934298423</v>
      </c>
      <c r="BC46" s="60">
        <v>-4.2254540458780738</v>
      </c>
      <c r="BD46" s="60">
        <v>-9.0229107286555639</v>
      </c>
      <c r="BE46" s="60">
        <v>-15.66213078728258</v>
      </c>
      <c r="BF46" s="60">
        <v>-14.528391157232267</v>
      </c>
      <c r="BG46" s="60">
        <v>-6.755161285127631</v>
      </c>
      <c r="BH46" s="60">
        <v>-6.7551612851276532</v>
      </c>
      <c r="BI46" s="60">
        <v>-6.6058322153389799</v>
      </c>
      <c r="BJ46" s="60">
        <v>-9.1249262438319327</v>
      </c>
      <c r="BK46" s="60">
        <v>-4.6349311037030994</v>
      </c>
      <c r="BL46" s="60">
        <v>-2.8123659980781923</v>
      </c>
      <c r="BM46" s="60">
        <v>-2.9157115310149195</v>
      </c>
      <c r="BN46" s="60">
        <v>-2.604533295790501</v>
      </c>
      <c r="BO46" s="60">
        <v>-8.6458111619907356</v>
      </c>
      <c r="BP46" s="60">
        <v>-5.2106430155210548</v>
      </c>
      <c r="BQ46" s="60">
        <v>-7.2276159654800392</v>
      </c>
      <c r="BR46" s="60">
        <v>-7.6364054943853787</v>
      </c>
      <c r="BS46" s="60">
        <v>-21.150405289002961</v>
      </c>
      <c r="BT46" s="60">
        <v>-23.558416356113177</v>
      </c>
      <c r="BU46" s="60">
        <v>2.1442154001812153</v>
      </c>
      <c r="BV46" s="60">
        <v>-16.294079680960138</v>
      </c>
      <c r="BW46" s="60">
        <v>0.96258930457606695</v>
      </c>
      <c r="BX46" s="60">
        <v>2.5404304181600557</v>
      </c>
      <c r="BY46" s="60">
        <v>1.4131509187770508</v>
      </c>
      <c r="BZ46" s="60">
        <v>2.4670021168985423</v>
      </c>
      <c r="CA46" s="60">
        <v>4.1403215179496966</v>
      </c>
      <c r="CB46" s="60">
        <v>2.7881217070816922</v>
      </c>
      <c r="CC46" s="60">
        <v>2.1128594287945779</v>
      </c>
      <c r="CD46" s="60">
        <v>-0.7737702282623049</v>
      </c>
      <c r="CE46" s="60">
        <v>15.968191518177989</v>
      </c>
      <c r="CF46" s="60">
        <v>-2.6883079200842763</v>
      </c>
      <c r="CG46" s="60">
        <v>-2.0512398805350274</v>
      </c>
      <c r="CH46" s="60">
        <v>20.962335368781314</v>
      </c>
      <c r="CI46" s="60">
        <v>12.155887555068666</v>
      </c>
      <c r="CJ46" s="60">
        <v>-20.547580210626549</v>
      </c>
      <c r="CK46" s="60">
        <v>-13.283016524869018</v>
      </c>
      <c r="CL46" s="60">
        <v>-2.0162079583950221</v>
      </c>
      <c r="CM46" s="60">
        <v>-6.1533062505285567</v>
      </c>
      <c r="CN46" s="60">
        <v>2.0184233422798625</v>
      </c>
      <c r="CO46" s="60">
        <v>5.3313617976035177</v>
      </c>
      <c r="CP46" s="60">
        <v>8.7918973938176492</v>
      </c>
      <c r="CQ46" s="60">
        <v>5.9139024551849717</v>
      </c>
      <c r="CR46" s="60">
        <v>6.8989295982645915</v>
      </c>
      <c r="CS46" s="60">
        <v>1.8895027822566579</v>
      </c>
      <c r="CT46" s="60">
        <v>13.769645746942061</v>
      </c>
      <c r="CU46" s="60">
        <v>-10.922753724857282</v>
      </c>
      <c r="CV46" s="60">
        <v>0.77491185061224765</v>
      </c>
      <c r="CW46" s="60">
        <v>12.420023921885303</v>
      </c>
      <c r="CX46" s="60">
        <v>17.259002080358044</v>
      </c>
      <c r="CY46" s="60">
        <v>-17.377056329750719</v>
      </c>
      <c r="CZ46" s="60">
        <v>-13.771863570828158</v>
      </c>
      <c r="DA46" s="60">
        <v>2.5480546349818889</v>
      </c>
      <c r="DB46" s="60">
        <v>0.61087577662994885</v>
      </c>
      <c r="DC46" s="60">
        <v>-4.0051794860386902</v>
      </c>
      <c r="DD46" s="60">
        <v>-9.1541062836774767</v>
      </c>
      <c r="DE46" s="60">
        <v>-16.295370863043768</v>
      </c>
      <c r="DF46" s="60">
        <v>-13.777238358210687</v>
      </c>
      <c r="DG46" s="60">
        <v>-6.7103673310003664</v>
      </c>
      <c r="DH46" s="60">
        <v>-6.7103673310004108</v>
      </c>
      <c r="DI46" s="60">
        <v>-6.5517358102676226</v>
      </c>
      <c r="DJ46" s="60">
        <v>-9.0673603886816565</v>
      </c>
      <c r="DK46" s="60">
        <v>-5.0304300185771584</v>
      </c>
      <c r="DL46" s="60">
        <v>-3.3633687827036018</v>
      </c>
      <c r="DM46" s="60">
        <v>-2.3926220715565161</v>
      </c>
      <c r="DN46" s="60">
        <v>-2.2342697552160229</v>
      </c>
      <c r="DO46" s="60">
        <v>-8.7430935228002831</v>
      </c>
      <c r="DP46" s="60">
        <v>-4.4444444444444393</v>
      </c>
      <c r="DQ46" s="60">
        <v>-7.9871348164030964</v>
      </c>
      <c r="DR46" s="60">
        <v>-7.4844103165503277</v>
      </c>
      <c r="DS46" s="60">
        <v>-23.475793308230632</v>
      </c>
      <c r="DT46" s="60">
        <v>-23.940723385513085</v>
      </c>
      <c r="DU46" s="60">
        <v>1.5094476068106433</v>
      </c>
      <c r="DV46" s="60">
        <v>-16.312647834075999</v>
      </c>
      <c r="DW46" s="60">
        <v>0.61173869786537161</v>
      </c>
      <c r="DX46" s="60">
        <v>2.2052214672434456</v>
      </c>
      <c r="DY46" s="60">
        <v>-2.454189969297127</v>
      </c>
      <c r="DZ46" s="60">
        <v>-1.6006709603446079</v>
      </c>
      <c r="EA46" s="60">
        <v>-5.5393971886399385</v>
      </c>
      <c r="EB46" s="60">
        <v>-2.965949667244272</v>
      </c>
      <c r="EC46" s="60">
        <v>0.45359137021472318</v>
      </c>
      <c r="ED46" s="60">
        <v>-5.2988015384369813E-2</v>
      </c>
      <c r="EE46" s="60">
        <v>11.8906432704301</v>
      </c>
      <c r="EF46" s="60">
        <v>-5.7092682705352278</v>
      </c>
      <c r="EG46" s="60">
        <v>-4.0526645237522585</v>
      </c>
      <c r="EH46" s="60">
        <v>12.743591730981185</v>
      </c>
      <c r="EI46" s="60">
        <v>5.1786140292073624</v>
      </c>
      <c r="EJ46" s="60">
        <v>-33.769873573640183</v>
      </c>
      <c r="EK46" s="60">
        <v>-25.648795378608746</v>
      </c>
      <c r="EL46" s="60">
        <v>1.6697205129800441</v>
      </c>
      <c r="EM46" s="60">
        <v>-14.684004474358947</v>
      </c>
      <c r="EN46" s="60">
        <v>-2.1452202536057285</v>
      </c>
      <c r="EO46" s="60">
        <v>1.0314578969050414</v>
      </c>
      <c r="EP46" s="60">
        <v>-1.3000648662150671</v>
      </c>
      <c r="EQ46" s="60">
        <v>0.30467560073494937</v>
      </c>
      <c r="ER46" s="60">
        <v>5.2500731635635622</v>
      </c>
      <c r="ES46" s="60">
        <v>2.7102056832402965</v>
      </c>
      <c r="ET46" s="60">
        <v>8.8793969339652676</v>
      </c>
      <c r="EU46" s="60">
        <v>-14.2714104539156</v>
      </c>
      <c r="EV46" s="60">
        <v>-0.89632773138087485</v>
      </c>
      <c r="EW46" s="60">
        <v>4.247047847998342</v>
      </c>
      <c r="EX46" s="60">
        <v>9.4122187849240646</v>
      </c>
      <c r="EY46" s="60">
        <v>-31.066361192776792</v>
      </c>
      <c r="EZ46" s="60">
        <v>-26.697491691681108</v>
      </c>
      <c r="FA46" s="60">
        <v>6.3356708425305719</v>
      </c>
      <c r="FB46" s="60">
        <v>-8.4644266296066917</v>
      </c>
      <c r="FC46" s="63">
        <v>-2.6107751656196529</v>
      </c>
      <c r="FD46" s="63">
        <v>-2.1799956489773571</v>
      </c>
      <c r="FE46" s="63">
        <v>-1.3293772087076554</v>
      </c>
      <c r="FF46" s="63">
        <v>-0.45751121631305747</v>
      </c>
      <c r="FG46" s="63">
        <v>-6.5776592396177236</v>
      </c>
      <c r="FH46" s="60">
        <v>-6.5776592396177849</v>
      </c>
      <c r="FI46" s="60"/>
      <c r="FJ46" s="60">
        <v>-0.67921014723456063</v>
      </c>
      <c r="FK46" s="60">
        <v>-0.21340651105962863</v>
      </c>
      <c r="FL46" s="60">
        <v>-0.10915736381736146</v>
      </c>
      <c r="FM46" s="60">
        <v>-1.0606515236798699</v>
      </c>
      <c r="FN46" s="60">
        <v>-0.15236472355733643</v>
      </c>
      <c r="FO46" s="60">
        <v>-0.6769988778578423</v>
      </c>
      <c r="FP46" s="60">
        <v>-1.6324791809714755E-2</v>
      </c>
      <c r="FQ46" s="60">
        <v>-3.455414266389626E-2</v>
      </c>
      <c r="FR46" s="60">
        <v>-0.81979066020596492</v>
      </c>
      <c r="FS46" s="60">
        <v>-0.34489964704885956</v>
      </c>
      <c r="FT46" s="60">
        <v>-2.3558545912277893</v>
      </c>
      <c r="FU46" s="60">
        <v>0.10214442743522596</v>
      </c>
      <c r="FV46" s="60">
        <v>-0.21659068689018671</v>
      </c>
      <c r="FW46" s="60">
        <v>1.158024141846927</v>
      </c>
      <c r="FX46" s="60"/>
      <c r="FY46" s="60">
        <v>0.80096494252510275</v>
      </c>
      <c r="FZ46" s="60">
        <v>0.14180198484067247</v>
      </c>
      <c r="GA46" s="60">
        <v>-3.2015598363398297E-2</v>
      </c>
      <c r="GB46" s="60">
        <v>-0.32759880801314833</v>
      </c>
      <c r="GC46" s="60">
        <v>0.99829880146309347</v>
      </c>
      <c r="GD46" s="60">
        <v>-0.63597376011979034</v>
      </c>
      <c r="GE46" s="60">
        <v>-4.4405657424441422E-3</v>
      </c>
      <c r="GF46" s="60">
        <v>0.13887666325990444</v>
      </c>
      <c r="GG46" s="60">
        <v>0.92399237682445956</v>
      </c>
      <c r="GH46" s="60">
        <v>-0.18408375354208187</v>
      </c>
      <c r="GI46" s="60">
        <v>-0.57673539065219248</v>
      </c>
      <c r="GJ46" s="60">
        <v>-5.5823195803123726E-2</v>
      </c>
      <c r="GK46" s="60">
        <v>-2.9239554830126028E-2</v>
      </c>
      <c r="GL46" s="60">
        <v>-2.4375796022462621</v>
      </c>
      <c r="GM46" s="60">
        <v>-2.2525759977049322</v>
      </c>
      <c r="GN46" s="60">
        <v>-1.3491320452103133</v>
      </c>
      <c r="GO46" s="60">
        <v>-0.41695798606954099</v>
      </c>
      <c r="GP46" s="60">
        <v>-6.4562456312310488</v>
      </c>
      <c r="GQ46" s="60">
        <v>-6.456245631231079</v>
      </c>
      <c r="GR46" s="60"/>
      <c r="GS46" s="60">
        <v>-0.68280802953619113</v>
      </c>
      <c r="GT46" s="60">
        <v>-0.23209102826801004</v>
      </c>
      <c r="GU46" s="60">
        <v>-0.11016591918920245</v>
      </c>
      <c r="GV46" s="60">
        <v>-0.86894495198232868</v>
      </c>
      <c r="GW46" s="60">
        <v>-0.12995556137904754</v>
      </c>
      <c r="GX46" s="60">
        <v>-0.67389771242959984</v>
      </c>
      <c r="GY46" s="60">
        <v>-1.4152228673739373E-2</v>
      </c>
      <c r="GZ46" s="60">
        <v>-3.9599024462097683E-2</v>
      </c>
      <c r="HA46" s="60">
        <v>-0.77191938870707022</v>
      </c>
      <c r="HB46" s="60">
        <v>-0.3947871406924619</v>
      </c>
      <c r="HC46" s="60">
        <v>-2.387425811710445</v>
      </c>
      <c r="HD46" s="60">
        <v>7.1065192016252526E-2</v>
      </c>
      <c r="HE46" s="60">
        <v>-0.22156402621713833</v>
      </c>
      <c r="HF46" s="43">
        <v>-2.6000086246194529</v>
      </c>
      <c r="HG46" s="43"/>
      <c r="HH46" s="43">
        <v>-0.87468840166891071</v>
      </c>
      <c r="HI46" s="43">
        <v>-8.9576205748849891E-2</v>
      </c>
      <c r="HJ46" s="43">
        <v>-5.3279132287987883E-2</v>
      </c>
      <c r="HK46" s="43">
        <v>-9.4852242381049556E-2</v>
      </c>
      <c r="HL46" s="43">
        <v>0.73723153238784556</v>
      </c>
      <c r="HM46" s="43">
        <v>-1.2798726933270763</v>
      </c>
      <c r="HN46" s="64">
        <v>-7.4168418923341315E-3</v>
      </c>
      <c r="HO46" s="43">
        <v>8.6867032566065761E-2</v>
      </c>
      <c r="HP46" s="43">
        <v>0.4140473307341459</v>
      </c>
      <c r="HQ46" s="43">
        <v>-0.32388446505192947</v>
      </c>
      <c r="HR46" s="43">
        <v>-1.0971968059912474</v>
      </c>
      <c r="HS46" s="43">
        <v>5.3610136270700715E-2</v>
      </c>
      <c r="HT46" s="43">
        <v>-7.0997868228825284E-2</v>
      </c>
      <c r="HU46" s="66">
        <v>19689</v>
      </c>
      <c r="HV46" s="65">
        <v>34038</v>
      </c>
      <c r="HW46" s="60">
        <v>-4.1757920864359814</v>
      </c>
      <c r="HX46" s="60">
        <v>-12.664853492071638</v>
      </c>
      <c r="HY46" s="65">
        <v>55477</v>
      </c>
      <c r="HZ46" s="65">
        <v>101092</v>
      </c>
      <c r="IA46" s="60">
        <v>-2.1793944950893041</v>
      </c>
      <c r="IB46" s="60">
        <v>-7.6498638846765221</v>
      </c>
    </row>
    <row r="47" spans="1:236" x14ac:dyDescent="0.25">
      <c r="A47" s="41">
        <v>2021</v>
      </c>
      <c r="B47" s="41" t="s">
        <v>163</v>
      </c>
      <c r="C47" s="57">
        <v>97.943901225853352</v>
      </c>
      <c r="D47" s="57">
        <v>91.047307003898055</v>
      </c>
      <c r="E47" s="57">
        <v>83.219902537289911</v>
      </c>
      <c r="F47" s="57">
        <v>87.069296220891999</v>
      </c>
      <c r="G47" s="57">
        <v>94.543562225004578</v>
      </c>
      <c r="H47" s="57">
        <v>94.543562225004536</v>
      </c>
      <c r="I47" s="57">
        <v>94.763271895919232</v>
      </c>
      <c r="J47" s="57">
        <v>91.866221514039168</v>
      </c>
      <c r="K47" s="57">
        <v>95.911545603137299</v>
      </c>
      <c r="L47" s="57">
        <v>98.424429796635565</v>
      </c>
      <c r="M47" s="57">
        <v>100.05288639907141</v>
      </c>
      <c r="N47" s="57">
        <v>100.84475047916519</v>
      </c>
      <c r="O47" s="57">
        <v>92.062845238042385</v>
      </c>
      <c r="P47" s="57">
        <v>88.961767498058165</v>
      </c>
      <c r="Q47" s="57">
        <v>96.845646992850135</v>
      </c>
      <c r="R47" s="57">
        <v>92.925567405644472</v>
      </c>
      <c r="S47" s="57">
        <v>78.025214400352894</v>
      </c>
      <c r="T47" s="57">
        <v>74.009549523478057</v>
      </c>
      <c r="U47" s="57">
        <v>102.54403519913475</v>
      </c>
      <c r="V47" s="57">
        <v>85.591154734974069</v>
      </c>
      <c r="W47" s="57">
        <v>103.01319661878728</v>
      </c>
      <c r="X47" s="57">
        <v>107.59216950017776</v>
      </c>
      <c r="Y47" s="58">
        <v>109.42892309489787</v>
      </c>
      <c r="Z47" s="58">
        <v>109.00969352309534</v>
      </c>
      <c r="AA47" s="58">
        <v>109.68302885174413</v>
      </c>
      <c r="AB47" s="58">
        <v>112.48372195284706</v>
      </c>
      <c r="AC47" s="58">
        <v>116.3440616991325</v>
      </c>
      <c r="AD47" s="58">
        <v>109.2558706482295</v>
      </c>
      <c r="AE47" s="58">
        <v>115.25826310313265</v>
      </c>
      <c r="AF47" s="58">
        <v>111.12270986208995</v>
      </c>
      <c r="AG47" s="58">
        <v>103.74536021644865</v>
      </c>
      <c r="AH47" s="58">
        <v>138.70362715524379</v>
      </c>
      <c r="AI47" s="58">
        <v>122.8036721925646</v>
      </c>
      <c r="AJ47" s="58">
        <v>78.313628311506193</v>
      </c>
      <c r="AK47" s="58">
        <v>76.627275475395777</v>
      </c>
      <c r="AL47" s="58">
        <v>108.25031115712629</v>
      </c>
      <c r="AM47" s="58">
        <v>89.84963714157638</v>
      </c>
      <c r="AN47" s="59">
        <v>112.85209865795562</v>
      </c>
      <c r="AO47" s="59">
        <v>114.7855734593588</v>
      </c>
      <c r="AP47" s="59">
        <v>116.57636502612429</v>
      </c>
      <c r="AQ47" s="59">
        <v>119.2203808392329</v>
      </c>
      <c r="AR47" s="59">
        <v>124.59065503111424</v>
      </c>
      <c r="AS47" s="59">
        <v>115.93763323539845</v>
      </c>
      <c r="AT47" s="59">
        <v>113.74496636949296</v>
      </c>
      <c r="AU47" s="59">
        <v>105.27451149380225</v>
      </c>
      <c r="AV47" s="59">
        <v>109.97863149991063</v>
      </c>
      <c r="AW47" s="59">
        <v>124.2503576077674</v>
      </c>
      <c r="AX47" s="59">
        <v>131.25269719068851</v>
      </c>
      <c r="AY47" s="59">
        <v>83.887069230875412</v>
      </c>
      <c r="AZ47" s="59">
        <v>77.018870256934193</v>
      </c>
      <c r="BA47" s="59">
        <v>116.52520485424644</v>
      </c>
      <c r="BB47" s="59">
        <v>100.16574232650358</v>
      </c>
      <c r="BC47" s="60">
        <v>-3.2618923275397727</v>
      </c>
      <c r="BD47" s="60">
        <v>-8.2936751221756921</v>
      </c>
      <c r="BE47" s="60">
        <v>-11.783191802107485</v>
      </c>
      <c r="BF47" s="60">
        <v>-15.03969754348995</v>
      </c>
      <c r="BG47" s="60">
        <v>-5.5835965351668566</v>
      </c>
      <c r="BH47" s="60">
        <v>-5.5835965351669241</v>
      </c>
      <c r="BI47" s="60">
        <v>-5.6221698758278205</v>
      </c>
      <c r="BJ47" s="60">
        <v>-7.4352384645034135</v>
      </c>
      <c r="BK47" s="60">
        <v>-3.186467764817813</v>
      </c>
      <c r="BL47" s="60">
        <v>-0.97822503433858676</v>
      </c>
      <c r="BM47" s="60">
        <v>-3.7732129875764908</v>
      </c>
      <c r="BN47" s="60">
        <v>1.201557750759874</v>
      </c>
      <c r="BO47" s="60">
        <v>-5.1038799812751385</v>
      </c>
      <c r="BP47" s="60">
        <v>-5.3964757709251128</v>
      </c>
      <c r="BQ47" s="60">
        <v>-5.8342420937840922</v>
      </c>
      <c r="BR47" s="60">
        <v>-5.9082986428205313</v>
      </c>
      <c r="BS47" s="60">
        <v>-15.185731821555603</v>
      </c>
      <c r="BT47" s="60">
        <v>-19.988938306364478</v>
      </c>
      <c r="BU47" s="60">
        <v>1.9061965755027277</v>
      </c>
      <c r="BV47" s="60">
        <v>-11.563230041077555</v>
      </c>
      <c r="BW47" s="60">
        <v>0.47343513445161634</v>
      </c>
      <c r="BX47" s="60">
        <v>1.987248854377488</v>
      </c>
      <c r="BY47" s="60">
        <v>20.530663339228617</v>
      </c>
      <c r="BZ47" s="60">
        <v>16.448367356485537</v>
      </c>
      <c r="CA47" s="60">
        <v>41.510763276408994</v>
      </c>
      <c r="CB47" s="60">
        <v>52.746214466465901</v>
      </c>
      <c r="CC47" s="60">
        <v>69.850547564890746</v>
      </c>
      <c r="CD47" s="60">
        <v>-11.413514288255723</v>
      </c>
      <c r="CE47" s="60">
        <v>46.567771329919424</v>
      </c>
      <c r="CF47" s="60">
        <v>39.042615908022896</v>
      </c>
      <c r="CG47" s="60">
        <v>65.524486264395904</v>
      </c>
      <c r="CH47" s="60">
        <v>83.490469554175448</v>
      </c>
      <c r="CI47" s="60">
        <v>73.461401434841477</v>
      </c>
      <c r="CJ47" s="60">
        <v>40.195861373534079</v>
      </c>
      <c r="CK47" s="60">
        <v>86.237216523477244</v>
      </c>
      <c r="CL47" s="60">
        <v>2.5704791988822251</v>
      </c>
      <c r="CM47" s="60">
        <v>33.641603339077378</v>
      </c>
      <c r="CN47" s="60">
        <v>21.733709163625381</v>
      </c>
      <c r="CO47" s="60">
        <v>19.416821323774293</v>
      </c>
      <c r="CP47" s="60">
        <v>47.353044359108495</v>
      </c>
      <c r="CQ47" s="60">
        <v>55.372541460151666</v>
      </c>
      <c r="CR47" s="60">
        <v>76.679738595918039</v>
      </c>
      <c r="CS47" s="60">
        <v>-9.0382475746408453</v>
      </c>
      <c r="CT47" s="60">
        <v>44.751547872783327</v>
      </c>
      <c r="CU47" s="60">
        <v>32.440201078906284</v>
      </c>
      <c r="CV47" s="60">
        <v>68.060101340345923</v>
      </c>
      <c r="CW47" s="60">
        <v>69.705508389271159</v>
      </c>
      <c r="CX47" s="60">
        <v>82.048276044683604</v>
      </c>
      <c r="CY47" s="60">
        <v>46.408951592880058</v>
      </c>
      <c r="CZ47" s="60">
        <v>85.5613816702717</v>
      </c>
      <c r="DA47" s="60">
        <v>6.9512335955678628</v>
      </c>
      <c r="DB47" s="60">
        <v>43.273078787026286</v>
      </c>
      <c r="DC47" s="60">
        <v>-3.7579540903658337</v>
      </c>
      <c r="DD47" s="60">
        <v>-8.8675042057526738</v>
      </c>
      <c r="DE47" s="60">
        <v>-14.859822203689099</v>
      </c>
      <c r="DF47" s="60">
        <v>-14.194447411079491</v>
      </c>
      <c r="DG47" s="60">
        <v>-6.3371380787146547</v>
      </c>
      <c r="DH47" s="60">
        <v>-6.3371380787146991</v>
      </c>
      <c r="DI47" s="60">
        <v>-6.243531597429131</v>
      </c>
      <c r="DJ47" s="60">
        <v>-8.5249866924765669</v>
      </c>
      <c r="DK47" s="60">
        <v>-4.4197720132720946</v>
      </c>
      <c r="DL47" s="60">
        <v>-2.5707725205129317</v>
      </c>
      <c r="DM47" s="60">
        <v>-2.8567687826750676</v>
      </c>
      <c r="DN47" s="60">
        <v>-1.0979345009031638</v>
      </c>
      <c r="DO47" s="60">
        <v>-7.5525744949942357</v>
      </c>
      <c r="DP47" s="60">
        <v>-4.7636632200886098</v>
      </c>
      <c r="DQ47" s="60">
        <v>-7.2776280323449853</v>
      </c>
      <c r="DR47" s="60">
        <v>-6.963639650804831</v>
      </c>
      <c r="DS47" s="60">
        <v>-20.943933471823851</v>
      </c>
      <c r="DT47" s="60">
        <v>-22.681501925553405</v>
      </c>
      <c r="DU47" s="60">
        <v>1.6418117829772649</v>
      </c>
      <c r="DV47" s="60">
        <v>-14.783508436961657</v>
      </c>
      <c r="DW47" s="60">
        <v>0.56538547866786804</v>
      </c>
      <c r="DX47" s="60">
        <v>2.1317287962665299</v>
      </c>
      <c r="DY47" s="60">
        <v>4.8310195320264482</v>
      </c>
      <c r="DZ47" s="60">
        <v>4.2618791963452862</v>
      </c>
      <c r="EA47" s="60">
        <v>8.1074299852061937</v>
      </c>
      <c r="EB47" s="60">
        <v>11.639361102406465</v>
      </c>
      <c r="EC47" s="60">
        <v>17.645311405365671</v>
      </c>
      <c r="ED47" s="60">
        <v>-4.3961660360058552</v>
      </c>
      <c r="EE47" s="60">
        <v>21.871339271696975</v>
      </c>
      <c r="EF47" s="60">
        <v>7.0779471567066654</v>
      </c>
      <c r="EG47" s="60">
        <v>12.526092829496838</v>
      </c>
      <c r="EH47" s="60">
        <v>30.59847666940454</v>
      </c>
      <c r="EI47" s="60">
        <v>23.096193377794428</v>
      </c>
      <c r="EJ47" s="60">
        <v>-19.346057563694941</v>
      </c>
      <c r="EK47" s="60">
        <v>-2.2179860121360084</v>
      </c>
      <c r="EL47" s="60">
        <v>1.9863633736656672</v>
      </c>
      <c r="EM47" s="60">
        <v>-1.6418643807981192</v>
      </c>
      <c r="EN47" s="60">
        <v>5.446186607476311</v>
      </c>
      <c r="EO47" s="60">
        <v>7.0469811638279145</v>
      </c>
      <c r="EP47" s="60">
        <v>12.864539257050822</v>
      </c>
      <c r="EQ47" s="60">
        <v>14.917620093996288</v>
      </c>
      <c r="ER47" s="60">
        <v>23.049445016855685</v>
      </c>
      <c r="ES47" s="60">
        <v>-1.8172249633820026</v>
      </c>
      <c r="ET47" s="60">
        <v>19.233108473649807</v>
      </c>
      <c r="EU47" s="60">
        <v>-1.1610271291013663</v>
      </c>
      <c r="EV47" s="60">
        <v>15.751630972075571</v>
      </c>
      <c r="EW47" s="60">
        <v>20.737249630659438</v>
      </c>
      <c r="EX47" s="60">
        <v>28.546464434157759</v>
      </c>
      <c r="EY47" s="60">
        <v>-15.85249065880655</v>
      </c>
      <c r="EZ47" s="60">
        <v>-3.1531845650409562</v>
      </c>
      <c r="FA47" s="60">
        <v>6.553189801411885</v>
      </c>
      <c r="FB47" s="60">
        <v>5.563140869555383</v>
      </c>
      <c r="FC47" s="63">
        <v>-2.0066074263087184</v>
      </c>
      <c r="FD47" s="63">
        <v>-2.1925566052498748</v>
      </c>
      <c r="FE47" s="63">
        <v>-0.88441005496053493</v>
      </c>
      <c r="FF47" s="63">
        <v>-0.45253086728928665</v>
      </c>
      <c r="FG47" s="63">
        <v>-5.5361049538084153</v>
      </c>
      <c r="FH47" s="60">
        <v>-5.5361049538084535</v>
      </c>
      <c r="FI47" s="60"/>
      <c r="FJ47" s="60">
        <v>-0.57812568047943558</v>
      </c>
      <c r="FK47" s="60">
        <v>-0.14725633175182956</v>
      </c>
      <c r="FL47" s="60">
        <v>-0.10700765665756552</v>
      </c>
      <c r="FM47" s="60">
        <v>-1.535824911482828</v>
      </c>
      <c r="FN47" s="60">
        <v>6.8336101363497589E-2</v>
      </c>
      <c r="FO47" s="60">
        <v>-0.38118481371920504</v>
      </c>
      <c r="FP47" s="60">
        <v>-1.6466530449035708E-2</v>
      </c>
      <c r="FQ47" s="60">
        <v>-2.4699795673553578E-2</v>
      </c>
      <c r="FR47" s="60">
        <v>-0.6479332855430856</v>
      </c>
      <c r="FS47" s="60">
        <v>-0.2318900658409474</v>
      </c>
      <c r="FT47" s="60">
        <v>-1.8937606133937817</v>
      </c>
      <c r="FU47" s="60">
        <v>0.11575949939883493</v>
      </c>
      <c r="FV47" s="60">
        <v>-0.15605086957951808</v>
      </c>
      <c r="FW47" s="60">
        <v>20.138166554710235</v>
      </c>
      <c r="FX47" s="60"/>
      <c r="FY47" s="60">
        <v>6.3989037491369087</v>
      </c>
      <c r="FZ47" s="60">
        <v>1.6360822589579536</v>
      </c>
      <c r="GA47" s="60">
        <v>0.70125785616816672</v>
      </c>
      <c r="GB47" s="60">
        <v>-5.1978546586558227</v>
      </c>
      <c r="GC47" s="60">
        <v>2.5490103519937919</v>
      </c>
      <c r="GD47" s="60">
        <v>6.9934042932513742</v>
      </c>
      <c r="GE47" s="60">
        <v>7.2928390884855962E-2</v>
      </c>
      <c r="GF47" s="60">
        <v>0.39753096950633776</v>
      </c>
      <c r="GG47" s="60">
        <v>4.2740897389714032</v>
      </c>
      <c r="GH47" s="60">
        <v>0.19620596304293664</v>
      </c>
      <c r="GI47" s="60">
        <v>1.9336437843085643</v>
      </c>
      <c r="GJ47" s="60">
        <v>5.4145737843338433E-2</v>
      </c>
      <c r="GK47" s="60">
        <v>0.12881811930042675</v>
      </c>
      <c r="GL47" s="60">
        <v>-2.2819717532369981</v>
      </c>
      <c r="GM47" s="60">
        <v>-2.2496059082258575</v>
      </c>
      <c r="GN47" s="60">
        <v>-1.2075632559246776</v>
      </c>
      <c r="GO47" s="60">
        <v>-0.42206624626121841</v>
      </c>
      <c r="GP47" s="60">
        <v>-6.1612071636487515</v>
      </c>
      <c r="GQ47" s="60">
        <v>-6.1612071636487817</v>
      </c>
      <c r="GR47" s="60"/>
      <c r="GS47" s="60">
        <v>-0.64790952048367245</v>
      </c>
      <c r="GT47" s="60">
        <v>-0.20395822695052665</v>
      </c>
      <c r="GU47" s="60">
        <v>-0.11194414086465644</v>
      </c>
      <c r="GV47" s="60">
        <v>-1.0921907053767561</v>
      </c>
      <c r="GW47" s="60">
        <v>-6.4865767699086266E-2</v>
      </c>
      <c r="GX47" s="60">
        <v>-0.57299093742254026</v>
      </c>
      <c r="GY47" s="60">
        <v>-1.4920036329102791E-2</v>
      </c>
      <c r="GZ47" s="60">
        <v>-3.4661791715781529E-2</v>
      </c>
      <c r="HA47" s="60">
        <v>-0.73221786076992001</v>
      </c>
      <c r="HB47" s="60">
        <v>-0.34080541131358755</v>
      </c>
      <c r="HC47" s="60">
        <v>-2.2373940530176064</v>
      </c>
      <c r="HD47" s="60">
        <v>9.2548438984770554E-2</v>
      </c>
      <c r="HE47" s="60">
        <v>-0.199897150690315</v>
      </c>
      <c r="HF47" s="43">
        <v>4.6857724319136427</v>
      </c>
      <c r="HG47" s="43"/>
      <c r="HH47" s="43">
        <v>1.433738764849956</v>
      </c>
      <c r="HI47" s="43">
        <v>0.45807226362874298</v>
      </c>
      <c r="HJ47" s="43">
        <v>0.18194132270451871</v>
      </c>
      <c r="HK47" s="43">
        <v>-1.7012524247107654</v>
      </c>
      <c r="HL47" s="43">
        <v>1.3123478334988845</v>
      </c>
      <c r="HM47" s="43">
        <v>1.4071228447611015</v>
      </c>
      <c r="HN47" s="64">
        <v>1.8029853326443131E-2</v>
      </c>
      <c r="HO47" s="43">
        <v>0.1854437822479397</v>
      </c>
      <c r="HP47" s="43">
        <v>1.6387135557488028</v>
      </c>
      <c r="HQ47" s="43">
        <v>-0.1588067857357589</v>
      </c>
      <c r="HR47" s="43">
        <v>-0.13629602307921782</v>
      </c>
      <c r="HS47" s="43">
        <v>5.4331205673520351E-2</v>
      </c>
      <c r="HT47" s="43">
        <v>-7.6137610005250688E-3</v>
      </c>
      <c r="HU47" s="67">
        <v>22933</v>
      </c>
      <c r="HV47" s="66">
        <v>56971</v>
      </c>
      <c r="HW47" s="60">
        <v>86.598860862489829</v>
      </c>
      <c r="HX47" s="60">
        <v>11.132568664169785</v>
      </c>
      <c r="HY47" s="67">
        <v>61582</v>
      </c>
      <c r="HZ47" s="65">
        <v>162674</v>
      </c>
      <c r="IA47" s="60">
        <v>58.64289762481323</v>
      </c>
      <c r="IB47" s="60">
        <v>9.7043511100320945</v>
      </c>
    </row>
    <row r="48" spans="1:236" x14ac:dyDescent="0.25">
      <c r="A48" s="41">
        <v>2021</v>
      </c>
      <c r="B48" s="41" t="s">
        <v>164</v>
      </c>
      <c r="C48" s="57">
        <v>97.78187410797058</v>
      </c>
      <c r="D48" s="57">
        <v>91.121326192420909</v>
      </c>
      <c r="E48" s="57">
        <v>82.544400038234812</v>
      </c>
      <c r="F48" s="57">
        <v>84.550237333388537</v>
      </c>
      <c r="G48" s="57">
        <v>94.315226051824908</v>
      </c>
      <c r="H48" s="57">
        <v>94.315226051824936</v>
      </c>
      <c r="I48" s="57">
        <v>94.500755083539161</v>
      </c>
      <c r="J48" s="57">
        <v>91.680233605807189</v>
      </c>
      <c r="K48" s="57">
        <v>96.378020266894225</v>
      </c>
      <c r="L48" s="57">
        <v>99.322754102250627</v>
      </c>
      <c r="M48" s="57">
        <v>99.244782377637037</v>
      </c>
      <c r="N48" s="57">
        <v>100.06862118738316</v>
      </c>
      <c r="O48" s="57">
        <v>92.249887784112317</v>
      </c>
      <c r="P48" s="57">
        <v>88.754638819366534</v>
      </c>
      <c r="Q48" s="57">
        <v>97.855039955138096</v>
      </c>
      <c r="R48" s="57">
        <v>92.939833256618726</v>
      </c>
      <c r="S48" s="57">
        <v>78.024562026222483</v>
      </c>
      <c r="T48" s="57">
        <v>74.298822617195611</v>
      </c>
      <c r="U48" s="57">
        <v>103.47743372603288</v>
      </c>
      <c r="V48" s="57">
        <v>85.763418477988097</v>
      </c>
      <c r="W48" s="57">
        <v>103.19858414410893</v>
      </c>
      <c r="X48" s="57">
        <v>108.42977544572261</v>
      </c>
      <c r="Y48" s="58">
        <v>91.75132368284828</v>
      </c>
      <c r="Z48" s="58">
        <v>91.506342634992677</v>
      </c>
      <c r="AA48" s="58">
        <v>94.009715894946027</v>
      </c>
      <c r="AB48" s="58">
        <v>98.480986045130621</v>
      </c>
      <c r="AC48" s="58">
        <v>98.957923201107263</v>
      </c>
      <c r="AD48" s="58">
        <v>94.48443105850653</v>
      </c>
      <c r="AE48" s="58">
        <v>90.659493217206062</v>
      </c>
      <c r="AF48" s="58">
        <v>92.712018118162092</v>
      </c>
      <c r="AG48" s="58">
        <v>92.037556508817758</v>
      </c>
      <c r="AH48" s="58">
        <v>99.325663944032698</v>
      </c>
      <c r="AI48" s="58">
        <v>96.814588799115029</v>
      </c>
      <c r="AJ48" s="58">
        <v>50.934744506966588</v>
      </c>
      <c r="AK48" s="58">
        <v>50.822537290233058</v>
      </c>
      <c r="AL48" s="58">
        <v>103.4826394038804</v>
      </c>
      <c r="AM48" s="58">
        <v>69.904517760282388</v>
      </c>
      <c r="AN48" s="59">
        <v>95.642129681541192</v>
      </c>
      <c r="AO48" s="59">
        <v>97.377171827982394</v>
      </c>
      <c r="AP48" s="59">
        <v>100.13482294262023</v>
      </c>
      <c r="AQ48" s="59">
        <v>104.85718845495899</v>
      </c>
      <c r="AR48" s="59">
        <v>106.35807867878107</v>
      </c>
      <c r="AS48" s="59">
        <v>102.08729030638706</v>
      </c>
      <c r="AT48" s="59">
        <v>89.410616814990121</v>
      </c>
      <c r="AU48" s="59">
        <v>88.802639959547065</v>
      </c>
      <c r="AV48" s="59">
        <v>97.97541247881496</v>
      </c>
      <c r="AW48" s="59">
        <v>88.378273095034515</v>
      </c>
      <c r="AX48" s="59">
        <v>104.26488744635169</v>
      </c>
      <c r="AY48" s="59">
        <v>54.48729480656619</v>
      </c>
      <c r="AZ48" s="59">
        <v>51.180096617866376</v>
      </c>
      <c r="BA48" s="59">
        <v>112.05777562096293</v>
      </c>
      <c r="BB48" s="59">
        <v>77.998373293960412</v>
      </c>
      <c r="BC48" s="60">
        <v>-2.2313613603044846</v>
      </c>
      <c r="BD48" s="60">
        <v>-3.6761217825108772</v>
      </c>
      <c r="BE48" s="60">
        <v>-1.9897565826480723</v>
      </c>
      <c r="BF48" s="60">
        <v>-1.3705993217942747</v>
      </c>
      <c r="BG48" s="60">
        <v>-2.5165863114669285</v>
      </c>
      <c r="BH48" s="60">
        <v>-2.5165863114668841</v>
      </c>
      <c r="BI48" s="60">
        <v>-2.7372602075528274</v>
      </c>
      <c r="BJ48" s="60">
        <v>-3.3761894393813718</v>
      </c>
      <c r="BK48" s="60">
        <v>0.98313058414538634</v>
      </c>
      <c r="BL48" s="60">
        <v>4.0625409075772057</v>
      </c>
      <c r="BM48" s="60">
        <v>-3.6475387517376778</v>
      </c>
      <c r="BN48" s="60">
        <v>2.7154376760905485</v>
      </c>
      <c r="BO48" s="60">
        <v>0.38047754856236349</v>
      </c>
      <c r="BP48" s="60">
        <v>-4.1387024608501077</v>
      </c>
      <c r="BQ48" s="60">
        <v>-0.34266133637920193</v>
      </c>
      <c r="BR48" s="60">
        <v>-0.86746919852895843</v>
      </c>
      <c r="BS48" s="60">
        <v>-10.010152262351667</v>
      </c>
      <c r="BT48" s="60">
        <v>-10.420427412370026</v>
      </c>
      <c r="BU48" s="60">
        <v>4.1515011464246188</v>
      </c>
      <c r="BV48" s="60">
        <v>-4.5684468346836926</v>
      </c>
      <c r="BW48" s="60">
        <v>8.5848362671415721</v>
      </c>
      <c r="BX48" s="60">
        <v>10.70105918776898</v>
      </c>
      <c r="BY48" s="60">
        <v>75.461790462483577</v>
      </c>
      <c r="BZ48" s="60">
        <v>69.063322585668601</v>
      </c>
      <c r="CA48" s="60">
        <v>707.50135471256056</v>
      </c>
      <c r="CB48" s="60">
        <v>179.00299303974703</v>
      </c>
      <c r="CC48" s="60">
        <v>1218.7735292287937</v>
      </c>
      <c r="CD48" s="60">
        <v>-1.2688120076779885</v>
      </c>
      <c r="CE48" s="60">
        <v>54.958249451037844</v>
      </c>
      <c r="CF48" s="60">
        <v>105.09873567600438</v>
      </c>
      <c r="CG48" s="60">
        <v>147.79432759313073</v>
      </c>
      <c r="CH48" s="60">
        <v>221.50028391131337</v>
      </c>
      <c r="CI48" s="60">
        <v>257.51917448668257</v>
      </c>
      <c r="CJ48" s="60">
        <v>147.33941358937074</v>
      </c>
      <c r="CK48" s="60">
        <v>1028.215432590875</v>
      </c>
      <c r="CL48" s="60">
        <v>37.70219294669419</v>
      </c>
      <c r="CM48" s="60">
        <v>494.5159445383714</v>
      </c>
      <c r="CN48" s="60">
        <v>78.581645918195008</v>
      </c>
      <c r="CO48" s="60">
        <v>73.362520090562342</v>
      </c>
      <c r="CP48" s="60">
        <v>739.79659129973538</v>
      </c>
      <c r="CQ48" s="60">
        <v>183.7834379041222</v>
      </c>
      <c r="CR48" s="60">
        <v>1262.5263658675553</v>
      </c>
      <c r="CS48" s="60">
        <v>2.0876321522008245</v>
      </c>
      <c r="CT48" s="60">
        <v>53.657528356231921</v>
      </c>
      <c r="CU48" s="60">
        <v>104.60815539642394</v>
      </c>
      <c r="CV48" s="60">
        <v>151.30595989228402</v>
      </c>
      <c r="CW48" s="60">
        <v>196.61946521674753</v>
      </c>
      <c r="CX48" s="60">
        <v>275.58051915919032</v>
      </c>
      <c r="CY48" s="60">
        <v>157.34243395254569</v>
      </c>
      <c r="CZ48" s="60">
        <v>1030.2292727208514</v>
      </c>
      <c r="DA48" s="60">
        <v>43.447231715079226</v>
      </c>
      <c r="DB48" s="60">
        <v>537.2212965349853</v>
      </c>
      <c r="DC48" s="60">
        <v>-3.3804190524995392</v>
      </c>
      <c r="DD48" s="60">
        <v>-7.6168047567430346</v>
      </c>
      <c r="DE48" s="60">
        <v>-12.012898866197419</v>
      </c>
      <c r="DF48" s="60">
        <v>-11.417197997530238</v>
      </c>
      <c r="DG48" s="60">
        <v>-5.4108521226586941</v>
      </c>
      <c r="DH48" s="60">
        <v>-5.4108521226587385</v>
      </c>
      <c r="DI48" s="60">
        <v>-5.3918540857985864</v>
      </c>
      <c r="DJ48" s="60">
        <v>-7.2835796873226499</v>
      </c>
      <c r="DK48" s="60">
        <v>-3.1129672791489593</v>
      </c>
      <c r="DL48" s="60">
        <v>-0.96614538510192416</v>
      </c>
      <c r="DM48" s="60">
        <v>-3.0543325102719732</v>
      </c>
      <c r="DN48" s="60">
        <v>-0.16617013447911555</v>
      </c>
      <c r="DO48" s="60">
        <v>-5.6757896722010592</v>
      </c>
      <c r="DP48" s="60">
        <v>-4.6085508051082469</v>
      </c>
      <c r="DQ48" s="60">
        <v>-5.6178239475122904</v>
      </c>
      <c r="DR48" s="60">
        <v>-5.5080635158368585</v>
      </c>
      <c r="DS48" s="60">
        <v>-18.500156422570424</v>
      </c>
      <c r="DT48" s="60">
        <v>-19.956759842305328</v>
      </c>
      <c r="DU48" s="60">
        <v>2.2636664771776394</v>
      </c>
      <c r="DV48" s="60">
        <v>-12.432445680961756</v>
      </c>
      <c r="DW48" s="60">
        <v>2.4662813864632982</v>
      </c>
      <c r="DX48" s="60">
        <v>4.1747459378517426</v>
      </c>
      <c r="DY48" s="60">
        <v>15.734567418241774</v>
      </c>
      <c r="DZ48" s="60">
        <v>14.507607600324324</v>
      </c>
      <c r="EA48" s="60">
        <v>37.305351411537167</v>
      </c>
      <c r="EB48" s="60">
        <v>30.322088296595883</v>
      </c>
      <c r="EC48" s="60">
        <v>49.380600007746509</v>
      </c>
      <c r="ED48" s="60">
        <v>-3.6806925365359677</v>
      </c>
      <c r="EE48" s="60">
        <v>27.706768573415875</v>
      </c>
      <c r="EF48" s="60">
        <v>20.715568731578514</v>
      </c>
      <c r="EG48" s="60">
        <v>29.263356669151051</v>
      </c>
      <c r="EH48" s="60">
        <v>48.448234713042424</v>
      </c>
      <c r="EI48" s="60">
        <v>44.478904216365997</v>
      </c>
      <c r="EJ48" s="60">
        <v>-8.1667271208540004</v>
      </c>
      <c r="EK48" s="60">
        <v>20.877862562637972</v>
      </c>
      <c r="EL48" s="60">
        <v>9.1366519149776337</v>
      </c>
      <c r="EM48" s="60">
        <v>20.721079437348532</v>
      </c>
      <c r="EN48" s="60">
        <v>16.794232046183623</v>
      </c>
      <c r="EO48" s="60">
        <v>17.691180672947837</v>
      </c>
      <c r="EP48" s="60">
        <v>43.420593053090073</v>
      </c>
      <c r="EQ48" s="60">
        <v>34.050945998265661</v>
      </c>
      <c r="ER48" s="60">
        <v>56.321079405722088</v>
      </c>
      <c r="ES48" s="60">
        <v>-0.91069355542352515</v>
      </c>
      <c r="ET48" s="60">
        <v>25.295019583728241</v>
      </c>
      <c r="EU48" s="60">
        <v>12.89385282625406</v>
      </c>
      <c r="EV48" s="60">
        <v>32.797055829372091</v>
      </c>
      <c r="EW48" s="60">
        <v>37.091859377198702</v>
      </c>
      <c r="EX48" s="60">
        <v>51.295961995321179</v>
      </c>
      <c r="EY48" s="60">
        <v>-4.1347471194202123</v>
      </c>
      <c r="EZ48" s="60">
        <v>19.963517248428332</v>
      </c>
      <c r="FA48" s="60">
        <v>14.011156440075844</v>
      </c>
      <c r="FB48" s="60">
        <v>29.657117764711028</v>
      </c>
      <c r="FC48" s="63">
        <v>-1.4334330051484283</v>
      </c>
      <c r="FD48" s="63">
        <v>-1.0458794411068142</v>
      </c>
      <c r="FE48" s="63">
        <v>-5.2959394660494992E-2</v>
      </c>
      <c r="FF48" s="63">
        <v>-1.3733696777897739E-2</v>
      </c>
      <c r="FG48" s="63">
        <v>-2.5460055376936355</v>
      </c>
      <c r="FH48" s="60">
        <v>-2.546005537693631</v>
      </c>
      <c r="FI48" s="60"/>
      <c r="FJ48" s="60">
        <v>-0.24586671999396337</v>
      </c>
      <c r="FK48" s="60">
        <v>5.2787834545599245E-2</v>
      </c>
      <c r="FL48" s="60">
        <v>-7.6300398185547725E-3</v>
      </c>
      <c r="FM48" s="60">
        <v>-1.4925342359932252</v>
      </c>
      <c r="FN48" s="60">
        <v>0.13767552247198711</v>
      </c>
      <c r="FO48" s="60">
        <v>-2.3873386277504884E-2</v>
      </c>
      <c r="FP48" s="60">
        <v>-1.3057884605590694E-2</v>
      </c>
      <c r="FQ48" s="60">
        <v>5.9612081895085755E-3</v>
      </c>
      <c r="FR48" s="60">
        <v>-0.1149679338198351</v>
      </c>
      <c r="FS48" s="60">
        <v>-0.15038231655862003</v>
      </c>
      <c r="FT48" s="60">
        <v>-0.89017822117143364</v>
      </c>
      <c r="FU48" s="60">
        <v>0.26690123636253427</v>
      </c>
      <c r="FV48" s="60">
        <v>-7.0840601024533031E-2</v>
      </c>
      <c r="FW48" s="60">
        <v>75.012917779559785</v>
      </c>
      <c r="FX48" s="60"/>
      <c r="FY48" s="60">
        <v>28.883387210301347</v>
      </c>
      <c r="FZ48" s="60">
        <v>4.6637376372758386</v>
      </c>
      <c r="GA48" s="60">
        <v>2.4628575435471967</v>
      </c>
      <c r="GB48" s="60">
        <v>-0.93618740730895267</v>
      </c>
      <c r="GC48" s="60">
        <v>3.71606492034417</v>
      </c>
      <c r="GD48" s="60">
        <v>18.536544537247082</v>
      </c>
      <c r="GE48" s="60">
        <v>0.17119782455286894</v>
      </c>
      <c r="GF48" s="60">
        <v>0.74990570047976901</v>
      </c>
      <c r="GG48" s="60">
        <v>9.9113341874408363</v>
      </c>
      <c r="GH48" s="60">
        <v>0.46306505862579361</v>
      </c>
      <c r="GI48" s="60">
        <v>4.2958489697236812</v>
      </c>
      <c r="GJ48" s="60">
        <v>1.5257350544219983</v>
      </c>
      <c r="GK48" s="60">
        <v>0.56942654290815864</v>
      </c>
      <c r="GL48" s="60">
        <v>-2.0876847551749997</v>
      </c>
      <c r="GM48" s="60">
        <v>-1.9673964112672264</v>
      </c>
      <c r="GN48" s="60">
        <v>-0.92766115708661123</v>
      </c>
      <c r="GO48" s="60">
        <v>-0.32254526655236704</v>
      </c>
      <c r="GP48" s="60">
        <v>-5.3052875900812042</v>
      </c>
      <c r="GQ48" s="60">
        <v>-5.305287590081238</v>
      </c>
      <c r="GR48" s="60"/>
      <c r="GS48" s="60">
        <v>-0.54921500356732733</v>
      </c>
      <c r="GT48" s="60">
        <v>-0.13248650328390657</v>
      </c>
      <c r="GU48" s="60">
        <v>-8.7588388655639324E-2</v>
      </c>
      <c r="GV48" s="60">
        <v>-1.1942755668351062</v>
      </c>
      <c r="GW48" s="60">
        <v>-1.5708176329168527E-2</v>
      </c>
      <c r="GX48" s="60">
        <v>-0.4404157145861845</v>
      </c>
      <c r="GY48" s="60">
        <v>-1.4468057145286263E-2</v>
      </c>
      <c r="GZ48" s="60">
        <v>-2.4802383677633665E-2</v>
      </c>
      <c r="HA48" s="60">
        <v>-0.59937250497719019</v>
      </c>
      <c r="HB48" s="60">
        <v>-0.29431283735643204</v>
      </c>
      <c r="HC48" s="60">
        <v>-1.9179030587360848</v>
      </c>
      <c r="HD48" s="60">
        <v>0.13383490497003905</v>
      </c>
      <c r="HE48" s="60">
        <v>-0.16857429990131817</v>
      </c>
      <c r="HF48" s="43">
        <v>15.520337053564802</v>
      </c>
      <c r="HG48" s="43"/>
      <c r="HH48" s="43">
        <v>5.6606158741989656</v>
      </c>
      <c r="HI48" s="43">
        <v>1.1115296997973911</v>
      </c>
      <c r="HJ48" s="43">
        <v>0.53517827903811588</v>
      </c>
      <c r="HK48" s="43">
        <v>-1.5938115193789459</v>
      </c>
      <c r="HL48" s="43">
        <v>1.683092335840763</v>
      </c>
      <c r="HM48" s="43">
        <v>4.0491216557642149</v>
      </c>
      <c r="HN48" s="64">
        <v>4.1653481220900665E-2</v>
      </c>
      <c r="HO48" s="43">
        <v>0.27249044624725338</v>
      </c>
      <c r="HP48" s="43">
        <v>2.9100703553922345</v>
      </c>
      <c r="HQ48" s="43">
        <v>-6.2865267035744229E-2</v>
      </c>
      <c r="HR48" s="43">
        <v>0.54811704455874721</v>
      </c>
      <c r="HS48" s="43">
        <v>0.2835970279158474</v>
      </c>
      <c r="HT48" s="43">
        <v>8.1547640005056543E-2</v>
      </c>
      <c r="HU48" s="66">
        <v>19033</v>
      </c>
      <c r="HV48" s="66">
        <v>76004</v>
      </c>
      <c r="HW48" s="60">
        <v>8670.967741935483</v>
      </c>
      <c r="HX48" s="60">
        <v>47.635049824206988</v>
      </c>
      <c r="HY48" s="66">
        <v>53599</v>
      </c>
      <c r="HZ48" s="65">
        <v>216273</v>
      </c>
      <c r="IA48" s="68">
        <v>26045.853658536584</v>
      </c>
      <c r="IB48" s="60">
        <v>45.649172665988736</v>
      </c>
    </row>
    <row r="49" spans="1:236" x14ac:dyDescent="0.25">
      <c r="A49" s="41">
        <v>2021</v>
      </c>
      <c r="B49" s="41" t="s">
        <v>165</v>
      </c>
      <c r="C49" s="57">
        <v>97.568027451909671</v>
      </c>
      <c r="D49" s="57">
        <v>90.845502522414378</v>
      </c>
      <c r="E49" s="57">
        <v>81.428145562237475</v>
      </c>
      <c r="F49" s="57">
        <v>81.997838501161084</v>
      </c>
      <c r="G49" s="57">
        <v>93.927349520434205</v>
      </c>
      <c r="H49" s="57">
        <v>93.92734952043422</v>
      </c>
      <c r="I49" s="57">
        <v>94.128109616203957</v>
      </c>
      <c r="J49" s="57">
        <v>91.746126789041057</v>
      </c>
      <c r="K49" s="57">
        <v>96.097649025800948</v>
      </c>
      <c r="L49" s="57">
        <v>99.23689595951592</v>
      </c>
      <c r="M49" s="57">
        <v>98.744390178590663</v>
      </c>
      <c r="N49" s="57">
        <v>99.813066420576888</v>
      </c>
      <c r="O49" s="57">
        <v>91.666704671779968</v>
      </c>
      <c r="P49" s="57">
        <v>88.651074480020711</v>
      </c>
      <c r="Q49" s="57">
        <v>98.415813823075851</v>
      </c>
      <c r="R49" s="57">
        <v>92.112699094681773</v>
      </c>
      <c r="S49" s="57">
        <v>75.75710523399863</v>
      </c>
      <c r="T49" s="57">
        <v>74.258221675969779</v>
      </c>
      <c r="U49" s="57">
        <v>103.91906303426435</v>
      </c>
      <c r="V49" s="57">
        <v>84.247736795061257</v>
      </c>
      <c r="W49" s="57">
        <v>101.17618019531034</v>
      </c>
      <c r="X49" s="57">
        <v>107.37027090055005</v>
      </c>
      <c r="Y49" s="58">
        <v>87.568910873147203</v>
      </c>
      <c r="Z49" s="58">
        <v>90.865341110918209</v>
      </c>
      <c r="AA49" s="58">
        <v>80.669242035844391</v>
      </c>
      <c r="AB49" s="58">
        <v>76.923257232070739</v>
      </c>
      <c r="AC49" s="58">
        <v>83.465292243420663</v>
      </c>
      <c r="AD49" s="58">
        <v>98.442746972365029</v>
      </c>
      <c r="AE49" s="58">
        <v>104.04714392644674</v>
      </c>
      <c r="AF49" s="58">
        <v>74.647615217236023</v>
      </c>
      <c r="AG49" s="58">
        <v>83.013887514446139</v>
      </c>
      <c r="AH49" s="58">
        <v>116.26705365619337</v>
      </c>
      <c r="AI49" s="58">
        <v>93.564419523406713</v>
      </c>
      <c r="AJ49" s="58">
        <v>58.896624702058077</v>
      </c>
      <c r="AK49" s="58">
        <v>67.590107734091049</v>
      </c>
      <c r="AL49" s="58">
        <v>104.26477755002313</v>
      </c>
      <c r="AM49" s="58">
        <v>75.340898918487071</v>
      </c>
      <c r="AN49" s="59">
        <v>92.581248128121274</v>
      </c>
      <c r="AO49" s="59">
        <v>97.92618447344546</v>
      </c>
      <c r="AP49" s="59">
        <v>86.02793343514665</v>
      </c>
      <c r="AQ49" s="59">
        <v>82.557159872744165</v>
      </c>
      <c r="AR49" s="59">
        <v>89.943942061330162</v>
      </c>
      <c r="AS49" s="59">
        <v>109.64185786421422</v>
      </c>
      <c r="AT49" s="59">
        <v>102.25164755859151</v>
      </c>
      <c r="AU49" s="59">
        <v>71.597558845368226</v>
      </c>
      <c r="AV49" s="59">
        <v>89.111074531772914</v>
      </c>
      <c r="AW49" s="59">
        <v>100.57700968741213</v>
      </c>
      <c r="AX49" s="59">
        <v>100.99590694853384</v>
      </c>
      <c r="AY49" s="59">
        <v>63.29829645035273</v>
      </c>
      <c r="AZ49" s="59">
        <v>68.146652625584153</v>
      </c>
      <c r="BA49" s="59">
        <v>113.2030500063368</v>
      </c>
      <c r="BB49" s="59">
        <v>84.307144010130301</v>
      </c>
      <c r="BC49" s="60">
        <v>-1.5922558163431466</v>
      </c>
      <c r="BD49" s="60">
        <v>0.3300665672661518</v>
      </c>
      <c r="BE49" s="60">
        <v>1.4094253243454702</v>
      </c>
      <c r="BF49" s="60">
        <v>-4.2852703071711407</v>
      </c>
      <c r="BG49" s="60">
        <v>-0.98318393570924201</v>
      </c>
      <c r="BH49" s="60">
        <v>-0.98318393570917539</v>
      </c>
      <c r="BI49" s="60">
        <v>-1.2016821121850541</v>
      </c>
      <c r="BJ49" s="60">
        <v>-0.29291977920917756</v>
      </c>
      <c r="BK49" s="60">
        <v>2.2150908200584629</v>
      </c>
      <c r="BL49" s="60">
        <v>7.8094552817466356</v>
      </c>
      <c r="BM49" s="60">
        <v>-3.8230679781819266</v>
      </c>
      <c r="BN49" s="60">
        <v>4.4988356537680074</v>
      </c>
      <c r="BO49" s="60">
        <v>1.8585979761400306</v>
      </c>
      <c r="BP49" s="60">
        <v>-1.7221584385763489</v>
      </c>
      <c r="BQ49" s="60">
        <v>7.4051407588739293</v>
      </c>
      <c r="BR49" s="60">
        <v>0.49699013651478552</v>
      </c>
      <c r="BS49" s="60">
        <v>-7.1920727039377024</v>
      </c>
      <c r="BT49" s="60">
        <v>-3.0877474841806474</v>
      </c>
      <c r="BU49" s="60">
        <v>5.6634958870070973</v>
      </c>
      <c r="BV49" s="60">
        <v>-4.0021264705654813</v>
      </c>
      <c r="BW49" s="60">
        <v>15.717688340679814</v>
      </c>
      <c r="BX49" s="60">
        <v>19.53979877562255</v>
      </c>
      <c r="BY49" s="60">
        <v>22.601994268075831</v>
      </c>
      <c r="BZ49" s="60">
        <v>23.76045574033181</v>
      </c>
      <c r="CA49" s="60">
        <v>84.401112655658778</v>
      </c>
      <c r="CB49" s="60">
        <v>29.96190336139972</v>
      </c>
      <c r="CC49" s="60">
        <v>55.989878841608551</v>
      </c>
      <c r="CD49" s="60">
        <v>-3.1324098519836197</v>
      </c>
      <c r="CE49" s="60">
        <v>15.536459502726863</v>
      </c>
      <c r="CF49" s="60">
        <v>17.241334455058265</v>
      </c>
      <c r="CG49" s="60">
        <v>36.852918943860935</v>
      </c>
      <c r="CH49" s="60">
        <v>105.03825904110498</v>
      </c>
      <c r="CI49" s="60">
        <v>40.573070125482303</v>
      </c>
      <c r="CJ49" s="60">
        <v>46.405556585423781</v>
      </c>
      <c r="CK49" s="60">
        <v>449.22639292402141</v>
      </c>
      <c r="CL49" s="60">
        <v>24.021522620335123</v>
      </c>
      <c r="CM49" s="60">
        <v>156.80036986417383</v>
      </c>
      <c r="CN49" s="60">
        <v>28.096906420197133</v>
      </c>
      <c r="CO49" s="60">
        <v>29.610375096932362</v>
      </c>
      <c r="CP49" s="60">
        <v>91.021172095127383</v>
      </c>
      <c r="CQ49" s="60">
        <v>32.720598077982174</v>
      </c>
      <c r="CR49" s="60">
        <v>62.322547159511046</v>
      </c>
      <c r="CS49" s="60">
        <v>4.0882130688332907</v>
      </c>
      <c r="CT49" s="60">
        <v>15.24653305278072</v>
      </c>
      <c r="CU49" s="60">
        <v>20.436572004249285</v>
      </c>
      <c r="CV49" s="60">
        <v>39.503522360681842</v>
      </c>
      <c r="CW49" s="60">
        <v>86.144984783276058</v>
      </c>
      <c r="CX49" s="60">
        <v>48.650047748889726</v>
      </c>
      <c r="CY49" s="60">
        <v>53.271851532064751</v>
      </c>
      <c r="CZ49" s="60">
        <v>451.22198447564665</v>
      </c>
      <c r="DA49" s="60">
        <v>29.193130445105965</v>
      </c>
      <c r="DB49" s="60">
        <v>174.96921434765008</v>
      </c>
      <c r="DC49" s="60">
        <v>-3.028344397716598</v>
      </c>
      <c r="DD49" s="60">
        <v>-6.1276629788244996</v>
      </c>
      <c r="DE49" s="60">
        <v>-9.6751664903334866</v>
      </c>
      <c r="DF49" s="60">
        <v>-10.148282968176348</v>
      </c>
      <c r="DG49" s="60">
        <v>-4.5604849195268082</v>
      </c>
      <c r="DH49" s="60">
        <v>-4.5604849195268304</v>
      </c>
      <c r="DI49" s="60">
        <v>-4.5858120539293612</v>
      </c>
      <c r="DJ49" s="60">
        <v>-5.9587942658898996</v>
      </c>
      <c r="DK49" s="60">
        <v>-2.0877662102649186</v>
      </c>
      <c r="DL49" s="60">
        <v>0.69388277170956414</v>
      </c>
      <c r="DM49" s="60">
        <v>-3.2076025722317714</v>
      </c>
      <c r="DN49" s="60">
        <v>0.73539268820499437</v>
      </c>
      <c r="DO49" s="60">
        <v>-4.2586104048380369</v>
      </c>
      <c r="DP49" s="60">
        <v>-4.0465012295997971</v>
      </c>
      <c r="DQ49" s="60">
        <v>-3.2402234636871419</v>
      </c>
      <c r="DR49" s="60">
        <v>-4.371586634740976</v>
      </c>
      <c r="DS49" s="60">
        <v>-16.534336230499626</v>
      </c>
      <c r="DT49" s="60">
        <v>-17.083438907109951</v>
      </c>
      <c r="DU49" s="60">
        <v>2.9333194393136752</v>
      </c>
      <c r="DV49" s="60">
        <v>-10.885395169802415</v>
      </c>
      <c r="DW49" s="60">
        <v>4.838632143865107</v>
      </c>
      <c r="DX49" s="60">
        <v>6.9312829974635504</v>
      </c>
      <c r="DY49" s="60">
        <v>16.930471164131156</v>
      </c>
      <c r="DZ49" s="60">
        <v>16.141638544819848</v>
      </c>
      <c r="EA49" s="60">
        <v>43.691537999244744</v>
      </c>
      <c r="EB49" s="60">
        <v>30.265296785962882</v>
      </c>
      <c r="EC49" s="60">
        <v>50.428388077470274</v>
      </c>
      <c r="ED49" s="60">
        <v>-3.5735240931993317</v>
      </c>
      <c r="EE49" s="60">
        <v>25.108266557770431</v>
      </c>
      <c r="EF49" s="60">
        <v>20.146293169072816</v>
      </c>
      <c r="EG49" s="60">
        <v>30.539198789728019</v>
      </c>
      <c r="EH49" s="60">
        <v>56.737530235600197</v>
      </c>
      <c r="EI49" s="60">
        <v>43.763597658670463</v>
      </c>
      <c r="EJ49" s="60">
        <v>-1.8450428605052416</v>
      </c>
      <c r="EK49" s="60">
        <v>45.593293849766361</v>
      </c>
      <c r="EL49" s="60">
        <v>11.860315335028805</v>
      </c>
      <c r="EM49" s="60">
        <v>34.477635932275909</v>
      </c>
      <c r="EN49" s="60">
        <v>18.751175656414134</v>
      </c>
      <c r="EO49" s="60">
        <v>19.807608589390611</v>
      </c>
      <c r="EP49" s="60">
        <v>49.942398965717658</v>
      </c>
      <c r="EQ49" s="60">
        <v>33.837837724592831</v>
      </c>
      <c r="ER49" s="60">
        <v>57.281616078806572</v>
      </c>
      <c r="ES49" s="60">
        <v>7.1550383197505063E-2</v>
      </c>
      <c r="ET49" s="60">
        <v>23.168060783996669</v>
      </c>
      <c r="EU49" s="60">
        <v>14.055328691360724</v>
      </c>
      <c r="EV49" s="60">
        <v>33.942734792616427</v>
      </c>
      <c r="EW49" s="60">
        <v>44.169876356963059</v>
      </c>
      <c r="EX49" s="60">
        <v>50.809304909859307</v>
      </c>
      <c r="EY49" s="60">
        <v>2.5576839241638671</v>
      </c>
      <c r="EZ49" s="60">
        <v>44.785739737021466</v>
      </c>
      <c r="FA49" s="60">
        <v>16.81728707169794</v>
      </c>
      <c r="FB49" s="60">
        <v>44.470899881142188</v>
      </c>
      <c r="FC49" s="63">
        <v>-0.8467502897844752</v>
      </c>
      <c r="FD49" s="63">
        <v>-0.25567263590116907</v>
      </c>
      <c r="FE49" s="63">
        <v>0.18673926167399249</v>
      </c>
      <c r="FF49" s="63">
        <v>-9.3295486980213518E-2</v>
      </c>
      <c r="FG49" s="63">
        <v>-1.0089791509918655</v>
      </c>
      <c r="FH49" s="60">
        <v>-1.0089791509919039</v>
      </c>
      <c r="FI49" s="60"/>
      <c r="FJ49" s="60">
        <v>-1.2123119320337671E-2</v>
      </c>
      <c r="FK49" s="60">
        <v>0.11573839941293296</v>
      </c>
      <c r="FL49" s="60">
        <v>3.323440225790799E-2</v>
      </c>
      <c r="FM49" s="60">
        <v>-1.5673579401753372</v>
      </c>
      <c r="FN49" s="60">
        <v>0.26201236389291988</v>
      </c>
      <c r="FO49" s="60">
        <v>8.3478081631309792E-2</v>
      </c>
      <c r="FP49" s="60">
        <v>-5.500812059630481E-3</v>
      </c>
      <c r="FQ49" s="60">
        <v>3.8795200841603449E-2</v>
      </c>
      <c r="FR49" s="60">
        <v>4.1605848837222979E-2</v>
      </c>
      <c r="FS49" s="60">
        <v>-0.10313259052006864</v>
      </c>
      <c r="FT49" s="60">
        <v>-0.19448562610422448</v>
      </c>
      <c r="FU49" s="60">
        <v>0.35228179344841143</v>
      </c>
      <c r="FV49" s="60">
        <v>-5.352515313461411E-2</v>
      </c>
      <c r="FW49" s="60">
        <v>22.841157600758379</v>
      </c>
      <c r="FX49" s="60"/>
      <c r="FY49" s="60">
        <v>9.6734186642421509</v>
      </c>
      <c r="FZ49" s="60">
        <v>0.85971164903533404</v>
      </c>
      <c r="GA49" s="60">
        <v>0.62639209710929478</v>
      </c>
      <c r="GB49" s="60">
        <v>-1.2427103209287638</v>
      </c>
      <c r="GC49" s="60">
        <v>1.1703040402252929</v>
      </c>
      <c r="GD49" s="60">
        <v>3.1321463781513121</v>
      </c>
      <c r="GE49" s="60">
        <v>4.8589400321799953E-2</v>
      </c>
      <c r="GF49" s="60">
        <v>0.483671133557105</v>
      </c>
      <c r="GG49" s="60">
        <v>2.8424518734176782</v>
      </c>
      <c r="GH49" s="60">
        <v>0.21207348366462089</v>
      </c>
      <c r="GI49" s="60">
        <v>3.9201629334913894</v>
      </c>
      <c r="GJ49" s="60">
        <v>0.78559653319449974</v>
      </c>
      <c r="GK49" s="60">
        <v>0.32934973527666123</v>
      </c>
      <c r="GL49" s="60">
        <v>-1.858770460152696</v>
      </c>
      <c r="GM49" s="60">
        <v>-1.6436293142719407</v>
      </c>
      <c r="GN49" s="60">
        <v>-0.71513136599282334</v>
      </c>
      <c r="GO49" s="60">
        <v>-0.27876277779905928</v>
      </c>
      <c r="GP49" s="60">
        <v>-4.4962939182165194</v>
      </c>
      <c r="GQ49" s="60">
        <v>-4.4962939182165638</v>
      </c>
      <c r="GR49" s="60"/>
      <c r="GS49" s="60">
        <v>-0.44467440261481278</v>
      </c>
      <c r="GT49" s="60">
        <v>-8.7316234629961131E-2</v>
      </c>
      <c r="GU49" s="60">
        <v>-6.4915634217770468E-2</v>
      </c>
      <c r="GV49" s="60">
        <v>-1.2802706768255965</v>
      </c>
      <c r="GW49" s="60">
        <v>4.1625094376755288E-2</v>
      </c>
      <c r="GX49" s="60">
        <v>-0.33526763133428567</v>
      </c>
      <c r="GY49" s="60">
        <v>-1.2743511513739604E-2</v>
      </c>
      <c r="GZ49" s="60">
        <v>-1.2576565948057531E-2</v>
      </c>
      <c r="HA49" s="60">
        <v>-0.47601364445995525</v>
      </c>
      <c r="HB49" s="60">
        <v>-0.25786668914600919</v>
      </c>
      <c r="HC49" s="60">
        <v>-1.5949022740930194</v>
      </c>
      <c r="HD49" s="60">
        <v>0.1759125767699852</v>
      </c>
      <c r="HE49" s="60">
        <v>-0.14728432458009666</v>
      </c>
      <c r="HF49" s="43">
        <v>16.797983549660334</v>
      </c>
      <c r="HG49" s="43"/>
      <c r="HH49" s="43">
        <v>6.3646119323844701</v>
      </c>
      <c r="HI49" s="43">
        <v>1.0667065561587077</v>
      </c>
      <c r="HJ49" s="43">
        <v>0.55104785120470967</v>
      </c>
      <c r="HK49" s="43">
        <v>-1.534015853594987</v>
      </c>
      <c r="HL49" s="43">
        <v>1.5938795308642539</v>
      </c>
      <c r="HM49" s="43">
        <v>3.8900230564900382</v>
      </c>
      <c r="HN49" s="64">
        <v>4.2860203122542705E-2</v>
      </c>
      <c r="HO49" s="43">
        <v>0.30923657779644304</v>
      </c>
      <c r="HP49" s="43">
        <v>2.896283360058701</v>
      </c>
      <c r="HQ49" s="43">
        <v>-1.4646848802421781E-2</v>
      </c>
      <c r="HR49" s="43">
        <v>1.1382053867580089</v>
      </c>
      <c r="HS49" s="43">
        <v>0.36910382902650368</v>
      </c>
      <c r="HT49" s="43">
        <v>0.12468796819336488</v>
      </c>
      <c r="HU49" s="66">
        <v>14716</v>
      </c>
      <c r="HV49" s="66">
        <v>90720</v>
      </c>
      <c r="HW49" s="60">
        <v>64.737490204858389</v>
      </c>
      <c r="HX49" s="60">
        <v>50.163869301817464</v>
      </c>
      <c r="HY49" s="66">
        <v>46204</v>
      </c>
      <c r="HZ49" s="65">
        <v>262477</v>
      </c>
      <c r="IA49" s="60">
        <v>158.49837753161017</v>
      </c>
      <c r="IB49" s="60">
        <v>57.77366361510672</v>
      </c>
    </row>
    <row r="50" spans="1:236" x14ac:dyDescent="0.25">
      <c r="A50" s="41">
        <v>2021</v>
      </c>
      <c r="B50" s="41" t="s">
        <v>166</v>
      </c>
      <c r="C50" s="57">
        <v>97.21106572908738</v>
      </c>
      <c r="D50" s="57">
        <v>90.963029330925735</v>
      </c>
      <c r="E50" s="57">
        <v>82.82578514037354</v>
      </c>
      <c r="F50" s="57">
        <v>79.597841132062243</v>
      </c>
      <c r="G50" s="57">
        <v>93.795670019960397</v>
      </c>
      <c r="H50" s="57">
        <v>93.795670019960369</v>
      </c>
      <c r="I50" s="57">
        <v>93.964989437369297</v>
      </c>
      <c r="J50" s="57">
        <v>91.447706153861432</v>
      </c>
      <c r="K50" s="57">
        <v>95.730437256057385</v>
      </c>
      <c r="L50" s="57">
        <v>100.21744983284773</v>
      </c>
      <c r="M50" s="57">
        <v>98.014846163971967</v>
      </c>
      <c r="N50" s="57">
        <v>100.04022621329358</v>
      </c>
      <c r="O50" s="57">
        <v>91.913207321953479</v>
      </c>
      <c r="P50" s="57">
        <v>88.651074480020711</v>
      </c>
      <c r="Q50" s="57">
        <v>99.256974624982476</v>
      </c>
      <c r="R50" s="57">
        <v>91.954069006294574</v>
      </c>
      <c r="S50" s="57">
        <v>76.037821825669454</v>
      </c>
      <c r="T50" s="57">
        <v>75.288001500080853</v>
      </c>
      <c r="U50" s="57">
        <v>104.41171272651371</v>
      </c>
      <c r="V50" s="57">
        <v>85.135373581754109</v>
      </c>
      <c r="W50" s="57">
        <v>102.93620423558285</v>
      </c>
      <c r="X50" s="57">
        <v>109.17782566090388</v>
      </c>
      <c r="Y50" s="58">
        <v>103.83256758543975</v>
      </c>
      <c r="Z50" s="58">
        <v>105.97703771199593</v>
      </c>
      <c r="AA50" s="58">
        <v>113.54827102393324</v>
      </c>
      <c r="AB50" s="58">
        <v>110.97238248372483</v>
      </c>
      <c r="AC50" s="58">
        <v>118.3791377547206</v>
      </c>
      <c r="AD50" s="58">
        <v>98.804428229565147</v>
      </c>
      <c r="AE50" s="58">
        <v>117.0907041149478</v>
      </c>
      <c r="AF50" s="58">
        <v>95.393584560320079</v>
      </c>
      <c r="AG50" s="58">
        <v>104.97731396489081</v>
      </c>
      <c r="AH50" s="58">
        <v>129.45069518486437</v>
      </c>
      <c r="AI50" s="58">
        <v>111.56693160308184</v>
      </c>
      <c r="AJ50" s="58">
        <v>72.881892000661907</v>
      </c>
      <c r="AK50" s="58">
        <v>93.32605861180555</v>
      </c>
      <c r="AL50" s="58">
        <v>115.61638249485668</v>
      </c>
      <c r="AM50" s="58">
        <v>93.063622818524877</v>
      </c>
      <c r="AN50" s="59">
        <v>109.63239379960399</v>
      </c>
      <c r="AO50" s="59">
        <v>114.19601748304444</v>
      </c>
      <c r="AP50" s="59">
        <v>121.67246915105152</v>
      </c>
      <c r="AQ50" s="59">
        <v>119.95735520641426</v>
      </c>
      <c r="AR50" s="59">
        <v>128.39153243914808</v>
      </c>
      <c r="AS50" s="59">
        <v>109.85253581857799</v>
      </c>
      <c r="AT50" s="59">
        <v>115.71566242314361</v>
      </c>
      <c r="AU50" s="59">
        <v>91.660817125375857</v>
      </c>
      <c r="AV50" s="59">
        <v>113.52325250988295</v>
      </c>
      <c r="AW50" s="59">
        <v>112.54490203711789</v>
      </c>
      <c r="AX50" s="59">
        <v>121.39533146908957</v>
      </c>
      <c r="AY50" s="59">
        <v>78.872213191150635</v>
      </c>
      <c r="AZ50" s="59">
        <v>94.347020806095159</v>
      </c>
      <c r="BA50" s="59">
        <v>125.90195608408131</v>
      </c>
      <c r="BB50" s="59">
        <v>104.52686227554209</v>
      </c>
      <c r="BC50" s="60">
        <v>-1.0456045634300359</v>
      </c>
      <c r="BD50" s="60">
        <v>2.8490057501627808</v>
      </c>
      <c r="BE50" s="60">
        <v>1.9773961311676747</v>
      </c>
      <c r="BF50" s="60">
        <v>-10.268239294673354</v>
      </c>
      <c r="BG50" s="60">
        <v>-0.1893021195817246</v>
      </c>
      <c r="BH50" s="60">
        <v>-0.18930211958173571</v>
      </c>
      <c r="BI50" s="60">
        <v>-0.39571003751687206</v>
      </c>
      <c r="BJ50" s="60">
        <v>2.2857973564814671</v>
      </c>
      <c r="BK50" s="60">
        <v>2.1357916741720162</v>
      </c>
      <c r="BL50" s="60">
        <v>10.953250386529811</v>
      </c>
      <c r="BM50" s="60">
        <v>-4.1697828980094549</v>
      </c>
      <c r="BN50" s="60">
        <v>5.7902111900710596</v>
      </c>
      <c r="BO50" s="60">
        <v>2.4957594749274836</v>
      </c>
      <c r="BP50" s="60">
        <v>-1.3824884792626668</v>
      </c>
      <c r="BQ50" s="60">
        <v>10.006215040397759</v>
      </c>
      <c r="BR50" s="60">
        <v>1.051842319088081</v>
      </c>
      <c r="BS50" s="60">
        <v>-5.0952863848831242</v>
      </c>
      <c r="BT50" s="60">
        <v>1.8373939472135392</v>
      </c>
      <c r="BU50" s="60">
        <v>5.608798328683684</v>
      </c>
      <c r="BV50" s="60">
        <v>-0.70321329419346101</v>
      </c>
      <c r="BW50" s="60">
        <v>12.2073051325438</v>
      </c>
      <c r="BX50" s="60">
        <v>16.279990971878753</v>
      </c>
      <c r="BY50" s="60">
        <v>25.197080049043485</v>
      </c>
      <c r="BZ50" s="60">
        <v>24.850777129146028</v>
      </c>
      <c r="CA50" s="60">
        <v>86.636646738893575</v>
      </c>
      <c r="CB50" s="60">
        <v>50.176734321920115</v>
      </c>
      <c r="CC50" s="60">
        <v>32.83733763806778</v>
      </c>
      <c r="CD50" s="60">
        <v>-2.6754510811289989</v>
      </c>
      <c r="CE50" s="60">
        <v>8.8155715168539484</v>
      </c>
      <c r="CF50" s="60">
        <v>26.567359990419813</v>
      </c>
      <c r="CG50" s="60">
        <v>46.428215552854013</v>
      </c>
      <c r="CH50" s="60">
        <v>16.251090708001147</v>
      </c>
      <c r="CI50" s="60">
        <v>25.632639278056189</v>
      </c>
      <c r="CJ50" s="60">
        <v>31.353799118834313</v>
      </c>
      <c r="CK50" s="60">
        <v>125.64383127078003</v>
      </c>
      <c r="CL50" s="60">
        <v>29.652500717036823</v>
      </c>
      <c r="CM50" s="60">
        <v>88.430753453994697</v>
      </c>
      <c r="CN50" s="60">
        <v>31.504292524397904</v>
      </c>
      <c r="CO50" s="60">
        <v>31.220966716438483</v>
      </c>
      <c r="CP50" s="60">
        <v>93.279441834895962</v>
      </c>
      <c r="CQ50" s="60">
        <v>54.495837727792832</v>
      </c>
      <c r="CR50" s="60">
        <v>38.61861575351584</v>
      </c>
      <c r="CS50" s="60">
        <v>4.9038720256251445</v>
      </c>
      <c r="CT50" s="60">
        <v>9.7121103727571665</v>
      </c>
      <c r="CU50" s="60">
        <v>32.740863900713514</v>
      </c>
      <c r="CV50" s="60">
        <v>50.48307028712513</v>
      </c>
      <c r="CW50" s="60">
        <v>6.5056277942100005</v>
      </c>
      <c r="CX50" s="60">
        <v>33.875569665493984</v>
      </c>
      <c r="CY50" s="60">
        <v>38.076385156669424</v>
      </c>
      <c r="CZ50" s="60">
        <v>129.63202546747738</v>
      </c>
      <c r="DA50" s="60">
        <v>35.159584152274739</v>
      </c>
      <c r="DB50" s="60">
        <v>102.05039617533855</v>
      </c>
      <c r="DC50" s="60">
        <v>-2.7046792708311562</v>
      </c>
      <c r="DD50" s="60">
        <v>-4.7388293132871073</v>
      </c>
      <c r="DE50" s="60">
        <v>-7.9298115672941432</v>
      </c>
      <c r="DF50" s="60">
        <v>-10.166944388277521</v>
      </c>
      <c r="DG50" s="60">
        <v>-3.8617537633539034</v>
      </c>
      <c r="DH50" s="60">
        <v>-3.8617537633539145</v>
      </c>
      <c r="DI50" s="60">
        <v>-3.915391343445962</v>
      </c>
      <c r="DJ50" s="60">
        <v>-4.6767792959960142</v>
      </c>
      <c r="DK50" s="60">
        <v>-1.4079697306857319</v>
      </c>
      <c r="DL50" s="60">
        <v>2.3000861867614297</v>
      </c>
      <c r="DM50" s="60">
        <v>-3.3670444364462204</v>
      </c>
      <c r="DN50" s="60">
        <v>1.5472286522633771</v>
      </c>
      <c r="DO50" s="60">
        <v>-3.192474893476327</v>
      </c>
      <c r="DP50" s="60">
        <v>-3.6135555139486852</v>
      </c>
      <c r="DQ50" s="60">
        <v>-1.2217066010038802</v>
      </c>
      <c r="DR50" s="60">
        <v>-3.5137557935303487</v>
      </c>
      <c r="DS50" s="60">
        <v>-14.866980629391534</v>
      </c>
      <c r="DT50" s="60">
        <v>-14.412850209471639</v>
      </c>
      <c r="DU50" s="60">
        <v>3.3755158373507843</v>
      </c>
      <c r="DV50" s="60">
        <v>-9.3374286224732543</v>
      </c>
      <c r="DW50" s="60">
        <v>6.0038769050052121</v>
      </c>
      <c r="DX50" s="60">
        <v>8.4076421762592233</v>
      </c>
      <c r="DY50" s="60">
        <v>18.320867078753089</v>
      </c>
      <c r="DZ50" s="60">
        <v>17.618286268890881</v>
      </c>
      <c r="EA50" s="60">
        <v>50.505248987090077</v>
      </c>
      <c r="EB50" s="60">
        <v>33.540155385398741</v>
      </c>
      <c r="EC50" s="60">
        <v>46.753899904240527</v>
      </c>
      <c r="ED50" s="60">
        <v>-3.4268137347677974</v>
      </c>
      <c r="EE50" s="60">
        <v>21.796574406076164</v>
      </c>
      <c r="EF50" s="60">
        <v>21.189429129247483</v>
      </c>
      <c r="EG50" s="60">
        <v>33.172787556727748</v>
      </c>
      <c r="EH50" s="60">
        <v>47.693222750695966</v>
      </c>
      <c r="EI50" s="60">
        <v>40.203327934990995</v>
      </c>
      <c r="EJ50" s="60">
        <v>2.7285191254246222</v>
      </c>
      <c r="EK50" s="60">
        <v>58.595238162333786</v>
      </c>
      <c r="EL50" s="60">
        <v>14.752313502793978</v>
      </c>
      <c r="EM50" s="60">
        <v>42.324105069906558</v>
      </c>
      <c r="EN50" s="60">
        <v>20.874174509667</v>
      </c>
      <c r="EO50" s="60">
        <v>21.745560791148332</v>
      </c>
      <c r="EP50" s="60">
        <v>56.908083861890923</v>
      </c>
      <c r="EQ50" s="60">
        <v>37.280168966705808</v>
      </c>
      <c r="ER50" s="60">
        <v>53.342486794714205</v>
      </c>
      <c r="ES50" s="60">
        <v>0.86123369074202483</v>
      </c>
      <c r="ET50" s="60">
        <v>20.462895843273898</v>
      </c>
      <c r="EU50" s="60">
        <v>16.89039721333776</v>
      </c>
      <c r="EV50" s="60">
        <v>36.719562769685112</v>
      </c>
      <c r="EW50" s="60">
        <v>35.880426524797485</v>
      </c>
      <c r="EX50" s="60">
        <v>47.471764093677173</v>
      </c>
      <c r="EY50" s="60">
        <v>7.4897490855133864</v>
      </c>
      <c r="EZ50" s="60">
        <v>58.409530075375457</v>
      </c>
      <c r="FA50" s="60">
        <v>19.829531511656295</v>
      </c>
      <c r="FB50" s="60">
        <v>52.921525597128927</v>
      </c>
      <c r="FC50" s="63">
        <v>-0.54189065590591279</v>
      </c>
      <c r="FD50" s="63">
        <v>0.36268882041605544</v>
      </c>
      <c r="FE50" s="63">
        <v>0.25967998794638036</v>
      </c>
      <c r="FF50" s="63">
        <v>-0.26537897514791392</v>
      </c>
      <c r="FG50" s="63">
        <v>-0.18490082269139091</v>
      </c>
      <c r="FH50" s="60">
        <v>-0.18490082269130223</v>
      </c>
      <c r="FI50" s="60"/>
      <c r="FJ50" s="60">
        <v>0.19099807463884999</v>
      </c>
      <c r="FK50" s="60">
        <v>0.12005281154381656</v>
      </c>
      <c r="FL50" s="60">
        <v>6.881177204312397E-2</v>
      </c>
      <c r="FM50" s="60">
        <v>-1.7492160484347832</v>
      </c>
      <c r="FN50" s="60">
        <v>0.34367610005600796</v>
      </c>
      <c r="FO50" s="60">
        <v>0.125559910275373</v>
      </c>
      <c r="FP50" s="60">
        <v>-3.7991405618437034E-3</v>
      </c>
      <c r="FQ50" s="60">
        <v>5.1726759957409038E-2</v>
      </c>
      <c r="FR50" s="60">
        <v>0.11566363462039007</v>
      </c>
      <c r="FS50" s="60">
        <v>-7.3509676708828325E-2</v>
      </c>
      <c r="FT50" s="60">
        <v>0.27991758516946569</v>
      </c>
      <c r="FU50" s="60">
        <v>0.35862478905147116</v>
      </c>
      <c r="FV50" s="60">
        <v>-1.3407394341754557E-2</v>
      </c>
      <c r="FW50" s="60">
        <v>24.665135041604721</v>
      </c>
      <c r="FX50" s="60"/>
      <c r="FY50" s="60">
        <v>11.542328158305224</v>
      </c>
      <c r="FZ50" s="60">
        <v>1.6983665903322214</v>
      </c>
      <c r="GA50" s="60">
        <v>0.36191135119518902</v>
      </c>
      <c r="GB50" s="60">
        <v>-1.1461197837690538</v>
      </c>
      <c r="GC50" s="60">
        <v>0.60880370392449323</v>
      </c>
      <c r="GD50" s="60">
        <v>4.9185251810486434</v>
      </c>
      <c r="GE50" s="60">
        <v>6.6110387401493914E-2</v>
      </c>
      <c r="GF50" s="60">
        <v>0.123980034066759</v>
      </c>
      <c r="GG50" s="60">
        <v>1.9879739245750123</v>
      </c>
      <c r="GH50" s="60">
        <v>0.16916238859316488</v>
      </c>
      <c r="GI50" s="60">
        <v>3.1751950283255184</v>
      </c>
      <c r="GJ50" s="60">
        <v>0.8912497325190003</v>
      </c>
      <c r="GK50" s="60">
        <v>0.26764834508705215</v>
      </c>
      <c r="GL50" s="60">
        <v>-1.6502960880994051</v>
      </c>
      <c r="GM50" s="60">
        <v>-1.3101923283119441</v>
      </c>
      <c r="GN50" s="60">
        <v>-0.55667114516876048</v>
      </c>
      <c r="GO50" s="60">
        <v>-0.2779064401694023</v>
      </c>
      <c r="GP50" s="60">
        <v>-3.795066001749511</v>
      </c>
      <c r="GQ50" s="60">
        <v>-3.7950660017494848</v>
      </c>
      <c r="GR50" s="60"/>
      <c r="GS50" s="60">
        <v>-0.3426501115198971</v>
      </c>
      <c r="GT50" s="60">
        <v>-5.5223331443757726E-2</v>
      </c>
      <c r="GU50" s="60">
        <v>-4.6372324469554554E-2</v>
      </c>
      <c r="GV50" s="60">
        <v>-1.3587206809398558</v>
      </c>
      <c r="GW50" s="60">
        <v>8.9937292462705362E-2</v>
      </c>
      <c r="GX50" s="60">
        <v>-0.26152359372454009</v>
      </c>
      <c r="GY50" s="60">
        <v>-1.1172044126084557E-2</v>
      </c>
      <c r="GZ50" s="60">
        <v>-2.2905027706199431E-3</v>
      </c>
      <c r="HA50" s="60">
        <v>-0.38120517335940785</v>
      </c>
      <c r="HB50" s="60">
        <v>-0.22874098984103736</v>
      </c>
      <c r="HC50" s="60">
        <v>-1.2817414520226005</v>
      </c>
      <c r="HD50" s="60">
        <v>0.20671966890243468</v>
      </c>
      <c r="HE50" s="60">
        <v>-0.1220827588972699</v>
      </c>
      <c r="HF50" s="43">
        <v>18.098016923752109</v>
      </c>
      <c r="HG50" s="43"/>
      <c r="HH50" s="43">
        <v>7.2406641449630866</v>
      </c>
      <c r="HI50" s="43">
        <v>1.1727678249288125</v>
      </c>
      <c r="HJ50" s="43">
        <v>0.51670711261035096</v>
      </c>
      <c r="HK50" s="43">
        <v>-1.4973705762622953</v>
      </c>
      <c r="HL50" s="43">
        <v>1.4275337216792494</v>
      </c>
      <c r="HM50" s="43">
        <v>4.0632674260569717</v>
      </c>
      <c r="HN50" s="64">
        <v>4.727434136929249E-2</v>
      </c>
      <c r="HO50" s="43">
        <v>0.2780706781981605</v>
      </c>
      <c r="HP50" s="43">
        <v>2.7436588713395458</v>
      </c>
      <c r="HQ50" s="43">
        <v>1.6298729672503037E-2</v>
      </c>
      <c r="HR50" s="43">
        <v>1.4849927716243343</v>
      </c>
      <c r="HS50" s="43">
        <v>0.4552198087853141</v>
      </c>
      <c r="HT50" s="43">
        <v>0.14893206878678103</v>
      </c>
      <c r="HU50" s="66">
        <v>20449</v>
      </c>
      <c r="HV50" s="66">
        <v>111169</v>
      </c>
      <c r="HW50" s="60">
        <v>70.678574409481683</v>
      </c>
      <c r="HX50" s="60">
        <v>53.558947441121617</v>
      </c>
      <c r="HY50" s="66">
        <v>61388</v>
      </c>
      <c r="HZ50" s="65">
        <v>323865</v>
      </c>
      <c r="IA50" s="60">
        <v>61.326605697466618</v>
      </c>
      <c r="IB50" s="60">
        <v>58.435046351784358</v>
      </c>
    </row>
    <row r="51" spans="1:236" x14ac:dyDescent="0.25">
      <c r="A51" s="41">
        <v>2021</v>
      </c>
      <c r="B51" s="41" t="s">
        <v>167</v>
      </c>
      <c r="C51" s="57">
        <v>97.052496999456977</v>
      </c>
      <c r="D51" s="57">
        <v>91.972385797845348</v>
      </c>
      <c r="E51" s="57">
        <v>85.579689620757563</v>
      </c>
      <c r="F51" s="57">
        <v>80.184674132158534</v>
      </c>
      <c r="G51" s="57">
        <v>94.222312762084371</v>
      </c>
      <c r="H51" s="57">
        <v>94.222312762084428</v>
      </c>
      <c r="I51" s="57">
        <v>94.396634004101969</v>
      </c>
      <c r="J51" s="57">
        <v>92.308233668238302</v>
      </c>
      <c r="K51" s="57">
        <v>96.123918544442958</v>
      </c>
      <c r="L51" s="57">
        <v>103.13148326773951</v>
      </c>
      <c r="M51" s="57">
        <v>97.783327120058487</v>
      </c>
      <c r="N51" s="57">
        <v>100.46141832895576</v>
      </c>
      <c r="O51" s="57">
        <v>92.329789599518037</v>
      </c>
      <c r="P51" s="57">
        <v>87.615431086562523</v>
      </c>
      <c r="Q51" s="57">
        <v>99.369129398570024</v>
      </c>
      <c r="R51" s="57">
        <v>92.388951375958399</v>
      </c>
      <c r="S51" s="57">
        <v>76.340020165706278</v>
      </c>
      <c r="T51" s="57">
        <v>76.681299738969017</v>
      </c>
      <c r="U51" s="57">
        <v>106.11995273095238</v>
      </c>
      <c r="V51" s="57">
        <v>85.205953865337278</v>
      </c>
      <c r="W51" s="57">
        <v>104.18269557738824</v>
      </c>
      <c r="X51" s="57">
        <v>110.86559091934214</v>
      </c>
      <c r="Y51" s="58">
        <v>112.60357137991517</v>
      </c>
      <c r="Z51" s="58">
        <v>113.24045562905253</v>
      </c>
      <c r="AA51" s="58">
        <v>112.83712956749865</v>
      </c>
      <c r="AB51" s="58">
        <v>121.60093521073809</v>
      </c>
      <c r="AC51" s="58">
        <v>136.91106094979961</v>
      </c>
      <c r="AD51" s="58">
        <v>109.37651877490595</v>
      </c>
      <c r="AE51" s="58">
        <v>126.91288504743272</v>
      </c>
      <c r="AF51" s="58">
        <v>110.14720985632214</v>
      </c>
      <c r="AG51" s="58">
        <v>106.75173516986143</v>
      </c>
      <c r="AH51" s="58">
        <v>135.03582037494482</v>
      </c>
      <c r="AI51" s="58">
        <v>121.34568478435068</v>
      </c>
      <c r="AJ51" s="58">
        <v>77.860259580146376</v>
      </c>
      <c r="AK51" s="58">
        <v>99.40768252734749</v>
      </c>
      <c r="AL51" s="58">
        <v>117.85256539686438</v>
      </c>
      <c r="AM51" s="58">
        <v>96.186743038439886</v>
      </c>
      <c r="AN51" s="59">
        <v>119.06277478531233</v>
      </c>
      <c r="AO51" s="59">
        <v>122.39997607408213</v>
      </c>
      <c r="AP51" s="59">
        <v>121.5795150108207</v>
      </c>
      <c r="AQ51" s="59">
        <v>131.9111073383101</v>
      </c>
      <c r="AR51" s="59">
        <v>149.17406746015419</v>
      </c>
      <c r="AS51" s="59">
        <v>121.85580045543951</v>
      </c>
      <c r="AT51" s="59">
        <v>124.86522181734649</v>
      </c>
      <c r="AU51" s="59">
        <v>105.96997165472956</v>
      </c>
      <c r="AV51" s="59">
        <v>115.8145494279228</v>
      </c>
      <c r="AW51" s="59">
        <v>115.84600697402941</v>
      </c>
      <c r="AX51" s="59">
        <v>132.64324643481856</v>
      </c>
      <c r="AY51" s="59">
        <v>84.425055346550849</v>
      </c>
      <c r="AZ51" s="59">
        <v>100.69175530318203</v>
      </c>
      <c r="BA51" s="59">
        <v>128.64564531358295</v>
      </c>
      <c r="BB51" s="59">
        <v>108.57205519602886</v>
      </c>
      <c r="BC51" s="57">
        <v>-0.45153779687807649</v>
      </c>
      <c r="BD51" s="57">
        <v>4.5184094091646365</v>
      </c>
      <c r="BE51" s="57">
        <v>3.6354975207790297</v>
      </c>
      <c r="BF51" s="57">
        <v>-13.087987426667947</v>
      </c>
      <c r="BG51" s="57">
        <v>0.62683463751240787</v>
      </c>
      <c r="BH51" s="57">
        <v>0.62683463751240787</v>
      </c>
      <c r="BI51" s="57">
        <v>0.36901275305503134</v>
      </c>
      <c r="BJ51" s="57">
        <v>3.5018019067183159</v>
      </c>
      <c r="BK51" s="57">
        <v>2.945621103557361</v>
      </c>
      <c r="BL51" s="57">
        <v>14.297285991330799</v>
      </c>
      <c r="BM51" s="57">
        <v>-4.1745833448948222</v>
      </c>
      <c r="BN51" s="57">
        <v>4.0945422448879443</v>
      </c>
      <c r="BO51" s="57">
        <v>4.035802058252691</v>
      </c>
      <c r="BP51" s="57">
        <v>-1.7421602787456414</v>
      </c>
      <c r="BQ51" s="57">
        <v>10.336239103362388</v>
      </c>
      <c r="BR51" s="57">
        <v>1.6685653433553327</v>
      </c>
      <c r="BS51" s="57">
        <v>-1.9747307699437777</v>
      </c>
      <c r="BT51" s="57">
        <v>6.3493947761422476</v>
      </c>
      <c r="BU51" s="57">
        <v>6.9468211309814842</v>
      </c>
      <c r="BV51" s="57">
        <v>1.2149891290170967</v>
      </c>
      <c r="BW51" s="57">
        <v>8.3592591485170722</v>
      </c>
      <c r="BX51" s="57">
        <v>12.66389962340817</v>
      </c>
      <c r="BY51" s="57">
        <v>27.486735586003562</v>
      </c>
      <c r="BZ51" s="57">
        <v>26.298635026938921</v>
      </c>
      <c r="CA51" s="57">
        <v>66.881678965121367</v>
      </c>
      <c r="CB51" s="57">
        <v>40.835237434185089</v>
      </c>
      <c r="CC51" s="57">
        <v>36.178313662499193</v>
      </c>
      <c r="CD51" s="57">
        <v>7.1568409479817463</v>
      </c>
      <c r="CE51" s="57">
        <v>12.561740075740069</v>
      </c>
      <c r="CF51" s="57">
        <v>32.473998109137426</v>
      </c>
      <c r="CG51" s="57">
        <v>33.820606439805935</v>
      </c>
      <c r="CH51" s="57">
        <v>20.774275326018142</v>
      </c>
      <c r="CI51" s="57">
        <v>23.398331989722053</v>
      </c>
      <c r="CJ51" s="57">
        <v>39.651772635316341</v>
      </c>
      <c r="CK51" s="57">
        <v>110.9226544127222</v>
      </c>
      <c r="CL51" s="57">
        <v>16.338856813767897</v>
      </c>
      <c r="CM51" s="57">
        <v>59.368406331735834</v>
      </c>
      <c r="CN51" s="57">
        <v>34.232616279938519</v>
      </c>
      <c r="CO51" s="57">
        <v>33.0741358976925</v>
      </c>
      <c r="CP51" s="57">
        <v>73.056123331421333</v>
      </c>
      <c r="CQ51" s="57">
        <v>45.727295691180146</v>
      </c>
      <c r="CR51" s="57">
        <v>42.115939577166486</v>
      </c>
      <c r="CS51" s="57">
        <v>15.907717560657787</v>
      </c>
      <c r="CT51" s="57">
        <v>13.112375324354296</v>
      </c>
      <c r="CU51" s="57">
        <v>39.719266434717724</v>
      </c>
      <c r="CV51" s="57">
        <v>38.306762873679688</v>
      </c>
      <c r="CW51" s="57">
        <v>9.4064142588071942</v>
      </c>
      <c r="CX51" s="57">
        <v>31.684609553428711</v>
      </c>
      <c r="CY51" s="57">
        <v>46.919445378105529</v>
      </c>
      <c r="CZ51" s="57">
        <v>115.22250328652549</v>
      </c>
      <c r="DA51" s="57">
        <v>20.867429138881334</v>
      </c>
      <c r="DB51" s="57">
        <v>70.916380830879902</v>
      </c>
      <c r="DC51" s="57">
        <v>-2.3905538239280988</v>
      </c>
      <c r="DD51" s="57">
        <v>-3.5039192490872062</v>
      </c>
      <c r="DE51" s="57">
        <v>-6.4013327713117407</v>
      </c>
      <c r="DF51" s="57">
        <v>-10.573747860467918</v>
      </c>
      <c r="DG51" s="57">
        <v>-3.2450607778487184</v>
      </c>
      <c r="DH51" s="57">
        <v>-3.2450607778487184</v>
      </c>
      <c r="DI51" s="57">
        <v>-3.3259955001967101</v>
      </c>
      <c r="DJ51" s="57">
        <v>-3.5785044301028135</v>
      </c>
      <c r="DK51" s="57">
        <v>-0.80636267845235476</v>
      </c>
      <c r="DL51" s="57">
        <v>3.9226598956673131</v>
      </c>
      <c r="DM51" s="57">
        <v>-3.4816106855998785</v>
      </c>
      <c r="DN51" s="57">
        <v>1.9059588837710528</v>
      </c>
      <c r="DO51" s="57">
        <v>-2.2158858219037847</v>
      </c>
      <c r="DP51" s="57">
        <v>-3.3537568526281869</v>
      </c>
      <c r="DQ51" s="57">
        <v>0.30415125359639639</v>
      </c>
      <c r="DR51" s="57">
        <v>-2.8068413789746227</v>
      </c>
      <c r="DS51" s="57">
        <v>-13.26707382458865</v>
      </c>
      <c r="DT51" s="57">
        <v>-11.900586974862481</v>
      </c>
      <c r="DU51" s="57">
        <v>3.8836365396687</v>
      </c>
      <c r="DV51" s="57">
        <v>-7.9668590477178007</v>
      </c>
      <c r="DW51" s="57">
        <v>6.3387440377483451</v>
      </c>
      <c r="DX51" s="57">
        <v>9.0120569116236773</v>
      </c>
      <c r="DY51" s="57">
        <v>19.71329343266952</v>
      </c>
      <c r="DZ51" s="57">
        <v>18.936762789840756</v>
      </c>
      <c r="EA51" s="57">
        <v>52.96006695905777</v>
      </c>
      <c r="EB51" s="57">
        <v>34.716115008235768</v>
      </c>
      <c r="EC51" s="57">
        <v>44.736987147919827</v>
      </c>
      <c r="ED51" s="57">
        <v>-1.9337113559075192</v>
      </c>
      <c r="EE51" s="57">
        <v>20.17507893907975</v>
      </c>
      <c r="EF51" s="57">
        <v>22.904453878627095</v>
      </c>
      <c r="EG51" s="57">
        <v>33.273660874662255</v>
      </c>
      <c r="EH51" s="57">
        <v>42.761456498281582</v>
      </c>
      <c r="EI51" s="57">
        <v>37.201856735957108</v>
      </c>
      <c r="EJ51" s="57">
        <v>7.2182303867416753</v>
      </c>
      <c r="EK51" s="57">
        <v>66.767507081837891</v>
      </c>
      <c r="EL51" s="57">
        <v>14.999603821208595</v>
      </c>
      <c r="EM51" s="57">
        <v>44.896151213973901</v>
      </c>
      <c r="EN51" s="57">
        <v>22.88414530901899</v>
      </c>
      <c r="EO51" s="57">
        <v>23.469259477361291</v>
      </c>
      <c r="EP51" s="57">
        <v>59.364137125732739</v>
      </c>
      <c r="EQ51" s="57">
        <v>38.654220503246165</v>
      </c>
      <c r="ER51" s="57">
        <v>51.175478464635169</v>
      </c>
      <c r="ES51" s="57">
        <v>2.9818920058677811</v>
      </c>
      <c r="ET51" s="57">
        <v>19.185111457253832</v>
      </c>
      <c r="EU51" s="57">
        <v>20.151385584164515</v>
      </c>
      <c r="EV51" s="57">
        <v>36.96887660599144</v>
      </c>
      <c r="EW51" s="57">
        <v>31.096877392034617</v>
      </c>
      <c r="EX51" s="57">
        <v>44.636162914771084</v>
      </c>
      <c r="EY51" s="57">
        <v>12.322524681976589</v>
      </c>
      <c r="EZ51" s="57">
        <v>67.191591086175052</v>
      </c>
      <c r="FA51" s="57">
        <v>19.993516687467473</v>
      </c>
      <c r="FB51" s="57">
        <v>55.669261391708112</v>
      </c>
      <c r="FC51" s="63">
        <v>-0.21822631567468467</v>
      </c>
      <c r="FD51" s="63">
        <v>0.56607184222907325</v>
      </c>
      <c r="FE51" s="63">
        <v>0.39697948733032623</v>
      </c>
      <c r="FF51" s="63">
        <v>-0.37575260880229822</v>
      </c>
      <c r="FG51" s="63">
        <v>0.36907240508241657</v>
      </c>
      <c r="FH51" s="60">
        <v>0.36907240508243849</v>
      </c>
      <c r="FI51" s="60"/>
      <c r="FJ51" s="60">
        <v>0.27731055533433691</v>
      </c>
      <c r="FK51" s="60">
        <v>0.13507253887210849</v>
      </c>
      <c r="FL51" s="60">
        <v>9.9505429665448786E-2</v>
      </c>
      <c r="FM51" s="60">
        <v>-1.8237602014401233</v>
      </c>
      <c r="FN51" s="60">
        <v>0.24215956351287779</v>
      </c>
      <c r="FO51" s="60">
        <v>0.21266060911153439</v>
      </c>
      <c r="FP51" s="60">
        <v>-5.277084919166908E-3</v>
      </c>
      <c r="FQ51" s="60">
        <v>5.2770849191668301E-2</v>
      </c>
      <c r="FR51" s="60">
        <v>0.14792482752816394</v>
      </c>
      <c r="FS51" s="60">
        <v>-2.8647837834225368E-2</v>
      </c>
      <c r="FT51" s="60">
        <v>0.66540206520792822</v>
      </c>
      <c r="FU51" s="60">
        <v>0.39523453002358594</v>
      </c>
      <c r="FV51" s="60">
        <v>-1.283439171698609E-3</v>
      </c>
      <c r="FW51" s="60">
        <v>26.896332821145919</v>
      </c>
      <c r="FX51" s="60"/>
      <c r="FY51" s="60">
        <v>9.3653796461847278</v>
      </c>
      <c r="FZ51" s="60">
        <v>1.4850015007153456</v>
      </c>
      <c r="GA51" s="60">
        <v>0.3629333356343426</v>
      </c>
      <c r="GB51" s="60">
        <v>2.5933148569779547</v>
      </c>
      <c r="GC51" s="60">
        <v>0.88203345798706245</v>
      </c>
      <c r="GD51" s="60">
        <v>6.1634921066291319</v>
      </c>
      <c r="GE51" s="60">
        <v>4.9857945888097055E-2</v>
      </c>
      <c r="GF51" s="60">
        <v>0.15622478512161669</v>
      </c>
      <c r="GG51" s="60">
        <v>1.8702348290711159</v>
      </c>
      <c r="GH51" s="60">
        <v>0.20083803222163252</v>
      </c>
      <c r="GI51" s="60">
        <v>3.0497780576890796</v>
      </c>
      <c r="GJ51" s="60">
        <v>0.50987222535204491</v>
      </c>
      <c r="GK51" s="60">
        <v>0.20737204167377127</v>
      </c>
      <c r="GL51" s="60">
        <v>-1.4654263381942194</v>
      </c>
      <c r="GM51" s="60">
        <v>-1.0562779457879845</v>
      </c>
      <c r="GN51" s="60">
        <v>-0.42670111055203203</v>
      </c>
      <c r="GO51" s="60">
        <v>-0.29467400746601746</v>
      </c>
      <c r="GP51" s="60">
        <v>-3.2430794020002538</v>
      </c>
      <c r="GQ51" s="60">
        <v>-3.2430794020002751</v>
      </c>
      <c r="GR51" s="60"/>
      <c r="GS51" s="60">
        <v>-0.26031543104169574</v>
      </c>
      <c r="GT51" s="60">
        <v>-3.0075961505952101E-2</v>
      </c>
      <c r="GU51" s="60">
        <v>-2.5503639878973909E-2</v>
      </c>
      <c r="GV51" s="60">
        <v>-1.4218465494878201</v>
      </c>
      <c r="GW51" s="60">
        <v>0.10976296392688438</v>
      </c>
      <c r="GX51" s="60">
        <v>-0.19435508107047744</v>
      </c>
      <c r="GY51" s="60">
        <v>-1.0359559944623392E-2</v>
      </c>
      <c r="GZ51" s="60">
        <v>5.5224113323476699E-3</v>
      </c>
      <c r="HA51" s="60">
        <v>-0.30922587409063151</v>
      </c>
      <c r="HB51" s="60">
        <v>-0.20106819708887677</v>
      </c>
      <c r="HC51" s="60">
        <v>-1.0181296498961141</v>
      </c>
      <c r="HD51" s="60">
        <v>0.21833003205983773</v>
      </c>
      <c r="HE51" s="60">
        <v>-0.1058148653141798</v>
      </c>
      <c r="HF51" s="43">
        <v>19.476783209511304</v>
      </c>
      <c r="HG51" s="43"/>
      <c r="HH51" s="43">
        <v>7.562783753397702</v>
      </c>
      <c r="HI51" s="43">
        <v>1.2191183298416404</v>
      </c>
      <c r="HJ51" s="43">
        <v>0.4909576802789824</v>
      </c>
      <c r="HK51" s="43">
        <v>-0.8700586918422667</v>
      </c>
      <c r="HL51" s="43">
        <v>1.3447390276141409</v>
      </c>
      <c r="HM51" s="43">
        <v>4.4226254489284935</v>
      </c>
      <c r="HN51" s="64">
        <v>4.7616549438254045E-2</v>
      </c>
      <c r="HO51" s="43">
        <v>0.25966112078727427</v>
      </c>
      <c r="HP51" s="43">
        <v>2.6148711547726156</v>
      </c>
      <c r="HQ51" s="43">
        <v>4.4195940449451666E-2</v>
      </c>
      <c r="HR51" s="43">
        <v>1.726313401347519</v>
      </c>
      <c r="HS51" s="43">
        <v>0.45624949865463565</v>
      </c>
      <c r="HT51" s="43">
        <v>0.15770999584285689</v>
      </c>
      <c r="HU51" s="69">
        <v>23130</v>
      </c>
      <c r="HV51" s="69">
        <v>134299</v>
      </c>
      <c r="HW51" s="57">
        <v>59.726538222498448</v>
      </c>
      <c r="HX51" s="57">
        <v>54.586997559740325</v>
      </c>
      <c r="HY51" s="69">
        <v>71867</v>
      </c>
      <c r="HZ51" s="57">
        <v>395732</v>
      </c>
      <c r="IA51" s="57">
        <v>38.426719571623934</v>
      </c>
      <c r="IB51" s="57">
        <v>54.382597568777989</v>
      </c>
    </row>
    <row r="52" spans="1:236" x14ac:dyDescent="0.25">
      <c r="A52" s="41">
        <v>2021</v>
      </c>
      <c r="B52" s="41" t="s">
        <v>168</v>
      </c>
      <c r="C52" s="57">
        <v>97.245253272113231</v>
      </c>
      <c r="D52" s="57">
        <v>93.298882949238063</v>
      </c>
      <c r="E52" s="57">
        <v>86.583016457841723</v>
      </c>
      <c r="F52" s="57">
        <v>82.881554067568061</v>
      </c>
      <c r="G52" s="57">
        <v>94.834348140993058</v>
      </c>
      <c r="H52" s="57">
        <v>94.834348140993029</v>
      </c>
      <c r="I52" s="57">
        <v>95.031600013193227</v>
      </c>
      <c r="J52" s="57">
        <v>93.126478304484948</v>
      </c>
      <c r="K52" s="57">
        <v>96.437686934556083</v>
      </c>
      <c r="L52" s="57">
        <v>103.70374064704022</v>
      </c>
      <c r="M52" s="57">
        <v>97.951714935020306</v>
      </c>
      <c r="N52" s="57">
        <v>101.0151203237027</v>
      </c>
      <c r="O52" s="57">
        <v>92.680342357488371</v>
      </c>
      <c r="P52" s="57">
        <v>87.718995425908346</v>
      </c>
      <c r="Q52" s="57">
        <v>99.761671106126457</v>
      </c>
      <c r="R52" s="57">
        <v>93.020899826891025</v>
      </c>
      <c r="S52" s="57">
        <v>76.816775185947762</v>
      </c>
      <c r="T52" s="57">
        <v>78.719383327114969</v>
      </c>
      <c r="U52" s="57">
        <v>107.40943219841425</v>
      </c>
      <c r="V52" s="57">
        <v>85.764614753990514</v>
      </c>
      <c r="W52" s="57">
        <v>104.95905004580941</v>
      </c>
      <c r="X52" s="57">
        <v>112.18296799242233</v>
      </c>
      <c r="Y52" s="58">
        <v>113.74905363342647</v>
      </c>
      <c r="Z52" s="58">
        <v>114.40156694709972</v>
      </c>
      <c r="AA52" s="58">
        <v>120.15398725151458</v>
      </c>
      <c r="AB52" s="58">
        <v>122.12833422890581</v>
      </c>
      <c r="AC52" s="58">
        <v>130.95849699155741</v>
      </c>
      <c r="AD52" s="58">
        <v>104.36779535706452</v>
      </c>
      <c r="AE52" s="58">
        <v>148.83234442252348</v>
      </c>
      <c r="AF52" s="58">
        <v>111.23204455752511</v>
      </c>
      <c r="AG52" s="58">
        <v>107.79934525518591</v>
      </c>
      <c r="AH52" s="58">
        <v>132.95573443546346</v>
      </c>
      <c r="AI52" s="58">
        <v>124.36336178767931</v>
      </c>
      <c r="AJ52" s="58">
        <v>89.704858787354411</v>
      </c>
      <c r="AK52" s="58">
        <v>95.556697302749328</v>
      </c>
      <c r="AL52" s="58">
        <v>109.21642243814395</v>
      </c>
      <c r="AM52" s="58">
        <v>100.02249790881584</v>
      </c>
      <c r="AN52" s="59">
        <v>120.78210858170087</v>
      </c>
      <c r="AO52" s="59">
        <v>124.26309012047855</v>
      </c>
      <c r="AP52" s="59">
        <v>130.34067323499553</v>
      </c>
      <c r="AQ52" s="59">
        <v>133.14844135328013</v>
      </c>
      <c r="AR52" s="59">
        <v>143.52586731942108</v>
      </c>
      <c r="AS52" s="59">
        <v>117.75552953192967</v>
      </c>
      <c r="AT52" s="59">
        <v>145.00844868361122</v>
      </c>
      <c r="AU52" s="59">
        <v>107.12436375093893</v>
      </c>
      <c r="AV52" s="59">
        <v>117.49943050508207</v>
      </c>
      <c r="AW52" s="59">
        <v>111.83505650579629</v>
      </c>
      <c r="AX52" s="59">
        <v>136.79895613027298</v>
      </c>
      <c r="AY52" s="59">
        <v>97.267852485246209</v>
      </c>
      <c r="AZ52" s="59">
        <v>97.062063245350501</v>
      </c>
      <c r="BA52" s="59">
        <v>119.6285004861148</v>
      </c>
      <c r="BB52" s="59">
        <v>113.22931308738644</v>
      </c>
      <c r="BC52" s="57">
        <v>0.16361704590059922</v>
      </c>
      <c r="BD52" s="57">
        <v>8.0436879440416433</v>
      </c>
      <c r="BE52" s="57">
        <v>4.6098385702983524</v>
      </c>
      <c r="BF52" s="57">
        <v>-9.287328708835485</v>
      </c>
      <c r="BG52" s="57">
        <v>1.9875039679290829</v>
      </c>
      <c r="BH52" s="57">
        <v>1.9875039679290829</v>
      </c>
      <c r="BI52" s="57">
        <v>1.7677837292864096</v>
      </c>
      <c r="BJ52" s="57">
        <v>4.9744063167551866</v>
      </c>
      <c r="BK52" s="57">
        <v>3.8509147261412302</v>
      </c>
      <c r="BL52" s="57">
        <v>14.276190105393137</v>
      </c>
      <c r="BM52" s="57">
        <v>-2.7938956086606348</v>
      </c>
      <c r="BN52" s="57">
        <v>3.7172011661807502</v>
      </c>
      <c r="BO52" s="57">
        <v>4.8656906873817185</v>
      </c>
      <c r="BP52" s="57">
        <v>0.47449584816132706</v>
      </c>
      <c r="BQ52" s="57">
        <v>9.7470697100555235</v>
      </c>
      <c r="BR52" s="57">
        <v>2.6182395642426526</v>
      </c>
      <c r="BS52" s="57">
        <v>-2.4886455200356927</v>
      </c>
      <c r="BT52" s="57">
        <v>10.516928337762209</v>
      </c>
      <c r="BU52" s="57">
        <v>7.8123594269402741</v>
      </c>
      <c r="BV52" s="57">
        <v>4.891002194626326</v>
      </c>
      <c r="BW52" s="57">
        <v>8.3977375182771485</v>
      </c>
      <c r="BX52" s="57">
        <v>13.210365727453732</v>
      </c>
      <c r="BY52" s="57">
        <v>32.426193006032669</v>
      </c>
      <c r="BZ52" s="57">
        <v>32.213452272747901</v>
      </c>
      <c r="CA52" s="57">
        <v>73.444392301743576</v>
      </c>
      <c r="CB52" s="57">
        <v>45.730766560361083</v>
      </c>
      <c r="CC52" s="57">
        <v>39.517181043594093</v>
      </c>
      <c r="CD52" s="57">
        <v>9.4036792809146785</v>
      </c>
      <c r="CE52" s="57">
        <v>30.857939092918496</v>
      </c>
      <c r="CF52" s="57">
        <v>33.289570948771342</v>
      </c>
      <c r="CG52" s="57">
        <v>32.900844099564416</v>
      </c>
      <c r="CH52" s="57">
        <v>34.979723404530347</v>
      </c>
      <c r="CI52" s="57">
        <v>30.694212111679107</v>
      </c>
      <c r="CJ52" s="57">
        <v>42.661963724159776</v>
      </c>
      <c r="CK52" s="57">
        <v>110.46293123828153</v>
      </c>
      <c r="CL52" s="57">
        <v>13.946257628812431</v>
      </c>
      <c r="CM52" s="57">
        <v>67.948488379080203</v>
      </c>
      <c r="CN52" s="57">
        <v>39.969186188646553</v>
      </c>
      <c r="CO52" s="57">
        <v>39.724329597625285</v>
      </c>
      <c r="CP52" s="57">
        <v>80.329824277365901</v>
      </c>
      <c r="CQ52" s="57">
        <v>51.212145106751585</v>
      </c>
      <c r="CR52" s="57">
        <v>45.752513459523001</v>
      </c>
      <c r="CS52" s="57">
        <v>19.603069236666926</v>
      </c>
      <c r="CT52" s="57">
        <v>30.822636009112927</v>
      </c>
      <c r="CU52" s="57">
        <v>41.117406069618958</v>
      </c>
      <c r="CV52" s="57">
        <v>37.703885490105904</v>
      </c>
      <c r="CW52" s="57">
        <v>20.853687356243334</v>
      </c>
      <c r="CX52" s="57">
        <v>39.698593813721203</v>
      </c>
      <c r="CY52" s="57">
        <v>48.652009910902592</v>
      </c>
      <c r="CZ52" s="57">
        <v>117.46635443378067</v>
      </c>
      <c r="DA52" s="57">
        <v>17.803021836852938</v>
      </c>
      <c r="DB52" s="57">
        <v>78.287970310088724</v>
      </c>
      <c r="DC52" s="57">
        <v>-2.0791744676618484</v>
      </c>
      <c r="DD52" s="57">
        <v>-2.1672284174659162</v>
      </c>
      <c r="DE52" s="57">
        <v>-5.1133530407996624</v>
      </c>
      <c r="DF52" s="57">
        <v>-10.417829918302512</v>
      </c>
      <c r="DG52" s="57">
        <v>-2.6168483480489169</v>
      </c>
      <c r="DH52" s="57">
        <v>-2.6168483480489169</v>
      </c>
      <c r="DI52" s="57">
        <v>-2.7138509797209887</v>
      </c>
      <c r="DJ52" s="57">
        <v>-2.5706602891056085</v>
      </c>
      <c r="DK52" s="57">
        <v>-0.24365088924149791</v>
      </c>
      <c r="DL52" s="57">
        <v>5.1623402924300787</v>
      </c>
      <c r="DM52" s="57">
        <v>-3.39710332495331</v>
      </c>
      <c r="DN52" s="57">
        <v>2.1313388435748593</v>
      </c>
      <c r="DO52" s="57">
        <v>-1.3760779791119893</v>
      </c>
      <c r="DP52" s="57">
        <v>-2.8956706884315064</v>
      </c>
      <c r="DQ52" s="57">
        <v>1.414478456405055</v>
      </c>
      <c r="DR52" s="57">
        <v>-2.1570619638577204</v>
      </c>
      <c r="DS52" s="57">
        <v>-12.064946633000673</v>
      </c>
      <c r="DT52" s="57">
        <v>-9.5070524997791459</v>
      </c>
      <c r="DU52" s="57">
        <v>4.3747097389789769</v>
      </c>
      <c r="DV52" s="57">
        <v>-6.5265169457455201</v>
      </c>
      <c r="DW52" s="57">
        <v>6.5966264545448405</v>
      </c>
      <c r="DX52" s="57">
        <v>9.5373044904114579</v>
      </c>
      <c r="DY52" s="57">
        <v>21.34968821233274</v>
      </c>
      <c r="DZ52" s="57">
        <v>20.634116145008853</v>
      </c>
      <c r="EA52" s="57">
        <v>55.687214094201096</v>
      </c>
      <c r="EB52" s="57">
        <v>36.206306839601666</v>
      </c>
      <c r="EC52" s="57">
        <v>43.948042957485576</v>
      </c>
      <c r="ED52" s="57">
        <v>-0.61299954445530602</v>
      </c>
      <c r="EE52" s="57">
        <v>21.782521854162852</v>
      </c>
      <c r="EF52" s="57">
        <v>24.278915705914315</v>
      </c>
      <c r="EG52" s="57">
        <v>33.22270164721477</v>
      </c>
      <c r="EH52" s="57">
        <v>41.680016982138987</v>
      </c>
      <c r="EI52" s="57">
        <v>36.242884746852553</v>
      </c>
      <c r="EJ52" s="57">
        <v>11.492709813567314</v>
      </c>
      <c r="EK52" s="57">
        <v>72.481886348632855</v>
      </c>
      <c r="EL52" s="57">
        <v>14.864223552203605</v>
      </c>
      <c r="EM52" s="57">
        <v>47.883866092274843</v>
      </c>
      <c r="EN52" s="57">
        <v>25.065734772598592</v>
      </c>
      <c r="EO52" s="57">
        <v>25.553985113873189</v>
      </c>
      <c r="EP52" s="57">
        <v>62.200933570898329</v>
      </c>
      <c r="EQ52" s="57">
        <v>40.369852332909886</v>
      </c>
      <c r="ER52" s="57">
        <v>50.34403198203907</v>
      </c>
      <c r="ES52" s="57">
        <v>4.9199199010008021</v>
      </c>
      <c r="ET52" s="57">
        <v>20.914560704523687</v>
      </c>
      <c r="EU52" s="57">
        <v>22.773955277198475</v>
      </c>
      <c r="EV52" s="57">
        <v>37.070290265657647</v>
      </c>
      <c r="EW52" s="57">
        <v>29.699960443128816</v>
      </c>
      <c r="EX52" s="57">
        <v>43.902157093674333</v>
      </c>
      <c r="EY52" s="57">
        <v>16.771903906338338</v>
      </c>
      <c r="EZ52" s="57">
        <v>73.652733192101721</v>
      </c>
      <c r="FA52" s="57">
        <v>19.706567044306244</v>
      </c>
      <c r="FB52" s="57">
        <v>58.66493959081722</v>
      </c>
      <c r="FC52" s="63">
        <v>0.33329770794145774</v>
      </c>
      <c r="FD52" s="63">
        <v>1.4889985543094446</v>
      </c>
      <c r="FE52" s="63">
        <v>0.4152361449760914</v>
      </c>
      <c r="FF52" s="63">
        <v>-0.26550359179356942</v>
      </c>
      <c r="FG52" s="63">
        <v>1.972028815433424</v>
      </c>
      <c r="FH52" s="60">
        <v>1.972028815433436</v>
      </c>
      <c r="FI52" s="60"/>
      <c r="FJ52" s="60">
        <v>0.38495649881230543</v>
      </c>
      <c r="FK52" s="60">
        <v>0.17711174465409946</v>
      </c>
      <c r="FL52" s="60">
        <v>8.3402166586660706E-2</v>
      </c>
      <c r="FM52" s="60">
        <v>-1.2128485236173043</v>
      </c>
      <c r="FN52" s="60">
        <v>0.25898092281922053</v>
      </c>
      <c r="FO52" s="60">
        <v>0.41632152140030371</v>
      </c>
      <c r="FP52" s="60">
        <v>5.9060643744404651E-4</v>
      </c>
      <c r="FQ52" s="60">
        <v>4.6657908558080871E-2</v>
      </c>
      <c r="FR52" s="60">
        <v>0.32902202136316583</v>
      </c>
      <c r="FS52" s="60">
        <v>-3.3240433630059144E-2</v>
      </c>
      <c r="FT52" s="60">
        <v>0.96733832739304848</v>
      </c>
      <c r="FU52" s="60">
        <v>0.50239923065508207</v>
      </c>
      <c r="FV52" s="60">
        <v>5.1336824001387976E-2</v>
      </c>
      <c r="FW52" s="60">
        <v>32.010930979196033</v>
      </c>
      <c r="FX52" s="60"/>
      <c r="FY52" s="60">
        <v>10.924599265760762</v>
      </c>
      <c r="FZ52" s="60">
        <v>1.7011020746048413</v>
      </c>
      <c r="GA52" s="60">
        <v>0.3891157642817229</v>
      </c>
      <c r="GB52" s="60">
        <v>3.3147413030674988</v>
      </c>
      <c r="GC52" s="60">
        <v>2.4410584838056324</v>
      </c>
      <c r="GD52" s="60">
        <v>6.5956399005067086</v>
      </c>
      <c r="GE52" s="60">
        <v>5.0396909942816946E-2</v>
      </c>
      <c r="GF52" s="60">
        <v>0.23434040427648611</v>
      </c>
      <c r="GG52" s="60">
        <v>2.4108141784537493</v>
      </c>
      <c r="GH52" s="60">
        <v>0.24932180615755287</v>
      </c>
      <c r="GI52" s="60">
        <v>3.0308712272262444</v>
      </c>
      <c r="GJ52" s="60">
        <v>0.43086825070696838</v>
      </c>
      <c r="GK52" s="60">
        <v>0.2380614104050483</v>
      </c>
      <c r="GL52" s="60">
        <v>-1.2324094679842683</v>
      </c>
      <c r="GM52" s="60">
        <v>-0.76166682470427871</v>
      </c>
      <c r="GN52" s="60">
        <v>-0.32489275592017791</v>
      </c>
      <c r="GO52" s="60">
        <v>-0.29456004129784608</v>
      </c>
      <c r="GP52" s="60">
        <v>-2.6135290899065708</v>
      </c>
      <c r="GQ52" s="60">
        <v>-2.6135290899065753</v>
      </c>
      <c r="GR52" s="60"/>
      <c r="GS52" s="60">
        <v>-0.1928360697040282</v>
      </c>
      <c r="GT52" s="60">
        <v>-4.6233426077255859E-3</v>
      </c>
      <c r="GU52" s="60">
        <v>-1.210310029872534E-2</v>
      </c>
      <c r="GV52" s="60">
        <v>-1.3951597907779252</v>
      </c>
      <c r="GW52" s="60">
        <v>0.12767526731576451</v>
      </c>
      <c r="GX52" s="60">
        <v>-0.11716733657744444</v>
      </c>
      <c r="GY52" s="60">
        <v>-8.476219135685718E-3</v>
      </c>
      <c r="GZ52" s="60">
        <v>7.164001110495517E-3</v>
      </c>
      <c r="HA52" s="60">
        <v>-0.22755254077785547</v>
      </c>
      <c r="HB52" s="60">
        <v>-0.18066632970249977</v>
      </c>
      <c r="HC52" s="60">
        <v>-0.78052230345450013</v>
      </c>
      <c r="HD52" s="60">
        <v>0.25806185853659896</v>
      </c>
      <c r="HE52" s="60">
        <v>-8.732318383304373E-2</v>
      </c>
      <c r="HF52" s="43">
        <v>21.107257179818205</v>
      </c>
      <c r="HG52" s="43"/>
      <c r="HH52" s="43">
        <v>8.0236141271794388</v>
      </c>
      <c r="HI52" s="43">
        <v>1.2968780948834031</v>
      </c>
      <c r="HJ52" s="43">
        <v>0.4796029582005169</v>
      </c>
      <c r="HK52" s="43">
        <v>-0.32983866653302818</v>
      </c>
      <c r="HL52" s="43">
        <v>1.486035459568134</v>
      </c>
      <c r="HM52" s="43">
        <v>4.6756684494649798</v>
      </c>
      <c r="HN52" s="64">
        <v>4.8009692693301437E-2</v>
      </c>
      <c r="HO52" s="43">
        <v>0.25709786870334378</v>
      </c>
      <c r="HP52" s="43">
        <v>2.5868361266324125</v>
      </c>
      <c r="HQ52" s="43">
        <v>7.0290089567326311E-2</v>
      </c>
      <c r="HR52" s="43">
        <v>1.893912032591212</v>
      </c>
      <c r="HS52" s="43">
        <v>0.45136870823212211</v>
      </c>
      <c r="HT52" s="43">
        <v>0.1677822386350418</v>
      </c>
      <c r="HU52" s="69">
        <v>21099</v>
      </c>
      <c r="HV52" s="69">
        <v>155398</v>
      </c>
      <c r="HW52" s="57">
        <v>59.526689853319212</v>
      </c>
      <c r="HX52" s="57">
        <v>55.239655551337627</v>
      </c>
      <c r="HY52" s="69">
        <v>71435</v>
      </c>
      <c r="HZ52" s="57">
        <v>467167</v>
      </c>
      <c r="IA52" s="57">
        <v>57.505401949111445</v>
      </c>
      <c r="IB52" s="57">
        <v>54.852064729553241</v>
      </c>
    </row>
    <row r="53" spans="1:236" x14ac:dyDescent="0.25">
      <c r="A53" s="41">
        <v>2021</v>
      </c>
      <c r="B53" s="30" t="s">
        <v>169</v>
      </c>
      <c r="C53" s="57">
        <v>97.188752309855047</v>
      </c>
      <c r="D53" s="57">
        <v>95.270594209927779</v>
      </c>
      <c r="E53" s="57">
        <v>88.544763081772231</v>
      </c>
      <c r="F53" s="57">
        <v>83.2060820001536</v>
      </c>
      <c r="G53" s="57">
        <v>95.46312846443756</v>
      </c>
      <c r="H53" s="57">
        <v>95.463128464437588</v>
      </c>
      <c r="I53" s="57">
        <v>95.743020091074641</v>
      </c>
      <c r="J53" s="57">
        <v>93.67729083100042</v>
      </c>
      <c r="K53" s="57">
        <v>96.750753856293159</v>
      </c>
      <c r="L53" s="57">
        <v>104.50903146550876</v>
      </c>
      <c r="M53" s="57">
        <v>98.438069045150513</v>
      </c>
      <c r="N53" s="57">
        <v>101.72499467594236</v>
      </c>
      <c r="O53" s="57">
        <v>92.260120201317122</v>
      </c>
      <c r="P53" s="57">
        <v>89.583153534133075</v>
      </c>
      <c r="Q53" s="57">
        <v>101.5000700967335</v>
      </c>
      <c r="R53" s="57">
        <v>94.286355677071597</v>
      </c>
      <c r="S53" s="57">
        <v>76.818592513901777</v>
      </c>
      <c r="T53" s="57">
        <v>79.939229997673792</v>
      </c>
      <c r="U53" s="57">
        <v>108.04843119726701</v>
      </c>
      <c r="V53" s="57">
        <v>87.490841011664443</v>
      </c>
      <c r="W53" s="57">
        <v>104.27626589433712</v>
      </c>
      <c r="X53" s="57">
        <v>111.88021421589569</v>
      </c>
      <c r="Y53" s="58">
        <v>113.29320592816237</v>
      </c>
      <c r="Z53" s="58">
        <v>114.15762132273089</v>
      </c>
      <c r="AA53" s="58">
        <v>132.03531695138884</v>
      </c>
      <c r="AB53" s="58">
        <v>126.46615452887279</v>
      </c>
      <c r="AC53" s="58">
        <v>126.27626527394555</v>
      </c>
      <c r="AD53" s="58">
        <v>101.83228084464679</v>
      </c>
      <c r="AE53" s="58">
        <v>121.70286476652959</v>
      </c>
      <c r="AF53" s="58">
        <v>109.90505468712468</v>
      </c>
      <c r="AG53" s="58">
        <v>112.07758239403628</v>
      </c>
      <c r="AH53" s="58">
        <v>139.99496441178306</v>
      </c>
      <c r="AI53" s="58">
        <v>122.75790550605848</v>
      </c>
      <c r="AJ53" s="58">
        <v>84.758356484861267</v>
      </c>
      <c r="AK53" s="58">
        <v>99.229686593032113</v>
      </c>
      <c r="AL53" s="58">
        <v>109.31924212414654</v>
      </c>
      <c r="AM53" s="58">
        <v>104.61225892380878</v>
      </c>
      <c r="AN53" s="59">
        <v>121.44664591346253</v>
      </c>
      <c r="AO53" s="59">
        <v>125.09170484790451</v>
      </c>
      <c r="AP53" s="59">
        <v>144.09459601254434</v>
      </c>
      <c r="AQ53" s="59">
        <v>139.23065944247989</v>
      </c>
      <c r="AR53" s="59">
        <v>139.85451630994038</v>
      </c>
      <c r="AS53" s="59">
        <v>115.7601768618606</v>
      </c>
      <c r="AT53" s="59">
        <v>120.26171707890711</v>
      </c>
      <c r="AU53" s="59">
        <v>107.10182647049666</v>
      </c>
      <c r="AV53" s="59">
        <v>123.38269578156348</v>
      </c>
      <c r="AW53" s="59">
        <v>118.01976542984545</v>
      </c>
      <c r="AX53" s="59">
        <v>135.99761740599189</v>
      </c>
      <c r="AY53" s="59">
        <v>92.5085701309348</v>
      </c>
      <c r="AZ53" s="59">
        <v>101.07338133809181</v>
      </c>
      <c r="BA53" s="59">
        <v>120.44210695281394</v>
      </c>
      <c r="BB53" s="59">
        <v>119.18607553668188</v>
      </c>
      <c r="BC53" s="57">
        <v>0.29148727396954843</v>
      </c>
      <c r="BD53" s="57">
        <v>9.6165719547509632</v>
      </c>
      <c r="BE53" s="57">
        <v>5.9969613478118466</v>
      </c>
      <c r="BF53" s="57">
        <v>-10.859923773367175</v>
      </c>
      <c r="BG53" s="57">
        <v>2.497455039205998</v>
      </c>
      <c r="BH53" s="57">
        <v>2.4974550392060868</v>
      </c>
      <c r="BI53" s="57">
        <v>2.4702610809013148</v>
      </c>
      <c r="BJ53" s="57">
        <v>5.6613388097079387</v>
      </c>
      <c r="BK53" s="57">
        <v>3.8044020425172631</v>
      </c>
      <c r="BL53" s="57">
        <v>13.770813630726209</v>
      </c>
      <c r="BM53" s="57">
        <v>-1.7883406509671351</v>
      </c>
      <c r="BN53" s="57">
        <v>3.5205162781737576</v>
      </c>
      <c r="BO53" s="57">
        <v>2.8838637847744764</v>
      </c>
      <c r="BP53" s="57">
        <v>1.2880562060890055</v>
      </c>
      <c r="BQ53" s="57">
        <v>12.21326720396776</v>
      </c>
      <c r="BR53" s="57">
        <v>3.1049552266252167</v>
      </c>
      <c r="BS53" s="57">
        <v>-1.8716572446884294</v>
      </c>
      <c r="BT53" s="57">
        <v>11.35170395249272</v>
      </c>
      <c r="BU53" s="57">
        <v>8.0379881042796697</v>
      </c>
      <c r="BV53" s="57">
        <v>5.4243005203894468</v>
      </c>
      <c r="BW53" s="57">
        <v>6.1191215915785913</v>
      </c>
      <c r="BX53" s="57">
        <v>10.906526165232311</v>
      </c>
      <c r="BY53" s="57">
        <v>15.663323445078836</v>
      </c>
      <c r="BZ53" s="57">
        <v>15.739479102165443</v>
      </c>
      <c r="CA53" s="57">
        <v>38.456289120374556</v>
      </c>
      <c r="CB53" s="57">
        <v>28.195331104923937</v>
      </c>
      <c r="CC53" s="57">
        <v>13.670265241622515</v>
      </c>
      <c r="CD53" s="57">
        <v>0.93700075369949065</v>
      </c>
      <c r="CE53" s="57">
        <v>10.415554840549257</v>
      </c>
      <c r="CF53" s="57">
        <v>15.345919328133473</v>
      </c>
      <c r="CG53" s="57">
        <v>16.587249414279604</v>
      </c>
      <c r="CH53" s="57">
        <v>26.864579363583996</v>
      </c>
      <c r="CI53" s="57">
        <v>14.061937221458454</v>
      </c>
      <c r="CJ53" s="57">
        <v>9.017744190748811</v>
      </c>
      <c r="CK53" s="57">
        <v>40.085430292194246</v>
      </c>
      <c r="CL53" s="57">
        <v>15.064042289997182</v>
      </c>
      <c r="CM53" s="57">
        <v>27.787537767605297</v>
      </c>
      <c r="CN53" s="57">
        <v>23.128294434800246</v>
      </c>
      <c r="CO53" s="57">
        <v>22.983103816687933</v>
      </c>
      <c r="CP53" s="57">
        <v>44.382882195397585</v>
      </c>
      <c r="CQ53" s="57">
        <v>34.107517442047516</v>
      </c>
      <c r="CR53" s="57">
        <v>19.484058328191843</v>
      </c>
      <c r="CS53" s="57">
        <v>11.005985110741534</v>
      </c>
      <c r="CT53" s="57">
        <v>11.425159625078042</v>
      </c>
      <c r="CU53" s="57">
        <v>23.811594846524375</v>
      </c>
      <c r="CV53" s="57">
        <v>21.838049749697475</v>
      </c>
      <c r="CW53" s="57">
        <v>14.777745516124252</v>
      </c>
      <c r="CX53" s="57">
        <v>22.315534022655136</v>
      </c>
      <c r="CY53" s="57">
        <v>13.522579041573479</v>
      </c>
      <c r="CZ53" s="57">
        <v>44.515463241236006</v>
      </c>
      <c r="DA53" s="57">
        <v>19.342810674557498</v>
      </c>
      <c r="DB53" s="57">
        <v>35.204591398331608</v>
      </c>
      <c r="DC53" s="57">
        <v>-1.8219972658724659</v>
      </c>
      <c r="DD53" s="57">
        <v>-0.93761304780686228</v>
      </c>
      <c r="DE53" s="57">
        <v>-3.9402182089902316</v>
      </c>
      <c r="DF53" s="57">
        <v>-10.466540331624829</v>
      </c>
      <c r="DG53" s="57">
        <v>-2.0678561410323315</v>
      </c>
      <c r="DH53" s="57">
        <v>-2.0678561410323315</v>
      </c>
      <c r="DI53" s="57">
        <v>-2.1573999580863812</v>
      </c>
      <c r="DJ53" s="57">
        <v>-1.703371800461928</v>
      </c>
      <c r="DK53" s="57">
        <v>0.19416521003128295</v>
      </c>
      <c r="DL53" s="57">
        <v>6.0929086896830187</v>
      </c>
      <c r="DM53" s="57">
        <v>-3.2218853116249502</v>
      </c>
      <c r="DN53" s="57">
        <v>2.286291383969119</v>
      </c>
      <c r="DO53" s="57">
        <v>-0.91854601734949748</v>
      </c>
      <c r="DP53" s="57">
        <v>-2.4433472591467109</v>
      </c>
      <c r="DQ53" s="57">
        <v>2.5456198454445245</v>
      </c>
      <c r="DR53" s="57">
        <v>-1.5897972590030562</v>
      </c>
      <c r="DS53" s="57">
        <v>-11.047921059408649</v>
      </c>
      <c r="DT53" s="57">
        <v>-7.4804759100746576</v>
      </c>
      <c r="DU53" s="57">
        <v>4.7831197432490979</v>
      </c>
      <c r="DV53" s="57">
        <v>-5.3064618192940394</v>
      </c>
      <c r="DW53" s="57">
        <v>6.5427780607864694</v>
      </c>
      <c r="DX53" s="57">
        <v>9.6919918803196836</v>
      </c>
      <c r="DY53" s="57">
        <v>20.621856486964706</v>
      </c>
      <c r="DZ53" s="57">
        <v>20.011546901641488</v>
      </c>
      <c r="EA53" s="57">
        <v>53.018439384355311</v>
      </c>
      <c r="EB53" s="57">
        <v>35.105749490305094</v>
      </c>
      <c r="EC53" s="57">
        <v>39.353785519541006</v>
      </c>
      <c r="ED53" s="57">
        <v>-0.44299058645719258</v>
      </c>
      <c r="EE53" s="57">
        <v>20.335920139302345</v>
      </c>
      <c r="EF53" s="57">
        <v>23.106228957668804</v>
      </c>
      <c r="EG53" s="57">
        <v>30.903511558862682</v>
      </c>
      <c r="EH53" s="57">
        <v>39.684144905494634</v>
      </c>
      <c r="EI53" s="57">
        <v>33.074140609633027</v>
      </c>
      <c r="EJ53" s="57">
        <v>11.171545698561891</v>
      </c>
      <c r="EK53" s="57">
        <v>66.992092213469405</v>
      </c>
      <c r="EL53" s="57">
        <v>14.886803001514393</v>
      </c>
      <c r="EM53" s="57">
        <v>44.8450028334519</v>
      </c>
      <c r="EN53" s="57">
        <v>24.818974159130349</v>
      </c>
      <c r="EO53" s="57">
        <v>25.225123998962886</v>
      </c>
      <c r="EP53" s="57">
        <v>59.396070899041774</v>
      </c>
      <c r="EQ53" s="57">
        <v>39.501065688242385</v>
      </c>
      <c r="ER53" s="57">
        <v>45.586969579526524</v>
      </c>
      <c r="ES53" s="57">
        <v>5.5889335990179534</v>
      </c>
      <c r="ET53" s="57">
        <v>19.714988240346521</v>
      </c>
      <c r="EU53" s="57">
        <v>22.90340876680288</v>
      </c>
      <c r="EV53" s="57">
        <v>34.926959961750924</v>
      </c>
      <c r="EW53" s="57">
        <v>27.736282230816766</v>
      </c>
      <c r="EX53" s="57">
        <v>40.784748812165851</v>
      </c>
      <c r="EY53" s="57">
        <v>16.341888423758654</v>
      </c>
      <c r="EZ53" s="57">
        <v>68.768555949438777</v>
      </c>
      <c r="FA53" s="57">
        <v>19.664665730315601</v>
      </c>
      <c r="FB53" s="57">
        <v>55.021861901172706</v>
      </c>
      <c r="FC53" s="63">
        <v>0.23900750778577953</v>
      </c>
      <c r="FD53" s="63">
        <v>1.7702856635536486</v>
      </c>
      <c r="FE53" s="63">
        <v>0.56350358069210604</v>
      </c>
      <c r="FF53" s="63">
        <v>-0.31564016189495425</v>
      </c>
      <c r="FG53" s="63">
        <v>2.2571565901365802</v>
      </c>
      <c r="FH53" s="60">
        <v>2.2571565901366308</v>
      </c>
      <c r="FI53" s="60"/>
      <c r="FJ53" s="60">
        <v>0.42546367793009848</v>
      </c>
      <c r="FK53" s="60">
        <v>0.16747542219915723</v>
      </c>
      <c r="FL53" s="60">
        <v>7.7603338539524003E-2</v>
      </c>
      <c r="FM53" s="60">
        <v>-0.79274659814684001</v>
      </c>
      <c r="FN53" s="60">
        <v>0.21330272405450981</v>
      </c>
      <c r="FO53" s="60">
        <v>0.16817362940615468</v>
      </c>
      <c r="FP53" s="60">
        <v>2.3569361773978755E-3</v>
      </c>
      <c r="FQ53" s="60">
        <v>5.8039553368423161E-2</v>
      </c>
      <c r="FR53" s="60">
        <v>0.29293898312848382</v>
      </c>
      <c r="FS53" s="60">
        <v>-2.6917311912780188E-2</v>
      </c>
      <c r="FT53" s="60">
        <v>1.0824470419006331</v>
      </c>
      <c r="FU53" s="60">
        <v>0.52595478313413169</v>
      </c>
      <c r="FV53" s="60">
        <v>6.30644103577368E-2</v>
      </c>
      <c r="FW53" s="60">
        <v>15.25970293461622</v>
      </c>
      <c r="FX53" s="60"/>
      <c r="FY53" s="60">
        <v>6.9728213389409142</v>
      </c>
      <c r="FZ53" s="60">
        <v>1.0783526895201361</v>
      </c>
      <c r="GA53" s="60">
        <v>3.9798921576503721E-2</v>
      </c>
      <c r="GB53" s="60">
        <v>0.23274795274499877</v>
      </c>
      <c r="GC53" s="60">
        <v>0.61964876372248934</v>
      </c>
      <c r="GD53" s="60">
        <v>2.9877541212752368</v>
      </c>
      <c r="GE53" s="60">
        <v>2.6258407198111743E-2</v>
      </c>
      <c r="GF53" s="60">
        <v>0.17762758168859594</v>
      </c>
      <c r="GG53" s="60">
        <v>1.0644492343105127</v>
      </c>
      <c r="GH53" s="60">
        <v>5.1480928593436802E-2</v>
      </c>
      <c r="GI53" s="60">
        <v>1.4689413385433026</v>
      </c>
      <c r="GJ53" s="60">
        <v>0.4227606397904527</v>
      </c>
      <c r="GK53" s="60">
        <v>0.1170610167115288</v>
      </c>
      <c r="GL53" s="60">
        <v>-1.095009153095114</v>
      </c>
      <c r="GM53" s="60">
        <v>-0.49814957546502858</v>
      </c>
      <c r="GN53" s="60">
        <v>-0.23416302610168521</v>
      </c>
      <c r="GO53" s="60">
        <v>-0.29892851037447815</v>
      </c>
      <c r="GP53" s="60">
        <v>-2.126250265036306</v>
      </c>
      <c r="GQ53" s="60">
        <v>-2.1262502650363171</v>
      </c>
      <c r="GR53" s="60"/>
      <c r="GS53" s="60">
        <v>-0.1319981143890506</v>
      </c>
      <c r="GT53" s="60">
        <v>4.4108013240095308E-3</v>
      </c>
      <c r="GU53" s="60">
        <v>-2.3250811372917705E-3</v>
      </c>
      <c r="GV53" s="60">
        <v>-1.3327967904999749</v>
      </c>
      <c r="GW53" s="60">
        <v>0.1329924441961744</v>
      </c>
      <c r="GX53" s="60">
        <v>-0.11363127328311259</v>
      </c>
      <c r="GY53" s="60">
        <v>-7.3076247881343091E-3</v>
      </c>
      <c r="GZ53" s="60">
        <v>1.2875338912426846E-2</v>
      </c>
      <c r="HA53" s="60">
        <v>-0.18092720467823359</v>
      </c>
      <c r="HB53" s="60">
        <v>-0.1642326357649348</v>
      </c>
      <c r="HC53" s="60">
        <v>-0.57631034854523233</v>
      </c>
      <c r="HD53" s="60">
        <v>0.30203214582198246</v>
      </c>
      <c r="HE53" s="60">
        <v>-6.9031922204945376E-2</v>
      </c>
      <c r="HF53" s="43">
        <v>20.352947372837136</v>
      </c>
      <c r="HG53" s="43"/>
      <c r="HH53" s="43">
        <v>7.8781623874021633</v>
      </c>
      <c r="HI53" s="43">
        <v>1.2701077663947109</v>
      </c>
      <c r="HJ53" s="43">
        <v>0.42333990015150674</v>
      </c>
      <c r="HK53" s="43">
        <v>-0.26021338470439509</v>
      </c>
      <c r="HL53" s="43">
        <v>1.3751382391610378</v>
      </c>
      <c r="HM53" s="43">
        <v>4.4596396328771322</v>
      </c>
      <c r="HN53" s="64">
        <v>4.5226257201246282E-2</v>
      </c>
      <c r="HO53" s="43">
        <v>0.24548329921479689</v>
      </c>
      <c r="HP53" s="43">
        <v>2.3919424009340564</v>
      </c>
      <c r="HQ53" s="43">
        <v>6.7877141457404352E-2</v>
      </c>
      <c r="HR53" s="43">
        <v>1.8405949731104945</v>
      </c>
      <c r="HS53" s="43">
        <v>0.45414129720909208</v>
      </c>
      <c r="HT53" s="43">
        <v>0.16150746242789332</v>
      </c>
      <c r="HU53" s="69">
        <v>22834</v>
      </c>
      <c r="HV53" s="69">
        <v>178232</v>
      </c>
      <c r="HW53" s="57">
        <v>23.848782339860051</v>
      </c>
      <c r="HX53" s="57">
        <v>50.357266384902857</v>
      </c>
      <c r="HY53" s="69">
        <v>70672</v>
      </c>
      <c r="HZ53" s="57">
        <v>537839</v>
      </c>
      <c r="IA53" s="57">
        <v>25.107543061480996</v>
      </c>
      <c r="IB53" s="57">
        <v>50.160954840510932</v>
      </c>
    </row>
    <row r="54" spans="1:236" x14ac:dyDescent="0.25">
      <c r="A54" s="41">
        <v>2021</v>
      </c>
      <c r="B54" s="30" t="s">
        <v>170</v>
      </c>
      <c r="C54" s="57">
        <v>97.523471488128138</v>
      </c>
      <c r="D54" s="57">
        <v>96.283546349346281</v>
      </c>
      <c r="E54" s="57">
        <v>91.284545848004427</v>
      </c>
      <c r="F54" s="57">
        <v>85.429826189863007</v>
      </c>
      <c r="G54" s="57">
        <v>96.252249600884284</v>
      </c>
      <c r="H54" s="57">
        <v>96.252249600884284</v>
      </c>
      <c r="I54" s="57">
        <v>96.531888724228438</v>
      </c>
      <c r="J54" s="57">
        <v>94.020718610283808</v>
      </c>
      <c r="K54" s="57">
        <v>96.700767116619986</v>
      </c>
      <c r="L54" s="57">
        <v>106.21040882069475</v>
      </c>
      <c r="M54" s="57">
        <v>98.462755739037306</v>
      </c>
      <c r="N54" s="57">
        <v>103.68424788812381</v>
      </c>
      <c r="O54" s="57">
        <v>93.036545542652505</v>
      </c>
      <c r="P54" s="57">
        <v>90.825925606282894</v>
      </c>
      <c r="Q54" s="57">
        <v>101.83653441749614</v>
      </c>
      <c r="R54" s="57">
        <v>95.502824098494997</v>
      </c>
      <c r="S54" s="57">
        <v>78.44253813653313</v>
      </c>
      <c r="T54" s="57">
        <v>82.951920581483492</v>
      </c>
      <c r="U54" s="57">
        <v>108.74391234141795</v>
      </c>
      <c r="V54" s="57">
        <v>87.850920085465631</v>
      </c>
      <c r="W54" s="57">
        <v>104.03897996985485</v>
      </c>
      <c r="X54" s="57">
        <v>111.64591331255893</v>
      </c>
      <c r="Y54" s="58">
        <v>120.63011040643228</v>
      </c>
      <c r="Z54" s="58">
        <v>122.28626325286243</v>
      </c>
      <c r="AA54" s="58">
        <v>127.64918895508137</v>
      </c>
      <c r="AB54" s="58">
        <v>121.37310080844061</v>
      </c>
      <c r="AC54" s="58">
        <v>119.98514249639625</v>
      </c>
      <c r="AD54" s="58">
        <v>112.36693673522878</v>
      </c>
      <c r="AE54" s="58">
        <v>154.43430503142827</v>
      </c>
      <c r="AF54" s="58">
        <v>114.17484244989993</v>
      </c>
      <c r="AG54" s="58">
        <v>113.8155028653715</v>
      </c>
      <c r="AH54" s="58">
        <v>196.16956430111944</v>
      </c>
      <c r="AI54" s="58">
        <v>134.14477585807336</v>
      </c>
      <c r="AJ54" s="58">
        <v>85.091609148571393</v>
      </c>
      <c r="AK54" s="58">
        <v>115.28782219540065</v>
      </c>
      <c r="AL54" s="58">
        <v>110.50767747665364</v>
      </c>
      <c r="AM54" s="58">
        <v>110.33449770766795</v>
      </c>
      <c r="AN54" s="59">
        <v>129.24670251169695</v>
      </c>
      <c r="AO54" s="59">
        <v>133.71589928843349</v>
      </c>
      <c r="AP54" s="59">
        <v>141.13654359294063</v>
      </c>
      <c r="AQ54" s="59">
        <v>134.80840735132679</v>
      </c>
      <c r="AR54" s="59">
        <v>134.40929850663622</v>
      </c>
      <c r="AS54" s="59">
        <v>127.53768840924403</v>
      </c>
      <c r="AT54" s="59">
        <v>150.62795925761003</v>
      </c>
      <c r="AU54" s="59">
        <v>111.70173927843339</v>
      </c>
      <c r="AV54" s="59">
        <v>126.26328084958173</v>
      </c>
      <c r="AW54" s="59">
        <v>160.05812977264893</v>
      </c>
      <c r="AX54" s="59">
        <v>148.73498495484475</v>
      </c>
      <c r="AY54" s="59">
        <v>92.874303064346947</v>
      </c>
      <c r="AZ54" s="59">
        <v>113.38706083822467</v>
      </c>
      <c r="BA54" s="59">
        <v>122.28854724186064</v>
      </c>
      <c r="BB54" s="59">
        <v>125.75652504593972</v>
      </c>
      <c r="BC54" s="57">
        <v>0.24709998491987406</v>
      </c>
      <c r="BD54" s="57">
        <v>8.6645406964280589</v>
      </c>
      <c r="BE54" s="57">
        <v>5.8548665238471465</v>
      </c>
      <c r="BF54" s="57">
        <v>-8.9716592701257092</v>
      </c>
      <c r="BG54" s="57">
        <v>2.3343765557150009</v>
      </c>
      <c r="BH54" s="57">
        <v>2.3343765557149343</v>
      </c>
      <c r="BI54" s="57">
        <v>2.2910211938925951</v>
      </c>
      <c r="BJ54" s="57">
        <v>5.7364539990310881</v>
      </c>
      <c r="BK54" s="57">
        <v>3.0407811231053739</v>
      </c>
      <c r="BL54" s="57">
        <v>13.88715108362919</v>
      </c>
      <c r="BM54" s="57">
        <v>-1.6851676696533202</v>
      </c>
      <c r="BN54" s="57">
        <v>2.1350985968020098</v>
      </c>
      <c r="BO54" s="57">
        <v>2.9138992652950835</v>
      </c>
      <c r="BP54" s="57">
        <v>1.504629629629628</v>
      </c>
      <c r="BQ54" s="57">
        <v>10.529519172245895</v>
      </c>
      <c r="BR54" s="57">
        <v>2.6564727182506687</v>
      </c>
      <c r="BS54" s="57">
        <v>-0.52275424627039602</v>
      </c>
      <c r="BT54" s="57">
        <v>10.128998485760965</v>
      </c>
      <c r="BU54" s="57">
        <v>8.003090054495555</v>
      </c>
      <c r="BV54" s="57">
        <v>5.6085249579265639</v>
      </c>
      <c r="BW54" s="57">
        <v>2.8654775571951063</v>
      </c>
      <c r="BX54" s="57">
        <v>7.5869472578626862</v>
      </c>
      <c r="BY54" s="57">
        <v>14.695765935089788</v>
      </c>
      <c r="BZ54" s="57">
        <v>15.811982974236694</v>
      </c>
      <c r="CA54" s="57">
        <v>25.414628878316915</v>
      </c>
      <c r="CB54" s="57">
        <v>19.235524891785062</v>
      </c>
      <c r="CC54" s="57">
        <v>5.3883177006909699</v>
      </c>
      <c r="CD54" s="57">
        <v>3.910109167521103</v>
      </c>
      <c r="CE54" s="57">
        <v>32.845580184487531</v>
      </c>
      <c r="CF54" s="57">
        <v>10.192134883601733</v>
      </c>
      <c r="CG54" s="57">
        <v>19.021115002368049</v>
      </c>
      <c r="CH54" s="57">
        <v>79.158309735135518</v>
      </c>
      <c r="CI54" s="57">
        <v>15.073224768195971</v>
      </c>
      <c r="CJ54" s="57">
        <v>10.733543086297548</v>
      </c>
      <c r="CK54" s="57">
        <v>39.492837273298889</v>
      </c>
      <c r="CL54" s="57">
        <v>8.7321407604111112</v>
      </c>
      <c r="CM54" s="57">
        <v>27.078631060365854</v>
      </c>
      <c r="CN54" s="57">
        <v>21.939779386868132</v>
      </c>
      <c r="CO54" s="57">
        <v>22.590239620332841</v>
      </c>
      <c r="CP54" s="57">
        <v>32.002090391409709</v>
      </c>
      <c r="CQ54" s="57">
        <v>25.184594802905515</v>
      </c>
      <c r="CR54" s="57">
        <v>11.517327685472644</v>
      </c>
      <c r="CS54" s="57">
        <v>14.133270820410559</v>
      </c>
      <c r="CT54" s="57">
        <v>32.143581139131513</v>
      </c>
      <c r="CU54" s="57">
        <v>18.946109025866399</v>
      </c>
      <c r="CV54" s="57">
        <v>24.662961553392691</v>
      </c>
      <c r="CW54" s="57">
        <v>58.607351636275439</v>
      </c>
      <c r="CX54" s="57">
        <v>22.863502817552718</v>
      </c>
      <c r="CY54" s="57">
        <v>14.020446477715986</v>
      </c>
      <c r="CZ54" s="57">
        <v>38.739960462573421</v>
      </c>
      <c r="DA54" s="57">
        <v>13.340747606905179</v>
      </c>
      <c r="DB54" s="57">
        <v>32.959584850835078</v>
      </c>
      <c r="DC54" s="57">
        <v>-1.6187920776298159</v>
      </c>
      <c r="DD54" s="57">
        <v>-1.4341847257348661E-2</v>
      </c>
      <c r="DE54" s="57">
        <v>-2.9774671307741363</v>
      </c>
      <c r="DF54" s="57">
        <v>-10.31745426090389</v>
      </c>
      <c r="DG54" s="57">
        <v>-1.6373084633594659</v>
      </c>
      <c r="DH54" s="57">
        <v>-1.637308463359477</v>
      </c>
      <c r="DI54" s="57">
        <v>-1.7223077280825727</v>
      </c>
      <c r="DJ54" s="57">
        <v>-0.99235912025026352</v>
      </c>
      <c r="DK54" s="57">
        <v>0.47371826246180859</v>
      </c>
      <c r="DL54" s="57">
        <v>6.8637084848269803</v>
      </c>
      <c r="DM54" s="57">
        <v>-3.0710615857566959</v>
      </c>
      <c r="DN54" s="57">
        <v>2.2706691585903993</v>
      </c>
      <c r="DO54" s="57">
        <v>-0.54412625534072667</v>
      </c>
      <c r="DP54" s="57">
        <v>-2.0540910647038668</v>
      </c>
      <c r="DQ54" s="57">
        <v>3.3153385752845876</v>
      </c>
      <c r="DR54" s="57">
        <v>-1.1701279518738561</v>
      </c>
      <c r="DS54" s="57">
        <v>-10.086725440273748</v>
      </c>
      <c r="DT54" s="57">
        <v>-5.8514593874356313</v>
      </c>
      <c r="DU54" s="57">
        <v>5.1080618858102111</v>
      </c>
      <c r="DV54" s="57">
        <v>-4.2932074167814189</v>
      </c>
      <c r="DW54" s="57">
        <v>6.1603354634917507</v>
      </c>
      <c r="DX54" s="57">
        <v>9.4728219191362548</v>
      </c>
      <c r="DY54" s="57">
        <v>19.905814950355548</v>
      </c>
      <c r="DZ54" s="57">
        <v>19.508242820123112</v>
      </c>
      <c r="EA54" s="57">
        <v>49.102609636746443</v>
      </c>
      <c r="EB54" s="57">
        <v>33.13536197624893</v>
      </c>
      <c r="EC54" s="57">
        <v>34.782732182955087</v>
      </c>
      <c r="ED54" s="57">
        <v>1.4951662474893546E-2</v>
      </c>
      <c r="EE54" s="57">
        <v>21.816313533896569</v>
      </c>
      <c r="EF54" s="57">
        <v>21.492983962381551</v>
      </c>
      <c r="EG54" s="57">
        <v>29.456359775043616</v>
      </c>
      <c r="EH54" s="57">
        <v>44.338573153465013</v>
      </c>
      <c r="EI54" s="57">
        <v>30.66196533265726</v>
      </c>
      <c r="EJ54" s="57">
        <v>11.121754930140737</v>
      </c>
      <c r="EK54" s="57">
        <v>62.452586462178502</v>
      </c>
      <c r="EL54" s="57">
        <v>14.223060322691294</v>
      </c>
      <c r="EM54" s="57">
        <v>42.389507031759123</v>
      </c>
      <c r="EN54" s="57">
        <v>24.472352356601256</v>
      </c>
      <c r="EO54" s="57">
        <v>24.90728374577764</v>
      </c>
      <c r="EP54" s="57">
        <v>55.442860310234799</v>
      </c>
      <c r="EQ54" s="57">
        <v>37.700085040491629</v>
      </c>
      <c r="ER54" s="57">
        <v>40.919855678783556</v>
      </c>
      <c r="ES54" s="57">
        <v>6.4893215902070533</v>
      </c>
      <c r="ET54" s="57">
        <v>21.178852946639349</v>
      </c>
      <c r="EU54" s="57">
        <v>22.431370948006158</v>
      </c>
      <c r="EV54" s="57">
        <v>33.660689471648062</v>
      </c>
      <c r="EW54" s="57">
        <v>31.267255539744497</v>
      </c>
      <c r="EX54" s="57">
        <v>38.349764696302444</v>
      </c>
      <c r="EY54" s="57">
        <v>16.070677669599309</v>
      </c>
      <c r="EZ54" s="57">
        <v>63.850077707574982</v>
      </c>
      <c r="FA54" s="57">
        <v>18.971266883171456</v>
      </c>
      <c r="FB54" s="57">
        <v>51.870966188574386</v>
      </c>
      <c r="FC54" s="63">
        <v>4.4147688175965399E-2</v>
      </c>
      <c r="FD54" s="63">
        <v>1.5714268095858746</v>
      </c>
      <c r="FE54" s="63">
        <v>0.46656854843997408</v>
      </c>
      <c r="FF54" s="63">
        <v>-0.28679718463273457</v>
      </c>
      <c r="FG54" s="63">
        <v>1.7953458615690796</v>
      </c>
      <c r="FH54" s="60">
        <v>1.7953458615691231</v>
      </c>
      <c r="FI54" s="60"/>
      <c r="FJ54" s="60">
        <v>0.3906173436025645</v>
      </c>
      <c r="FK54" s="60">
        <v>0.12209613564375338</v>
      </c>
      <c r="FL54" s="60">
        <v>3.4753132639336264E-2</v>
      </c>
      <c r="FM54" s="60">
        <v>-0.81309813404650111</v>
      </c>
      <c r="FN54" s="60">
        <v>0.12978229812543007</v>
      </c>
      <c r="FO54" s="60">
        <v>0.10444783942612798</v>
      </c>
      <c r="FP54" s="60">
        <v>2.0415192963550623E-3</v>
      </c>
      <c r="FQ54" s="60">
        <v>5.1037982408876907E-2</v>
      </c>
      <c r="FR54" s="60">
        <v>0.17538810968622723</v>
      </c>
      <c r="FS54" s="60">
        <v>-1.577866868405808E-2</v>
      </c>
      <c r="FT54" s="60">
        <v>0.99102056156493801</v>
      </c>
      <c r="FU54" s="60">
        <v>0.56003256781237198</v>
      </c>
      <c r="FV54" s="60">
        <v>6.3005174093701238E-2</v>
      </c>
      <c r="FW54" s="60">
        <v>14.196341993132975</v>
      </c>
      <c r="FX54" s="60"/>
      <c r="FY54" s="60">
        <v>4.5005342551120195</v>
      </c>
      <c r="FZ54" s="60">
        <v>0.68490719360779606</v>
      </c>
      <c r="GA54" s="60">
        <v>-1.6556387003635667E-2</v>
      </c>
      <c r="GB54" s="60">
        <v>1.2334809460790992</v>
      </c>
      <c r="GC54" s="60">
        <v>2.2735909328951056</v>
      </c>
      <c r="GD54" s="60">
        <v>2.0569727919634566</v>
      </c>
      <c r="GE54" s="60">
        <v>2.9298982081498965E-2</v>
      </c>
      <c r="GF54" s="60">
        <v>0.47680020263258177</v>
      </c>
      <c r="GG54" s="60">
        <v>1.0019853727585273</v>
      </c>
      <c r="GH54" s="60">
        <v>5.4157451035145951E-2</v>
      </c>
      <c r="GI54" s="60">
        <v>1.5377738454431855</v>
      </c>
      <c r="GJ54" s="60">
        <v>0.25044692401942503</v>
      </c>
      <c r="GK54" s="60">
        <v>0.1129494825087712</v>
      </c>
      <c r="GL54" s="60">
        <v>-0.98215795772535164</v>
      </c>
      <c r="GM54" s="60">
        <v>-0.29563027956200533</v>
      </c>
      <c r="GN54" s="60">
        <v>-0.16559263357195936</v>
      </c>
      <c r="GO54" s="60">
        <v>-0.29770721634221986</v>
      </c>
      <c r="GP54" s="60">
        <v>-1.7410880872015362</v>
      </c>
      <c r="GQ54" s="60">
        <v>-1.7410880872015424</v>
      </c>
      <c r="GR54" s="60"/>
      <c r="GS54" s="60">
        <v>-8.085735179386204E-2</v>
      </c>
      <c r="GT54" s="60">
        <v>1.592695082044886E-2</v>
      </c>
      <c r="GU54" s="60">
        <v>1.3032235735775262E-3</v>
      </c>
      <c r="GV54" s="60">
        <v>-1.2819414527859612</v>
      </c>
      <c r="GW54" s="60">
        <v>0.1326783139583681</v>
      </c>
      <c r="GX54" s="60">
        <v>-9.2291047004898999E-2</v>
      </c>
      <c r="GY54" s="60">
        <v>-6.3927602337438142E-3</v>
      </c>
      <c r="GZ54" s="60">
        <v>1.660976096445901E-2</v>
      </c>
      <c r="HA54" s="60">
        <v>-0.14605981485595348</v>
      </c>
      <c r="HB54" s="60">
        <v>-0.14970560834792543</v>
      </c>
      <c r="HC54" s="60">
        <v>-0.42152581584476762</v>
      </c>
      <c r="HD54" s="60">
        <v>0.32727888915631437</v>
      </c>
      <c r="HE54" s="60">
        <v>-5.6111374807597682E-2</v>
      </c>
      <c r="HF54" s="43">
        <v>19.616529657712658</v>
      </c>
      <c r="HG54" s="43"/>
      <c r="HH54" s="43">
        <v>7.4708304153341203</v>
      </c>
      <c r="HI54" s="43">
        <v>1.1995343065487865</v>
      </c>
      <c r="HJ54" s="43">
        <v>0.37028970778742798</v>
      </c>
      <c r="HK54" s="43">
        <v>-8.05848613939424E-2</v>
      </c>
      <c r="HL54" s="43">
        <v>1.4834889791521852</v>
      </c>
      <c r="HM54" s="43">
        <v>4.1764424120761525</v>
      </c>
      <c r="HN54" s="64">
        <v>4.3305474885936127E-2</v>
      </c>
      <c r="HO54" s="43">
        <v>0.27337943423957056</v>
      </c>
      <c r="HP54" s="43">
        <v>2.2243176905747526</v>
      </c>
      <c r="HQ54" s="43">
        <v>6.6222587333332555E-2</v>
      </c>
      <c r="HR54" s="43">
        <v>1.8040756399318727</v>
      </c>
      <c r="HS54" s="43">
        <v>0.42957635770692942</v>
      </c>
      <c r="HT54" s="43">
        <v>0.15565151353553092</v>
      </c>
      <c r="HU54" s="69">
        <v>23343</v>
      </c>
      <c r="HV54" s="69">
        <v>201575</v>
      </c>
      <c r="HW54" s="57">
        <v>11.763860959494398</v>
      </c>
      <c r="HX54" s="57">
        <v>44.575936883629197</v>
      </c>
      <c r="HY54" s="69">
        <v>62366</v>
      </c>
      <c r="HZ54" s="57">
        <v>600205</v>
      </c>
      <c r="IA54" s="57">
        <v>10.257407538363616</v>
      </c>
      <c r="IB54" s="57">
        <v>44.718726717284852</v>
      </c>
    </row>
    <row r="55" spans="1:236" ht="14" x14ac:dyDescent="0.25">
      <c r="A55" s="41">
        <v>2021</v>
      </c>
      <c r="B55" s="30" t="s">
        <v>171</v>
      </c>
      <c r="C55" s="57">
        <v>97.787683255204897</v>
      </c>
      <c r="D55" s="57">
        <v>98.826931372987033</v>
      </c>
      <c r="E55" s="57">
        <v>99.292633850949514</v>
      </c>
      <c r="F55" s="57">
        <v>86.488705547626282</v>
      </c>
      <c r="G55" s="57">
        <v>97.844892933840271</v>
      </c>
      <c r="H55" s="57">
        <v>97.844892933840271</v>
      </c>
      <c r="I55" s="57">
        <v>98.254380772029904</v>
      </c>
      <c r="J55" s="57">
        <v>94.891972921931298</v>
      </c>
      <c r="K55" s="57">
        <v>97.129970610780575</v>
      </c>
      <c r="L55" s="57">
        <v>106.2052892032648</v>
      </c>
      <c r="M55" s="57">
        <v>97.873550142213475</v>
      </c>
      <c r="N55" s="57">
        <v>111.80994297342704</v>
      </c>
      <c r="O55" s="57">
        <v>93.020968615771892</v>
      </c>
      <c r="P55" s="57">
        <v>93.207905411236723</v>
      </c>
      <c r="Q55" s="57">
        <v>104.07962988924717</v>
      </c>
      <c r="R55" s="57">
        <v>96.305256387642729</v>
      </c>
      <c r="S55" s="57">
        <v>84.98075290485491</v>
      </c>
      <c r="T55" s="57">
        <v>91.994359577297033</v>
      </c>
      <c r="U55" s="57">
        <v>109.37748548062322</v>
      </c>
      <c r="V55" s="57">
        <v>89.732662222248848</v>
      </c>
      <c r="W55" s="57">
        <v>105.32116148706866</v>
      </c>
      <c r="X55" s="57">
        <v>113.57637508146787</v>
      </c>
      <c r="Y55" s="58">
        <v>119.92205113615442</v>
      </c>
      <c r="Z55" s="58">
        <v>122.07165564066554</v>
      </c>
      <c r="AA55" s="58">
        <v>118.49165110443857</v>
      </c>
      <c r="AB55" s="58">
        <v>128.77679559165631</v>
      </c>
      <c r="AC55" s="58">
        <v>124.40153478947707</v>
      </c>
      <c r="AD55" s="58">
        <v>107.35257840126442</v>
      </c>
      <c r="AE55" s="58">
        <v>163.09898225240082</v>
      </c>
      <c r="AF55" s="58">
        <v>111.54427604290098</v>
      </c>
      <c r="AG55" s="58">
        <v>110.9724101520416</v>
      </c>
      <c r="AH55" s="58">
        <v>201.3102754368158</v>
      </c>
      <c r="AI55" s="58">
        <v>143.29488290969846</v>
      </c>
      <c r="AJ55" s="58">
        <v>105.00351333065115</v>
      </c>
      <c r="AK55" s="58">
        <v>139.18744690527626</v>
      </c>
      <c r="AL55" s="58">
        <v>112.69176846768111</v>
      </c>
      <c r="AM55" s="58">
        <v>122.4781581514232</v>
      </c>
      <c r="AN55" s="59">
        <v>129.06798797378841</v>
      </c>
      <c r="AO55" s="59">
        <v>134.08653195196521</v>
      </c>
      <c r="AP55" s="59">
        <v>132.19463834151765</v>
      </c>
      <c r="AQ55" s="59">
        <v>143.98377441744094</v>
      </c>
      <c r="AR55" s="59">
        <v>140.49435326645417</v>
      </c>
      <c r="AS55" s="59">
        <v>123.25544471553343</v>
      </c>
      <c r="AT55" s="59">
        <v>159.4171721254454</v>
      </c>
      <c r="AU55" s="59">
        <v>109.38042746774335</v>
      </c>
      <c r="AV55" s="59">
        <v>123.98041260919557</v>
      </c>
      <c r="AW55" s="59">
        <v>163.82131726061499</v>
      </c>
      <c r="AX55" s="59">
        <v>159.55610172328008</v>
      </c>
      <c r="AY55" s="59">
        <v>114.4968985289386</v>
      </c>
      <c r="AZ55" s="59">
        <v>135.95290292330918</v>
      </c>
      <c r="BA55" s="59">
        <v>125.26996063944705</v>
      </c>
      <c r="BB55" s="59">
        <v>139.37638985854454</v>
      </c>
      <c r="BC55" s="57">
        <v>-0.18737338335118592</v>
      </c>
      <c r="BD55" s="57">
        <v>7.2146724842212295</v>
      </c>
      <c r="BE55" s="57">
        <v>8.9719316999357304</v>
      </c>
      <c r="BF55" s="57">
        <v>-7.455106619918439</v>
      </c>
      <c r="BG55" s="57">
        <v>2.1313182781851792</v>
      </c>
      <c r="BH55" s="57">
        <v>2.1313182781851792</v>
      </c>
      <c r="BI55" s="57">
        <v>2.0659209567509995</v>
      </c>
      <c r="BJ55" s="57">
        <v>5.410547977333402</v>
      </c>
      <c r="BK55" s="57">
        <v>3.1139666076409611</v>
      </c>
      <c r="BL55" s="57">
        <v>12.75664885490071</v>
      </c>
      <c r="BM55" s="57">
        <v>-2.4190523132690323</v>
      </c>
      <c r="BN55" s="57">
        <v>4.396624099686286</v>
      </c>
      <c r="BO55" s="70">
        <v>2.9255645633352589</v>
      </c>
      <c r="BP55" s="57">
        <v>3.6866359447004671</v>
      </c>
      <c r="BQ55" s="57">
        <v>10.541989279332963</v>
      </c>
      <c r="BR55" s="57">
        <v>1.5611282222419476</v>
      </c>
      <c r="BS55" s="57">
        <v>5.4704401816841219</v>
      </c>
      <c r="BT55" s="57">
        <v>9.8403239627391947</v>
      </c>
      <c r="BU55" s="57">
        <v>7.7659434328914978</v>
      </c>
      <c r="BV55" s="57">
        <v>5.2949268650478443</v>
      </c>
      <c r="BW55" s="57">
        <v>3.216418410323274</v>
      </c>
      <c r="BX55" s="57">
        <v>8.6385218517487381</v>
      </c>
      <c r="BY55" s="57">
        <v>6.7555770779222035</v>
      </c>
      <c r="BZ55" s="57">
        <v>4.8171752994903061</v>
      </c>
      <c r="CA55" s="57">
        <v>11.743887623172933</v>
      </c>
      <c r="CB55" s="57">
        <v>27.288927455270297</v>
      </c>
      <c r="CC55" s="57">
        <v>15.120134633062477</v>
      </c>
      <c r="CD55" s="57">
        <v>-3.0768743761717787</v>
      </c>
      <c r="CE55" s="57">
        <v>-4.1110225538126706</v>
      </c>
      <c r="CF55" s="57">
        <v>15.861959086821976</v>
      </c>
      <c r="CG55" s="57">
        <v>21.256921686566788</v>
      </c>
      <c r="CH55" s="57">
        <v>10.977799919507337</v>
      </c>
      <c r="CI55" s="57">
        <v>7.9124374810143117</v>
      </c>
      <c r="CJ55" s="57">
        <v>9.4033708853348266</v>
      </c>
      <c r="CK55" s="57">
        <v>17.149792827627763</v>
      </c>
      <c r="CL55" s="57">
        <v>10.473506681902478</v>
      </c>
      <c r="CM55" s="57">
        <v>25.693458019141246</v>
      </c>
      <c r="CN55" s="57">
        <v>14.833264137240064</v>
      </c>
      <c r="CO55" s="57">
        <v>12.803076030856907</v>
      </c>
      <c r="CP55" s="57">
        <v>18.359205288968038</v>
      </c>
      <c r="CQ55" s="57">
        <v>34.558580604097045</v>
      </c>
      <c r="CR55" s="57">
        <v>22.467492452632065</v>
      </c>
      <c r="CS55" s="57">
        <v>8.2578336958553766</v>
      </c>
      <c r="CT55" s="57">
        <v>-0.92123571398334825</v>
      </c>
      <c r="CU55" s="57">
        <v>25.609870582467686</v>
      </c>
      <c r="CV55" s="57">
        <v>27.965838883785608</v>
      </c>
      <c r="CW55" s="57">
        <v>3.4826441314709022</v>
      </c>
      <c r="CX55" s="57">
        <v>16.446622747514073</v>
      </c>
      <c r="CY55" s="57">
        <v>12.669398291365574</v>
      </c>
      <c r="CZ55" s="57">
        <v>20.225816899634562</v>
      </c>
      <c r="DA55" s="57">
        <v>15.62172525771337</v>
      </c>
      <c r="DB55" s="57">
        <v>31.456507249048403</v>
      </c>
      <c r="DC55" s="57">
        <v>-1.4899605863001875</v>
      </c>
      <c r="DD55" s="57">
        <v>0.64300291934242804</v>
      </c>
      <c r="DE55" s="57">
        <v>-1.8532341390677387</v>
      </c>
      <c r="DF55" s="57">
        <v>-10.058867888972467</v>
      </c>
      <c r="DG55" s="57">
        <v>-1.2958959803704428</v>
      </c>
      <c r="DH55" s="57">
        <v>-1.2958959803704428</v>
      </c>
      <c r="DI55" s="57">
        <v>-1.3786339355149502</v>
      </c>
      <c r="DJ55" s="57">
        <v>-0.42751343091625982</v>
      </c>
      <c r="DK55" s="57">
        <v>0.71061926271918097</v>
      </c>
      <c r="DL55" s="57">
        <v>7.398846726727526</v>
      </c>
      <c r="DM55" s="57">
        <v>-3.0127092186299276</v>
      </c>
      <c r="DN55" s="57">
        <v>2.4796403674506529</v>
      </c>
      <c r="DO55" s="70">
        <v>-0.23539551968154715</v>
      </c>
      <c r="DP55" s="57">
        <v>-1.5367043920672785</v>
      </c>
      <c r="DQ55" s="57">
        <v>3.9634634901981824</v>
      </c>
      <c r="DR55" s="57">
        <v>-0.92016779849504182</v>
      </c>
      <c r="DS55" s="57">
        <v>-8.7589321511454816</v>
      </c>
      <c r="DT55" s="57">
        <v>-4.3879180949148893</v>
      </c>
      <c r="DU55" s="57">
        <v>5.3534727802513116</v>
      </c>
      <c r="DV55" s="70">
        <v>-3.4605421154998761</v>
      </c>
      <c r="DW55" s="57">
        <v>5.8807784075765479</v>
      </c>
      <c r="DX55" s="57">
        <v>9.3936186243932731</v>
      </c>
      <c r="DY55" s="57">
        <v>18.402710626943342</v>
      </c>
      <c r="DZ55" s="57">
        <v>17.793021551370948</v>
      </c>
      <c r="EA55" s="57">
        <v>44.292245446905888</v>
      </c>
      <c r="EB55" s="57">
        <v>32.493181273732596</v>
      </c>
      <c r="EC55" s="70">
        <v>32.555574134922608</v>
      </c>
      <c r="ED55" s="57">
        <v>-0.28578736885949141</v>
      </c>
      <c r="EE55" s="57">
        <v>17.989629430772535</v>
      </c>
      <c r="EF55" s="57">
        <v>20.907360215999702</v>
      </c>
      <c r="EG55" s="57">
        <v>28.600418401107653</v>
      </c>
      <c r="EH55" s="57">
        <v>38.886851975186822</v>
      </c>
      <c r="EI55" s="70">
        <v>27.649292864119566</v>
      </c>
      <c r="EJ55" s="57">
        <v>10.90810727166458</v>
      </c>
      <c r="EK55" s="57">
        <v>53.763754758750373</v>
      </c>
      <c r="EL55" s="70">
        <v>13.856841974003231</v>
      </c>
      <c r="EM55" s="57">
        <v>40.147500137008898</v>
      </c>
      <c r="EN55" s="57">
        <v>23.381116546241177</v>
      </c>
      <c r="EO55" s="57">
        <v>23.500968675492963</v>
      </c>
      <c r="EP55" s="57">
        <v>50.584936299331851</v>
      </c>
      <c r="EQ55" s="57">
        <v>37.351029616723743</v>
      </c>
      <c r="ER55" s="70">
        <v>38.791437158011696</v>
      </c>
      <c r="ES55" s="57">
        <v>6.6607916026623082</v>
      </c>
      <c r="ET55" s="57">
        <v>18.028388525780947</v>
      </c>
      <c r="EU55" s="57">
        <v>22.747923356395063</v>
      </c>
      <c r="EV55" s="57">
        <v>33.059564392538853</v>
      </c>
      <c r="EW55" s="70">
        <v>27.040336093620777</v>
      </c>
      <c r="EX55" s="57">
        <v>35.430292287245479</v>
      </c>
      <c r="EY55" s="57">
        <v>15.637990046003726</v>
      </c>
      <c r="EZ55" s="57">
        <v>55.79002782929954</v>
      </c>
      <c r="FA55" s="57">
        <v>18.639046544750549</v>
      </c>
      <c r="FB55" s="57">
        <v>49.053725456191842</v>
      </c>
      <c r="FC55" s="63">
        <v>-0.22602801522367627</v>
      </c>
      <c r="FD55" s="63">
        <v>1.2646427876856736</v>
      </c>
      <c r="FE55" s="63">
        <v>0.81318370089756054</v>
      </c>
      <c r="FF55" s="63">
        <v>-0.21987958526119328</v>
      </c>
      <c r="FG55" s="63">
        <v>1.6319188880983646</v>
      </c>
      <c r="FH55" s="60">
        <v>1.6319188880983928</v>
      </c>
      <c r="FI55" s="60"/>
      <c r="FJ55" s="60">
        <v>0.392992215375292</v>
      </c>
      <c r="FK55" s="60">
        <v>0.13661046143139152</v>
      </c>
      <c r="FL55" s="60">
        <v>3.8447745287002386E-2</v>
      </c>
      <c r="FM55" s="60">
        <v>-1.1619276312986866</v>
      </c>
      <c r="FN55" s="60">
        <v>0.28440463886674699</v>
      </c>
      <c r="FO55" s="60">
        <v>0.10279374622721404</v>
      </c>
      <c r="FP55" s="60">
        <v>7.4391555437982116E-3</v>
      </c>
      <c r="FQ55" s="60">
        <v>5.1215724705380154E-2</v>
      </c>
      <c r="FR55" s="60">
        <v>0.11242862485349818</v>
      </c>
      <c r="FS55" s="60">
        <v>7.2909226663204943E-2</v>
      </c>
      <c r="FT55" s="60">
        <v>1.0155127288295034</v>
      </c>
      <c r="FU55" s="60">
        <v>0.51747124652625165</v>
      </c>
      <c r="FV55" s="60">
        <v>6.1621005087795923E-2</v>
      </c>
      <c r="FW55" s="60">
        <v>7.3998578828985764</v>
      </c>
      <c r="FX55" s="60"/>
      <c r="FY55" s="60">
        <v>3.2126948424343542</v>
      </c>
      <c r="FZ55" s="60">
        <v>0.88506540854746707</v>
      </c>
      <c r="GA55" s="60">
        <v>5.8528074722910321E-2</v>
      </c>
      <c r="GB55" s="60">
        <v>-1.0855236773512498</v>
      </c>
      <c r="GC55" s="60">
        <v>-0.4950083357214462</v>
      </c>
      <c r="GD55" s="60">
        <v>2.790465472709132</v>
      </c>
      <c r="GE55" s="60">
        <v>3.0881469933470435E-2</v>
      </c>
      <c r="GF55" s="60">
        <v>0.10344780462764232</v>
      </c>
      <c r="GG55" s="60">
        <v>0.60567627035757809</v>
      </c>
      <c r="GH55" s="60">
        <v>3.4566203588983165E-2</v>
      </c>
      <c r="GI55" s="60">
        <v>0.85731242032764143</v>
      </c>
      <c r="GJ55" s="60">
        <v>0.29020622421766434</v>
      </c>
      <c r="GK55" s="60">
        <v>0.11154570450442874</v>
      </c>
      <c r="GL55" s="60">
        <v>-0.90073457063759932</v>
      </c>
      <c r="GM55" s="60">
        <v>-0.14141331509072411</v>
      </c>
      <c r="GN55" s="60">
        <v>-7.1850407905000316E-2</v>
      </c>
      <c r="GO55" s="60">
        <v>-0.29002773181099573</v>
      </c>
      <c r="GP55" s="60">
        <v>-1.4040260254443195</v>
      </c>
      <c r="GQ55" s="60">
        <v>-1.4040260254442805</v>
      </c>
      <c r="GR55" s="60"/>
      <c r="GS55" s="60">
        <v>-3.6533145622472757E-2</v>
      </c>
      <c r="GT55" s="60">
        <v>3.8037740400519757E-2</v>
      </c>
      <c r="GU55" s="60">
        <v>4.0476277999562582E-3</v>
      </c>
      <c r="GV55" s="60">
        <v>-1.2567968085468402</v>
      </c>
      <c r="GW55" s="60">
        <v>0.14661935602025233</v>
      </c>
      <c r="GX55" s="60">
        <v>-7.4329382891136095E-2</v>
      </c>
      <c r="GY55" s="60">
        <v>-5.1381650428337453E-3</v>
      </c>
      <c r="GZ55" s="60">
        <v>1.969629933086222E-2</v>
      </c>
      <c r="HA55" s="60">
        <v>-0.11681548853905462</v>
      </c>
      <c r="HB55" s="60">
        <v>-0.12941309051784058</v>
      </c>
      <c r="HC55" s="60">
        <v>-0.29103692658524677</v>
      </c>
      <c r="HD55" s="60">
        <v>0.34286103790995526</v>
      </c>
      <c r="HE55" s="60">
        <v>-4.5225079160401645E-2</v>
      </c>
      <c r="HF55" s="43">
        <v>18.243159003009513</v>
      </c>
      <c r="HG55" s="43"/>
      <c r="HH55" s="43">
        <v>6.9938419444436279</v>
      </c>
      <c r="HI55" s="43">
        <v>1.1627103605624085</v>
      </c>
      <c r="HJ55" s="43">
        <v>0.33208177559699364</v>
      </c>
      <c r="HK55" s="43">
        <v>-0.19538302192736959</v>
      </c>
      <c r="HL55" s="43">
        <v>1.2586215513491577</v>
      </c>
      <c r="HM55" s="43">
        <v>4.0098672084436684</v>
      </c>
      <c r="HN55" s="64">
        <v>4.1893957554934247E-2</v>
      </c>
      <c r="HO55" s="43">
        <v>0.25413858825298197</v>
      </c>
      <c r="HP55" s="43">
        <v>2.0570056483665224</v>
      </c>
      <c r="HQ55" s="43">
        <v>6.2360056190623715E-2</v>
      </c>
      <c r="HR55" s="43">
        <v>1.6997305970071233</v>
      </c>
      <c r="HS55" s="43">
        <v>0.41563769027941161</v>
      </c>
      <c r="HT55" s="43">
        <v>0.15065264688943328</v>
      </c>
      <c r="HU55" s="69">
        <v>23619</v>
      </c>
      <c r="HV55" s="69">
        <v>225194</v>
      </c>
      <c r="HW55" s="57">
        <v>5.6731242450002162</v>
      </c>
      <c r="HX55" s="57">
        <v>39.201117594698843</v>
      </c>
      <c r="HY55" s="69">
        <v>62074</v>
      </c>
      <c r="HZ55" s="69">
        <v>662279</v>
      </c>
      <c r="IA55" s="57">
        <v>22.356697942127248</v>
      </c>
      <c r="IB55" s="57">
        <v>42.28147403382809</v>
      </c>
    </row>
    <row r="56" spans="1:236" ht="14" x14ac:dyDescent="0.25">
      <c r="A56" s="41">
        <v>2021</v>
      </c>
      <c r="B56" s="30" t="s">
        <v>172</v>
      </c>
      <c r="C56" s="57">
        <v>98.183742164808692</v>
      </c>
      <c r="D56" s="57">
        <v>107.91016698773387</v>
      </c>
      <c r="E56" s="57">
        <v>114.21126007735742</v>
      </c>
      <c r="F56" s="57">
        <v>87.10504516655574</v>
      </c>
      <c r="G56" s="57">
        <v>101.7219396011309</v>
      </c>
      <c r="H56" s="57">
        <v>101.72193960113091</v>
      </c>
      <c r="I56" s="57">
        <v>102.37799332801052</v>
      </c>
      <c r="J56" s="57">
        <v>95.613108827331175</v>
      </c>
      <c r="K56" s="57">
        <v>97.731315368391932</v>
      </c>
      <c r="L56" s="57">
        <v>107.18191573950318</v>
      </c>
      <c r="M56" s="57">
        <v>99.625196053219469</v>
      </c>
      <c r="N56" s="57">
        <v>116.81219090887581</v>
      </c>
      <c r="O56" s="57">
        <v>93.987888596902565</v>
      </c>
      <c r="P56" s="57">
        <v>94.450677483386542</v>
      </c>
      <c r="Q56" s="57">
        <v>104.75255853077246</v>
      </c>
      <c r="R56" s="57">
        <v>96.553415264998961</v>
      </c>
      <c r="S56" s="57">
        <v>85.961988846133352</v>
      </c>
      <c r="T56" s="57">
        <v>115.11441823063358</v>
      </c>
      <c r="U56" s="57">
        <v>110.79704962386394</v>
      </c>
      <c r="V56" s="57">
        <v>91.211259349445072</v>
      </c>
      <c r="W56" s="57">
        <v>108.97567219835638</v>
      </c>
      <c r="X56" s="57">
        <v>118.37799161578717</v>
      </c>
      <c r="Y56" s="58">
        <v>148.87130870025069</v>
      </c>
      <c r="Z56" s="58">
        <v>155.7545420188288</v>
      </c>
      <c r="AA56" s="58">
        <v>127.97934425112705</v>
      </c>
      <c r="AB56" s="58">
        <v>127.31720835928758</v>
      </c>
      <c r="AC56" s="58">
        <v>134.43622268531738</v>
      </c>
      <c r="AD56" s="58">
        <v>140.66022939766941</v>
      </c>
      <c r="AE56" s="58">
        <v>225.53176804498963</v>
      </c>
      <c r="AF56" s="58">
        <v>122.00355500363489</v>
      </c>
      <c r="AG56" s="58">
        <v>125.34081283658591</v>
      </c>
      <c r="AH56" s="58">
        <v>295.23478053053464</v>
      </c>
      <c r="AI56" s="58">
        <v>148.52023874746888</v>
      </c>
      <c r="AJ56" s="58">
        <v>178.55944503861519</v>
      </c>
      <c r="AK56" s="58">
        <v>289.01177055760348</v>
      </c>
      <c r="AL56" s="58">
        <v>135.81192924513476</v>
      </c>
      <c r="AM56" s="58">
        <v>184.27403526003897</v>
      </c>
      <c r="AN56" s="59">
        <v>160.36024119596073</v>
      </c>
      <c r="AO56" s="59">
        <v>170.15456201071237</v>
      </c>
      <c r="AP56" s="59">
        <v>143.97339111984053</v>
      </c>
      <c r="AQ56" s="59">
        <v>143.54897350518524</v>
      </c>
      <c r="AR56" s="59">
        <v>153.80750681155908</v>
      </c>
      <c r="AS56" s="59">
        <v>161.85521754740654</v>
      </c>
      <c r="AT56" s="59">
        <v>219.13104190739398</v>
      </c>
      <c r="AU56" s="59">
        <v>122.01255543279899</v>
      </c>
      <c r="AV56" s="59">
        <v>141.1177728363399</v>
      </c>
      <c r="AW56" s="59">
        <v>237.70307994482476</v>
      </c>
      <c r="AX56" s="59">
        <v>165.30656000746285</v>
      </c>
      <c r="AY56" s="59">
        <v>196.15346979482163</v>
      </c>
      <c r="AZ56" s="59">
        <v>280.83925767186048</v>
      </c>
      <c r="BA56" s="59">
        <v>151.00701472864725</v>
      </c>
      <c r="BB56" s="59">
        <v>210.65360692744153</v>
      </c>
      <c r="BC56" s="57">
        <v>-4.9665960498990191E-2</v>
      </c>
      <c r="BD56" s="57">
        <v>6.4757935549905499</v>
      </c>
      <c r="BE56" s="57">
        <v>8.4964845807423917</v>
      </c>
      <c r="BF56" s="57">
        <v>-4.7000310930906171</v>
      </c>
      <c r="BG56" s="57">
        <v>2.2759584430120938</v>
      </c>
      <c r="BH56" s="57">
        <v>2.2759584430120716</v>
      </c>
      <c r="BI56" s="57">
        <v>2.1343738339003826</v>
      </c>
      <c r="BJ56" s="57">
        <v>5.6041443085965037</v>
      </c>
      <c r="BK56" s="57">
        <v>3.2447241694236517</v>
      </c>
      <c r="BL56" s="57">
        <v>13.110267133870867</v>
      </c>
      <c r="BM56" s="57">
        <v>-2.0719918303836127</v>
      </c>
      <c r="BN56" s="57">
        <v>0.61962414903593555</v>
      </c>
      <c r="BO56" s="70">
        <v>4.0762157829053125</v>
      </c>
      <c r="BP56" s="57">
        <v>5.555555555555558</v>
      </c>
      <c r="BQ56" s="57">
        <v>8.3526682134570596</v>
      </c>
      <c r="BR56" s="57">
        <v>1.3809244262171783</v>
      </c>
      <c r="BS56" s="57">
        <v>4.4449031706436326</v>
      </c>
      <c r="BT56" s="57">
        <v>9.7825884053489141</v>
      </c>
      <c r="BU56" s="57">
        <v>8.1635099760028353</v>
      </c>
      <c r="BV56" s="57">
        <v>4.8256709196357495</v>
      </c>
      <c r="BW56" s="57">
        <v>2.9998026394326471</v>
      </c>
      <c r="BX56" s="57">
        <v>8.7903679565717763</v>
      </c>
      <c r="BY56" s="57">
        <v>16.529426182745667</v>
      </c>
      <c r="BZ56" s="57">
        <v>17.653276292645302</v>
      </c>
      <c r="CA56" s="57">
        <v>17.132069050657496</v>
      </c>
      <c r="CB56" s="57">
        <v>10.86290890365782</v>
      </c>
      <c r="CC56" s="57">
        <v>8.053818221722775</v>
      </c>
      <c r="CD56" s="57">
        <v>6.8844170740398614</v>
      </c>
      <c r="CE56" s="57">
        <v>39.96461287920954</v>
      </c>
      <c r="CF56" s="57">
        <v>11.205096971367956</v>
      </c>
      <c r="CG56" s="57">
        <v>15.716950626207371</v>
      </c>
      <c r="CH56" s="57">
        <v>53.034731215497914</v>
      </c>
      <c r="CI56" s="57">
        <v>20.949231473394381</v>
      </c>
      <c r="CJ56" s="57">
        <v>26.588526779747724</v>
      </c>
      <c r="CK56" s="57">
        <v>38.306067650767559</v>
      </c>
      <c r="CL56" s="57">
        <v>11.910020542803812</v>
      </c>
      <c r="CM56" s="57">
        <v>23.370446874570973</v>
      </c>
      <c r="CN56" s="57">
        <v>24.411034269584555</v>
      </c>
      <c r="CO56" s="57">
        <v>24.684285779326466</v>
      </c>
      <c r="CP56" s="57">
        <v>24.606235810613008</v>
      </c>
      <c r="CQ56" s="57">
        <v>18.054902345010571</v>
      </c>
      <c r="CR56" s="57">
        <v>15.960055237787319</v>
      </c>
      <c r="CS56" s="57">
        <v>18.550598726659985</v>
      </c>
      <c r="CT56" s="57">
        <v>39.556225355220697</v>
      </c>
      <c r="CU56" s="57">
        <v>22.948341089069558</v>
      </c>
      <c r="CV56" s="57">
        <v>22.859272609303225</v>
      </c>
      <c r="CW56" s="57">
        <v>36.182243689030358</v>
      </c>
      <c r="CX56" s="57">
        <v>29.479408414715191</v>
      </c>
      <c r="CY56" s="57">
        <v>30.391075974811766</v>
      </c>
      <c r="CZ56" s="57">
        <v>37.219192296166547</v>
      </c>
      <c r="DA56" s="57">
        <v>17.245164329004826</v>
      </c>
      <c r="DB56" s="57">
        <v>28.498374749242195</v>
      </c>
      <c r="DC56" s="57">
        <v>-1.370743043505207</v>
      </c>
      <c r="DD56" s="57">
        <v>1.1731506395055602</v>
      </c>
      <c r="DE56" s="57">
        <v>-0.83857907366995388</v>
      </c>
      <c r="DF56" s="57">
        <v>-9.623829915180659</v>
      </c>
      <c r="DG56" s="57">
        <v>-0.98884198086597319</v>
      </c>
      <c r="DH56" s="57">
        <v>-0.98884198086597319</v>
      </c>
      <c r="DI56" s="57">
        <v>-1.0754188987965541</v>
      </c>
      <c r="DJ56" s="57">
        <v>6.4030540125759039E-2</v>
      </c>
      <c r="DK56" s="57">
        <v>0.92021546271849886</v>
      </c>
      <c r="DL56" s="57">
        <v>7.8769548203419415</v>
      </c>
      <c r="DM56" s="57">
        <v>-2.9344220428119128</v>
      </c>
      <c r="DN56" s="57">
        <v>2.3005424585698542</v>
      </c>
      <c r="DO56" s="70">
        <v>0.1166504710941485</v>
      </c>
      <c r="DP56" s="57">
        <v>-0.95283468318244635</v>
      </c>
      <c r="DQ56" s="57">
        <v>4.3335778919050938</v>
      </c>
      <c r="DR56" s="57">
        <v>-0.72646248132511859</v>
      </c>
      <c r="DS56" s="57">
        <v>-7.700100237912288</v>
      </c>
      <c r="DT56" s="57">
        <v>-2.9062485466602617</v>
      </c>
      <c r="DU56" s="57">
        <v>5.593011937519754</v>
      </c>
      <c r="DV56" s="70">
        <v>-2.7856503789243536</v>
      </c>
      <c r="DW56" s="57">
        <v>5.6225372036208476</v>
      </c>
      <c r="DX56" s="57">
        <v>9.3393719818015253</v>
      </c>
      <c r="DY56" s="57">
        <v>18.18720921138377</v>
      </c>
      <c r="DZ56" s="57">
        <v>17.776648206413491</v>
      </c>
      <c r="EA56" s="57">
        <v>41.110879213593819</v>
      </c>
      <c r="EB56" s="57">
        <v>30.095174235236712</v>
      </c>
      <c r="EC56" s="70">
        <v>29.728917959470547</v>
      </c>
      <c r="ED56" s="57">
        <v>0.45702848322297651</v>
      </c>
      <c r="EE56" s="57">
        <v>20.685280193403877</v>
      </c>
      <c r="EF56" s="57">
        <v>19.879334636908386</v>
      </c>
      <c r="EG56" s="57">
        <v>27.183689081321404</v>
      </c>
      <c r="EH56" s="57">
        <v>40.981654671690279</v>
      </c>
      <c r="EI56" s="70">
        <v>26.918305541915789</v>
      </c>
      <c r="EJ56" s="57">
        <v>13.330630159489498</v>
      </c>
      <c r="EK56" s="57">
        <v>49.864704899095067</v>
      </c>
      <c r="EL56" s="70">
        <v>13.654176096803884</v>
      </c>
      <c r="EM56" s="57">
        <v>37.28361113614087</v>
      </c>
      <c r="EN56" s="57">
        <v>23.499464207061592</v>
      </c>
      <c r="EO56" s="57">
        <v>23.640232009675756</v>
      </c>
      <c r="EP56" s="57">
        <v>47.484505661726509</v>
      </c>
      <c r="EQ56" s="57">
        <v>35.187805210282484</v>
      </c>
      <c r="ER56" s="70">
        <v>36.10486079575206</v>
      </c>
      <c r="ES56" s="57">
        <v>7.8991976197441582</v>
      </c>
      <c r="ET56" s="57">
        <v>20.657522566591059</v>
      </c>
      <c r="EU56" s="57">
        <v>22.768351835461175</v>
      </c>
      <c r="EV56" s="57">
        <v>31.925067880608026</v>
      </c>
      <c r="EW56" s="70">
        <v>28.353510897963076</v>
      </c>
      <c r="EX56" s="57">
        <v>34.772875167287332</v>
      </c>
      <c r="EY56" s="57">
        <v>17.975979934305329</v>
      </c>
      <c r="EZ56" s="57">
        <v>51.136220776624228</v>
      </c>
      <c r="FA56" s="57">
        <v>18.492033336861425</v>
      </c>
      <c r="FB56" s="57">
        <v>45.438970190701042</v>
      </c>
      <c r="FC56" s="63">
        <v>-0.25356269827169564</v>
      </c>
      <c r="FD56" s="63">
        <v>1.4703886050279815</v>
      </c>
      <c r="FE56" s="63">
        <v>0.79018543399146468</v>
      </c>
      <c r="FF56" s="63">
        <v>-0.14535803997389549</v>
      </c>
      <c r="FG56" s="63">
        <v>1.8616533007738552</v>
      </c>
      <c r="FH56" s="60">
        <v>1.8616533007738856</v>
      </c>
      <c r="FI56" s="60"/>
      <c r="FJ56" s="60">
        <v>0.40942033288487567</v>
      </c>
      <c r="FK56" s="60">
        <v>0.15066939562325357</v>
      </c>
      <c r="FL56" s="60">
        <v>5.7159374754572639E-2</v>
      </c>
      <c r="FM56" s="60">
        <v>-1.0354072371239291</v>
      </c>
      <c r="FN56" s="60">
        <v>4.0788279461213384E-2</v>
      </c>
      <c r="FO56" s="60">
        <v>0.19442312879576268</v>
      </c>
      <c r="FP56" s="60">
        <v>1.1575052279534041E-2</v>
      </c>
      <c r="FQ56" s="60">
        <v>4.1063875944061301E-2</v>
      </c>
      <c r="FR56" s="60">
        <v>0.16090706229842869</v>
      </c>
      <c r="FS56" s="60">
        <v>5.5863407072893875E-2</v>
      </c>
      <c r="FT56" s="60">
        <v>1.1987499853029131</v>
      </c>
      <c r="FU56" s="60">
        <v>0.51894509279233414</v>
      </c>
      <c r="FV56" s="60">
        <v>5.7495550687971742E-2</v>
      </c>
      <c r="FW56" s="60">
        <v>15.863950448785788</v>
      </c>
      <c r="FX56" s="60"/>
      <c r="FY56" s="60">
        <v>2.6276382140873138</v>
      </c>
      <c r="FZ56" s="60">
        <v>0.35937930333763596</v>
      </c>
      <c r="GA56" s="60">
        <v>-4.8279526209540922E-2</v>
      </c>
      <c r="GB56" s="60">
        <v>2.1530938472359544</v>
      </c>
      <c r="GC56" s="60">
        <v>3.1730027104597336</v>
      </c>
      <c r="GD56" s="60">
        <v>1.9713078963051385</v>
      </c>
      <c r="GE56" s="60">
        <v>2.1537923614691583E-2</v>
      </c>
      <c r="GF56" s="60">
        <v>0.46193631295382542</v>
      </c>
      <c r="GG56" s="60">
        <v>1.4599451386267055</v>
      </c>
      <c r="GH56" s="60">
        <v>0.21620039076705863</v>
      </c>
      <c r="GI56" s="60">
        <v>3.0047208969162318</v>
      </c>
      <c r="GJ56" s="60">
        <v>0.32406079204568</v>
      </c>
      <c r="GK56" s="60">
        <v>0.13940654864535912</v>
      </c>
      <c r="GL56" s="60">
        <v>-0.81732725292747821</v>
      </c>
      <c r="GM56" s="60">
        <v>-5.5690273739399214E-3</v>
      </c>
      <c r="GN56" s="60">
        <v>5.6795039705219942E-3</v>
      </c>
      <c r="GO56" s="60">
        <v>-0.27828185495054658</v>
      </c>
      <c r="GP56" s="60">
        <v>-1.0954986312814428</v>
      </c>
      <c r="GQ56" s="60">
        <v>-1.0954986312814377</v>
      </c>
      <c r="GR56" s="60"/>
      <c r="GS56" s="60">
        <v>1.6373539669052639E-2</v>
      </c>
      <c r="GT56" s="60">
        <v>4.7548287131905217E-2</v>
      </c>
      <c r="GU56" s="60">
        <v>2.496234381561727E-2</v>
      </c>
      <c r="GV56" s="60">
        <v>-1.2448988871204227</v>
      </c>
      <c r="GW56" s="60">
        <v>0.13751176923247052</v>
      </c>
      <c r="GX56" s="60">
        <v>-5.0456513329275678E-2</v>
      </c>
      <c r="GY56" s="60">
        <v>-3.6998682304700903E-3</v>
      </c>
      <c r="GZ56" s="60">
        <v>2.1487696261575893E-2</v>
      </c>
      <c r="HA56" s="60">
        <v>-9.0496240737207939E-2</v>
      </c>
      <c r="HB56" s="60">
        <v>-0.11376511003057392</v>
      </c>
      <c r="HC56" s="60">
        <v>-0.16214533497551514</v>
      </c>
      <c r="HD56" s="60">
        <v>0.35846488691156614</v>
      </c>
      <c r="HE56" s="60">
        <v>-3.6385199880160098E-2</v>
      </c>
      <c r="HF56" s="43">
        <v>17.819374007149435</v>
      </c>
      <c r="HG56" s="43"/>
      <c r="HH56" s="43">
        <v>6.3522532530361584</v>
      </c>
      <c r="HI56" s="43">
        <v>1.0706768587836788</v>
      </c>
      <c r="HJ56" s="43">
        <v>0.27349213965533525</v>
      </c>
      <c r="HK56" s="43">
        <v>7.4359064933351232E-2</v>
      </c>
      <c r="HL56" s="43">
        <v>1.4780294341338367</v>
      </c>
      <c r="HM56" s="43">
        <v>3.7797151863408409</v>
      </c>
      <c r="HN56" s="64">
        <v>3.9513926326217426E-2</v>
      </c>
      <c r="HO56" s="43">
        <v>0.27811637644099929</v>
      </c>
      <c r="HP56" s="43">
        <v>1.98705333957866</v>
      </c>
      <c r="HQ56" s="43">
        <v>8.0876971485414714E-2</v>
      </c>
      <c r="HR56" s="43">
        <v>1.8513206464791123</v>
      </c>
      <c r="HS56" s="43">
        <v>0.40473727260806697</v>
      </c>
      <c r="HT56" s="43">
        <v>0.14922953734776234</v>
      </c>
      <c r="HU56" s="69">
        <v>25303</v>
      </c>
      <c r="HV56" s="69">
        <v>250497</v>
      </c>
      <c r="HW56" s="57">
        <v>-5.8983227342035764</v>
      </c>
      <c r="HX56" s="57">
        <v>32.773434394296764</v>
      </c>
      <c r="HY56" s="69">
        <v>79540</v>
      </c>
      <c r="HZ56" s="69">
        <v>741819</v>
      </c>
      <c r="IA56" s="57">
        <v>28.776349447916338</v>
      </c>
      <c r="IB56" s="57">
        <v>40.699343938304786</v>
      </c>
    </row>
    <row r="57" spans="1:236" x14ac:dyDescent="0.25">
      <c r="A57" s="41">
        <v>2022</v>
      </c>
      <c r="B57" s="30" t="s">
        <v>160</v>
      </c>
      <c r="C57" s="57">
        <v>97.6274024929033</v>
      </c>
      <c r="D57" s="57">
        <v>97.10393835242121</v>
      </c>
      <c r="E57" s="57">
        <v>96.304757118295555</v>
      </c>
      <c r="F57" s="57">
        <v>85.346320432946115</v>
      </c>
      <c r="G57" s="57">
        <v>97.008953498718924</v>
      </c>
      <c r="H57" s="57">
        <v>97.008953498718924</v>
      </c>
      <c r="I57" s="57">
        <v>97.257306062702327</v>
      </c>
      <c r="J57" s="57">
        <v>96.566318140347889</v>
      </c>
      <c r="K57" s="57">
        <v>97.066540209917477</v>
      </c>
      <c r="L57" s="57">
        <v>106.75569676356722</v>
      </c>
      <c r="M57" s="57">
        <v>97.833993272159077</v>
      </c>
      <c r="N57" s="57">
        <v>105.83280092756915</v>
      </c>
      <c r="O57" s="57">
        <v>94.067233737747543</v>
      </c>
      <c r="P57" s="57">
        <v>94.657806162078188</v>
      </c>
      <c r="Q57" s="57">
        <v>103.63101079489697</v>
      </c>
      <c r="R57" s="57">
        <v>94.318757804558729</v>
      </c>
      <c r="S57" s="57">
        <v>87.057008156826527</v>
      </c>
      <c r="T57" s="57">
        <v>86.721122247776094</v>
      </c>
      <c r="U57" s="57">
        <v>110.41989558381147</v>
      </c>
      <c r="V57" s="57">
        <v>89.694381390472756</v>
      </c>
      <c r="W57" s="57">
        <v>107.84248818356841</v>
      </c>
      <c r="X57" s="57">
        <v>119.09230295157496</v>
      </c>
      <c r="Y57" s="58">
        <v>110.31983718753951</v>
      </c>
      <c r="Z57" s="58">
        <v>111.07318894430797</v>
      </c>
      <c r="AA57" s="58">
        <v>107.39922437052294</v>
      </c>
      <c r="AB57" s="58">
        <v>127.606564719605</v>
      </c>
      <c r="AC57" s="58">
        <v>123.72198796825057</v>
      </c>
      <c r="AD57" s="58">
        <v>105.79321771869434</v>
      </c>
      <c r="AE57" s="58">
        <v>128.4283909428369</v>
      </c>
      <c r="AF57" s="58">
        <v>107.28921396523548</v>
      </c>
      <c r="AG57" s="58">
        <v>118.9088953725491</v>
      </c>
      <c r="AH57" s="58">
        <v>189.76908741556113</v>
      </c>
      <c r="AI57" s="58">
        <v>116.00638721569977</v>
      </c>
      <c r="AJ57" s="58">
        <v>114.64307223751979</v>
      </c>
      <c r="AK57" s="58">
        <v>95.129929360187688</v>
      </c>
      <c r="AL57" s="58">
        <v>128.70947801760295</v>
      </c>
      <c r="AM57" s="58">
        <v>92.712549841294276</v>
      </c>
      <c r="AN57" s="59">
        <v>122.8792188054739</v>
      </c>
      <c r="AO57" s="59">
        <v>126.40588373419537</v>
      </c>
      <c r="AP57" s="59">
        <v>122.34713964176794</v>
      </c>
      <c r="AQ57" s="59">
        <v>145.2933511266873</v>
      </c>
      <c r="AR57" s="59">
        <v>142.87156062254223</v>
      </c>
      <c r="AS57" s="59">
        <v>126.95512988378593</v>
      </c>
      <c r="AT57" s="59">
        <v>128.34648007752807</v>
      </c>
      <c r="AU57" s="59">
        <v>108.91490217939945</v>
      </c>
      <c r="AV57" s="59">
        <v>135.35086289633421</v>
      </c>
      <c r="AW57" s="59">
        <v>154.60900559879499</v>
      </c>
      <c r="AX57" s="59">
        <v>132.1413094913955</v>
      </c>
      <c r="AY57" s="59">
        <v>124.91352765193366</v>
      </c>
      <c r="AZ57" s="59">
        <v>96.231904751838471</v>
      </c>
      <c r="BA57" s="59">
        <v>145.27440910666814</v>
      </c>
      <c r="BB57" s="59">
        <v>107.95240633384412</v>
      </c>
      <c r="BC57" s="57">
        <v>0.24458671701386159</v>
      </c>
      <c r="BD57" s="57">
        <v>7.3301907344744954</v>
      </c>
      <c r="BE57" s="57">
        <v>11.950491427491162</v>
      </c>
      <c r="BF57" s="57">
        <v>-4.2724293970023304</v>
      </c>
      <c r="BG57" s="57">
        <v>2.7655694302472611</v>
      </c>
      <c r="BH57" s="57">
        <v>2.7655694302472611</v>
      </c>
      <c r="BI57" s="57">
        <v>2.6945614391582273</v>
      </c>
      <c r="BJ57" s="57">
        <v>7.0070420099255681</v>
      </c>
      <c r="BK57" s="57">
        <v>2.6308481130374428</v>
      </c>
      <c r="BL57" s="57">
        <v>11.799593849364554</v>
      </c>
      <c r="BM57" s="57">
        <v>-2.471934325183911</v>
      </c>
      <c r="BN57" s="57">
        <v>6.9846433526288054</v>
      </c>
      <c r="BO57" s="57">
        <v>3.5675353888754424</v>
      </c>
      <c r="BP57" s="57">
        <v>5.6647398843930663</v>
      </c>
      <c r="BQ57" s="57">
        <v>7.8809106830122655</v>
      </c>
      <c r="BR57" s="57">
        <v>2.0465478985770114</v>
      </c>
      <c r="BS57" s="57">
        <v>7.9234802531683357</v>
      </c>
      <c r="BT57" s="57">
        <v>13.411505908789279</v>
      </c>
      <c r="BU57" s="57">
        <v>8.4350654951022008</v>
      </c>
      <c r="BV57" s="57">
        <v>5.2263732563208487</v>
      </c>
      <c r="BW57" s="57">
        <v>4.031413800462591</v>
      </c>
      <c r="BX57" s="57">
        <v>11.251042649800747</v>
      </c>
      <c r="BY57" s="57">
        <v>21.592683624908204</v>
      </c>
      <c r="BZ57" s="57">
        <v>22.893278394806281</v>
      </c>
      <c r="CA57" s="57">
        <v>46.91646578203261</v>
      </c>
      <c r="CB57" s="57">
        <v>34.213239068485414</v>
      </c>
      <c r="CC57" s="57">
        <v>24.261166860171123</v>
      </c>
      <c r="CD57" s="57">
        <v>6.0538210081643173</v>
      </c>
      <c r="CE57" s="57">
        <v>23.760233702997581</v>
      </c>
      <c r="CF57" s="57">
        <v>16.547089086644618</v>
      </c>
      <c r="CG57" s="57">
        <v>24.713407523752039</v>
      </c>
      <c r="CH57" s="57">
        <v>65.563672532920151</v>
      </c>
      <c r="CI57" s="57">
        <v>17.947680379651644</v>
      </c>
      <c r="CJ57" s="57">
        <v>68.217654938137713</v>
      </c>
      <c r="CK57" s="57">
        <v>80.498176881052956</v>
      </c>
      <c r="CL57" s="57">
        <v>21.681045295394096</v>
      </c>
      <c r="CM57" s="57">
        <v>34.253848193983359</v>
      </c>
      <c r="CN57" s="57">
        <v>33.411316402666415</v>
      </c>
      <c r="CO57" s="57">
        <v>34.528736809248969</v>
      </c>
      <c r="CP57" s="57">
        <v>57.815128433436278</v>
      </c>
      <c r="CQ57" s="57">
        <v>43.888583010432704</v>
      </c>
      <c r="CR57" s="57">
        <v>34.10779470649188</v>
      </c>
      <c r="CS57" s="57">
        <v>21.656595210539976</v>
      </c>
      <c r="CT57" s="57">
        <v>28.704913523065613</v>
      </c>
      <c r="CU57" s="57">
        <v>28.538897869105639</v>
      </c>
      <c r="CV57" s="57">
        <v>33.540081782692191</v>
      </c>
      <c r="CW57" s="57">
        <v>50.542675574316888</v>
      </c>
      <c r="CX57" s="57">
        <v>28.43496455990293</v>
      </c>
      <c r="CY57" s="57">
        <v>73.928186609112132</v>
      </c>
      <c r="CZ57" s="57">
        <v>86.165370019263406</v>
      </c>
      <c r="DA57" s="57">
        <v>28.609639283319787</v>
      </c>
      <c r="DB57" s="57">
        <v>41.665283479327812</v>
      </c>
      <c r="DC57" s="57">
        <v>0.24458671701386159</v>
      </c>
      <c r="DD57" s="57">
        <v>7.3301907344744954</v>
      </c>
      <c r="DE57" s="57">
        <v>11.950491427491162</v>
      </c>
      <c r="DF57" s="57">
        <v>-4.2724293970023304</v>
      </c>
      <c r="DG57" s="57">
        <v>2.7655694302472611</v>
      </c>
      <c r="DH57" s="57">
        <v>2.7655694302472611</v>
      </c>
      <c r="DI57" s="57">
        <v>2.6945614391582273</v>
      </c>
      <c r="DJ57" s="57">
        <v>7.0070420099255681</v>
      </c>
      <c r="DK57" s="57">
        <v>2.6308481130374428</v>
      </c>
      <c r="DL57" s="57">
        <v>11.799593849364554</v>
      </c>
      <c r="DM57" s="57">
        <v>-2.471934325183911</v>
      </c>
      <c r="DN57" s="57">
        <v>6.9846433526288054</v>
      </c>
      <c r="DO57" s="57">
        <v>3.5675353888754424</v>
      </c>
      <c r="DP57" s="57">
        <v>5.6647398843930663</v>
      </c>
      <c r="DQ57" s="57">
        <v>7.8809106830122655</v>
      </c>
      <c r="DR57" s="57">
        <v>2.0465478985770114</v>
      </c>
      <c r="DS57" s="57">
        <v>7.9234802531683357</v>
      </c>
      <c r="DT57" s="57">
        <v>13.411505908789279</v>
      </c>
      <c r="DU57" s="57">
        <v>8.4350654951022008</v>
      </c>
      <c r="DV57" s="57">
        <v>5.2263732563208487</v>
      </c>
      <c r="DW57" s="57">
        <v>4.031413800462591</v>
      </c>
      <c r="DX57" s="57">
        <v>11.251042649800747</v>
      </c>
      <c r="DY57" s="57">
        <v>21.592683624908204</v>
      </c>
      <c r="DZ57" s="57">
        <v>22.893278394806281</v>
      </c>
      <c r="EA57" s="57">
        <v>46.91646578203261</v>
      </c>
      <c r="EB57" s="57">
        <v>34.213239068485414</v>
      </c>
      <c r="EC57" s="57">
        <v>24.261166860171123</v>
      </c>
      <c r="ED57" s="57">
        <v>6.0538210081643173</v>
      </c>
      <c r="EE57" s="57">
        <v>23.760233702997581</v>
      </c>
      <c r="EF57" s="57">
        <v>16.547089086644618</v>
      </c>
      <c r="EG57" s="57">
        <v>24.713407523752039</v>
      </c>
      <c r="EH57" s="57">
        <v>65.563672532920151</v>
      </c>
      <c r="EI57" s="57">
        <v>17.947680379651644</v>
      </c>
      <c r="EJ57" s="57">
        <v>68.217654938137713</v>
      </c>
      <c r="EK57" s="57">
        <v>80.498176881052956</v>
      </c>
      <c r="EL57" s="57">
        <v>21.681045295394096</v>
      </c>
      <c r="EM57" s="57">
        <v>34.253848193983359</v>
      </c>
      <c r="EN57" s="57">
        <v>33.411316402666415</v>
      </c>
      <c r="EO57" s="57">
        <v>34.528736809248969</v>
      </c>
      <c r="EP57" s="57">
        <v>57.815128433436278</v>
      </c>
      <c r="EQ57" s="57">
        <v>43.888583010432704</v>
      </c>
      <c r="ER57" s="57">
        <v>34.10779470649188</v>
      </c>
      <c r="ES57" s="57">
        <v>21.656595210539976</v>
      </c>
      <c r="ET57" s="57">
        <v>28.704913523065613</v>
      </c>
      <c r="EU57" s="57">
        <v>28.538897869105639</v>
      </c>
      <c r="EV57" s="57">
        <v>33.540081782692191</v>
      </c>
      <c r="EW57" s="57">
        <v>50.542675574316888</v>
      </c>
      <c r="EX57" s="57">
        <v>28.43496455990293</v>
      </c>
      <c r="EY57" s="57">
        <v>73.928186609112132</v>
      </c>
      <c r="EZ57" s="57">
        <v>86.165370019263406</v>
      </c>
      <c r="FA57" s="57">
        <v>28.609639283319787</v>
      </c>
      <c r="FB57" s="57">
        <v>41.665283479327812</v>
      </c>
      <c r="FC57" s="63">
        <v>0.11206681553144986</v>
      </c>
      <c r="FD57" s="63">
        <v>1.1796541990045226</v>
      </c>
      <c r="FE57" s="63">
        <v>1.0635188910259532</v>
      </c>
      <c r="FF57" s="63">
        <v>-0.14089583194762734</v>
      </c>
      <c r="FG57" s="63">
        <v>2.2143440736142987</v>
      </c>
      <c r="FH57" s="60">
        <v>2.2118738003530489</v>
      </c>
      <c r="FI57" s="60"/>
      <c r="FJ57" s="60">
        <v>0.42249167714200386</v>
      </c>
      <c r="FK57" s="60">
        <v>0.13279083810174286</v>
      </c>
      <c r="FL57" s="60">
        <v>6.5006979705009071E-2</v>
      </c>
      <c r="FM57" s="60">
        <v>-1.3745830951286226</v>
      </c>
      <c r="FN57" s="60">
        <v>0.42285265825014662</v>
      </c>
      <c r="FO57" s="60">
        <v>0.24108201560037268</v>
      </c>
      <c r="FP57" s="60">
        <v>1.3077917265468506E-2</v>
      </c>
      <c r="FQ57" s="60">
        <v>3.487444604124941E-2</v>
      </c>
      <c r="FR57" s="60">
        <v>0.25105808573302929</v>
      </c>
      <c r="FS57" s="60">
        <v>0.10414062086009108</v>
      </c>
      <c r="FT57" s="60">
        <v>1.2665623152691672</v>
      </c>
      <c r="FU57" s="60">
        <v>0.57119521144215291</v>
      </c>
      <c r="FV57" s="60">
        <v>6.1324130071238034E-2</v>
      </c>
      <c r="FW57" s="60">
        <v>20.927390196040445</v>
      </c>
      <c r="FX57" s="60"/>
      <c r="FY57" s="60">
        <v>6.6262579115082145</v>
      </c>
      <c r="FZ57" s="60">
        <v>1.3523595490272493</v>
      </c>
      <c r="GA57" s="60">
        <v>0.25043645952466986</v>
      </c>
      <c r="GB57" s="60">
        <v>1.9871696564690315</v>
      </c>
      <c r="GC57" s="60">
        <v>1.6603441925758566</v>
      </c>
      <c r="GD57" s="60">
        <v>3.4249449798420653</v>
      </c>
      <c r="GE57" s="60">
        <v>4.335347535509116E-2</v>
      </c>
      <c r="GF57" s="60">
        <v>0.47159315586584927</v>
      </c>
      <c r="GG57" s="60">
        <v>1.4263223129567013</v>
      </c>
      <c r="GH57" s="60">
        <v>0.40995266470869435</v>
      </c>
      <c r="GI57" s="60">
        <v>2.4160568041693282</v>
      </c>
      <c r="GJ57" s="60">
        <v>0.72303684939672253</v>
      </c>
      <c r="GK57" s="60">
        <v>0.13556218464097108</v>
      </c>
      <c r="GL57" s="60">
        <v>0.11206681553144746</v>
      </c>
      <c r="GM57" s="60">
        <v>1.1796541990045235</v>
      </c>
      <c r="GN57" s="60">
        <v>1.0635188910259534</v>
      </c>
      <c r="GO57" s="60">
        <v>-0.14089583194762717</v>
      </c>
      <c r="GP57" s="60">
        <v>2.214344073614297</v>
      </c>
      <c r="GQ57" s="60">
        <v>2.2118738003530467</v>
      </c>
      <c r="GR57" s="60"/>
      <c r="GS57" s="60">
        <v>0.42249167714200397</v>
      </c>
      <c r="GT57" s="60">
        <v>0.1327908381017428</v>
      </c>
      <c r="GU57" s="60">
        <v>6.5006979705008849E-2</v>
      </c>
      <c r="GV57" s="60">
        <v>-1.3745830951286258</v>
      </c>
      <c r="GW57" s="60">
        <v>0.42285265825014712</v>
      </c>
      <c r="GX57" s="60">
        <v>0.24108201560037276</v>
      </c>
      <c r="GY57" s="60">
        <v>1.3077917265468524E-2</v>
      </c>
      <c r="GZ57" s="60">
        <v>3.4874446041249375E-2</v>
      </c>
      <c r="HA57" s="60">
        <v>0.25105808573302996</v>
      </c>
      <c r="HB57" s="60">
        <v>0.10414062086009114</v>
      </c>
      <c r="HC57" s="60">
        <v>1.2665623152691667</v>
      </c>
      <c r="HD57" s="60">
        <v>0.57119521144215335</v>
      </c>
      <c r="HE57" s="60">
        <v>6.1324130071237937E-2</v>
      </c>
      <c r="HF57" s="43">
        <v>20.927390196040442</v>
      </c>
      <c r="HG57" s="43"/>
      <c r="HH57" s="43">
        <v>6.6262579115082119</v>
      </c>
      <c r="HI57" s="43">
        <v>1.3523595490272486</v>
      </c>
      <c r="HJ57" s="43">
        <v>0.25043645952466986</v>
      </c>
      <c r="HK57" s="43">
        <v>1.9871696564690329</v>
      </c>
      <c r="HL57" s="43">
        <v>1.6603441925758555</v>
      </c>
      <c r="HM57" s="43">
        <v>3.4249449798420617</v>
      </c>
      <c r="HN57" s="64">
        <v>4.3353475355091146E-2</v>
      </c>
      <c r="HO57" s="43">
        <v>0.4715931558658491</v>
      </c>
      <c r="HP57" s="43">
        <v>1.4263223129567018</v>
      </c>
      <c r="HQ57" s="43">
        <v>0.40995266470869435</v>
      </c>
      <c r="HR57" s="43">
        <v>2.4160568041693282</v>
      </c>
      <c r="HS57" s="43">
        <v>0.72303684939672253</v>
      </c>
      <c r="HT57" s="43">
        <v>0.13556218464097108</v>
      </c>
      <c r="HU57" s="65">
        <v>17390</v>
      </c>
      <c r="HV57" s="65">
        <v>17390</v>
      </c>
      <c r="HW57" s="57">
        <v>21.193114502752806</v>
      </c>
      <c r="HX57" s="57">
        <v>21.193114502752806</v>
      </c>
      <c r="HY57" s="65">
        <v>62519</v>
      </c>
      <c r="HZ57" s="65">
        <v>62519</v>
      </c>
      <c r="IA57" s="57">
        <v>37.057985311849166</v>
      </c>
      <c r="IB57" s="57">
        <v>37.057985311849166</v>
      </c>
    </row>
    <row r="58" spans="1:236" x14ac:dyDescent="0.25">
      <c r="A58" s="41">
        <v>2022</v>
      </c>
      <c r="B58" s="41" t="s">
        <v>162</v>
      </c>
      <c r="C58" s="57">
        <v>98.74016000838327</v>
      </c>
      <c r="D58" s="57">
        <v>95.163108364869771</v>
      </c>
      <c r="E58" s="57">
        <v>92.107625678032477</v>
      </c>
      <c r="F58" s="57">
        <v>86.178551520029188</v>
      </c>
      <c r="G58" s="57">
        <v>96.871591399200923</v>
      </c>
      <c r="H58" s="57">
        <v>96.871591399200952</v>
      </c>
      <c r="I58" s="57">
        <v>97.084897756021562</v>
      </c>
      <c r="J58" s="57">
        <v>97.624922493214143</v>
      </c>
      <c r="K58" s="57">
        <v>98.051411847478917</v>
      </c>
      <c r="L58" s="57">
        <v>107.85331254088236</v>
      </c>
      <c r="M58" s="57">
        <v>98.273153489286472</v>
      </c>
      <c r="N58" s="57">
        <v>103.08795343224249</v>
      </c>
      <c r="O58" s="57">
        <v>94.366150426132819</v>
      </c>
      <c r="P58" s="57">
        <v>94.24354880469491</v>
      </c>
      <c r="Q58" s="57">
        <v>103.0702369269592</v>
      </c>
      <c r="R58" s="57">
        <v>94.103339612797072</v>
      </c>
      <c r="S58" s="57">
        <v>83.091486720355306</v>
      </c>
      <c r="T58" s="57">
        <v>83.980664687750988</v>
      </c>
      <c r="U58" s="57">
        <v>111.28854516590287</v>
      </c>
      <c r="V58" s="57">
        <v>90.324818838711565</v>
      </c>
      <c r="W58" s="57">
        <v>104.98756052942724</v>
      </c>
      <c r="X58" s="57">
        <v>117.83332570350041</v>
      </c>
      <c r="Y58" s="58">
        <v>105.82361037134045</v>
      </c>
      <c r="Z58" s="58">
        <v>105.75422154872271</v>
      </c>
      <c r="AA58" s="58">
        <v>102.87547866281596</v>
      </c>
      <c r="AB58" s="58">
        <v>133.51360005429007</v>
      </c>
      <c r="AC58" s="58">
        <v>137.88454865960654</v>
      </c>
      <c r="AD58" s="58">
        <v>98.898380257463373</v>
      </c>
      <c r="AE58" s="58">
        <v>123.65610958078088</v>
      </c>
      <c r="AF58" s="58">
        <v>106.02795262736208</v>
      </c>
      <c r="AG58" s="58">
        <v>114.30931936520349</v>
      </c>
      <c r="AH58" s="58">
        <v>199.62296969606419</v>
      </c>
      <c r="AI58" s="58">
        <v>113.42888338559804</v>
      </c>
      <c r="AJ58" s="58">
        <v>107.34845832689967</v>
      </c>
      <c r="AK58" s="58">
        <v>86.729036322406543</v>
      </c>
      <c r="AL58" s="58">
        <v>103.59910041157876</v>
      </c>
      <c r="AM58" s="58">
        <v>103.4334562953249</v>
      </c>
      <c r="AN58" s="59">
        <v>119.45905136483577</v>
      </c>
      <c r="AO58" s="59">
        <v>122.43089601760519</v>
      </c>
      <c r="AP58" s="59">
        <v>118.79745837721252</v>
      </c>
      <c r="AQ58" s="59">
        <v>153.81305867709429</v>
      </c>
      <c r="AR58" s="59">
        <v>161.65928682098451</v>
      </c>
      <c r="AS58" s="59">
        <v>121.68073446233363</v>
      </c>
      <c r="AT58" s="59">
        <v>124.60461392741398</v>
      </c>
      <c r="AU58" s="59">
        <v>107.67837090860677</v>
      </c>
      <c r="AV58" s="59">
        <v>131.61266229076475</v>
      </c>
      <c r="AW58" s="59">
        <v>164.31628713538984</v>
      </c>
      <c r="AX58" s="59">
        <v>131.18834380385164</v>
      </c>
      <c r="AY58" s="59">
        <v>117.65295005662544</v>
      </c>
      <c r="AZ58" s="59">
        <v>88.93963983086725</v>
      </c>
      <c r="BA58" s="59">
        <v>118.24620120207553</v>
      </c>
      <c r="BB58" s="59">
        <v>121.68427139173876</v>
      </c>
      <c r="BC58" s="57">
        <v>1.140407916536712</v>
      </c>
      <c r="BD58" s="57">
        <v>5.6069787092897005</v>
      </c>
      <c r="BE58" s="57">
        <v>10.696055822347649</v>
      </c>
      <c r="BF58" s="57">
        <v>-4.1021448458104848</v>
      </c>
      <c r="BG58" s="57">
        <v>2.8305677648203575</v>
      </c>
      <c r="BH58" s="57">
        <v>2.8305677648203798</v>
      </c>
      <c r="BI58" s="57">
        <v>2.7762415711117594</v>
      </c>
      <c r="BJ58" s="57">
        <v>7.1835828745049124</v>
      </c>
      <c r="BK58" s="57">
        <v>2.7380770468482529</v>
      </c>
      <c r="BL58" s="57">
        <v>10.607166815802316</v>
      </c>
      <c r="BM58" s="57">
        <v>-1.7977102748870211</v>
      </c>
      <c r="BN58" s="57">
        <v>4.9580803700491449</v>
      </c>
      <c r="BO58" s="57">
        <v>3.3935926438801944</v>
      </c>
      <c r="BP58" s="57">
        <v>6.4327485380117011</v>
      </c>
      <c r="BQ58" s="57">
        <v>6.8604651162790686</v>
      </c>
      <c r="BR58" s="57">
        <v>1.478891327898646</v>
      </c>
      <c r="BS58" s="57">
        <v>4.5936879522016083</v>
      </c>
      <c r="BT58" s="57">
        <v>13.532187356182801</v>
      </c>
      <c r="BU58" s="57">
        <v>8.8992408506302958</v>
      </c>
      <c r="BV58" s="57">
        <v>5.853077246706917</v>
      </c>
      <c r="BW58" s="57">
        <v>3.9851606948542617</v>
      </c>
      <c r="BX58" s="57">
        <v>12.307485903402826</v>
      </c>
      <c r="BY58" s="57">
        <v>5.6962907138631502</v>
      </c>
      <c r="BZ58" s="57">
        <v>4.6089236984041992</v>
      </c>
      <c r="CA58" s="57">
        <v>-3.0449261094906643</v>
      </c>
      <c r="CB58" s="57">
        <v>25.910365362519716</v>
      </c>
      <c r="CC58" s="57">
        <v>26.058325116589785</v>
      </c>
      <c r="CD58" s="57">
        <v>-0.51515580137377892</v>
      </c>
      <c r="CE58" s="57">
        <v>8.5185566683781744</v>
      </c>
      <c r="CF58" s="57">
        <v>10.083158469596176</v>
      </c>
      <c r="CG58" s="57">
        <v>17.969828286840304</v>
      </c>
      <c r="CH58" s="57">
        <v>44.818288248145933</v>
      </c>
      <c r="CI58" s="57">
        <v>2.2300190645056617</v>
      </c>
      <c r="CJ58" s="57">
        <v>26.934526518576043</v>
      </c>
      <c r="CK58" s="57">
        <v>38.136534060914684</v>
      </c>
      <c r="CL58" s="57">
        <v>12.410752558040873</v>
      </c>
      <c r="CM58" s="57">
        <v>20.104696761420747</v>
      </c>
      <c r="CN58" s="57">
        <v>16.51567595801755</v>
      </c>
      <c r="CO58" s="57">
        <v>15.791544450514717</v>
      </c>
      <c r="CP58" s="57">
        <v>5.5049544599787614</v>
      </c>
      <c r="CQ58" s="57">
        <v>37.213031479324869</v>
      </c>
      <c r="CR58" s="57">
        <v>38.060162488527347</v>
      </c>
      <c r="CS58" s="57">
        <v>16.504920405593658</v>
      </c>
      <c r="CT58" s="57">
        <v>12.107450616426863</v>
      </c>
      <c r="CU58" s="57">
        <v>19.752976320054771</v>
      </c>
      <c r="CV58" s="57">
        <v>28.507913589646638</v>
      </c>
      <c r="CW58" s="57">
        <v>32.568650972053433</v>
      </c>
      <c r="CX58" s="57">
        <v>11.475746943929121</v>
      </c>
      <c r="CY58" s="57">
        <v>30.991907535233022</v>
      </c>
      <c r="CZ58" s="57">
        <v>41.289085244076709</v>
      </c>
      <c r="DA58" s="57">
        <v>19.383086195408296</v>
      </c>
      <c r="DB58" s="57">
        <v>26.975308453095415</v>
      </c>
      <c r="DC58" s="57">
        <v>0.69304306738284804</v>
      </c>
      <c r="DD58" s="57">
        <v>6.4703096817351202</v>
      </c>
      <c r="DE58" s="57">
        <v>11.333713157616355</v>
      </c>
      <c r="DF58" s="57">
        <v>-4.186949673578555</v>
      </c>
      <c r="DG58" s="57">
        <v>2.798035297789192</v>
      </c>
      <c r="DH58" s="57">
        <v>2.7980352977892142</v>
      </c>
      <c r="DI58" s="57">
        <v>2.7353490393719815</v>
      </c>
      <c r="DJ58" s="57">
        <v>7.0957208825102258</v>
      </c>
      <c r="DK58" s="57">
        <v>2.6847052097569213</v>
      </c>
      <c r="DL58" s="57">
        <v>11.197134594871439</v>
      </c>
      <c r="DM58" s="57">
        <v>-2.1352286136467113</v>
      </c>
      <c r="DN58" s="57">
        <v>5.9749861967976381</v>
      </c>
      <c r="DO58" s="57">
        <v>3.4803529557086543</v>
      </c>
      <c r="DP58" s="57">
        <v>6.0465116279069697</v>
      </c>
      <c r="DQ58" s="57">
        <v>7.3696475385959692</v>
      </c>
      <c r="DR58" s="57">
        <v>1.7622524746826462</v>
      </c>
      <c r="DS58" s="57">
        <v>6.2713050478876653</v>
      </c>
      <c r="DT58" s="57">
        <v>13.470845839857448</v>
      </c>
      <c r="DU58" s="57">
        <v>8.6675668064551523</v>
      </c>
      <c r="DV58" s="57">
        <v>5.5398922741225487</v>
      </c>
      <c r="DW58" s="57">
        <v>4.0085923286476532</v>
      </c>
      <c r="DX58" s="57">
        <v>11.773961389099629</v>
      </c>
      <c r="DY58" s="57">
        <v>13.25336698034063</v>
      </c>
      <c r="DZ58" s="57">
        <v>13.23960136253417</v>
      </c>
      <c r="EA58" s="57">
        <v>17.335178654092488</v>
      </c>
      <c r="EB58" s="57">
        <v>29.835542656285963</v>
      </c>
      <c r="EC58" s="57">
        <v>25.201957350822802</v>
      </c>
      <c r="ED58" s="57">
        <v>2.7750018777447094</v>
      </c>
      <c r="EE58" s="57">
        <v>15.783160436092047</v>
      </c>
      <c r="EF58" s="57">
        <v>13.242038937706768</v>
      </c>
      <c r="EG58" s="57">
        <v>21.314408233340167</v>
      </c>
      <c r="EH58" s="57">
        <v>54.236812369992627</v>
      </c>
      <c r="EI58" s="57">
        <v>9.6157448863504413</v>
      </c>
      <c r="EJ58" s="57">
        <v>45.357021741026628</v>
      </c>
      <c r="EK58" s="57">
        <v>57.468505134158399</v>
      </c>
      <c r="EL58" s="57">
        <v>17.364722589530391</v>
      </c>
      <c r="EM58" s="57">
        <v>26.4014208453893</v>
      </c>
      <c r="EN58" s="57">
        <v>24.511198281810454</v>
      </c>
      <c r="EO58" s="57">
        <v>24.607870477074378</v>
      </c>
      <c r="EP58" s="57">
        <v>26.835067590043195</v>
      </c>
      <c r="EQ58" s="57">
        <v>40.376587417616562</v>
      </c>
      <c r="ER58" s="57">
        <v>36.17728313837376</v>
      </c>
      <c r="ES58" s="57">
        <v>19.079681439141005</v>
      </c>
      <c r="ET58" s="57">
        <v>19.956513620879424</v>
      </c>
      <c r="EU58" s="57">
        <v>24.015543245057525</v>
      </c>
      <c r="EV58" s="57">
        <v>31.010909103314212</v>
      </c>
      <c r="EW58" s="57">
        <v>40.713186525063463</v>
      </c>
      <c r="EX58" s="57">
        <v>19.386476090295179</v>
      </c>
      <c r="EY58" s="57">
        <v>50.069600446922323</v>
      </c>
      <c r="EZ58" s="57">
        <v>61.523920745492823</v>
      </c>
      <c r="FA58" s="57">
        <v>24.299045611199375</v>
      </c>
      <c r="FB58" s="57">
        <v>33.482176099947367</v>
      </c>
      <c r="FC58" s="63">
        <v>0.66705727287959382</v>
      </c>
      <c r="FD58" s="63">
        <v>0.8308475474359851</v>
      </c>
      <c r="FE58" s="63">
        <v>0.81746888806657547</v>
      </c>
      <c r="FF58" s="63">
        <v>-0.1377858595740431</v>
      </c>
      <c r="FG58" s="63">
        <v>2.1775878488081113</v>
      </c>
      <c r="FH58" s="60">
        <v>2.1775878488082059</v>
      </c>
      <c r="FI58" s="60"/>
      <c r="FJ58" s="60">
        <v>0.48259699652657378</v>
      </c>
      <c r="FK58" s="60">
        <v>0.13914705077558634</v>
      </c>
      <c r="FL58" s="60">
        <v>6.5474480806777383E-2</v>
      </c>
      <c r="FM58" s="60">
        <v>-1.0515716912471655</v>
      </c>
      <c r="FN58" s="60">
        <v>0.29535377877982666</v>
      </c>
      <c r="FO58" s="60">
        <v>0.21914152827621936</v>
      </c>
      <c r="FP58" s="60">
        <v>1.6004391953586765E-2</v>
      </c>
      <c r="FQ58" s="60">
        <v>2.9389883405677605E-2</v>
      </c>
      <c r="FR58" s="60">
        <v>0.15474727562784052</v>
      </c>
      <c r="FS58" s="60">
        <v>6.4587394518213909E-2</v>
      </c>
      <c r="FT58" s="60">
        <v>1.0847194739259418</v>
      </c>
      <c r="FU58" s="60">
        <v>0.6112314887291469</v>
      </c>
      <c r="FV58" s="60">
        <v>6.6765796729980217E-2</v>
      </c>
      <c r="FW58" s="60">
        <v>4.8821142104799851</v>
      </c>
      <c r="FX58" s="60"/>
      <c r="FY58" s="60">
        <v>-0.77166806739170923</v>
      </c>
      <c r="FZ58" s="60">
        <v>1.0241075879270944</v>
      </c>
      <c r="GA58" s="60">
        <v>0.26408291538796652</v>
      </c>
      <c r="GB58" s="60">
        <v>-0.41686329982211978</v>
      </c>
      <c r="GC58" s="60">
        <v>0.53425867888861278</v>
      </c>
      <c r="GD58" s="60">
        <v>1.9569819973628828</v>
      </c>
      <c r="GE58" s="60">
        <v>2.8846660871859605E-2</v>
      </c>
      <c r="GF58" s="60">
        <v>0.35137082989909146</v>
      </c>
      <c r="GG58" s="60">
        <v>0.11102349804162064</v>
      </c>
      <c r="GH58" s="60">
        <v>0.18004836092053739</v>
      </c>
      <c r="GI58" s="60">
        <v>1.2013948789292208</v>
      </c>
      <c r="GJ58" s="60">
        <v>0.32979003275222879</v>
      </c>
      <c r="GK58" s="60">
        <v>8.8740136712699383E-2</v>
      </c>
      <c r="GL58" s="60">
        <v>0.38967030550023729</v>
      </c>
      <c r="GM58" s="60">
        <v>0.9948627684883582</v>
      </c>
      <c r="GN58" s="60">
        <v>0.93292301547224643</v>
      </c>
      <c r="GO58" s="60">
        <v>-0.14104708938101806</v>
      </c>
      <c r="GP58" s="60">
        <v>2.1764090000798237</v>
      </c>
      <c r="GQ58" s="60">
        <v>2.1764090000798819</v>
      </c>
      <c r="GR58" s="60"/>
      <c r="GS58" s="60">
        <v>0.46920796690671646</v>
      </c>
      <c r="GT58" s="60">
        <v>0.13939871873911391</v>
      </c>
      <c r="GU58" s="60">
        <v>6.5008001658054218E-2</v>
      </c>
      <c r="GV58" s="60">
        <v>-1.1982828757722619</v>
      </c>
      <c r="GW58" s="60">
        <v>0.35911408274632545</v>
      </c>
      <c r="GX58" s="60">
        <v>0.23238364002911843</v>
      </c>
      <c r="GY58" s="60">
        <v>1.5120592957740087E-2</v>
      </c>
      <c r="GZ58" s="60">
        <v>3.3585163204211357E-2</v>
      </c>
      <c r="HA58" s="60">
        <v>0.19601046861268803</v>
      </c>
      <c r="HB58" s="60">
        <v>8.4369601474575617E-2</v>
      </c>
      <c r="HC58" s="60">
        <v>1.1213694139811501</v>
      </c>
      <c r="HD58" s="60">
        <v>0.59595859464351963</v>
      </c>
      <c r="HE58" s="60">
        <v>6.3165630898930444E-2</v>
      </c>
      <c r="HF58" s="43">
        <v>12.541290748165729</v>
      </c>
      <c r="HG58" s="43"/>
      <c r="HH58" s="43">
        <v>2.7971117352658421</v>
      </c>
      <c r="HI58" s="43">
        <v>1.1874864730765449</v>
      </c>
      <c r="HJ58" s="43">
        <v>0.25612455004300194</v>
      </c>
      <c r="HK58" s="43">
        <v>0.72578710443436734</v>
      </c>
      <c r="HL58" s="43">
        <v>1.0694357319226957</v>
      </c>
      <c r="HM58" s="43">
        <v>2.6546226246825082</v>
      </c>
      <c r="HN58" s="64">
        <v>3.5558514838539029E-2</v>
      </c>
      <c r="HO58" s="43">
        <v>0.40849633098772481</v>
      </c>
      <c r="HP58" s="43">
        <v>0.72179824627875988</v>
      </c>
      <c r="HQ58" s="43">
        <v>0.28930878872392607</v>
      </c>
      <c r="HR58" s="43">
        <v>1.7591367048349933</v>
      </c>
      <c r="HS58" s="43">
        <v>0.5254338386063544</v>
      </c>
      <c r="HT58" s="43">
        <v>0.1109901044704702</v>
      </c>
      <c r="HU58" s="65">
        <v>19219</v>
      </c>
      <c r="HV58" s="65">
        <v>36609</v>
      </c>
      <c r="HW58" s="57">
        <v>-2.3871197115140408</v>
      </c>
      <c r="HX58" s="57">
        <v>7.5533227569187344</v>
      </c>
      <c r="HY58" s="65">
        <v>74825</v>
      </c>
      <c r="HZ58" s="65">
        <v>137344</v>
      </c>
      <c r="IA58" s="57">
        <v>34.875714259963587</v>
      </c>
      <c r="IB58" s="57">
        <v>35.860404384125346</v>
      </c>
    </row>
    <row r="59" spans="1:236" x14ac:dyDescent="0.25">
      <c r="A59" s="41">
        <v>2022</v>
      </c>
      <c r="B59" s="30" t="s">
        <v>163</v>
      </c>
      <c r="C59" s="57">
        <v>99.294396154602566</v>
      </c>
      <c r="D59" s="57">
        <v>95.004522576992045</v>
      </c>
      <c r="E59" s="57">
        <v>92.584322270886219</v>
      </c>
      <c r="F59" s="57">
        <v>85.740012255524306</v>
      </c>
      <c r="G59" s="57">
        <v>97.222669233622057</v>
      </c>
      <c r="H59" s="57">
        <v>97.222669233622099</v>
      </c>
      <c r="I59" s="57">
        <v>97.43844101499667</v>
      </c>
      <c r="J59" s="57">
        <v>98.616725574188678</v>
      </c>
      <c r="K59" s="57">
        <v>98.674689786491143</v>
      </c>
      <c r="L59" s="57">
        <v>109.30265820956291</v>
      </c>
      <c r="M59" s="57">
        <v>98.37340078112743</v>
      </c>
      <c r="N59" s="57">
        <v>104.12910248219399</v>
      </c>
      <c r="O59" s="57">
        <v>94.674217595736465</v>
      </c>
      <c r="P59" s="57">
        <v>94.968499180115643</v>
      </c>
      <c r="Q59" s="57">
        <v>102.1729987382588</v>
      </c>
      <c r="R59" s="57">
        <v>94.601956740610277</v>
      </c>
      <c r="S59" s="57">
        <v>80.794934041590821</v>
      </c>
      <c r="T59" s="57">
        <v>84.596270586101923</v>
      </c>
      <c r="U59" s="57">
        <v>111.43494391084239</v>
      </c>
      <c r="V59" s="57">
        <v>90.110685436000281</v>
      </c>
      <c r="W59" s="57">
        <v>105.96289999274452</v>
      </c>
      <c r="X59" s="57">
        <v>120.11614648451459</v>
      </c>
      <c r="Y59" s="58">
        <v>122.29453649575856</v>
      </c>
      <c r="Z59" s="58">
        <v>123.22810951251068</v>
      </c>
      <c r="AA59" s="58">
        <v>120.20440608936423</v>
      </c>
      <c r="AB59" s="58">
        <v>135.21135375837258</v>
      </c>
      <c r="AC59" s="58">
        <v>141.2101824826959</v>
      </c>
      <c r="AD59" s="58">
        <v>113.85912616443139</v>
      </c>
      <c r="AE59" s="58">
        <v>164.06408652025777</v>
      </c>
      <c r="AF59" s="58">
        <v>118.6128992435908</v>
      </c>
      <c r="AG59" s="58">
        <v>123.76185938117376</v>
      </c>
      <c r="AH59" s="58">
        <v>243.23430120820143</v>
      </c>
      <c r="AI59" s="58">
        <v>135.98453332991664</v>
      </c>
      <c r="AJ59" s="58">
        <v>88.53009590165162</v>
      </c>
      <c r="AK59" s="58">
        <v>105.48085688983151</v>
      </c>
      <c r="AL59" s="58">
        <v>115.99453088532576</v>
      </c>
      <c r="AM59" s="58">
        <v>126.04806396386086</v>
      </c>
      <c r="AN59" s="59">
        <v>138.67566570222525</v>
      </c>
      <c r="AO59" s="59">
        <v>143.28539207961185</v>
      </c>
      <c r="AP59" s="59">
        <v>140.06039123710786</v>
      </c>
      <c r="AQ59" s="59">
        <v>157.63027687701182</v>
      </c>
      <c r="AR59" s="59">
        <v>167.55290007806525</v>
      </c>
      <c r="AS59" s="59">
        <v>141.67714548090646</v>
      </c>
      <c r="AT59" s="59">
        <v>163.44576733536385</v>
      </c>
      <c r="AU59" s="59">
        <v>120.50898811067343</v>
      </c>
      <c r="AV59" s="59">
        <v>144.28669495337107</v>
      </c>
      <c r="AW59" s="59">
        <v>196.36142652501337</v>
      </c>
      <c r="AX59" s="59">
        <v>158.36920127317501</v>
      </c>
      <c r="AY59" s="59">
        <v>99.519991760331678</v>
      </c>
      <c r="AZ59" s="59">
        <v>106.33960655497336</v>
      </c>
      <c r="BA59" s="59">
        <v>133.82476699222374</v>
      </c>
      <c r="BB59" s="59">
        <v>149.35784177516805</v>
      </c>
      <c r="BC59" s="57">
        <v>1.3788453511107912</v>
      </c>
      <c r="BD59" s="57">
        <v>4.3463290714623515</v>
      </c>
      <c r="BE59" s="57">
        <v>11.252620404596382</v>
      </c>
      <c r="BF59" s="57">
        <v>-1.5266965773966357</v>
      </c>
      <c r="BG59" s="57">
        <v>2.8337275913524973</v>
      </c>
      <c r="BH59" s="57">
        <v>2.8337275913525861</v>
      </c>
      <c r="BI59" s="57">
        <v>2.823002061405866</v>
      </c>
      <c r="BJ59" s="57">
        <v>7.3481895182963219</v>
      </c>
      <c r="BK59" s="57">
        <v>2.8809296795061279</v>
      </c>
      <c r="BL59" s="57">
        <v>11.052366201565933</v>
      </c>
      <c r="BM59" s="57">
        <v>-1.6785978679767166</v>
      </c>
      <c r="BN59" s="57">
        <v>3.256839832934455</v>
      </c>
      <c r="BO59" s="57">
        <v>2.8365105933256585</v>
      </c>
      <c r="BP59" s="57">
        <v>6.7520372526193251</v>
      </c>
      <c r="BQ59" s="57">
        <v>5.5008685581934058</v>
      </c>
      <c r="BR59" s="57">
        <v>1.8040130200636106</v>
      </c>
      <c r="BS59" s="57">
        <v>3.5497751111920106</v>
      </c>
      <c r="BT59" s="57">
        <v>14.304533848385926</v>
      </c>
      <c r="BU59" s="57">
        <v>8.6703324034810958</v>
      </c>
      <c r="BV59" s="57">
        <v>5.280371219456681</v>
      </c>
      <c r="BW59" s="57">
        <v>2.8634228145282936</v>
      </c>
      <c r="BX59" s="57">
        <v>11.640230922489337</v>
      </c>
      <c r="BY59" s="57">
        <v>11.757050181059991</v>
      </c>
      <c r="BZ59" s="57">
        <v>13.043258383625279</v>
      </c>
      <c r="CA59" s="57">
        <v>9.5925298086375612</v>
      </c>
      <c r="CB59" s="57">
        <v>20.205262958006397</v>
      </c>
      <c r="CC59" s="57">
        <v>21.372917895773291</v>
      </c>
      <c r="CD59" s="57">
        <v>4.2132797888938756</v>
      </c>
      <c r="CE59" s="57">
        <v>42.344750044909027</v>
      </c>
      <c r="CF59" s="57">
        <v>6.7404668143862256</v>
      </c>
      <c r="CG59" s="57">
        <v>19.293874080695073</v>
      </c>
      <c r="CH59" s="57">
        <v>75.362610334596255</v>
      </c>
      <c r="CI59" s="57">
        <v>10.733279308361032</v>
      </c>
      <c r="CJ59" s="57">
        <v>13.045580712347583</v>
      </c>
      <c r="CK59" s="57">
        <v>37.654452980910591</v>
      </c>
      <c r="CL59" s="57">
        <v>7.1539930420695619</v>
      </c>
      <c r="CM59" s="57">
        <v>40.287782982636308</v>
      </c>
      <c r="CN59" s="57">
        <v>22.882664435455901</v>
      </c>
      <c r="CO59" s="57">
        <v>24.828746123173538</v>
      </c>
      <c r="CP59" s="57">
        <v>20.144757649392233</v>
      </c>
      <c r="CQ59" s="57">
        <v>32.217558581342033</v>
      </c>
      <c r="CR59" s="57">
        <v>34.482718656725872</v>
      </c>
      <c r="CS59" s="57">
        <v>22.201171032400492</v>
      </c>
      <c r="CT59" s="57">
        <v>43.694945413602881</v>
      </c>
      <c r="CU59" s="57">
        <v>14.47119193497095</v>
      </c>
      <c r="CV59" s="57">
        <v>31.19520854693334</v>
      </c>
      <c r="CW59" s="57">
        <v>58.036910561566081</v>
      </c>
      <c r="CX59" s="57">
        <v>20.659769027900964</v>
      </c>
      <c r="CY59" s="57">
        <v>18.63567612122803</v>
      </c>
      <c r="CZ59" s="57">
        <v>38.069548670638099</v>
      </c>
      <c r="DA59" s="57">
        <v>14.84619757555128</v>
      </c>
      <c r="DB59" s="57">
        <v>49.110702228229172</v>
      </c>
      <c r="DC59" s="57">
        <v>0.92232409472401411</v>
      </c>
      <c r="DD59" s="57">
        <v>5.7583756108668505</v>
      </c>
      <c r="DE59" s="57">
        <v>11.306981220904945</v>
      </c>
      <c r="DF59" s="57">
        <v>-3.3164672797558414</v>
      </c>
      <c r="DG59" s="57">
        <v>2.8099530562224917</v>
      </c>
      <c r="DH59" s="57">
        <v>2.8099530562225583</v>
      </c>
      <c r="DI59" s="57">
        <v>2.7646036291705034</v>
      </c>
      <c r="DJ59" s="57">
        <v>7.1806187260710308</v>
      </c>
      <c r="DK59" s="57">
        <v>2.7505266219393754</v>
      </c>
      <c r="DL59" s="57">
        <v>11.148240921851027</v>
      </c>
      <c r="DM59" s="57">
        <v>-1.9831602559038708</v>
      </c>
      <c r="DN59" s="57">
        <v>5.0551091065019316</v>
      </c>
      <c r="DO59" s="57">
        <v>3.2641498222087506</v>
      </c>
      <c r="DP59" s="57">
        <v>6.2815044590926794</v>
      </c>
      <c r="DQ59" s="57">
        <v>6.744186046511591</v>
      </c>
      <c r="DR59" s="57">
        <v>1.7762072965942233</v>
      </c>
      <c r="DS59" s="57">
        <v>5.3795845685435717</v>
      </c>
      <c r="DT59" s="57">
        <v>13.745748522649738</v>
      </c>
      <c r="DU59" s="57">
        <v>8.6684918703885181</v>
      </c>
      <c r="DV59" s="57">
        <v>5.4531784134234096</v>
      </c>
      <c r="DW59" s="57">
        <v>3.6251332386923796</v>
      </c>
      <c r="DX59" s="57">
        <v>11.728935981342303</v>
      </c>
      <c r="DY59" s="57">
        <v>12.708071876855008</v>
      </c>
      <c r="DZ59" s="57">
        <v>13.168372544808161</v>
      </c>
      <c r="EA59" s="57">
        <v>14.39553914262628</v>
      </c>
      <c r="EB59" s="57">
        <v>26.381300440357847</v>
      </c>
      <c r="EC59" s="57">
        <v>23.832460377402963</v>
      </c>
      <c r="ED59" s="57">
        <v>3.2845018390960989</v>
      </c>
      <c r="EE59" s="57">
        <v>24.977248690329866</v>
      </c>
      <c r="EF59" s="57">
        <v>10.829741059882414</v>
      </c>
      <c r="EG59" s="57">
        <v>20.606200703663212</v>
      </c>
      <c r="EH59" s="57">
        <v>61.727786551772709</v>
      </c>
      <c r="EI59" s="57">
        <v>10.02897049870537</v>
      </c>
      <c r="EJ59" s="57">
        <v>34.404464880294249</v>
      </c>
      <c r="EK59" s="57">
        <v>49.565499483773287</v>
      </c>
      <c r="EL59" s="57">
        <v>13.754796638700695</v>
      </c>
      <c r="EM59" s="57">
        <v>31.493456219466044</v>
      </c>
      <c r="EN59" s="57">
        <v>23.91349700736378</v>
      </c>
      <c r="EO59" s="57">
        <v>24.688489978365169</v>
      </c>
      <c r="EP59" s="57">
        <v>24.292094998365176</v>
      </c>
      <c r="EQ59" s="57">
        <v>37.449298401460005</v>
      </c>
      <c r="ER59" s="57">
        <v>35.57097800083038</v>
      </c>
      <c r="ES59" s="57">
        <v>20.194120999238518</v>
      </c>
      <c r="ET59" s="57">
        <v>28.274477270443853</v>
      </c>
      <c r="EU59" s="57">
        <v>20.426087826175234</v>
      </c>
      <c r="EV59" s="57">
        <v>31.075511369474352</v>
      </c>
      <c r="EW59" s="57">
        <v>46.847360655541934</v>
      </c>
      <c r="EX59" s="57">
        <v>19.861498225583496</v>
      </c>
      <c r="EY59" s="57">
        <v>39.329673036227589</v>
      </c>
      <c r="EZ59" s="57">
        <v>52.09870503626253</v>
      </c>
      <c r="FA59" s="57">
        <v>20.946252144249478</v>
      </c>
      <c r="FB59" s="57">
        <v>39.233226789212992</v>
      </c>
      <c r="FC59" s="63">
        <v>0.77514722568835803</v>
      </c>
      <c r="FD59" s="63">
        <v>0.71648233216683332</v>
      </c>
      <c r="FE59" s="63">
        <v>0.7949039973559171</v>
      </c>
      <c r="FF59" s="63">
        <v>-5.5474334966095065E-2</v>
      </c>
      <c r="FG59" s="63">
        <v>2.2310592202450135</v>
      </c>
      <c r="FH59" s="60">
        <v>2.2310592202450468</v>
      </c>
      <c r="FI59" s="60"/>
      <c r="FJ59" s="60">
        <v>0.50261236089463568</v>
      </c>
      <c r="FK59" s="60">
        <v>0.13034513469386505</v>
      </c>
      <c r="FL59" s="60">
        <v>9.0152964788147508E-2</v>
      </c>
      <c r="FM59" s="60">
        <v>-0.96462144174357234</v>
      </c>
      <c r="FN59" s="60">
        <v>0.20010577462828397</v>
      </c>
      <c r="FO59" s="60">
        <v>0.19842593472217543</v>
      </c>
      <c r="FP59" s="60">
        <v>1.6844898299623375E-2</v>
      </c>
      <c r="FQ59" s="60">
        <v>2.6429064573547136E-2</v>
      </c>
      <c r="FR59" s="60">
        <v>0.17486227690075459</v>
      </c>
      <c r="FS59" s="60">
        <v>5.3177601357431249E-2</v>
      </c>
      <c r="FT59" s="60">
        <v>1.1867870859780931</v>
      </c>
      <c r="FU59" s="60">
        <v>0.55817440815289798</v>
      </c>
      <c r="FV59" s="60">
        <v>5.776315699916397E-2</v>
      </c>
      <c r="FW59" s="60">
        <v>11.989434478447034</v>
      </c>
      <c r="FX59" s="60"/>
      <c r="FY59" s="60">
        <v>1.4834723914685513</v>
      </c>
      <c r="FZ59" s="60">
        <v>0.76002891370120751</v>
      </c>
      <c r="GA59" s="60">
        <v>0.21026711427683217</v>
      </c>
      <c r="GB59" s="60">
        <v>1.1523913499162384</v>
      </c>
      <c r="GC59" s="60">
        <v>2.8443928997295327</v>
      </c>
      <c r="GD59" s="60">
        <v>2.4107248461356683</v>
      </c>
      <c r="GE59" s="60">
        <v>3.0326071680826981E-2</v>
      </c>
      <c r="GF59" s="60">
        <v>0.54339843987485614</v>
      </c>
      <c r="GG59" s="60">
        <v>0.82559115486273138</v>
      </c>
      <c r="GH59" s="60">
        <v>7.6779010728738217E-2</v>
      </c>
      <c r="GI59" s="60">
        <v>1.2896244823114484</v>
      </c>
      <c r="GJ59" s="60">
        <v>0.19237657582773873</v>
      </c>
      <c r="GK59" s="60">
        <v>0.17006122793266254</v>
      </c>
      <c r="GL59" s="60">
        <v>0.4771860367024634</v>
      </c>
      <c r="GM59" s="60">
        <v>0.94143991261946181</v>
      </c>
      <c r="GN59" s="60">
        <v>0.88816760591748123</v>
      </c>
      <c r="GO59" s="60">
        <v>-0.11567171845698176</v>
      </c>
      <c r="GP59" s="60">
        <v>2.191121836782425</v>
      </c>
      <c r="GQ59" s="60">
        <v>2.1911218367824907</v>
      </c>
      <c r="GR59" s="60"/>
      <c r="GS59" s="60">
        <v>0.48037132668259142</v>
      </c>
      <c r="GT59" s="60">
        <v>0.13166517478957299</v>
      </c>
      <c r="GU59" s="60">
        <v>7.343395061280239E-2</v>
      </c>
      <c r="GV59" s="60">
        <v>-1.1232334888582762</v>
      </c>
      <c r="GW59" s="60">
        <v>0.30719449046190073</v>
      </c>
      <c r="GX59" s="60">
        <v>0.2195297736230378</v>
      </c>
      <c r="GY59" s="60">
        <v>1.5703852147310834E-2</v>
      </c>
      <c r="GZ59" s="60">
        <v>3.2764827319698181E-2</v>
      </c>
      <c r="HA59" s="60">
        <v>0.18636839209404449</v>
      </c>
      <c r="HB59" s="60">
        <v>7.4389462935389866E-2</v>
      </c>
      <c r="HC59" s="60">
        <v>1.1477440266482135</v>
      </c>
      <c r="HD59" s="60">
        <v>0.58380715848931419</v>
      </c>
      <c r="HE59" s="60">
        <v>6.1382889836890574E-2</v>
      </c>
      <c r="HF59" s="43">
        <v>12.369769823421512</v>
      </c>
      <c r="HG59" s="43"/>
      <c r="HH59" s="43">
        <v>2.3219670529644834</v>
      </c>
      <c r="HI59" s="43">
        <v>1.0260708502347029</v>
      </c>
      <c r="HJ59" s="43">
        <v>0.24161967194172632</v>
      </c>
      <c r="HK59" s="43">
        <v>0.91056365122479888</v>
      </c>
      <c r="HL59" s="43">
        <v>1.7176270291192512</v>
      </c>
      <c r="HM59" s="43">
        <v>2.5660202146061635</v>
      </c>
      <c r="HN59" s="64">
        <v>3.3652835366002186E-2</v>
      </c>
      <c r="HO59" s="43">
        <v>0.45701931290296616</v>
      </c>
      <c r="HP59" s="43">
        <v>0.75649896554383589</v>
      </c>
      <c r="HQ59" s="43">
        <v>0.21201084827290023</v>
      </c>
      <c r="HR59" s="43">
        <v>1.5886014342022221</v>
      </c>
      <c r="HS59" s="43">
        <v>0.40559594335785848</v>
      </c>
      <c r="HT59" s="43">
        <v>0.13252201368460076</v>
      </c>
      <c r="HU59" s="65">
        <v>20845</v>
      </c>
      <c r="HV59" s="65">
        <v>57454</v>
      </c>
      <c r="HW59" s="57">
        <v>-9.1047834997601722</v>
      </c>
      <c r="HX59" s="57">
        <v>0.84779975777149463</v>
      </c>
      <c r="HY59" s="65">
        <v>81416</v>
      </c>
      <c r="HZ59" s="65">
        <v>218760</v>
      </c>
      <c r="IA59" s="57">
        <v>32.207463219772016</v>
      </c>
      <c r="IB59" s="57">
        <v>34.477544045145514</v>
      </c>
    </row>
    <row r="60" spans="1:236" x14ac:dyDescent="0.25">
      <c r="A60" s="41">
        <v>2022</v>
      </c>
      <c r="B60" s="30" t="s">
        <v>164</v>
      </c>
      <c r="C60" s="57">
        <v>100.54392940775776</v>
      </c>
      <c r="D60" s="57">
        <v>92.269021190164054</v>
      </c>
      <c r="E60" s="57">
        <v>93.538659294065582</v>
      </c>
      <c r="F60" s="57">
        <v>86.68522845335329</v>
      </c>
      <c r="G60" s="57">
        <v>97.505897647586565</v>
      </c>
      <c r="H60" s="57">
        <v>97.505897647586607</v>
      </c>
      <c r="I60" s="57">
        <v>97.72136694823314</v>
      </c>
      <c r="J60" s="57">
        <v>98.787219219696425</v>
      </c>
      <c r="K60" s="57">
        <v>98.738683620465324</v>
      </c>
      <c r="L60" s="57">
        <v>110.62889238895291</v>
      </c>
      <c r="M60" s="57">
        <v>98.621331363805396</v>
      </c>
      <c r="N60" s="57">
        <v>104.67333948557771</v>
      </c>
      <c r="O60" s="57">
        <v>94.974574075161783</v>
      </c>
      <c r="P60" s="57">
        <v>94.86493484076982</v>
      </c>
      <c r="Q60" s="57">
        <v>103.12631431375299</v>
      </c>
      <c r="R60" s="57">
        <v>94.294500230846921</v>
      </c>
      <c r="S60" s="57">
        <v>81.390225442635042</v>
      </c>
      <c r="T60" s="57">
        <v>84.869449979096174</v>
      </c>
      <c r="U60" s="57">
        <v>112.46562064408725</v>
      </c>
      <c r="V60" s="57">
        <v>90.787777647946058</v>
      </c>
      <c r="W60" s="57">
        <v>106.07938805899933</v>
      </c>
      <c r="X60" s="57">
        <v>121.74793455403903</v>
      </c>
      <c r="Y60" s="58">
        <v>113.83449559332244</v>
      </c>
      <c r="Z60" s="58">
        <v>113.2415072547988</v>
      </c>
      <c r="AA60" s="58">
        <v>118.44281534121335</v>
      </c>
      <c r="AB60" s="58">
        <v>139.7459990406719</v>
      </c>
      <c r="AC60" s="58">
        <v>126.15613906967771</v>
      </c>
      <c r="AD60" s="58">
        <v>104.18183868139512</v>
      </c>
      <c r="AE60" s="58">
        <v>132.15252945882924</v>
      </c>
      <c r="AF60" s="58">
        <v>116.07837019141132</v>
      </c>
      <c r="AG60" s="58">
        <v>124.63926279294807</v>
      </c>
      <c r="AH60" s="58">
        <v>188.77907855034164</v>
      </c>
      <c r="AI60" s="58">
        <v>114.80716412038319</v>
      </c>
      <c r="AJ60" s="58">
        <v>77.997605181343005</v>
      </c>
      <c r="AK60" s="58">
        <v>101.84543715725958</v>
      </c>
      <c r="AL60" s="58">
        <v>111.45034748483607</v>
      </c>
      <c r="AM60" s="58">
        <v>101.7659823893307</v>
      </c>
      <c r="AN60" s="59">
        <v>131.52025804633459</v>
      </c>
      <c r="AO60" s="59">
        <v>134.94332461240904</v>
      </c>
      <c r="AP60" s="59">
        <v>139.50707302890353</v>
      </c>
      <c r="AQ60" s="59">
        <v>164.22084988522116</v>
      </c>
      <c r="AR60" s="59">
        <v>151.23787136125313</v>
      </c>
      <c r="AS60" s="59">
        <v>133.88817484672074</v>
      </c>
      <c r="AT60" s="59">
        <v>136.06748975683453</v>
      </c>
      <c r="AU60" s="59">
        <v>117.94056537078812</v>
      </c>
      <c r="AV60" s="59">
        <v>146.80012566421394</v>
      </c>
      <c r="AW60" s="59">
        <v>154.1234905549795</v>
      </c>
      <c r="AX60" s="59">
        <v>135.76223422426156</v>
      </c>
      <c r="AY60" s="59">
        <v>89.290561774633488</v>
      </c>
      <c r="AZ60" s="59">
        <v>105.65029969588953</v>
      </c>
      <c r="BA60" s="59">
        <v>129.97996684610402</v>
      </c>
      <c r="BB60" s="59">
        <v>122.26896788823774</v>
      </c>
      <c r="BC60" s="57">
        <v>2.8247109446248864</v>
      </c>
      <c r="BD60" s="57">
        <v>1.2595240276898068</v>
      </c>
      <c r="BE60" s="57">
        <v>13.319206694504038</v>
      </c>
      <c r="BF60" s="57">
        <v>2.5251154666146025</v>
      </c>
      <c r="BG60" s="57">
        <v>3.3829867449063133</v>
      </c>
      <c r="BH60" s="57">
        <v>3.3829867449063133</v>
      </c>
      <c r="BI60" s="57">
        <v>3.4080276521038844</v>
      </c>
      <c r="BJ60" s="57">
        <v>7.7519279067795432</v>
      </c>
      <c r="BK60" s="57">
        <v>2.4493793782377482</v>
      </c>
      <c r="BL60" s="57">
        <v>11.383230749987927</v>
      </c>
      <c r="BM60" s="57">
        <v>-0.62819525510101615</v>
      </c>
      <c r="BN60" s="57">
        <v>4.6015606526365493</v>
      </c>
      <c r="BO60" s="57">
        <v>2.9535930682386358</v>
      </c>
      <c r="BP60" s="57">
        <v>6.8844807467911107</v>
      </c>
      <c r="BQ60" s="57">
        <v>5.3868194842406902</v>
      </c>
      <c r="BR60" s="57">
        <v>1.4575741388386021</v>
      </c>
      <c r="BS60" s="57">
        <v>4.3135947565863031</v>
      </c>
      <c r="BT60" s="57">
        <v>14.227180175334443</v>
      </c>
      <c r="BU60" s="57">
        <v>8.6861324198003622</v>
      </c>
      <c r="BV60" s="57">
        <v>5.8583942421179369</v>
      </c>
      <c r="BW60" s="57">
        <v>2.7915149599994304</v>
      </c>
      <c r="BX60" s="57">
        <v>12.282750797527186</v>
      </c>
      <c r="BY60" s="57">
        <v>24.068504980710514</v>
      </c>
      <c r="BZ60" s="57">
        <v>23.752631778219978</v>
      </c>
      <c r="CA60" s="57">
        <v>25.989972646626036</v>
      </c>
      <c r="CB60" s="57">
        <v>41.901502668373844</v>
      </c>
      <c r="CC60" s="57">
        <v>27.484626787586141</v>
      </c>
      <c r="CD60" s="57">
        <v>10.263497926852928</v>
      </c>
      <c r="CE60" s="57">
        <v>45.767999322709983</v>
      </c>
      <c r="CF60" s="57">
        <v>25.203153320930483</v>
      </c>
      <c r="CG60" s="57">
        <v>35.422177120713627</v>
      </c>
      <c r="CH60" s="57">
        <v>90.060726557753995</v>
      </c>
      <c r="CI60" s="57">
        <v>18.584570305413138</v>
      </c>
      <c r="CJ60" s="57">
        <v>53.132416656521954</v>
      </c>
      <c r="CK60" s="57">
        <v>100.39423961784762</v>
      </c>
      <c r="CL60" s="57">
        <v>7.6995601647331879</v>
      </c>
      <c r="CM60" s="57">
        <v>45.578548640172478</v>
      </c>
      <c r="CN60" s="57">
        <v>37.51289153039199</v>
      </c>
      <c r="CO60" s="57">
        <v>38.57798709823652</v>
      </c>
      <c r="CP60" s="57">
        <v>39.319238731609474</v>
      </c>
      <c r="CQ60" s="57">
        <v>56.613821431767278</v>
      </c>
      <c r="CR60" s="57">
        <v>42.196881741363931</v>
      </c>
      <c r="CS60" s="57">
        <v>31.150679428254023</v>
      </c>
      <c r="CT60" s="57">
        <v>52.182698882826806</v>
      </c>
      <c r="CU60" s="57">
        <v>32.812003589661828</v>
      </c>
      <c r="CV60" s="57">
        <v>49.83363881826601</v>
      </c>
      <c r="CW60" s="57">
        <v>74.39070164818466</v>
      </c>
      <c r="CX60" s="57">
        <v>30.208968281979367</v>
      </c>
      <c r="CY60" s="57">
        <v>63.874095955068789</v>
      </c>
      <c r="CZ60" s="57">
        <v>106.42848817719552</v>
      </c>
      <c r="DA60" s="57">
        <v>15.993706037645406</v>
      </c>
      <c r="DB60" s="57">
        <v>56.758356263957246</v>
      </c>
      <c r="DC60" s="57">
        <v>1.3983902715898999</v>
      </c>
      <c r="DD60" s="57">
        <v>4.6282867787628357</v>
      </c>
      <c r="DE60" s="57">
        <v>11.802801302216203</v>
      </c>
      <c r="DF60" s="57">
        <v>-1.9078791233038794</v>
      </c>
      <c r="DG60" s="57">
        <v>2.9531351014789209</v>
      </c>
      <c r="DH60" s="57">
        <v>2.9531351014789875</v>
      </c>
      <c r="DI60" s="57">
        <v>2.9252773648645647</v>
      </c>
      <c r="DJ60" s="57">
        <v>7.3241700192756776</v>
      </c>
      <c r="DK60" s="57">
        <v>2.674608469880102</v>
      </c>
      <c r="DL60" s="57">
        <v>11.20797242173046</v>
      </c>
      <c r="DM60" s="57">
        <v>-1.6467110334497215</v>
      </c>
      <c r="DN60" s="57">
        <v>4.9410897504488016</v>
      </c>
      <c r="DO60" s="57">
        <v>3.1859616182023709</v>
      </c>
      <c r="DP60" s="57">
        <v>6.4318975552968505</v>
      </c>
      <c r="DQ60" s="57">
        <v>6.4011585807385751</v>
      </c>
      <c r="DR60" s="57">
        <v>1.6963912455976171</v>
      </c>
      <c r="DS60" s="57">
        <v>5.1165087087690519</v>
      </c>
      <c r="DT60" s="57">
        <v>13.865482065564215</v>
      </c>
      <c r="DU60" s="57">
        <v>8.6729435636112129</v>
      </c>
      <c r="DV60" s="57">
        <v>5.5548169503929268</v>
      </c>
      <c r="DW60" s="57">
        <v>3.4157368713197744</v>
      </c>
      <c r="DX60" s="57">
        <v>11.869242878218934</v>
      </c>
      <c r="DY60" s="57">
        <v>15.36688761839622</v>
      </c>
      <c r="DZ60" s="57">
        <v>15.639150323834073</v>
      </c>
      <c r="EA60" s="57">
        <v>17.242197903201628</v>
      </c>
      <c r="EB60" s="57">
        <v>30.090390580707705</v>
      </c>
      <c r="EC60" s="57">
        <v>24.684342809106873</v>
      </c>
      <c r="ED60" s="57">
        <v>4.9211317006709665</v>
      </c>
      <c r="EE60" s="57">
        <v>29.426506326238687</v>
      </c>
      <c r="EF60" s="57">
        <v>14.227401894274072</v>
      </c>
      <c r="EG60" s="57">
        <v>24.120468468025447</v>
      </c>
      <c r="EH60" s="57">
        <v>67.465254323118913</v>
      </c>
      <c r="EI60" s="57">
        <v>11.960084622571475</v>
      </c>
      <c r="EJ60" s="57">
        <v>37.787461727489038</v>
      </c>
      <c r="EK60" s="57">
        <v>60.198812479196604</v>
      </c>
      <c r="EL60" s="57">
        <v>12.225244928184974</v>
      </c>
      <c r="EM60" s="57">
        <v>34.619890034042953</v>
      </c>
      <c r="EN60" s="57">
        <v>27.139970279635662</v>
      </c>
      <c r="EO60" s="57">
        <v>27.972432269427717</v>
      </c>
      <c r="EP60" s="57">
        <v>27.990738570631237</v>
      </c>
      <c r="EQ60" s="57">
        <v>42.046186150577405</v>
      </c>
      <c r="ER60" s="57">
        <v>37.121250997888097</v>
      </c>
      <c r="ES60" s="57">
        <v>22.814705750173836</v>
      </c>
      <c r="ET60" s="57">
        <v>33.43757375548433</v>
      </c>
      <c r="EU60" s="57">
        <v>23.409056964084328</v>
      </c>
      <c r="EV60" s="57">
        <v>35.539244923654742</v>
      </c>
      <c r="EW60" s="57">
        <v>52.388803487782589</v>
      </c>
      <c r="EX60" s="57">
        <v>22.227008734405707</v>
      </c>
      <c r="EY60" s="57">
        <v>43.787383275990209</v>
      </c>
      <c r="EZ60" s="57">
        <v>63.549090807770583</v>
      </c>
      <c r="FA60" s="57">
        <v>19.686637945269659</v>
      </c>
      <c r="FB60" s="57">
        <v>43.136519882495115</v>
      </c>
      <c r="FC60" s="63">
        <v>1.8457621312091037</v>
      </c>
      <c r="FD60" s="63">
        <v>-8.6946032057041739E-2</v>
      </c>
      <c r="FE60" s="63">
        <v>0.92772583748701076</v>
      </c>
      <c r="FF60" s="63">
        <v>7.1209666791893764E-2</v>
      </c>
      <c r="FG60" s="63">
        <v>2.7577516034309664</v>
      </c>
      <c r="FH60" s="60">
        <v>2.7577516034309375</v>
      </c>
      <c r="FI60" s="60"/>
      <c r="FJ60" s="60">
        <v>0.51655695378096689</v>
      </c>
      <c r="FK60" s="60">
        <v>8.3538891708262092E-2</v>
      </c>
      <c r="FL60" s="60">
        <v>8.0963665010879052E-2</v>
      </c>
      <c r="FM60" s="60">
        <v>-0.41567972596708302</v>
      </c>
      <c r="FN60" s="60">
        <v>0.28755127348370713</v>
      </c>
      <c r="FO60" s="60">
        <v>0.17638603076665357</v>
      </c>
      <c r="FP60" s="60">
        <v>1.7171584145282227E-2</v>
      </c>
      <c r="FQ60" s="60">
        <v>2.619394191653221E-2</v>
      </c>
      <c r="FR60" s="60">
        <v>0.11248524411559915</v>
      </c>
      <c r="FS60" s="60">
        <v>5.7924432411881617E-2</v>
      </c>
      <c r="FT60" s="60">
        <v>1.1373946848807015</v>
      </c>
      <c r="FU60" s="60">
        <v>0.61182827969156683</v>
      </c>
      <c r="FV60" s="60">
        <v>6.5436347485988144E-2</v>
      </c>
      <c r="FW60" s="60">
        <v>23.347131401343081</v>
      </c>
      <c r="FX60" s="60"/>
      <c r="FY60" s="60">
        <v>4.5840810035328943</v>
      </c>
      <c r="FZ60" s="60">
        <v>1.6813844262024855</v>
      </c>
      <c r="GA60" s="60">
        <v>0.33746346061557825</v>
      </c>
      <c r="GB60" s="60">
        <v>3.2288181173366639</v>
      </c>
      <c r="GC60" s="60">
        <v>2.8700520067994004</v>
      </c>
      <c r="GD60" s="60">
        <v>5.1981094601509392</v>
      </c>
      <c r="GE60" s="60">
        <v>5.8757844668451173E-2</v>
      </c>
      <c r="GF60" s="60">
        <v>0.55572498604730813</v>
      </c>
      <c r="GG60" s="60">
        <v>1.4270382033479367</v>
      </c>
      <c r="GH60" s="60">
        <v>0.24924982374452095</v>
      </c>
      <c r="GI60" s="60">
        <v>2.7560348700168986</v>
      </c>
      <c r="GJ60" s="60">
        <v>0.22353381816446208</v>
      </c>
      <c r="GK60" s="60">
        <v>0.17688338071553988</v>
      </c>
      <c r="GL60" s="60">
        <v>0.79705946965295438</v>
      </c>
      <c r="GM60" s="60">
        <v>0.71846008423229601</v>
      </c>
      <c r="GN60" s="60">
        <v>0.8702497798224953</v>
      </c>
      <c r="GO60" s="60">
        <v>-7.1892958671708251E-2</v>
      </c>
      <c r="GP60" s="60">
        <v>2.3138763750360374</v>
      </c>
      <c r="GQ60" s="60">
        <v>2.3135855361093585</v>
      </c>
      <c r="GR60" s="60"/>
      <c r="GS60" s="60">
        <v>0.48652441343195146</v>
      </c>
      <c r="GT60" s="60">
        <v>0.11741910368868232</v>
      </c>
      <c r="GU60" s="60">
        <v>6.064690009469316E-2</v>
      </c>
      <c r="GV60" s="60">
        <v>-0.96828464339528841</v>
      </c>
      <c r="GW60" s="60">
        <v>0.3022543545863845</v>
      </c>
      <c r="GX60" s="60">
        <v>0.24186578177473425</v>
      </c>
      <c r="GY60" s="60">
        <v>1.6068850700887882E-2</v>
      </c>
      <c r="GZ60" s="60">
        <v>3.1119765158280795E-2</v>
      </c>
      <c r="HA60" s="60">
        <v>0.150625789257049</v>
      </c>
      <c r="HB60" s="60">
        <v>7.0268162859618372E-2</v>
      </c>
      <c r="HC60" s="60">
        <v>1.1445264812620235</v>
      </c>
      <c r="HD60" s="60">
        <v>0.5982342972166832</v>
      </c>
      <c r="HE60" s="60">
        <v>6.2316279473657837E-2</v>
      </c>
      <c r="HF60" s="43">
        <v>14.65679939866874</v>
      </c>
      <c r="HG60" s="43"/>
      <c r="HH60" s="43">
        <v>2.8501458654699996</v>
      </c>
      <c r="HI60" s="43">
        <v>1.1805805127604168</v>
      </c>
      <c r="HJ60" s="43">
        <v>0.25274867561078879</v>
      </c>
      <c r="HK60" s="43">
        <v>1.464157627140215</v>
      </c>
      <c r="HL60" s="43">
        <v>1.9865076998033069</v>
      </c>
      <c r="HM60" s="43">
        <v>2.9017507318616249</v>
      </c>
      <c r="HN60" s="64">
        <v>3.9511661655252099E-2</v>
      </c>
      <c r="HO60" s="43">
        <v>0.47994786738645767</v>
      </c>
      <c r="HP60" s="43">
        <v>0.91137301869035237</v>
      </c>
      <c r="HQ60" s="43">
        <v>0.22064141150924663</v>
      </c>
      <c r="HR60" s="43">
        <v>1.8595872774359867</v>
      </c>
      <c r="HS60" s="43">
        <v>0.36709023569513954</v>
      </c>
      <c r="HT60" s="43">
        <v>0.14275681364995524</v>
      </c>
      <c r="HU60" s="65">
        <v>20637</v>
      </c>
      <c r="HV60" s="65">
        <v>78091</v>
      </c>
      <c r="HW60" s="57">
        <v>8.4274680817527425</v>
      </c>
      <c r="HX60" s="57">
        <v>2.7459081100994709</v>
      </c>
      <c r="HY60" s="65">
        <v>68306</v>
      </c>
      <c r="HZ60" s="65">
        <v>287066</v>
      </c>
      <c r="IA60" s="57">
        <v>27.438944756432026</v>
      </c>
      <c r="IB60" s="57">
        <v>32.733165952291785</v>
      </c>
    </row>
    <row r="61" spans="1:236" x14ac:dyDescent="0.25">
      <c r="A61" s="41">
        <v>2022</v>
      </c>
      <c r="B61" s="30" t="s">
        <v>165</v>
      </c>
      <c r="C61" s="57">
        <v>100.73898736972717</v>
      </c>
      <c r="D61" s="57">
        <v>92.939329713860758</v>
      </c>
      <c r="E61" s="57">
        <v>94.043098345341932</v>
      </c>
      <c r="F61" s="57">
        <v>84.987123656211764</v>
      </c>
      <c r="G61" s="57">
        <v>97.78636740518138</v>
      </c>
      <c r="H61" s="57">
        <v>97.78636740518138</v>
      </c>
      <c r="I61" s="57">
        <v>98.068830555335566</v>
      </c>
      <c r="J61" s="57">
        <v>99.507163258732888</v>
      </c>
      <c r="K61" s="57">
        <v>99.233303315283877</v>
      </c>
      <c r="L61" s="57">
        <v>111.90011564841691</v>
      </c>
      <c r="M61" s="57">
        <v>98.535843880078559</v>
      </c>
      <c r="N61" s="57">
        <v>104.93835924374719</v>
      </c>
      <c r="O61" s="57">
        <v>94.535611027170162</v>
      </c>
      <c r="P61" s="57">
        <v>92.379390696470182</v>
      </c>
      <c r="Q61" s="57">
        <v>106.43488013458573</v>
      </c>
      <c r="R61" s="57">
        <v>94.157205814343854</v>
      </c>
      <c r="S61" s="57">
        <v>82.490650138948425</v>
      </c>
      <c r="T61" s="57">
        <v>86.526967510711501</v>
      </c>
      <c r="U61" s="57">
        <v>112.77000436597555</v>
      </c>
      <c r="V61" s="57">
        <v>91.702928782479347</v>
      </c>
      <c r="W61" s="57">
        <v>105.37289351453778</v>
      </c>
      <c r="X61" s="57">
        <v>121.95422804361175</v>
      </c>
      <c r="Y61" s="58">
        <v>118.98084118667676</v>
      </c>
      <c r="Z61" s="58">
        <v>120.14739889351699</v>
      </c>
      <c r="AA61" s="58">
        <v>132.0351406866574</v>
      </c>
      <c r="AB61" s="58">
        <v>133.58533352832359</v>
      </c>
      <c r="AC61" s="58">
        <v>131.41099532859604</v>
      </c>
      <c r="AD61" s="58">
        <v>108.2999148408901</v>
      </c>
      <c r="AE61" s="58">
        <v>142.24694794189332</v>
      </c>
      <c r="AF61" s="58">
        <v>114.35555085579627</v>
      </c>
      <c r="AG61" s="58">
        <v>123.89695914663336</v>
      </c>
      <c r="AH61" s="58">
        <v>208.01114553021901</v>
      </c>
      <c r="AI61" s="58">
        <v>116.86050345584933</v>
      </c>
      <c r="AJ61" s="58">
        <v>81.805546306208285</v>
      </c>
      <c r="AK61" s="58">
        <v>112.84858034732299</v>
      </c>
      <c r="AL61" s="58">
        <v>118.22106928896294</v>
      </c>
      <c r="AM61" s="58">
        <v>128.34627277533218</v>
      </c>
      <c r="AN61" s="59">
        <v>138.62361418588341</v>
      </c>
      <c r="AO61" s="59">
        <v>144.33283654213551</v>
      </c>
      <c r="AP61" s="59">
        <v>156.7042980163842</v>
      </c>
      <c r="AQ61" s="59">
        <v>159.35718800085309</v>
      </c>
      <c r="AR61" s="59">
        <v>159.46048527606376</v>
      </c>
      <c r="AS61" s="59">
        <v>140.99271236694858</v>
      </c>
      <c r="AT61" s="59">
        <v>146.32954114088292</v>
      </c>
      <c r="AU61" s="59">
        <v>116.10391964106137</v>
      </c>
      <c r="AV61" s="59">
        <v>148.0497905707733</v>
      </c>
      <c r="AW61" s="59">
        <v>169.23340886900215</v>
      </c>
      <c r="AX61" s="59">
        <v>139.34950789743323</v>
      </c>
      <c r="AY61" s="59">
        <v>94.216907830331365</v>
      </c>
      <c r="AZ61" s="59">
        <v>117.66599259965447</v>
      </c>
      <c r="BA61" s="59">
        <v>138.8740824856992</v>
      </c>
      <c r="BB61" s="59">
        <v>156.08297057392454</v>
      </c>
      <c r="BC61" s="57">
        <v>3.2499990013433733</v>
      </c>
      <c r="BD61" s="57">
        <v>2.3048220696778809</v>
      </c>
      <c r="BE61" s="57">
        <v>15.492128300358443</v>
      </c>
      <c r="BF61" s="57">
        <v>3.6455657974549638</v>
      </c>
      <c r="BG61" s="57">
        <v>4.1085135527087591</v>
      </c>
      <c r="BH61" s="57">
        <v>4.1085135527087591</v>
      </c>
      <c r="BI61" s="57">
        <v>4.1865506013022191</v>
      </c>
      <c r="BJ61" s="57">
        <v>8.4592524407459457</v>
      </c>
      <c r="BK61" s="57">
        <v>3.2629875145447684</v>
      </c>
      <c r="BL61" s="57">
        <v>12.760596314970396</v>
      </c>
      <c r="BM61" s="57">
        <v>-0.21119812288569184</v>
      </c>
      <c r="BN61" s="57">
        <v>5.1348916599497363</v>
      </c>
      <c r="BO61" s="57">
        <v>3.1297147264784275</v>
      </c>
      <c r="BP61" s="57">
        <v>4.20560747663552</v>
      </c>
      <c r="BQ61" s="57">
        <v>8.1481481481481488</v>
      </c>
      <c r="BR61" s="57">
        <v>2.2195709600915547</v>
      </c>
      <c r="BS61" s="57">
        <v>8.888334479190064</v>
      </c>
      <c r="BT61" s="57">
        <v>16.521733968094644</v>
      </c>
      <c r="BU61" s="57">
        <v>8.5171488976886209</v>
      </c>
      <c r="BV61" s="57">
        <v>8.8491302805598018</v>
      </c>
      <c r="BW61" s="57">
        <v>4.1479262323662613</v>
      </c>
      <c r="BX61" s="57">
        <v>13.582863320303851</v>
      </c>
      <c r="BY61" s="57">
        <v>35.871098544360166</v>
      </c>
      <c r="BZ61" s="57">
        <v>32.225772142157624</v>
      </c>
      <c r="CA61" s="57">
        <v>63.674700982053608</v>
      </c>
      <c r="CB61" s="57">
        <v>73.660526523608212</v>
      </c>
      <c r="CC61" s="57">
        <v>57.443880919203053</v>
      </c>
      <c r="CD61" s="57">
        <v>10.013097126690496</v>
      </c>
      <c r="CE61" s="57">
        <v>36.713938099493525</v>
      </c>
      <c r="CF61" s="57">
        <v>53.193843531376132</v>
      </c>
      <c r="CG61" s="57">
        <v>49.248472582461233</v>
      </c>
      <c r="CH61" s="57">
        <v>78.908073258067432</v>
      </c>
      <c r="CI61" s="57">
        <v>24.898443287637463</v>
      </c>
      <c r="CJ61" s="57">
        <v>38.896832747275731</v>
      </c>
      <c r="CK61" s="57">
        <v>66.960201914879477</v>
      </c>
      <c r="CL61" s="57">
        <v>13.385432805670149</v>
      </c>
      <c r="CM61" s="57">
        <v>70.354050214071322</v>
      </c>
      <c r="CN61" s="57">
        <v>49.731848499217747</v>
      </c>
      <c r="CO61" s="57">
        <v>47.389421244400779</v>
      </c>
      <c r="CP61" s="57">
        <v>82.155134686012076</v>
      </c>
      <c r="CQ61" s="57">
        <v>93.026490066386188</v>
      </c>
      <c r="CR61" s="57">
        <v>77.288744101667547</v>
      </c>
      <c r="CS61" s="57">
        <v>28.593873830157811</v>
      </c>
      <c r="CT61" s="57">
        <v>43.107269794390547</v>
      </c>
      <c r="CU61" s="57">
        <v>62.161841148544042</v>
      </c>
      <c r="CV61" s="57">
        <v>66.140730934610772</v>
      </c>
      <c r="CW61" s="57">
        <v>68.262517840777306</v>
      </c>
      <c r="CX61" s="57">
        <v>37.975401288731291</v>
      </c>
      <c r="CY61" s="57">
        <v>48.845882296736498</v>
      </c>
      <c r="CZ61" s="57">
        <v>72.665843539143069</v>
      </c>
      <c r="DA61" s="57">
        <v>22.676979531846019</v>
      </c>
      <c r="DB61" s="57">
        <v>85.136114390459824</v>
      </c>
      <c r="DC61" s="57">
        <v>1.7683558218726469</v>
      </c>
      <c r="DD61" s="57">
        <v>4.1629478157593214</v>
      </c>
      <c r="DE61" s="57">
        <v>12.524216636329722</v>
      </c>
      <c r="DF61" s="57">
        <v>-0.85533460108765391</v>
      </c>
      <c r="DG61" s="57">
        <v>3.1833515932548462</v>
      </c>
      <c r="DH61" s="57">
        <v>3.1833515932549128</v>
      </c>
      <c r="DI61" s="57">
        <v>3.1765074316345787</v>
      </c>
      <c r="DJ61" s="57">
        <v>7.5522370843835063</v>
      </c>
      <c r="DK61" s="57">
        <v>2.7927970064758778</v>
      </c>
      <c r="DL61" s="57">
        <v>11.522427513429978</v>
      </c>
      <c r="DM61" s="57">
        <v>-1.3623191555034331</v>
      </c>
      <c r="DN61" s="57">
        <v>4.9799433470846477</v>
      </c>
      <c r="DO61" s="57">
        <v>3.1747058970776454</v>
      </c>
      <c r="DP61" s="57">
        <v>5.9878844361602956</v>
      </c>
      <c r="DQ61" s="57">
        <v>6.7551963048498864</v>
      </c>
      <c r="DR61" s="57">
        <v>1.8004457091981729</v>
      </c>
      <c r="DS61" s="57">
        <v>5.8456028729095832</v>
      </c>
      <c r="DT61" s="57">
        <v>14.394293875200216</v>
      </c>
      <c r="DU61" s="57">
        <v>8.6414432955870701</v>
      </c>
      <c r="DV61" s="57">
        <v>6.2060525083230011</v>
      </c>
      <c r="DW61" s="57">
        <v>3.5604202782818506</v>
      </c>
      <c r="DX61" s="57">
        <v>12.212921212386929</v>
      </c>
      <c r="DY61" s="57">
        <v>19.110708650739451</v>
      </c>
      <c r="DZ61" s="57">
        <v>18.760459118609397</v>
      </c>
      <c r="EA61" s="57">
        <v>25.322251142988961</v>
      </c>
      <c r="EB61" s="57">
        <v>36.944233099456603</v>
      </c>
      <c r="EC61" s="57">
        <v>30.069814701499475</v>
      </c>
      <c r="ED61" s="57">
        <v>5.9209706219377711</v>
      </c>
      <c r="EE61" s="57">
        <v>30.863414451274849</v>
      </c>
      <c r="EF61" s="57">
        <v>20.457925784353883</v>
      </c>
      <c r="EG61" s="57">
        <v>28.548914165368622</v>
      </c>
      <c r="EH61" s="57">
        <v>69.65792129448873</v>
      </c>
      <c r="EI61" s="57">
        <v>14.2770033422557</v>
      </c>
      <c r="EJ61" s="57">
        <v>37.979144380447892</v>
      </c>
      <c r="EK61" s="57">
        <v>61.670504347957092</v>
      </c>
      <c r="EL61" s="57">
        <v>12.460618509008615</v>
      </c>
      <c r="EM61" s="57">
        <v>41.518265983866939</v>
      </c>
      <c r="EN61" s="57">
        <v>31.359365023982512</v>
      </c>
      <c r="EO61" s="57">
        <v>31.702303421118394</v>
      </c>
      <c r="EP61" s="57">
        <v>37.444977866108054</v>
      </c>
      <c r="EQ61" s="57">
        <v>50.144543090400731</v>
      </c>
      <c r="ER61" s="57">
        <v>43.756115952795163</v>
      </c>
      <c r="ES61" s="57">
        <v>23.995843590010967</v>
      </c>
      <c r="ET61" s="57">
        <v>35.352715889078645</v>
      </c>
      <c r="EU61" s="57">
        <v>29.710325180120311</v>
      </c>
      <c r="EV61" s="57">
        <v>40.983991931786569</v>
      </c>
      <c r="EW61" s="57">
        <v>55.346136908475032</v>
      </c>
      <c r="EX61" s="57">
        <v>25.082102874719215</v>
      </c>
      <c r="EY61" s="57">
        <v>44.668712069268544</v>
      </c>
      <c r="EZ61" s="57">
        <v>65.546853717300536</v>
      </c>
      <c r="FA61" s="57">
        <v>20.297907474103873</v>
      </c>
      <c r="FB61" s="57">
        <v>51.285682346588743</v>
      </c>
      <c r="FC61" s="63">
        <v>2.1498719068854362</v>
      </c>
      <c r="FD61" s="63">
        <v>0.32491687865957181</v>
      </c>
      <c r="FE61" s="63">
        <v>1.0908020802960767</v>
      </c>
      <c r="FF61" s="63">
        <v>8.3461015405949773E-2</v>
      </c>
      <c r="FG61" s="63">
        <v>3.6490518812470345</v>
      </c>
      <c r="FH61" s="60">
        <v>3.6490518812469896</v>
      </c>
      <c r="FI61" s="60"/>
      <c r="FJ61" s="60">
        <v>0.63202380804058167</v>
      </c>
      <c r="FK61" s="60">
        <v>0.13166587211844322</v>
      </c>
      <c r="FL61" s="60">
        <v>0.13932695679195434</v>
      </c>
      <c r="FM61" s="60">
        <v>-0.24778721386822947</v>
      </c>
      <c r="FN61" s="60">
        <v>0.31645658590207809</v>
      </c>
      <c r="FO61" s="60">
        <v>0.24624147788348436</v>
      </c>
      <c r="FP61" s="60">
        <v>1.0519332495360025E-2</v>
      </c>
      <c r="FQ61" s="60">
        <v>4.1785126301013421E-2</v>
      </c>
      <c r="FR61" s="60">
        <v>0.23297353531342793</v>
      </c>
      <c r="FS61" s="60">
        <v>0.11288727263237532</v>
      </c>
      <c r="FT61" s="60">
        <v>1.3059804482146049</v>
      </c>
      <c r="FU61" s="60">
        <v>0.62741839209092864</v>
      </c>
      <c r="FV61" s="60">
        <v>9.956028733096732E-2</v>
      </c>
      <c r="FW61" s="60">
        <v>34.774508991375335</v>
      </c>
      <c r="FX61" s="60"/>
      <c r="FY61" s="60">
        <v>10.556811047149411</v>
      </c>
      <c r="FZ61" s="60">
        <v>2.3968591110044417</v>
      </c>
      <c r="GA61" s="60">
        <v>0.62586993023802828</v>
      </c>
      <c r="GB61" s="60">
        <v>3.3167753910665549</v>
      </c>
      <c r="GC61" s="60">
        <v>2.7030034751280816</v>
      </c>
      <c r="GD61" s="60">
        <v>9.2225914270904941</v>
      </c>
      <c r="GE61" s="60">
        <v>7.7055230140348388E-2</v>
      </c>
      <c r="GF61" s="60">
        <v>0.59627565496956503</v>
      </c>
      <c r="GG61" s="60">
        <v>1.8595908919752977</v>
      </c>
      <c r="GH61" s="60">
        <v>0.20939995823474877</v>
      </c>
      <c r="GI61" s="60">
        <v>2.4995307759457006</v>
      </c>
      <c r="GJ61" s="60">
        <v>0.40154181087858504</v>
      </c>
      <c r="GK61" s="60">
        <v>0.30920428755407453</v>
      </c>
      <c r="GL61" s="60">
        <v>1.0478045221659125</v>
      </c>
      <c r="GM61" s="60">
        <v>0.69982756620384778</v>
      </c>
      <c r="GN61" s="60">
        <v>0.87252423844085425</v>
      </c>
      <c r="GO61" s="60">
        <v>-4.4952835344622438E-2</v>
      </c>
      <c r="GP61" s="60">
        <v>2.5752034914659925</v>
      </c>
      <c r="GQ61" s="60">
        <v>2.5749706615608075</v>
      </c>
      <c r="GR61" s="60"/>
      <c r="GS61" s="60">
        <v>0.52649391288598135</v>
      </c>
      <c r="GT61" s="60">
        <v>0.12020397546953498</v>
      </c>
      <c r="GU61" s="60">
        <v>7.5856832822876044E-2</v>
      </c>
      <c r="GV61" s="60">
        <v>-0.85322052505645052</v>
      </c>
      <c r="GW61" s="60">
        <v>0.30395944124530822</v>
      </c>
      <c r="GX61" s="60">
        <v>0.25396733074518346</v>
      </c>
      <c r="GY61" s="60">
        <v>1.4959321409430177E-2</v>
      </c>
      <c r="GZ61" s="60">
        <v>3.3236468968033561E-2</v>
      </c>
      <c r="HA61" s="60">
        <v>0.16712944458006831</v>
      </c>
      <c r="HB61" s="60">
        <v>7.8740227531763338E-2</v>
      </c>
      <c r="HC61" s="60">
        <v>1.1720145527105197</v>
      </c>
      <c r="HD61" s="60">
        <v>0.61191005663875075</v>
      </c>
      <c r="HE61" s="60">
        <v>6.9719621609807991E-2</v>
      </c>
      <c r="HF61" s="43">
        <v>18.37720298083709</v>
      </c>
      <c r="HG61" s="43"/>
      <c r="HH61" s="43">
        <v>4.3035780126396608</v>
      </c>
      <c r="HI61" s="43">
        <v>1.3988814673854373</v>
      </c>
      <c r="HJ61" s="43">
        <v>0.32024659195911576</v>
      </c>
      <c r="HK61" s="43">
        <v>1.7972085778104687</v>
      </c>
      <c r="HL61" s="43">
        <v>2.1175824908475551</v>
      </c>
      <c r="HM61" s="43">
        <v>4.0560517916848298</v>
      </c>
      <c r="HN61" s="64">
        <v>4.6371565948506971E-2</v>
      </c>
      <c r="HO61" s="43">
        <v>0.50124887072351565</v>
      </c>
      <c r="HP61" s="43">
        <v>1.0830797248032378</v>
      </c>
      <c r="HQ61" s="43">
        <v>0.21861714806972604</v>
      </c>
      <c r="HR61" s="43">
        <v>1.983381907606846</v>
      </c>
      <c r="HS61" s="43">
        <v>0.37778913542022147</v>
      </c>
      <c r="HT61" s="43">
        <v>0.1731656959379701</v>
      </c>
      <c r="HU61" s="65">
        <v>22435</v>
      </c>
      <c r="HV61" s="65">
        <v>100526</v>
      </c>
      <c r="HW61" s="57">
        <v>52.45311225876597</v>
      </c>
      <c r="HX61" s="57">
        <v>10.809082892416221</v>
      </c>
      <c r="HY61" s="65">
        <v>69886</v>
      </c>
      <c r="HZ61" s="65">
        <v>356952</v>
      </c>
      <c r="IA61" s="57">
        <v>51.255302571205959</v>
      </c>
      <c r="IB61" s="57">
        <v>35.993629918049955</v>
      </c>
    </row>
    <row r="62" spans="1:236" x14ac:dyDescent="0.25">
      <c r="A62" s="41">
        <v>2022</v>
      </c>
      <c r="B62" s="30" t="s">
        <v>166</v>
      </c>
      <c r="C62" s="57">
        <v>101.32537421684211</v>
      </c>
      <c r="D62" s="57">
        <v>94.415204131341241</v>
      </c>
      <c r="E62" s="57">
        <v>96.230854000503669</v>
      </c>
      <c r="F62" s="57">
        <v>83.955401748454136</v>
      </c>
      <c r="G62" s="57">
        <v>98.69193908369995</v>
      </c>
      <c r="H62" s="57">
        <v>98.691939083699978</v>
      </c>
      <c r="I62" s="57">
        <v>99.040343076699799</v>
      </c>
      <c r="J62" s="57">
        <v>100.34839388913086</v>
      </c>
      <c r="K62" s="57">
        <v>99.489464380282968</v>
      </c>
      <c r="L62" s="57">
        <v>113.00880371101407</v>
      </c>
      <c r="M62" s="57">
        <v>99.325643066931121</v>
      </c>
      <c r="N62" s="57">
        <v>106.28712051300253</v>
      </c>
      <c r="O62" s="57">
        <v>94.659096404963492</v>
      </c>
      <c r="P62" s="57">
        <v>92.690083714507637</v>
      </c>
      <c r="Q62" s="57">
        <v>106.60311229496706</v>
      </c>
      <c r="R62" s="57">
        <v>94.952003979403315</v>
      </c>
      <c r="S62" s="57">
        <v>83.025792644520322</v>
      </c>
      <c r="T62" s="57">
        <v>89.334134200669638</v>
      </c>
      <c r="U62" s="57">
        <v>112.78008096243796</v>
      </c>
      <c r="V62" s="57">
        <v>91.140679065861889</v>
      </c>
      <c r="W62" s="57">
        <v>106.17397484155937</v>
      </c>
      <c r="X62" s="57">
        <v>123.51285450031877</v>
      </c>
      <c r="Y62" s="58">
        <v>122.37786224663863</v>
      </c>
      <c r="Z62" s="58">
        <v>125.01503705535255</v>
      </c>
      <c r="AA62" s="58">
        <v>119.55711383837375</v>
      </c>
      <c r="AB62" s="58">
        <v>143.48620624446403</v>
      </c>
      <c r="AC62" s="58">
        <v>133.40642765571789</v>
      </c>
      <c r="AD62" s="58">
        <v>111.67720296382785</v>
      </c>
      <c r="AE62" s="58">
        <v>176.56899683922592</v>
      </c>
      <c r="AF62" s="58">
        <v>111.96403738094666</v>
      </c>
      <c r="AG62" s="58">
        <v>128.2424906865923</v>
      </c>
      <c r="AH62" s="58">
        <v>274.28612827159486</v>
      </c>
      <c r="AI62" s="58">
        <v>131.32228307422994</v>
      </c>
      <c r="AJ62" s="58">
        <v>90.308009652368696</v>
      </c>
      <c r="AK62" s="58">
        <v>131.61457699402519</v>
      </c>
      <c r="AL62" s="58">
        <v>120.52129109858724</v>
      </c>
      <c r="AM62" s="58">
        <v>110.13529776491184</v>
      </c>
      <c r="AN62" s="59">
        <v>141.88389259101427</v>
      </c>
      <c r="AO62" s="59">
        <v>148.90041242027468</v>
      </c>
      <c r="AP62" s="59">
        <v>143.20678131897421</v>
      </c>
      <c r="AQ62" s="59">
        <v>172.92568218795458</v>
      </c>
      <c r="AR62" s="59">
        <v>163.69894224528448</v>
      </c>
      <c r="AS62" s="59">
        <v>144.27999286026764</v>
      </c>
      <c r="AT62" s="59">
        <v>178.05295566277135</v>
      </c>
      <c r="AU62" s="59">
        <v>114.1948123836124</v>
      </c>
      <c r="AV62" s="59">
        <v>155.05986288079794</v>
      </c>
      <c r="AW62" s="59">
        <v>215.65291065652951</v>
      </c>
      <c r="AX62" s="59">
        <v>156.4826302332294</v>
      </c>
      <c r="AY62" s="59">
        <v>105.06447047972705</v>
      </c>
      <c r="AZ62" s="59">
        <v>133.60907846468356</v>
      </c>
      <c r="BA62" s="59">
        <v>142.38454420016507</v>
      </c>
      <c r="BB62" s="59">
        <v>134.72780611231389</v>
      </c>
      <c r="BC62" s="57">
        <v>4.232345831101858</v>
      </c>
      <c r="BD62" s="57">
        <v>3.7951405376533964</v>
      </c>
      <c r="BE62" s="57">
        <v>16.184656550386034</v>
      </c>
      <c r="BF62" s="57">
        <v>5.4744708580251267</v>
      </c>
      <c r="BG62" s="57">
        <v>5.2201440244497244</v>
      </c>
      <c r="BH62" s="57">
        <v>5.220144024449791</v>
      </c>
      <c r="BI62" s="57">
        <v>5.4013241205261853</v>
      </c>
      <c r="BJ62" s="57">
        <v>9.7330902103700101</v>
      </c>
      <c r="BK62" s="57">
        <v>3.9266791544793955</v>
      </c>
      <c r="BL62" s="57">
        <v>12.763599452491526</v>
      </c>
      <c r="BM62" s="57">
        <v>1.3373452637637007</v>
      </c>
      <c r="BN62" s="57">
        <v>6.2443824211173782</v>
      </c>
      <c r="BO62" s="57">
        <v>2.9874804318292592</v>
      </c>
      <c r="BP62" s="57">
        <v>4.5560747663551338</v>
      </c>
      <c r="BQ62" s="57">
        <v>7.4011299435028377</v>
      </c>
      <c r="BR62" s="57">
        <v>3.2602526516836594</v>
      </c>
      <c r="BS62" s="57">
        <v>9.1901249287125388</v>
      </c>
      <c r="BT62" s="57">
        <v>18.656535464782785</v>
      </c>
      <c r="BU62" s="57">
        <v>8.0147792018732353</v>
      </c>
      <c r="BV62" s="57">
        <v>7.0538311297136502</v>
      </c>
      <c r="BW62" s="57">
        <v>3.1454148032955098</v>
      </c>
      <c r="BX62" s="57">
        <v>13.129981983647632</v>
      </c>
      <c r="BY62" s="57">
        <v>17.860768632094825</v>
      </c>
      <c r="BZ62" s="57">
        <v>17.96426825506714</v>
      </c>
      <c r="CA62" s="57">
        <v>5.2918840245255616</v>
      </c>
      <c r="CB62" s="57">
        <v>29.299022903746042</v>
      </c>
      <c r="CC62" s="57">
        <v>12.694204558351796</v>
      </c>
      <c r="CD62" s="57">
        <v>13.028540283997913</v>
      </c>
      <c r="CE62" s="57">
        <v>50.796767492224106</v>
      </c>
      <c r="CF62" s="57">
        <v>17.370615536675448</v>
      </c>
      <c r="CG62" s="57">
        <v>22.162099450822701</v>
      </c>
      <c r="CH62" s="57">
        <v>111.88463134933006</v>
      </c>
      <c r="CI62" s="57">
        <v>17.707174686340842</v>
      </c>
      <c r="CJ62" s="57">
        <v>23.910078585156015</v>
      </c>
      <c r="CK62" s="57">
        <v>41.026610307719793</v>
      </c>
      <c r="CL62" s="57">
        <v>4.2423993018020356</v>
      </c>
      <c r="CM62" s="57">
        <v>18.344090235641186</v>
      </c>
      <c r="CN62" s="57">
        <v>29.417855137198302</v>
      </c>
      <c r="CO62" s="57">
        <v>30.390197225908565</v>
      </c>
      <c r="CP62" s="57">
        <v>17.698590583535136</v>
      </c>
      <c r="CQ62" s="57">
        <v>44.155964334488786</v>
      </c>
      <c r="CR62" s="57">
        <v>27.499796236851171</v>
      </c>
      <c r="CS62" s="57">
        <v>31.339701705700062</v>
      </c>
      <c r="CT62" s="57">
        <v>53.871093967967496</v>
      </c>
      <c r="CU62" s="57">
        <v>24.584109071833836</v>
      </c>
      <c r="CV62" s="57">
        <v>36.588636647191677</v>
      </c>
      <c r="CW62" s="57">
        <v>91.614996995071408</v>
      </c>
      <c r="CX62" s="57">
        <v>28.903334534799608</v>
      </c>
      <c r="CY62" s="57">
        <v>33.208472577152378</v>
      </c>
      <c r="CZ62" s="57">
        <v>41.614517684963225</v>
      </c>
      <c r="DA62" s="57">
        <v>13.091606062955986</v>
      </c>
      <c r="DB62" s="57">
        <v>28.892997626925254</v>
      </c>
      <c r="DC62" s="57">
        <v>2.1774395974634819</v>
      </c>
      <c r="DD62" s="57">
        <v>4.1015094664331286</v>
      </c>
      <c r="DE62" s="57">
        <v>13.131484751210841</v>
      </c>
      <c r="DF62" s="57">
        <v>0.12827308111460489</v>
      </c>
      <c r="DG62" s="57">
        <v>3.521368800475444</v>
      </c>
      <c r="DH62" s="57">
        <v>3.5213688004754884</v>
      </c>
      <c r="DI62" s="57">
        <v>3.5455201008923076</v>
      </c>
      <c r="DJ62" s="57">
        <v>7.9161244637601769</v>
      </c>
      <c r="DK62" s="57">
        <v>2.9818591284216822</v>
      </c>
      <c r="DL62" s="57">
        <v>11.73318156451888</v>
      </c>
      <c r="DM62" s="57">
        <v>-0.91867692201839102</v>
      </c>
      <c r="DN62" s="57">
        <v>5.1915055286882339</v>
      </c>
      <c r="DO62" s="57">
        <v>3.1434170710499698</v>
      </c>
      <c r="DP62" s="57">
        <v>5.7498057498057475</v>
      </c>
      <c r="DQ62" s="57">
        <v>6.8648130393096807</v>
      </c>
      <c r="DR62" s="57">
        <v>2.0422711342389155</v>
      </c>
      <c r="DS62" s="57">
        <v>6.3890559987265005</v>
      </c>
      <c r="DT62" s="57">
        <v>15.110113388595225</v>
      </c>
      <c r="DU62" s="57">
        <v>8.5356322770616888</v>
      </c>
      <c r="DV62" s="57">
        <v>6.3472120838852897</v>
      </c>
      <c r="DW62" s="57">
        <v>3.4909528718658933</v>
      </c>
      <c r="DX62" s="57">
        <v>12.368261334186471</v>
      </c>
      <c r="DY62" s="57">
        <v>18.888258286191984</v>
      </c>
      <c r="DZ62" s="57">
        <v>18.617162714829007</v>
      </c>
      <c r="EA62" s="57">
        <v>21.381271538259949</v>
      </c>
      <c r="EB62" s="57">
        <v>35.530165581290632</v>
      </c>
      <c r="EC62" s="57">
        <v>26.784509999028081</v>
      </c>
      <c r="ED62" s="57">
        <v>7.0911059635134777</v>
      </c>
      <c r="EE62" s="57">
        <v>34.483287689078487</v>
      </c>
      <c r="EF62" s="57">
        <v>19.934119163069152</v>
      </c>
      <c r="EG62" s="57">
        <v>27.384936801562443</v>
      </c>
      <c r="EH62" s="57">
        <v>77.082801459466594</v>
      </c>
      <c r="EI62" s="57">
        <v>14.880565657328738</v>
      </c>
      <c r="EJ62" s="57">
        <v>35.50087503112016</v>
      </c>
      <c r="EK62" s="57">
        <v>56.899948409257782</v>
      </c>
      <c r="EL62" s="57">
        <v>10.951352165548901</v>
      </c>
      <c r="EM62" s="57">
        <v>37.056206598624897</v>
      </c>
      <c r="EN62" s="57">
        <v>31.007740275502925</v>
      </c>
      <c r="EO62" s="57">
        <v>31.462172160368528</v>
      </c>
      <c r="EP62" s="57">
        <v>33.53537589211011</v>
      </c>
      <c r="EQ62" s="57">
        <v>49.02149816649262</v>
      </c>
      <c r="ER62" s="57">
        <v>40.654414033236975</v>
      </c>
      <c r="ES62" s="57">
        <v>25.244056426524676</v>
      </c>
      <c r="ET62" s="57">
        <v>38.743370782782627</v>
      </c>
      <c r="EU62" s="57">
        <v>28.827081101645181</v>
      </c>
      <c r="EV62" s="57">
        <v>40.171805686423426</v>
      </c>
      <c r="EW62" s="57">
        <v>61.602845983705222</v>
      </c>
      <c r="EX62" s="57">
        <v>25.765809272732511</v>
      </c>
      <c r="EY62" s="57">
        <v>42.624538438597945</v>
      </c>
      <c r="EZ62" s="57">
        <v>59.976261612587287</v>
      </c>
      <c r="FA62" s="57">
        <v>18.963059223308541</v>
      </c>
      <c r="FB62" s="57">
        <v>46.943398037115891</v>
      </c>
      <c r="FC62" s="63">
        <v>2.5853203490625498</v>
      </c>
      <c r="FD62" s="63">
        <v>0.72039358685614951</v>
      </c>
      <c r="FE62" s="63">
        <v>1.1121433338103075</v>
      </c>
      <c r="FF62" s="63">
        <v>0.13396876938477453</v>
      </c>
      <c r="FG62" s="63">
        <v>4.5518260391137817</v>
      </c>
      <c r="FH62" s="60">
        <v>4.5518260391137542</v>
      </c>
      <c r="FI62" s="60"/>
      <c r="FJ62" s="60">
        <v>0.69901917595266672</v>
      </c>
      <c r="FK62" s="60">
        <v>0.16601261496936648</v>
      </c>
      <c r="FL62" s="60">
        <v>0.15081456104570107</v>
      </c>
      <c r="FM62" s="60">
        <v>0.20115910856414401</v>
      </c>
      <c r="FN62" s="60">
        <v>0.385324128253418</v>
      </c>
      <c r="FO62" s="60">
        <v>0.27059135441907028</v>
      </c>
      <c r="FP62" s="60">
        <v>1.1410509492698102E-2</v>
      </c>
      <c r="FQ62" s="60">
        <v>3.6864722976409227E-2</v>
      </c>
      <c r="FR62" s="60">
        <v>0.3070308226093923</v>
      </c>
      <c r="FS62" s="60">
        <v>0.12063856811490652</v>
      </c>
      <c r="FT62" s="60">
        <v>1.5264558583343095</v>
      </c>
      <c r="FU62" s="60">
        <v>0.59900417384419957</v>
      </c>
      <c r="FV62" s="60">
        <v>7.7500440537472098E-2</v>
      </c>
      <c r="FW62" s="60">
        <v>17.154827829120496</v>
      </c>
      <c r="FX62" s="60"/>
      <c r="FY62" s="60">
        <v>0.94025064884366116</v>
      </c>
      <c r="FZ62" s="60">
        <v>1.1535700813570744</v>
      </c>
      <c r="GA62" s="60">
        <v>0.1185169149888488</v>
      </c>
      <c r="GB62" s="60">
        <v>3.8211969849417784</v>
      </c>
      <c r="GC62" s="60">
        <v>3.6403992134225938</v>
      </c>
      <c r="GD62" s="60">
        <v>3.2592309985269448</v>
      </c>
      <c r="GE62" s="60">
        <v>3.7155522209558006E-2</v>
      </c>
      <c r="GF62" s="60">
        <v>0.79046967817982372</v>
      </c>
      <c r="GG62" s="60">
        <v>1.3059031163555683</v>
      </c>
      <c r="GH62" s="60">
        <v>0.13401729098610379</v>
      </c>
      <c r="GI62" s="60">
        <v>1.7338480122479225</v>
      </c>
      <c r="GJ62" s="60">
        <v>0.13591065500850311</v>
      </c>
      <c r="GK62" s="60">
        <v>8.435871205211895E-2</v>
      </c>
      <c r="GL62" s="60">
        <v>1.2503922536661822</v>
      </c>
      <c r="GM62" s="60">
        <v>0.71636157422903002</v>
      </c>
      <c r="GN62" s="60">
        <v>0.91119218815779801</v>
      </c>
      <c r="GO62" s="60">
        <v>-1.5703913184191291E-2</v>
      </c>
      <c r="GP62" s="60">
        <v>2.862242102868819</v>
      </c>
      <c r="GQ62" s="60">
        <v>2.8620479296921539</v>
      </c>
      <c r="GR62" s="60"/>
      <c r="GS62" s="60">
        <v>0.55014799210702503</v>
      </c>
      <c r="GT62" s="60">
        <v>0.12427257896235504</v>
      </c>
      <c r="GU62" s="60">
        <v>8.727474690731693E-2</v>
      </c>
      <c r="GV62" s="60">
        <v>-0.71855506173182315</v>
      </c>
      <c r="GW62" s="60">
        <v>0.3174246005339782</v>
      </c>
      <c r="GX62" s="60">
        <v>0.26864607862511036</v>
      </c>
      <c r="GY62" s="60">
        <v>1.4368815072344087E-2</v>
      </c>
      <c r="GZ62" s="60">
        <v>3.3834676031837249E-2</v>
      </c>
      <c r="HA62" s="60">
        <v>0.18579533875939369</v>
      </c>
      <c r="HB62" s="60">
        <v>8.6714433349010467E-2</v>
      </c>
      <c r="HC62" s="60">
        <v>1.2378417379560145</v>
      </c>
      <c r="HD62" s="60">
        <v>0.60546378309863569</v>
      </c>
      <c r="HE62" s="60">
        <v>6.8818210020955797E-2</v>
      </c>
      <c r="HF62" s="43">
        <v>18.192197221817164</v>
      </c>
      <c r="HG62" s="43"/>
      <c r="HH62" s="43">
        <v>3.7145650536119952</v>
      </c>
      <c r="HI62" s="43">
        <v>1.3643536249082668</v>
      </c>
      <c r="HJ62" s="43">
        <v>0.28385116924313353</v>
      </c>
      <c r="HK62" s="43">
        <v>2.1631872858805581</v>
      </c>
      <c r="HL62" s="43">
        <v>2.3883139043737787</v>
      </c>
      <c r="HM62" s="43">
        <v>3.9188224530122775</v>
      </c>
      <c r="HN62" s="64">
        <v>4.4733219605060118E-2</v>
      </c>
      <c r="HO62" s="43">
        <v>0.55266769457177567</v>
      </c>
      <c r="HP62" s="43">
        <v>1.1238245247467702</v>
      </c>
      <c r="HQ62" s="43">
        <v>0.20188214369822957</v>
      </c>
      <c r="HR62" s="43">
        <v>1.9398339993724141</v>
      </c>
      <c r="HS62" s="43">
        <v>0.33932197856452923</v>
      </c>
      <c r="HT62" s="43">
        <v>0.15684017022837457</v>
      </c>
      <c r="HU62" s="65">
        <v>23323</v>
      </c>
      <c r="HV62" s="65">
        <v>123849</v>
      </c>
      <c r="HW62" s="57">
        <v>14.054476991539921</v>
      </c>
      <c r="HX62" s="57">
        <v>11.406057444071639</v>
      </c>
      <c r="HY62" s="65">
        <v>69389</v>
      </c>
      <c r="HZ62" s="65">
        <v>426341</v>
      </c>
      <c r="IA62" s="57">
        <v>13.033491887665338</v>
      </c>
      <c r="IB62" s="57">
        <v>31.64157905300047</v>
      </c>
    </row>
    <row r="63" spans="1:236" x14ac:dyDescent="0.25">
      <c r="A63" s="41">
        <v>2022</v>
      </c>
      <c r="B63" s="30" t="s">
        <v>167</v>
      </c>
      <c r="C63" s="57">
        <v>100.40489835662723</v>
      </c>
      <c r="D63" s="57">
        <v>94.13713244900822</v>
      </c>
      <c r="E63" s="57">
        <v>96.247874054176535</v>
      </c>
      <c r="F63" s="57">
        <v>82.220261717812377</v>
      </c>
      <c r="G63" s="57">
        <v>97.990585378354908</v>
      </c>
      <c r="H63" s="57">
        <v>97.990585378354879</v>
      </c>
      <c r="I63" s="57">
        <v>98.24801189888646</v>
      </c>
      <c r="J63" s="57">
        <v>100.72360477143832</v>
      </c>
      <c r="K63" s="57">
        <v>99.531594901483757</v>
      </c>
      <c r="L63" s="57">
        <v>112.877781165659</v>
      </c>
      <c r="M63" s="57">
        <v>97.644044229511394</v>
      </c>
      <c r="N63" s="57">
        <v>104.70646695534892</v>
      </c>
      <c r="O63" s="57">
        <v>94.994123026125138</v>
      </c>
      <c r="P63" s="57">
        <v>94.036420126003279</v>
      </c>
      <c r="Q63" s="57">
        <v>105.64979671947287</v>
      </c>
      <c r="R63" s="57">
        <v>94.898019898771793</v>
      </c>
      <c r="S63" s="57">
        <v>83.799974353964586</v>
      </c>
      <c r="T63" s="57">
        <v>89.944312957904515</v>
      </c>
      <c r="U63" s="57">
        <v>111.73908338369142</v>
      </c>
      <c r="V63" s="57">
        <v>91.322513016766152</v>
      </c>
      <c r="W63" s="71">
        <v>106.34011950786572</v>
      </c>
      <c r="X63" s="71">
        <v>124.70150408305844</v>
      </c>
      <c r="Y63" s="59">
        <v>121.9333810440004</v>
      </c>
      <c r="Z63" s="59">
        <v>123.55842487817338</v>
      </c>
      <c r="AA63" s="59">
        <v>126.8314700075521</v>
      </c>
      <c r="AB63" s="59">
        <v>147.55548790617007</v>
      </c>
      <c r="AC63" s="59">
        <v>134.99050627589912</v>
      </c>
      <c r="AD63" s="59">
        <v>113.95144151068621</v>
      </c>
      <c r="AE63" s="59">
        <v>143.46427170360707</v>
      </c>
      <c r="AF63" s="59">
        <v>115.59195230669242</v>
      </c>
      <c r="AG63" s="59">
        <v>116.16652574579069</v>
      </c>
      <c r="AH63" s="59">
        <v>226.87781858532583</v>
      </c>
      <c r="AI63" s="59">
        <v>121.82978800762905</v>
      </c>
      <c r="AJ63" s="59">
        <v>91.423891188281885</v>
      </c>
      <c r="AK63" s="59">
        <v>123.18121399757256</v>
      </c>
      <c r="AL63" s="59">
        <v>123.42025121222862</v>
      </c>
      <c r="AM63" s="59">
        <v>116.78698058623549</v>
      </c>
      <c r="AN63" s="59">
        <v>144.9501544485201</v>
      </c>
      <c r="AO63" s="59">
        <v>151.27046818455284</v>
      </c>
      <c r="AP63" s="59">
        <v>155.04312809615701</v>
      </c>
      <c r="AQ63" s="59">
        <v>180.59420788150132</v>
      </c>
      <c r="AR63" s="59">
        <v>168.42170463408462</v>
      </c>
      <c r="AS63" s="59">
        <v>150.77273817136728</v>
      </c>
      <c r="AT63" s="59">
        <v>149.17801839320745</v>
      </c>
      <c r="AU63" s="59">
        <v>120.12297133019834</v>
      </c>
      <c r="AV63" s="59">
        <v>142.61577477871722</v>
      </c>
      <c r="AW63" s="59">
        <v>181.47059638879554</v>
      </c>
      <c r="AX63" s="59">
        <v>147.13602073007908</v>
      </c>
      <c r="AY63" s="59">
        <v>106.98038724383099</v>
      </c>
      <c r="AZ63" s="59">
        <v>129.56316615985921</v>
      </c>
      <c r="BA63" s="59">
        <v>147.27218581529556</v>
      </c>
      <c r="BB63" s="59">
        <v>144.04765011907028</v>
      </c>
      <c r="BC63" s="57">
        <v>3.4542144311743073</v>
      </c>
      <c r="BD63" s="57">
        <v>2.3536919613251772</v>
      </c>
      <c r="BE63" s="57">
        <v>12.465790049829039</v>
      </c>
      <c r="BF63" s="57">
        <v>2.5386242541795889</v>
      </c>
      <c r="BG63" s="57">
        <v>3.9993420940383828</v>
      </c>
      <c r="BH63" s="57">
        <v>3.999342094038294</v>
      </c>
      <c r="BI63" s="57">
        <v>4.0799949441175265</v>
      </c>
      <c r="BJ63" s="57">
        <v>9.1165985619932943</v>
      </c>
      <c r="BK63" s="57">
        <v>3.5450868094450971</v>
      </c>
      <c r="BL63" s="57">
        <v>9.4503614115751144</v>
      </c>
      <c r="BM63" s="57">
        <v>-0.14244032663777162</v>
      </c>
      <c r="BN63" s="57">
        <v>4.2255511588468408</v>
      </c>
      <c r="BO63" s="57">
        <v>2.8856704192262272</v>
      </c>
      <c r="BP63" s="57">
        <v>7.328605200945626</v>
      </c>
      <c r="BQ63" s="57">
        <v>6.3205417607223424</v>
      </c>
      <c r="BR63" s="57">
        <v>2.7157668589648187</v>
      </c>
      <c r="BS63" s="57">
        <v>9.7720097166145372</v>
      </c>
      <c r="BT63" s="57">
        <v>17.296281184701034</v>
      </c>
      <c r="BU63" s="57">
        <v>5.2950745907184071</v>
      </c>
      <c r="BV63" s="57">
        <v>7.1785583917007845</v>
      </c>
      <c r="BW63" s="57">
        <v>2.0708083223618612</v>
      </c>
      <c r="BX63" s="57">
        <v>12.479898450892946</v>
      </c>
      <c r="BY63" s="57">
        <v>8.2855361954792919</v>
      </c>
      <c r="BZ63" s="57">
        <v>9.1115575187368911</v>
      </c>
      <c r="CA63" s="57">
        <v>12.402247818331901</v>
      </c>
      <c r="CB63" s="57">
        <v>21.344040364863947</v>
      </c>
      <c r="CC63" s="57">
        <v>-1.4027753934393039</v>
      </c>
      <c r="CD63" s="57">
        <v>4.1827284201605863</v>
      </c>
      <c r="CE63" s="57">
        <v>13.041533686661033</v>
      </c>
      <c r="CF63" s="57">
        <v>4.9431505868124059</v>
      </c>
      <c r="CG63" s="57">
        <v>8.8193325953424662</v>
      </c>
      <c r="CH63" s="57">
        <v>68.013063463730987</v>
      </c>
      <c r="CI63" s="57">
        <v>0.39894556130173342</v>
      </c>
      <c r="CJ63" s="57">
        <v>17.420480847708486</v>
      </c>
      <c r="CK63" s="57">
        <v>23.915185291322793</v>
      </c>
      <c r="CL63" s="57">
        <v>4.7242805420613987</v>
      </c>
      <c r="CM63" s="57">
        <v>21.416919730365503</v>
      </c>
      <c r="CN63" s="57">
        <v>21.742630901964553</v>
      </c>
      <c r="CO63" s="57">
        <v>23.587007968855289</v>
      </c>
      <c r="CP63" s="57">
        <v>27.524055415386385</v>
      </c>
      <c r="CQ63" s="57">
        <v>36.905990348738804</v>
      </c>
      <c r="CR63" s="57">
        <v>12.902803752449564</v>
      </c>
      <c r="CS63" s="57">
        <v>23.730456496818285</v>
      </c>
      <c r="CT63" s="57">
        <v>19.471231638402763</v>
      </c>
      <c r="CU63" s="57">
        <v>13.355669964300798</v>
      </c>
      <c r="CV63" s="57">
        <v>23.141501204452886</v>
      </c>
      <c r="CW63" s="57">
        <v>56.64812377130788</v>
      </c>
      <c r="CX63" s="57">
        <v>10.926130568119286</v>
      </c>
      <c r="CY63" s="57">
        <v>26.716395748506461</v>
      </c>
      <c r="CZ63" s="57">
        <v>28.673063419885359</v>
      </c>
      <c r="DA63" s="57">
        <v>14.478951429960251</v>
      </c>
      <c r="DB63" s="57">
        <v>32.674701477272009</v>
      </c>
      <c r="DC63" s="57">
        <v>2.3589793246183488</v>
      </c>
      <c r="DD63" s="57">
        <v>3.8489677844012249</v>
      </c>
      <c r="DE63" s="57">
        <v>13.03407192437267</v>
      </c>
      <c r="DF63" s="57">
        <v>0.45451652528418762</v>
      </c>
      <c r="DG63" s="57">
        <v>3.5896660987764228</v>
      </c>
      <c r="DH63" s="57">
        <v>3.589666098776445</v>
      </c>
      <c r="DI63" s="57">
        <v>3.6218568841015486</v>
      </c>
      <c r="DJ63" s="57">
        <v>8.0891698067856233</v>
      </c>
      <c r="DK63" s="57">
        <v>3.0626334579785919</v>
      </c>
      <c r="DL63" s="57">
        <v>11.39361735801212</v>
      </c>
      <c r="DM63" s="57">
        <v>-0.80934222590363092</v>
      </c>
      <c r="DN63" s="57">
        <v>5.0525516876850807</v>
      </c>
      <c r="DO63" s="57">
        <v>3.1063673773342515</v>
      </c>
      <c r="DP63" s="57">
        <v>5.9726393059726268</v>
      </c>
      <c r="DQ63" s="57">
        <v>6.7857728241271786</v>
      </c>
      <c r="DR63" s="57">
        <v>2.138372234035657</v>
      </c>
      <c r="DS63" s="57">
        <v>6.8635339906692572</v>
      </c>
      <c r="DT63" s="57">
        <v>15.429440896672308</v>
      </c>
      <c r="DU63" s="57">
        <v>8.0609747140100829</v>
      </c>
      <c r="DV63" s="57">
        <v>6.4659615516807767</v>
      </c>
      <c r="DW63" s="57">
        <v>3.2852131356410519</v>
      </c>
      <c r="DX63" s="57">
        <v>12.384645563243101</v>
      </c>
      <c r="DY63" s="57">
        <v>17.172964114562681</v>
      </c>
      <c r="DZ63" s="57">
        <v>17.083967195145888</v>
      </c>
      <c r="EA63" s="57">
        <v>19.912819468297439</v>
      </c>
      <c r="EB63" s="57">
        <v>33.139505671721679</v>
      </c>
      <c r="EC63" s="57">
        <v>21.726678718317039</v>
      </c>
      <c r="ED63" s="57">
        <v>6.6427686648088402</v>
      </c>
      <c r="EE63" s="57">
        <v>30.956954688976101</v>
      </c>
      <c r="EF63" s="57">
        <v>17.47840320649874</v>
      </c>
      <c r="EG63" s="57">
        <v>24.482181300441219</v>
      </c>
      <c r="EH63" s="57">
        <v>75.677069166107941</v>
      </c>
      <c r="EI63" s="57">
        <v>12.55428441309081</v>
      </c>
      <c r="EJ63" s="57">
        <v>32.637329043900401</v>
      </c>
      <c r="EK63" s="57">
        <v>50.38458688431318</v>
      </c>
      <c r="EL63" s="57">
        <v>9.969451645306604</v>
      </c>
      <c r="EM63" s="57">
        <v>34.460462472644139</v>
      </c>
      <c r="EN63" s="57">
        <v>29.484926844362434</v>
      </c>
      <c r="EO63" s="57">
        <v>30.170713553423045</v>
      </c>
      <c r="EP63" s="57">
        <v>32.54252453059938</v>
      </c>
      <c r="EQ63" s="57">
        <v>46.950196060540719</v>
      </c>
      <c r="ER63" s="57">
        <v>35.618665900344567</v>
      </c>
      <c r="ES63" s="57">
        <v>25.003953053014037</v>
      </c>
      <c r="ET63" s="57">
        <v>35.563880362091219</v>
      </c>
      <c r="EU63" s="57">
        <v>26.257145206014698</v>
      </c>
      <c r="EV63" s="57">
        <v>37.470593914419645</v>
      </c>
      <c r="EW63" s="57">
        <v>60.855709023414263</v>
      </c>
      <c r="EX63" s="57">
        <v>23.339065551467474</v>
      </c>
      <c r="EY63" s="57">
        <v>40.074157233463616</v>
      </c>
      <c r="EZ63" s="57">
        <v>53.747368326835328</v>
      </c>
      <c r="FA63" s="57">
        <v>18.249421797587061</v>
      </c>
      <c r="FB63" s="57">
        <v>44.551229689536662</v>
      </c>
      <c r="FC63" s="63">
        <v>2.6304653215573404</v>
      </c>
      <c r="FD63" s="63">
        <v>0.55078005632649352</v>
      </c>
      <c r="FE63" s="63">
        <v>0.77777803871748419</v>
      </c>
      <c r="FF63" s="63">
        <v>9.0717005950773102E-2</v>
      </c>
      <c r="FG63" s="63">
        <v>4.049740422552091</v>
      </c>
      <c r="FH63" s="60">
        <v>4.0497404225520697</v>
      </c>
      <c r="FI63" s="60"/>
      <c r="FJ63" s="60">
        <v>0.66522720910475797</v>
      </c>
      <c r="FK63" s="60">
        <v>0.16341976658006632</v>
      </c>
      <c r="FL63" s="60">
        <v>0.14868138496328748</v>
      </c>
      <c r="FM63" s="60">
        <v>0.14360324847308514</v>
      </c>
      <c r="FN63" s="60">
        <v>0.26101706746208447</v>
      </c>
      <c r="FO63" s="60">
        <v>0.28708570209775663</v>
      </c>
      <c r="FP63" s="60">
        <v>9.6240929902221811E-3</v>
      </c>
      <c r="FQ63" s="60">
        <v>3.2955227511972954E-2</v>
      </c>
      <c r="FR63" s="60">
        <v>0.30158462583578649</v>
      </c>
      <c r="FS63" s="60">
        <v>0.13287065086113886</v>
      </c>
      <c r="FT63" s="60">
        <v>1.3967128653787173</v>
      </c>
      <c r="FU63" s="60">
        <v>0.42528340829582334</v>
      </c>
      <c r="FV63" s="60">
        <v>8.1675172997370454E-2</v>
      </c>
      <c r="FW63" s="60">
        <v>7.6998011147505263</v>
      </c>
      <c r="FX63" s="60"/>
      <c r="FY63" s="60">
        <v>2.0668572680224107</v>
      </c>
      <c r="FZ63" s="60">
        <v>0.85102678779838958</v>
      </c>
      <c r="GA63" s="60">
        <v>-2.2889507283606437E-2</v>
      </c>
      <c r="GB63" s="60">
        <v>1.127986606115811</v>
      </c>
      <c r="GC63" s="60">
        <v>0.95157853859747821</v>
      </c>
      <c r="GD63" s="60">
        <v>0.98637535412241173</v>
      </c>
      <c r="GE63" s="60">
        <v>8.5934943289138425E-3</v>
      </c>
      <c r="GF63" s="60">
        <v>0.47316743375744624</v>
      </c>
      <c r="GG63" s="60">
        <v>-1.2061692066648965E-2</v>
      </c>
      <c r="GH63" s="60">
        <v>9.7249216653628137E-2</v>
      </c>
      <c r="GI63" s="60">
        <v>0.92553861701038476</v>
      </c>
      <c r="GJ63" s="60">
        <v>0.1522890701919756</v>
      </c>
      <c r="GK63" s="60">
        <v>9.4089927501931833E-2</v>
      </c>
      <c r="GL63" s="60">
        <v>1.459670837253922</v>
      </c>
      <c r="GM63" s="60">
        <v>0.69982714218931752</v>
      </c>
      <c r="GN63" s="60">
        <v>0.90571410450641121</v>
      </c>
      <c r="GO63" s="60">
        <v>-5.5872427470660504E-4</v>
      </c>
      <c r="GP63" s="60">
        <v>3.0646533596749439</v>
      </c>
      <c r="GQ63" s="60">
        <v>3.0646533596749665</v>
      </c>
      <c r="GR63" s="60"/>
      <c r="GS63" s="60">
        <v>0.565695087566082</v>
      </c>
      <c r="GT63" s="60">
        <v>0.14083431733304155</v>
      </c>
      <c r="GU63" s="60">
        <v>0.11838114809616485</v>
      </c>
      <c r="GV63" s="60">
        <v>-0.59592976312834844</v>
      </c>
      <c r="GW63" s="60">
        <v>0.30945595503423107</v>
      </c>
      <c r="GX63" s="60">
        <v>0.2716816919968843</v>
      </c>
      <c r="GY63" s="60">
        <v>1.3695320043887828E-2</v>
      </c>
      <c r="GZ63" s="60">
        <v>3.3926096765254182E-2</v>
      </c>
      <c r="HA63" s="60">
        <v>0.20260891054816227</v>
      </c>
      <c r="HB63" s="60">
        <v>9.3283500322293642E-2</v>
      </c>
      <c r="HC63" s="60">
        <v>1.2602953221983619</v>
      </c>
      <c r="HD63" s="60">
        <v>0.57988799035312277</v>
      </c>
      <c r="HE63" s="60">
        <v>7.0837782545828482E-2</v>
      </c>
      <c r="HF63" s="43">
        <v>16.533133367981886</v>
      </c>
      <c r="HG63" s="43"/>
      <c r="HH63" s="43">
        <v>3.453271008127075</v>
      </c>
      <c r="HI63" s="43">
        <v>1.2835322239609654</v>
      </c>
      <c r="HJ63" s="43">
        <v>0.25213387620728894</v>
      </c>
      <c r="HK63" s="43">
        <v>1.994521307846024</v>
      </c>
      <c r="HL63" s="43">
        <v>2.1570627676941485</v>
      </c>
      <c r="HM63" s="43">
        <v>3.445855646434778</v>
      </c>
      <c r="HN63" s="64">
        <v>3.8909946064656864E-2</v>
      </c>
      <c r="HO63" s="43">
        <v>0.54096259041982986</v>
      </c>
      <c r="HP63" s="43">
        <v>0.94212126103862692</v>
      </c>
      <c r="HQ63" s="43">
        <v>0.184920631170778</v>
      </c>
      <c r="HR63" s="43">
        <v>1.7835698554093733</v>
      </c>
      <c r="HS63" s="43">
        <v>0.30958767055364872</v>
      </c>
      <c r="HT63" s="43">
        <v>0.14668458305469451</v>
      </c>
      <c r="HU63" s="65">
        <v>23258</v>
      </c>
      <c r="HV63" s="65">
        <v>147107</v>
      </c>
      <c r="HW63" s="57">
        <v>0.55339386078685493</v>
      </c>
      <c r="HX63" s="57">
        <v>9.5369287932151501</v>
      </c>
      <c r="HY63" s="65">
        <v>69777</v>
      </c>
      <c r="HZ63" s="65">
        <v>496118</v>
      </c>
      <c r="IA63" s="57">
        <v>-2.9081497766707987</v>
      </c>
      <c r="IB63" s="57">
        <v>25.367167679136383</v>
      </c>
    </row>
    <row r="64" spans="1:236" x14ac:dyDescent="0.25">
      <c r="A64" s="41">
        <v>2022</v>
      </c>
      <c r="B64" s="30" t="s">
        <v>168</v>
      </c>
      <c r="C64" s="57">
        <v>100.85608332871261</v>
      </c>
      <c r="D64" s="57">
        <v>94.198845794841162</v>
      </c>
      <c r="E64" s="57">
        <v>96.623315880953825</v>
      </c>
      <c r="F64" s="57">
        <v>85.433453927802432</v>
      </c>
      <c r="G64" s="57">
        <v>98.425464084225936</v>
      </c>
      <c r="H64" s="57">
        <v>98.425464084225979</v>
      </c>
      <c r="I64" s="57">
        <v>98.693657088470005</v>
      </c>
      <c r="J64" s="57">
        <v>101.715975407824</v>
      </c>
      <c r="K64" s="57">
        <v>99.609552538411506</v>
      </c>
      <c r="L64" s="57">
        <v>113.56527900560995</v>
      </c>
      <c r="M64" s="57">
        <v>97.853005218420449</v>
      </c>
      <c r="N64" s="57">
        <v>107.83937909656657</v>
      </c>
      <c r="O64" s="57">
        <v>95.305847325214359</v>
      </c>
      <c r="P64" s="57">
        <v>94.24354880469491</v>
      </c>
      <c r="Q64" s="57">
        <v>106.43488013458573</v>
      </c>
      <c r="R64" s="57">
        <v>93.34045828876431</v>
      </c>
      <c r="S64" s="57">
        <v>85.652213646406807</v>
      </c>
      <c r="T64" s="57">
        <v>90.697799732521304</v>
      </c>
      <c r="U64" s="57">
        <v>113.21209745306071</v>
      </c>
      <c r="V64" s="57">
        <v>91.986446192857514</v>
      </c>
      <c r="W64" s="71">
        <v>104.86794638949813</v>
      </c>
      <c r="X64" s="71">
        <v>124.23280126514879</v>
      </c>
      <c r="Y64" s="59">
        <v>123.41542322684739</v>
      </c>
      <c r="Z64" s="59">
        <v>124.00780820956456</v>
      </c>
      <c r="AA64" s="59">
        <v>136.75627749242366</v>
      </c>
      <c r="AB64" s="59">
        <v>152.13929508905758</v>
      </c>
      <c r="AC64" s="59">
        <v>139.8368269493204</v>
      </c>
      <c r="AD64" s="59">
        <v>106.99898730759377</v>
      </c>
      <c r="AE64" s="59">
        <v>161.89206274092248</v>
      </c>
      <c r="AF64" s="59">
        <v>121.12676602949004</v>
      </c>
      <c r="AG64" s="59">
        <v>118.45891271895542</v>
      </c>
      <c r="AH64" s="59">
        <v>196.49000945962553</v>
      </c>
      <c r="AI64" s="59">
        <v>121.29161230704545</v>
      </c>
      <c r="AJ64" s="59">
        <v>113.03456398268226</v>
      </c>
      <c r="AK64" s="59">
        <v>115.167041981343</v>
      </c>
      <c r="AL64" s="59">
        <v>117.94033483557746</v>
      </c>
      <c r="AM64" s="59">
        <v>113.47640920183477</v>
      </c>
      <c r="AN64" s="59">
        <v>147.9269312288763</v>
      </c>
      <c r="AO64" s="59">
        <v>153.55597862913774</v>
      </c>
      <c r="AP64" s="59">
        <v>169.47680308197889</v>
      </c>
      <c r="AQ64" s="59">
        <v>188.21810459155296</v>
      </c>
      <c r="AR64" s="59">
        <v>177.08539738225832</v>
      </c>
      <c r="AS64" s="59">
        <v>144.74056325431209</v>
      </c>
      <c r="AT64" s="59">
        <v>167.254718502673</v>
      </c>
      <c r="AU64" s="59">
        <v>125.80507510185177</v>
      </c>
      <c r="AV64" s="59">
        <v>147.09789066709723</v>
      </c>
      <c r="AW64" s="59">
        <v>158.87689789495178</v>
      </c>
      <c r="AX64" s="59">
        <v>147.70877538444424</v>
      </c>
      <c r="AY64" s="59">
        <v>133.44658702723964</v>
      </c>
      <c r="AZ64" s="59">
        <v>121.61058078821785</v>
      </c>
      <c r="BA64" s="59">
        <v>142.40698991212227</v>
      </c>
      <c r="BB64" s="59">
        <v>141.67309150106547</v>
      </c>
      <c r="BC64" s="57">
        <v>3.71311702638637</v>
      </c>
      <c r="BD64" s="57">
        <v>0.96460195144323357</v>
      </c>
      <c r="BE64" s="57">
        <v>11.596153418841482</v>
      </c>
      <c r="BF64" s="57">
        <v>3.0789720209082549</v>
      </c>
      <c r="BG64" s="57">
        <v>3.7867249721523555</v>
      </c>
      <c r="BH64" s="57">
        <v>3.7867249721524221</v>
      </c>
      <c r="BI64" s="57">
        <v>3.8535151199899476</v>
      </c>
      <c r="BJ64" s="57">
        <v>9.2234746333421658</v>
      </c>
      <c r="BK64" s="57">
        <v>3.2890311917247672</v>
      </c>
      <c r="BL64" s="57">
        <v>9.5093371724496158</v>
      </c>
      <c r="BM64" s="57">
        <v>-0.10077385236729741</v>
      </c>
      <c r="BN64" s="57">
        <v>6.7556804872335396</v>
      </c>
      <c r="BO64" s="57">
        <v>2.8328606702798353</v>
      </c>
      <c r="BP64" s="57">
        <v>7.4380165289256173</v>
      </c>
      <c r="BQ64" s="57">
        <v>6.6891512085441196</v>
      </c>
      <c r="BR64" s="57">
        <v>0.34353404715281588</v>
      </c>
      <c r="BS64" s="57">
        <v>11.501964823531585</v>
      </c>
      <c r="BT64" s="57">
        <v>15.216603457919064</v>
      </c>
      <c r="BU64" s="57">
        <v>5.4023796010087555</v>
      </c>
      <c r="BV64" s="57">
        <v>7.2545436794811735</v>
      </c>
      <c r="BW64" s="57">
        <v>-8.6799238628321174E-2</v>
      </c>
      <c r="BX64" s="57">
        <v>10.741232370978459</v>
      </c>
      <c r="BY64" s="57">
        <v>8.4979780355555867</v>
      </c>
      <c r="BZ64" s="57">
        <v>8.3969490268492883</v>
      </c>
      <c r="CA64" s="57">
        <v>13.817510863086069</v>
      </c>
      <c r="CB64" s="57">
        <v>24.573299103467726</v>
      </c>
      <c r="CC64" s="57">
        <v>6.7794989723617194</v>
      </c>
      <c r="CD64" s="57">
        <v>2.52107648870743</v>
      </c>
      <c r="CE64" s="57">
        <v>8.7747850570192512</v>
      </c>
      <c r="CF64" s="57">
        <v>8.8955673801786048</v>
      </c>
      <c r="CG64" s="57">
        <v>9.8883415650956366</v>
      </c>
      <c r="CH64" s="57">
        <v>47.78603592686823</v>
      </c>
      <c r="CI64" s="57">
        <v>-2.4699794509239203</v>
      </c>
      <c r="CJ64" s="57">
        <v>26.007181228199649</v>
      </c>
      <c r="CK64" s="57">
        <v>20.522208523451614</v>
      </c>
      <c r="CL64" s="57">
        <v>7.9877295032021456</v>
      </c>
      <c r="CM64" s="57">
        <v>13.450885125148559</v>
      </c>
      <c r="CN64" s="57">
        <v>22.474208279625962</v>
      </c>
      <c r="CO64" s="57">
        <v>23.57328188141663</v>
      </c>
      <c r="CP64" s="57">
        <v>30.026030152862205</v>
      </c>
      <c r="CQ64" s="57">
        <v>41.359600366749746</v>
      </c>
      <c r="CR64" s="57">
        <v>23.382217219527067</v>
      </c>
      <c r="CS64" s="57">
        <v>22.916149950364218</v>
      </c>
      <c r="CT64" s="57">
        <v>15.341361155859357</v>
      </c>
      <c r="CU64" s="57">
        <v>17.438340538801199</v>
      </c>
      <c r="CV64" s="57">
        <v>25.190300952765021</v>
      </c>
      <c r="CW64" s="57">
        <v>42.063591559697898</v>
      </c>
      <c r="CX64" s="57">
        <v>7.9750749295059542</v>
      </c>
      <c r="CY64" s="57">
        <v>37.194955596949256</v>
      </c>
      <c r="CZ64" s="57">
        <v>25.291567809365812</v>
      </c>
      <c r="DA64" s="57">
        <v>19.041022276001328</v>
      </c>
      <c r="DB64" s="57">
        <v>25.120507789115631</v>
      </c>
      <c r="DC64" s="57">
        <v>2.5278435420713841</v>
      </c>
      <c r="DD64" s="57">
        <v>3.4802412835557295</v>
      </c>
      <c r="DE64" s="57">
        <v>12.848643113794811</v>
      </c>
      <c r="DF64" s="57">
        <v>0.77662280155272878</v>
      </c>
      <c r="DG64" s="57">
        <v>3.6144432314933805</v>
      </c>
      <c r="DH64" s="57">
        <v>3.6144432314934027</v>
      </c>
      <c r="DI64" s="57">
        <v>3.6509788639496943</v>
      </c>
      <c r="DJ64" s="57">
        <v>8.2331832000177343</v>
      </c>
      <c r="DK64" s="57">
        <v>3.0911105580978981</v>
      </c>
      <c r="DL64" s="57">
        <v>11.148450212596938</v>
      </c>
      <c r="DM64" s="57">
        <v>-0.72172870248555787</v>
      </c>
      <c r="DN64" s="57">
        <v>5.2677693974448436</v>
      </c>
      <c r="DO64" s="57">
        <v>3.0718792901630154</v>
      </c>
      <c r="DP64" s="57">
        <v>6.1540710422452793</v>
      </c>
      <c r="DQ64" s="57">
        <v>6.7734782919676606</v>
      </c>
      <c r="DR64" s="57">
        <v>1.9129067312925629</v>
      </c>
      <c r="DS64" s="57">
        <v>7.4372001426995737</v>
      </c>
      <c r="DT64" s="57">
        <v>15.401687617271786</v>
      </c>
      <c r="DU64" s="57">
        <v>7.717716998509272</v>
      </c>
      <c r="DV64" s="57">
        <v>6.5650889390731271</v>
      </c>
      <c r="DW64" s="57">
        <v>2.8557432890831347</v>
      </c>
      <c r="DX64" s="57">
        <v>12.172144752680115</v>
      </c>
      <c r="DY64" s="57">
        <v>15.954402523914712</v>
      </c>
      <c r="DZ64" s="57">
        <v>15.866776303671148</v>
      </c>
      <c r="EA64" s="57">
        <v>19.008774737444021</v>
      </c>
      <c r="EB64" s="57">
        <v>31.899527641555281</v>
      </c>
      <c r="EC64" s="57">
        <v>19.537036810035112</v>
      </c>
      <c r="ED64" s="57">
        <v>6.1142347635854799</v>
      </c>
      <c r="EE64" s="57">
        <v>27.370485114859157</v>
      </c>
      <c r="EF64" s="57">
        <v>16.260112851621344</v>
      </c>
      <c r="EG64" s="57">
        <v>22.492211592964907</v>
      </c>
      <c r="EH64" s="57">
        <v>71.984314625316898</v>
      </c>
      <c r="EI64" s="57">
        <v>10.430463856624161</v>
      </c>
      <c r="EJ64" s="57">
        <v>31.614204016804592</v>
      </c>
      <c r="EK64" s="57">
        <v>45.619293792989964</v>
      </c>
      <c r="EL64" s="57">
        <v>9.7167882722309926</v>
      </c>
      <c r="EM64" s="57">
        <v>31.368054343960683</v>
      </c>
      <c r="EN64" s="57">
        <v>28.483051619811086</v>
      </c>
      <c r="EO64" s="57">
        <v>29.229091777365124</v>
      </c>
      <c r="EP64" s="57">
        <v>32.163969303380235</v>
      </c>
      <c r="EQ64" s="57">
        <v>46.127428537155325</v>
      </c>
      <c r="ER64" s="57">
        <v>33.799875089851092</v>
      </c>
      <c r="ES64" s="57">
        <v>24.726447194359412</v>
      </c>
      <c r="ET64" s="57">
        <v>32.31235787927973</v>
      </c>
      <c r="EU64" s="57">
        <v>24.989215744358575</v>
      </c>
      <c r="EV64" s="57">
        <v>35.768374825622139</v>
      </c>
      <c r="EW64" s="57">
        <v>58.467726537886058</v>
      </c>
      <c r="EX64" s="57">
        <v>21.121813417945432</v>
      </c>
      <c r="EY64" s="57">
        <v>39.625262321003007</v>
      </c>
      <c r="EZ64" s="57">
        <v>49.16763155877981</v>
      </c>
      <c r="FA64" s="57">
        <v>18.351470610031086</v>
      </c>
      <c r="FB64" s="57">
        <v>41.659502267473883</v>
      </c>
      <c r="FC64" s="63">
        <v>2.5759558232111237</v>
      </c>
      <c r="FD64" s="63">
        <v>0.19779189289874716</v>
      </c>
      <c r="FE64" s="63">
        <v>0.71205673720837082</v>
      </c>
      <c r="FF64" s="63">
        <v>8.5822131825101775E-2</v>
      </c>
      <c r="FG64" s="63">
        <v>3.5716265851433433</v>
      </c>
      <c r="FH64" s="60">
        <v>3.5716265851433557</v>
      </c>
      <c r="FI64" s="60"/>
      <c r="FJ64" s="60">
        <v>0.68164889347841695</v>
      </c>
      <c r="FK64" s="60">
        <v>0.15212392477151032</v>
      </c>
      <c r="FL64" s="60">
        <v>0.15678891256372207</v>
      </c>
      <c r="FM64" s="60">
        <v>-0.23644401171593649</v>
      </c>
      <c r="FN64" s="60">
        <v>0.41765093459804897</v>
      </c>
      <c r="FO64" s="60">
        <v>0.24437185840595732</v>
      </c>
      <c r="FP64" s="60">
        <v>1.8259548146895999E-2</v>
      </c>
      <c r="FQ64" s="60">
        <v>3.4490257610803716E-2</v>
      </c>
      <c r="FR64" s="60">
        <v>0.28328490307068555</v>
      </c>
      <c r="FS64" s="60">
        <v>0.15447615952248694</v>
      </c>
      <c r="FT64" s="60">
        <v>1.189558900166144</v>
      </c>
      <c r="FU64" s="60">
        <v>0.39311952271458639</v>
      </c>
      <c r="FV64" s="60">
        <v>8.2296781810033859E-2</v>
      </c>
      <c r="FW64" s="60">
        <v>8.1402601956022131</v>
      </c>
      <c r="FX64" s="60"/>
      <c r="FY64" s="60">
        <v>2.4860244718052966</v>
      </c>
      <c r="FZ64" s="60">
        <v>0.98090024581855084</v>
      </c>
      <c r="GA64" s="60">
        <v>0.11089137974000564</v>
      </c>
      <c r="GB64" s="60">
        <v>0.60217815574125488</v>
      </c>
      <c r="GC64" s="60">
        <v>0.78768848642899314</v>
      </c>
      <c r="GD64" s="60">
        <v>1.7784993736569257</v>
      </c>
      <c r="GE64" s="60">
        <v>1.5521909012059052E-2</v>
      </c>
      <c r="GF64" s="60">
        <v>0.32183069716102231</v>
      </c>
      <c r="GG64" s="60">
        <v>-0.12757028481929181</v>
      </c>
      <c r="GH64" s="60">
        <v>0.16560914912677244</v>
      </c>
      <c r="GI64" s="60">
        <v>0.74717760257088206</v>
      </c>
      <c r="GJ64" s="60">
        <v>0.21108418612371016</v>
      </c>
      <c r="GK64" s="60">
        <v>6.0424823236031704E-2</v>
      </c>
      <c r="GL64" s="60">
        <v>1.6287306050093906</v>
      </c>
      <c r="GM64" s="60">
        <v>0.64008942307435301</v>
      </c>
      <c r="GN64" s="60">
        <v>0.88306447119972342</v>
      </c>
      <c r="GO64" s="60">
        <v>6.46552714647368E-3</v>
      </c>
      <c r="GP64" s="60">
        <v>3.1583500264299404</v>
      </c>
      <c r="GQ64" s="60">
        <v>3.1583500264299493</v>
      </c>
      <c r="GR64" s="60"/>
      <c r="GS64" s="60">
        <v>0.58022679291493862</v>
      </c>
      <c r="GT64" s="60">
        <v>0.14351382080481978</v>
      </c>
      <c r="GU64" s="60">
        <v>0.13427086701442184</v>
      </c>
      <c r="GV64" s="60">
        <v>-0.52075692725358269</v>
      </c>
      <c r="GW64" s="60">
        <v>0.32304579432991609</v>
      </c>
      <c r="GX64" s="60">
        <v>0.26686778920494647</v>
      </c>
      <c r="GY64" s="60">
        <v>1.5396999549471078E-2</v>
      </c>
      <c r="GZ64" s="60">
        <v>3.3997157397650073E-2</v>
      </c>
      <c r="HA64" s="60">
        <v>0.21262375332272479</v>
      </c>
      <c r="HB64" s="60">
        <v>0.10096910550391666</v>
      </c>
      <c r="HC64" s="60">
        <v>1.2475988538481839</v>
      </c>
      <c r="HD64" s="60">
        <v>0.54831869409506984</v>
      </c>
      <c r="HE64" s="60">
        <v>7.2277325697472555E-2</v>
      </c>
      <c r="HF64" s="43">
        <v>15.387798021105006</v>
      </c>
      <c r="HG64" s="43"/>
      <c r="HH64" s="43">
        <v>3.3196641701174849</v>
      </c>
      <c r="HI64" s="43">
        <v>1.243702531710533</v>
      </c>
      <c r="HJ64" s="43">
        <v>0.2542620520805341</v>
      </c>
      <c r="HK64" s="43">
        <v>1.8043842967250672</v>
      </c>
      <c r="HL64" s="43">
        <v>1.9649329988360584</v>
      </c>
      <c r="HM64" s="43">
        <v>3.2120781941500929</v>
      </c>
      <c r="HN64" s="64">
        <v>3.5628360699247345E-2</v>
      </c>
      <c r="HO64" s="43">
        <v>0.51021625375495083</v>
      </c>
      <c r="HP64" s="43">
        <v>0.79168000461152899</v>
      </c>
      <c r="HQ64" s="43">
        <v>0.18221116054173103</v>
      </c>
      <c r="HR64" s="43">
        <v>1.6382657946751769</v>
      </c>
      <c r="HS64" s="43">
        <v>0.29619076077581846</v>
      </c>
      <c r="HT64" s="43">
        <v>0.13458144242678147</v>
      </c>
      <c r="HU64" s="65">
        <v>24410</v>
      </c>
      <c r="HV64" s="65">
        <v>171517</v>
      </c>
      <c r="HW64" s="57">
        <v>15.692686857197025</v>
      </c>
      <c r="HX64" s="57">
        <v>10.372720369631526</v>
      </c>
      <c r="HY64" s="65">
        <v>77779</v>
      </c>
      <c r="HZ64" s="65">
        <v>573897</v>
      </c>
      <c r="IA64" s="57">
        <v>8.8808007279344903</v>
      </c>
      <c r="IB64" s="57">
        <v>22.846219874263383</v>
      </c>
    </row>
    <row r="65" spans="1:236" x14ac:dyDescent="0.25">
      <c r="A65" s="41">
        <v>2022</v>
      </c>
      <c r="B65" s="30" t="s">
        <v>169</v>
      </c>
      <c r="C65" s="57">
        <v>101.65995418731303</v>
      </c>
      <c r="D65" s="57">
        <v>95.004056813123043</v>
      </c>
      <c r="E65" s="57">
        <v>96.724262073273479</v>
      </c>
      <c r="F65" s="57">
        <v>82.069410510523383</v>
      </c>
      <c r="G65" s="57">
        <v>99.035719037709541</v>
      </c>
      <c r="H65" s="57">
        <v>99.035719037709569</v>
      </c>
      <c r="I65" s="57">
        <v>99.317173912885423</v>
      </c>
      <c r="J65" s="57">
        <v>101.66551973177332</v>
      </c>
      <c r="K65" s="57">
        <v>100.47009412159669</v>
      </c>
      <c r="L65" s="57">
        <v>115.90387552079756</v>
      </c>
      <c r="M65" s="57">
        <v>98.883982801222785</v>
      </c>
      <c r="N65" s="57">
        <v>107.10584226591892</v>
      </c>
      <c r="O65" s="57">
        <v>95.747064811846457</v>
      </c>
      <c r="P65" s="57">
        <v>95.072063519461452</v>
      </c>
      <c r="Q65" s="57">
        <v>105.87410626664797</v>
      </c>
      <c r="R65" s="57">
        <v>93.578855897498016</v>
      </c>
      <c r="S65" s="57">
        <v>83.495296992086423</v>
      </c>
      <c r="T65" s="57">
        <v>91.47523832180454</v>
      </c>
      <c r="U65" s="57">
        <v>113.64143073579886</v>
      </c>
      <c r="V65" s="57">
        <v>93.47939863191057</v>
      </c>
      <c r="W65" s="71">
        <v>103.3320072123477</v>
      </c>
      <c r="X65" s="71">
        <v>123.5517299145712</v>
      </c>
      <c r="Y65" s="59">
        <v>121.74748384528844</v>
      </c>
      <c r="Z65" s="59">
        <v>122.38544399754998</v>
      </c>
      <c r="AA65" s="59">
        <v>145.84476542556814</v>
      </c>
      <c r="AB65" s="59">
        <v>146.92190839760832</v>
      </c>
      <c r="AC65" s="59">
        <v>131.1729709122622</v>
      </c>
      <c r="AD65" s="59">
        <v>105.37759144868789</v>
      </c>
      <c r="AE65" s="59">
        <v>136.07892657850951</v>
      </c>
      <c r="AF65" s="59">
        <v>119.23666883961124</v>
      </c>
      <c r="AG65" s="59">
        <v>122.12463732362085</v>
      </c>
      <c r="AH65" s="59">
        <v>173.4594574872101</v>
      </c>
      <c r="AI65" s="59">
        <v>118.38881694032226</v>
      </c>
      <c r="AJ65" s="59">
        <v>91.100192690446008</v>
      </c>
      <c r="AK65" s="59">
        <v>118.68717164995854</v>
      </c>
      <c r="AL65" s="59">
        <v>114.64730922663442</v>
      </c>
      <c r="AM65" s="59">
        <v>111.52376932443786</v>
      </c>
      <c r="AN65" s="59">
        <v>147.81631737320367</v>
      </c>
      <c r="AO65" s="59">
        <v>153.91631098135764</v>
      </c>
      <c r="AP65" s="59">
        <v>182.61941448448925</v>
      </c>
      <c r="AQ65" s="59">
        <v>184.0681929049434</v>
      </c>
      <c r="AR65" s="59">
        <v>168.63077982831888</v>
      </c>
      <c r="AS65" s="59">
        <v>144.33995047123386</v>
      </c>
      <c r="AT65" s="59">
        <v>144.30501748751666</v>
      </c>
      <c r="AU65" s="59">
        <v>123.79167051455849</v>
      </c>
      <c r="AV65" s="59">
        <v>153.36896200923195</v>
      </c>
      <c r="AW65" s="59">
        <v>143.72713500648692</v>
      </c>
      <c r="AX65" s="59">
        <v>145.55632619789475</v>
      </c>
      <c r="AY65" s="59">
        <v>108.66838820916396</v>
      </c>
      <c r="AZ65" s="59">
        <v>127.17700503674281</v>
      </c>
      <c r="BA65" s="59">
        <v>139.87613862439591</v>
      </c>
      <c r="BB65" s="59">
        <v>141.20779054826374</v>
      </c>
      <c r="BC65" s="57">
        <v>4.6005342914610114</v>
      </c>
      <c r="BD65" s="57">
        <v>-0.27976879856278503</v>
      </c>
      <c r="BE65" s="57">
        <v>9.237699336263816</v>
      </c>
      <c r="BF65" s="57">
        <v>-1.3660918316381276</v>
      </c>
      <c r="BG65" s="57">
        <v>3.7423774296301948</v>
      </c>
      <c r="BH65" s="57">
        <v>3.7423774296301948</v>
      </c>
      <c r="BI65" s="57">
        <v>3.7330698555475994</v>
      </c>
      <c r="BJ65" s="57">
        <v>8.5273910356610916</v>
      </c>
      <c r="BK65" s="57">
        <v>3.8442493903747543</v>
      </c>
      <c r="BL65" s="57">
        <v>10.903214674847938</v>
      </c>
      <c r="BM65" s="57">
        <v>0.45298913357163517</v>
      </c>
      <c r="BN65" s="57">
        <v>5.2896022330774617</v>
      </c>
      <c r="BO65" s="57">
        <v>3.7794711332703734</v>
      </c>
      <c r="BP65" s="57">
        <v>6.1271676300577838</v>
      </c>
      <c r="BQ65" s="57">
        <v>4.3093922651933569</v>
      </c>
      <c r="BR65" s="57">
        <v>-0.75037344957604724</v>
      </c>
      <c r="BS65" s="57">
        <v>8.6915214919830461</v>
      </c>
      <c r="BT65" s="57">
        <v>14.430972533093511</v>
      </c>
      <c r="BU65" s="57">
        <v>5.1763819951448964</v>
      </c>
      <c r="BV65" s="57">
        <v>6.8447823234979666</v>
      </c>
      <c r="BW65" s="57">
        <v>-0.9055355731151904</v>
      </c>
      <c r="BX65" s="57">
        <v>10.432153513893837</v>
      </c>
      <c r="BY65" s="57">
        <v>7.4622991271752204</v>
      </c>
      <c r="BZ65" s="57">
        <v>7.2074230169517195</v>
      </c>
      <c r="CA65" s="57">
        <v>10.458905081633208</v>
      </c>
      <c r="CB65" s="57">
        <v>16.17488405885339</v>
      </c>
      <c r="CC65" s="57">
        <v>3.8777719848569037</v>
      </c>
      <c r="CD65" s="57">
        <v>3.4815193911346798</v>
      </c>
      <c r="CE65" s="57">
        <v>11.812426798299658</v>
      </c>
      <c r="CF65" s="57">
        <v>8.4906141751638344</v>
      </c>
      <c r="CG65" s="57">
        <v>8.9643751363779991</v>
      </c>
      <c r="CH65" s="57">
        <v>23.904069132796902</v>
      </c>
      <c r="CI65" s="57">
        <v>-3.5591097353160572</v>
      </c>
      <c r="CJ65" s="57">
        <v>7.4822548107306153</v>
      </c>
      <c r="CK65" s="57">
        <v>19.608532209445407</v>
      </c>
      <c r="CL65" s="57">
        <v>4.8738602637192985</v>
      </c>
      <c r="CM65" s="57">
        <v>6.6067882213143747</v>
      </c>
      <c r="CN65" s="57">
        <v>21.712968078617003</v>
      </c>
      <c r="CO65" s="57">
        <v>23.042779829805781</v>
      </c>
      <c r="CP65" s="57">
        <v>26.735782977309629</v>
      </c>
      <c r="CQ65" s="57">
        <v>32.203778709377694</v>
      </c>
      <c r="CR65" s="57">
        <v>20.575855737547744</v>
      </c>
      <c r="CS65" s="57">
        <v>24.688778459174433</v>
      </c>
      <c r="CT65" s="57">
        <v>19.992480560404836</v>
      </c>
      <c r="CU65" s="57">
        <v>15.583155389660309</v>
      </c>
      <c r="CV65" s="57">
        <v>24.303461711321404</v>
      </c>
      <c r="CW65" s="57">
        <v>21.782257813351368</v>
      </c>
      <c r="CX65" s="57">
        <v>7.028585481293681</v>
      </c>
      <c r="CY65" s="57">
        <v>17.468455144595652</v>
      </c>
      <c r="CZ65" s="57">
        <v>25.826407856420719</v>
      </c>
      <c r="DA65" s="57">
        <v>16.13557929470273</v>
      </c>
      <c r="DB65" s="57">
        <v>18.47675151012438</v>
      </c>
      <c r="DC65" s="57">
        <v>2.7575362795260849</v>
      </c>
      <c r="DD65" s="57">
        <v>3.0460907452557029</v>
      </c>
      <c r="DE65" s="57">
        <v>12.427922174425632</v>
      </c>
      <c r="DF65" s="57">
        <v>0.54157331516722085</v>
      </c>
      <c r="DG65" s="57">
        <v>3.6288164545045243</v>
      </c>
      <c r="DH65" s="57">
        <v>3.6288164545045465</v>
      </c>
      <c r="DI65" s="57">
        <v>3.6602070835932921</v>
      </c>
      <c r="DJ65" s="57">
        <v>8.2665020491084604</v>
      </c>
      <c r="DK65" s="57">
        <v>3.1755011290552471</v>
      </c>
      <c r="DL65" s="57">
        <v>11.120021966030723</v>
      </c>
      <c r="DM65" s="57">
        <v>-0.59188938477312547</v>
      </c>
      <c r="DN65" s="57">
        <v>5.2702340750699461</v>
      </c>
      <c r="DO65" s="57">
        <v>3.1507935501659645</v>
      </c>
      <c r="DP65" s="57">
        <v>6.1510511289903924</v>
      </c>
      <c r="DQ65" s="57">
        <v>6.4910391995440353</v>
      </c>
      <c r="DR65" s="57">
        <v>1.6120984634804492</v>
      </c>
      <c r="DS65" s="57">
        <v>7.5752591338491326</v>
      </c>
      <c r="DT65" s="57">
        <v>15.288178730716906</v>
      </c>
      <c r="DU65" s="57">
        <v>7.4255887650395813</v>
      </c>
      <c r="DV65" s="57">
        <v>6.596878491925251</v>
      </c>
      <c r="DW65" s="57">
        <v>2.4332691617771296</v>
      </c>
      <c r="DX65" s="57">
        <v>11.97339326538609</v>
      </c>
      <c r="DY65" s="57">
        <v>14.912130216793651</v>
      </c>
      <c r="DZ65" s="57">
        <v>14.804564514671448</v>
      </c>
      <c r="EA65" s="57">
        <v>17.810568061124886</v>
      </c>
      <c r="EB65" s="57">
        <v>29.849751424561767</v>
      </c>
      <c r="EC65" s="57">
        <v>17.59887156170312</v>
      </c>
      <c r="ED65" s="57">
        <v>5.8214675180904951</v>
      </c>
      <c r="EE65" s="57">
        <v>25.553736879850053</v>
      </c>
      <c r="EF65" s="57">
        <v>15.304460212609294</v>
      </c>
      <c r="EG65" s="57">
        <v>20.812518879037768</v>
      </c>
      <c r="EH65" s="57">
        <v>66.101594801597741</v>
      </c>
      <c r="EI65" s="57">
        <v>8.7174588624553184</v>
      </c>
      <c r="EJ65" s="57">
        <v>28.543388031820506</v>
      </c>
      <c r="EK65" s="57">
        <v>41.921789510300698</v>
      </c>
      <c r="EL65" s="57">
        <v>9.1686947991659995</v>
      </c>
      <c r="EM65" s="57">
        <v>28.064721965058027</v>
      </c>
      <c r="EN65" s="57">
        <v>27.632464530929756</v>
      </c>
      <c r="EO65" s="57">
        <v>28.451921299670289</v>
      </c>
      <c r="EP65" s="57">
        <v>31.389963462948799</v>
      </c>
      <c r="EQ65" s="57">
        <v>44.270455757515002</v>
      </c>
      <c r="ER65" s="57">
        <v>32.126881670775155</v>
      </c>
      <c r="ES65" s="57">
        <v>24.72209400620995</v>
      </c>
      <c r="ET65" s="57">
        <v>30.862822545884818</v>
      </c>
      <c r="EU65" s="57">
        <v>23.807066285329558</v>
      </c>
      <c r="EV65" s="57">
        <v>34.31164072441328</v>
      </c>
      <c r="EW65" s="57">
        <v>54.129876629865834</v>
      </c>
      <c r="EX65" s="57">
        <v>19.353556124752135</v>
      </c>
      <c r="EY65" s="57">
        <v>36.764088274526173</v>
      </c>
      <c r="EZ65" s="57">
        <v>45.817290929988921</v>
      </c>
      <c r="FA65" s="57">
        <v>18.096907293487984</v>
      </c>
      <c r="FB65" s="57">
        <v>38.519735151339553</v>
      </c>
      <c r="FC65" s="63">
        <v>3.1627439537473072</v>
      </c>
      <c r="FD65" s="63">
        <v>-4.0025816498274705E-2</v>
      </c>
      <c r="FE65" s="63">
        <v>0.50615686137428584</v>
      </c>
      <c r="FF65" s="63">
        <v>-4.824127785178689E-2</v>
      </c>
      <c r="FG65" s="63">
        <v>3.5806337207715315</v>
      </c>
      <c r="FH65" s="60">
        <v>3.5806337207715577</v>
      </c>
      <c r="FI65" s="60"/>
      <c r="FJ65" s="60">
        <v>0.70720735282557101</v>
      </c>
      <c r="FK65" s="60">
        <v>0.16395635650933635</v>
      </c>
      <c r="FL65" s="60">
        <v>0.18449328870192552</v>
      </c>
      <c r="FM65" s="60">
        <v>-5.9657447892046946E-2</v>
      </c>
      <c r="FN65" s="60">
        <v>0.32951913457284937</v>
      </c>
      <c r="FO65" s="60">
        <v>0.30321295906638518</v>
      </c>
      <c r="FP65" s="60">
        <v>1.5266183682133783E-2</v>
      </c>
      <c r="FQ65" s="60">
        <v>2.2467213720876279E-2</v>
      </c>
      <c r="FR65" s="60">
        <v>0.15916798065190002</v>
      </c>
      <c r="FS65" s="60">
        <v>0.11737647310158397</v>
      </c>
      <c r="FT65" s="60">
        <v>1.1158905447004794</v>
      </c>
      <c r="FU65" s="60">
        <v>0.44047405771534348</v>
      </c>
      <c r="FV65" s="60">
        <v>8.1259623415220084E-2</v>
      </c>
      <c r="FW65" s="72">
        <v>7.2048580107717068</v>
      </c>
      <c r="FX65" s="72"/>
      <c r="FY65" s="72">
        <v>2.1106199991168944</v>
      </c>
      <c r="FZ65" s="72">
        <v>0.64119277879416969</v>
      </c>
      <c r="GA65" s="72">
        <v>4.1011600767804336E-2</v>
      </c>
      <c r="GB65" s="72">
        <v>0.85297364614236371</v>
      </c>
      <c r="GC65" s="72">
        <v>0.91205384689990254</v>
      </c>
      <c r="GD65" s="72">
        <v>1.6838671185049612</v>
      </c>
      <c r="GE65" s="72">
        <v>1.4751526401785071E-2</v>
      </c>
      <c r="GF65" s="72">
        <v>0.15565033434649986</v>
      </c>
      <c r="GG65" s="72">
        <v>-0.19304697075150304</v>
      </c>
      <c r="GH65" s="72">
        <v>3.3242988053372925E-2</v>
      </c>
      <c r="GI65" s="72">
        <v>0.77610519752217355</v>
      </c>
      <c r="GJ65" s="72">
        <v>0.14740264134194014</v>
      </c>
      <c r="GK65" s="72">
        <v>2.9033303631343044E-2</v>
      </c>
      <c r="GL65" s="60">
        <v>1.775978165125992</v>
      </c>
      <c r="GM65" s="60">
        <v>0.55875622667616365</v>
      </c>
      <c r="GN65" s="60">
        <v>0.84287170084509355</v>
      </c>
      <c r="GO65" s="60">
        <v>-8.8314774604847986E-4</v>
      </c>
      <c r="GP65" s="60">
        <v>3.1767229449012007</v>
      </c>
      <c r="GQ65" s="60">
        <v>3.1767229449012251</v>
      </c>
      <c r="GR65" s="60"/>
      <c r="GS65" s="60">
        <v>0.595748853343953</v>
      </c>
      <c r="GT65" s="60">
        <v>0.14736142848571562</v>
      </c>
      <c r="GU65" s="60">
        <v>0.13987488905040915</v>
      </c>
      <c r="GV65" s="60">
        <v>-0.50182221703480345</v>
      </c>
      <c r="GW65" s="60">
        <v>0.32379047298253261</v>
      </c>
      <c r="GX65" s="60">
        <v>0.26938855591285005</v>
      </c>
      <c r="GY65" s="60">
        <v>1.5383198436938465E-2</v>
      </c>
      <c r="GZ65" s="60">
        <v>3.270545550038189E-2</v>
      </c>
      <c r="HA65" s="60">
        <v>0.2067698013793712</v>
      </c>
      <c r="HB65" s="60">
        <v>0.10281572480256054</v>
      </c>
      <c r="HC65" s="60">
        <v>1.2339459960147123</v>
      </c>
      <c r="HD65" s="60">
        <v>0.53747155164345917</v>
      </c>
      <c r="HE65" s="60">
        <v>7.3289234383144233E-2</v>
      </c>
      <c r="HF65" s="43">
        <v>14.384997417722786</v>
      </c>
      <c r="HG65" s="43"/>
      <c r="HH65" s="43">
        <v>3.1764915564221803</v>
      </c>
      <c r="HI65" s="43">
        <v>1.1741129142960447</v>
      </c>
      <c r="HJ65" s="43">
        <v>0.22854428313677871</v>
      </c>
      <c r="HK65" s="43">
        <v>1.6797551087274072</v>
      </c>
      <c r="HL65" s="43">
        <v>1.8356271890234095</v>
      </c>
      <c r="HM65" s="43">
        <v>3.0246932269966909</v>
      </c>
      <c r="HN65" s="64">
        <v>3.3066949843090374E-2</v>
      </c>
      <c r="HO65" s="43">
        <v>0.4667181812794392</v>
      </c>
      <c r="HP65" s="43">
        <v>0.6683796717778635</v>
      </c>
      <c r="HQ65" s="43">
        <v>0.16393516979936101</v>
      </c>
      <c r="HR65" s="43">
        <v>1.5340402506420534</v>
      </c>
      <c r="HS65" s="43">
        <v>0.27833451220373723</v>
      </c>
      <c r="HT65" s="43">
        <v>0.12129840357472972</v>
      </c>
      <c r="HU65" s="65">
        <v>23893</v>
      </c>
      <c r="HV65" s="65">
        <v>195410</v>
      </c>
      <c r="HW65" s="57">
        <v>4.6378207935534821</v>
      </c>
      <c r="HX65" s="57">
        <v>9.6379999102293556</v>
      </c>
      <c r="HY65" s="65">
        <v>66776</v>
      </c>
      <c r="HZ65" s="65">
        <v>640673</v>
      </c>
      <c r="IA65" s="57">
        <v>-5.5127914874349093</v>
      </c>
      <c r="IB65" s="57">
        <v>19.119848132991478</v>
      </c>
    </row>
    <row r="66" spans="1:236" x14ac:dyDescent="0.25">
      <c r="A66" s="41">
        <v>2022</v>
      </c>
      <c r="B66" s="30" t="s">
        <v>170</v>
      </c>
      <c r="C66" s="57">
        <v>102.26797247654351</v>
      </c>
      <c r="D66" s="57">
        <v>96.471926728622961</v>
      </c>
      <c r="E66" s="57">
        <v>97.451182233227399</v>
      </c>
      <c r="F66" s="57">
        <v>84.188953779756829</v>
      </c>
      <c r="G66" s="57">
        <v>99.900650990014768</v>
      </c>
      <c r="H66" s="57">
        <v>99.90065099001481</v>
      </c>
      <c r="I66" s="57">
        <v>100.25837522320447</v>
      </c>
      <c r="J66" s="57">
        <v>102.41764416262164</v>
      </c>
      <c r="K66" s="57">
        <v>100.53346378724099</v>
      </c>
      <c r="L66" s="57">
        <v>116.62087860344465</v>
      </c>
      <c r="M66" s="57">
        <v>99.758892652120707</v>
      </c>
      <c r="N66" s="57">
        <v>109.43896263694658</v>
      </c>
      <c r="O66" s="57">
        <v>95.724358723954509</v>
      </c>
      <c r="P66" s="57">
        <v>94.761370501423997</v>
      </c>
      <c r="Q66" s="57">
        <v>106.37880274779195</v>
      </c>
      <c r="R66" s="57">
        <v>93.907537255127991</v>
      </c>
      <c r="S66" s="57">
        <v>85.244917832571602</v>
      </c>
      <c r="T66" s="57">
        <v>93.109113030467867</v>
      </c>
      <c r="U66" s="57">
        <v>114.56787022544688</v>
      </c>
      <c r="V66" s="57">
        <v>93.339434340746649</v>
      </c>
      <c r="W66" s="71">
        <v>102.7648795104312</v>
      </c>
      <c r="X66" s="71">
        <v>123.75537651551419</v>
      </c>
      <c r="Y66" s="59">
        <v>123.56105952492618</v>
      </c>
      <c r="Z66" s="59">
        <v>125.18658326405114</v>
      </c>
      <c r="AA66" s="59">
        <v>141.91763332174423</v>
      </c>
      <c r="AB66" s="59">
        <v>138.4793694157579</v>
      </c>
      <c r="AC66" s="59">
        <v>119.0533104883846</v>
      </c>
      <c r="AD66" s="59">
        <v>112.17325105665081</v>
      </c>
      <c r="AE66" s="59">
        <v>142.00683780637823</v>
      </c>
      <c r="AF66" s="59">
        <v>117.23776721266348</v>
      </c>
      <c r="AG66" s="59">
        <v>115.31089051602778</v>
      </c>
      <c r="AH66" s="59">
        <v>181.17443875667348</v>
      </c>
      <c r="AI66" s="59">
        <v>122.32807241341217</v>
      </c>
      <c r="AJ66" s="59">
        <v>97.448003036982428</v>
      </c>
      <c r="AK66" s="59">
        <v>128.81486103606508</v>
      </c>
      <c r="AL66" s="59">
        <v>112.97555492709721</v>
      </c>
      <c r="AM66" s="59">
        <v>114.06598022160992</v>
      </c>
      <c r="AN66" s="59">
        <v>151.58374332994615</v>
      </c>
      <c r="AO66" s="59">
        <v>158.96088808755687</v>
      </c>
      <c r="AP66" s="59">
        <v>180.68698761643489</v>
      </c>
      <c r="AQ66" s="59">
        <v>175.1531793583556</v>
      </c>
      <c r="AR66" s="59">
        <v>155.30611844142857</v>
      </c>
      <c r="AS66" s="59">
        <v>154.57452846598741</v>
      </c>
      <c r="AT66" s="59">
        <v>152.29799464862108</v>
      </c>
      <c r="AU66" s="59">
        <v>122.62792199991162</v>
      </c>
      <c r="AV66" s="59">
        <v>146.0353414389653</v>
      </c>
      <c r="AW66" s="59">
        <v>149.81961195841419</v>
      </c>
      <c r="AX66" s="59">
        <v>151.1605217656253</v>
      </c>
      <c r="AY66" s="59">
        <v>117.41857925695211</v>
      </c>
      <c r="AZ66" s="59">
        <v>138.26590092453904</v>
      </c>
      <c r="BA66" s="59">
        <v>139.07240640980834</v>
      </c>
      <c r="BB66" s="59">
        <v>145.02082941192799</v>
      </c>
      <c r="BC66" s="57">
        <v>4.8649836967636473</v>
      </c>
      <c r="BD66" s="57">
        <v>0.19565168340722749</v>
      </c>
      <c r="BE66" s="57">
        <v>6.755400191715788</v>
      </c>
      <c r="BF66" s="57">
        <v>-1.4525048984044608</v>
      </c>
      <c r="BG66" s="57">
        <v>3.7904583053994134</v>
      </c>
      <c r="BH66" s="57">
        <v>3.7904583053994578</v>
      </c>
      <c r="BI66" s="57">
        <v>3.8603683696916136</v>
      </c>
      <c r="BJ66" s="57">
        <v>8.9309310505731432</v>
      </c>
      <c r="BK66" s="57">
        <v>3.9634604614861235</v>
      </c>
      <c r="BL66" s="57">
        <v>9.8017415603068869</v>
      </c>
      <c r="BM66" s="57">
        <v>1.3163727780671097</v>
      </c>
      <c r="BN66" s="57">
        <v>5.5502304988817253</v>
      </c>
      <c r="BO66" s="57">
        <v>2.8889864360556849</v>
      </c>
      <c r="BP66" s="57">
        <v>4.3329532497149437</v>
      </c>
      <c r="BQ66" s="57">
        <v>4.4603524229074987</v>
      </c>
      <c r="BR66" s="57">
        <v>-1.6704080307842428</v>
      </c>
      <c r="BS66" s="57">
        <v>8.6717995843002882</v>
      </c>
      <c r="BT66" s="57">
        <v>12.24467423753859</v>
      </c>
      <c r="BU66" s="57">
        <v>5.3556633733608194</v>
      </c>
      <c r="BV66" s="57">
        <v>6.2475318982903261</v>
      </c>
      <c r="BW66" s="57">
        <v>-1.2246375923647301</v>
      </c>
      <c r="BX66" s="57">
        <v>10.846311202680692</v>
      </c>
      <c r="BY66" s="57">
        <v>2.429699441224753</v>
      </c>
      <c r="BZ66" s="57">
        <v>2.3717463712105147</v>
      </c>
      <c r="CA66" s="57">
        <v>11.177857441525774</v>
      </c>
      <c r="CB66" s="57">
        <v>14.093953679502324</v>
      </c>
      <c r="CC66" s="57">
        <v>-0.77662282898037782</v>
      </c>
      <c r="CD66" s="57">
        <v>-0.17236892292823436</v>
      </c>
      <c r="CE66" s="57">
        <v>-8.0470898111148159</v>
      </c>
      <c r="CF66" s="57">
        <v>2.6826616941534764</v>
      </c>
      <c r="CG66" s="57">
        <v>1.3138699149140676</v>
      </c>
      <c r="CH66" s="57">
        <v>-7.6439612831216248</v>
      </c>
      <c r="CI66" s="57">
        <v>-8.8089181029035295</v>
      </c>
      <c r="CJ66" s="57">
        <v>14.521283604869373</v>
      </c>
      <c r="CK66" s="57">
        <v>11.733276406017579</v>
      </c>
      <c r="CL66" s="57">
        <v>2.2332180956069259</v>
      </c>
      <c r="CM66" s="57">
        <v>3.3819726300187369</v>
      </c>
      <c r="CN66" s="57">
        <v>17.282484105331552</v>
      </c>
      <c r="CO66" s="57">
        <v>18.879571489601531</v>
      </c>
      <c r="CP66" s="57">
        <v>28.022823158801312</v>
      </c>
      <c r="CQ66" s="57">
        <v>29.927489538456985</v>
      </c>
      <c r="CR66" s="57">
        <v>15.547153483403232</v>
      </c>
      <c r="CS66" s="57">
        <v>21.19909839512486</v>
      </c>
      <c r="CT66" s="57">
        <v>1.1087154066496296</v>
      </c>
      <c r="CU66" s="57">
        <v>9.7815690176883194</v>
      </c>
      <c r="CV66" s="57">
        <v>15.659390803362827</v>
      </c>
      <c r="CW66" s="57">
        <v>-6.3967496238884092</v>
      </c>
      <c r="CX66" s="57">
        <v>1.6307775951414083</v>
      </c>
      <c r="CY66" s="57">
        <v>26.427413593187275</v>
      </c>
      <c r="CZ66" s="57">
        <v>21.941515991679438</v>
      </c>
      <c r="DA66" s="57">
        <v>13.724800520160564</v>
      </c>
      <c r="DB66" s="57">
        <v>15.318731460614776</v>
      </c>
      <c r="DC66" s="57">
        <v>2.9684332316117779</v>
      </c>
      <c r="DD66" s="57">
        <v>2.7482236478714173</v>
      </c>
      <c r="DE66" s="57">
        <v>11.819618801188092</v>
      </c>
      <c r="DF66" s="57">
        <v>0.33971747634331528</v>
      </c>
      <c r="DG66" s="57">
        <v>3.6452637015107259</v>
      </c>
      <c r="DH66" s="57">
        <v>3.6452637015107259</v>
      </c>
      <c r="DI66" s="57">
        <v>3.6805839818810471</v>
      </c>
      <c r="DJ66" s="57">
        <v>8.3343160221152282</v>
      </c>
      <c r="DK66" s="57">
        <v>3.2548600651830961</v>
      </c>
      <c r="DL66" s="57">
        <v>10.981084310115907</v>
      </c>
      <c r="DM66" s="57">
        <v>-0.40192192570754903</v>
      </c>
      <c r="DN66" s="57">
        <v>5.2991267815257981</v>
      </c>
      <c r="DO66" s="57">
        <v>3.1243263598881299</v>
      </c>
      <c r="DP66" s="57">
        <v>5.9652802050565112</v>
      </c>
      <c r="DQ66" s="57">
        <v>6.2815925484182245</v>
      </c>
      <c r="DR66" s="57">
        <v>1.2751191016575181</v>
      </c>
      <c r="DS66" s="57">
        <v>7.6860508755950407</v>
      </c>
      <c r="DT66" s="57">
        <v>14.958841264128143</v>
      </c>
      <c r="DU66" s="57">
        <v>7.2109495766754517</v>
      </c>
      <c r="DV66" s="57">
        <v>6.5610929158167908</v>
      </c>
      <c r="DW66" s="57">
        <v>2.0646506574705681</v>
      </c>
      <c r="DX66" s="57">
        <v>11.858066918871257</v>
      </c>
      <c r="DY66" s="57">
        <v>13.469429526397626</v>
      </c>
      <c r="DZ66" s="57">
        <v>13.36061677960252</v>
      </c>
      <c r="EA66" s="57">
        <v>17.01914488086118</v>
      </c>
      <c r="EB66" s="57">
        <v>28.097803409129931</v>
      </c>
      <c r="EC66" s="57">
        <v>15.665230156959243</v>
      </c>
      <c r="ED66" s="57">
        <v>5.1663641191817655</v>
      </c>
      <c r="EE66" s="57">
        <v>21.217397636823886</v>
      </c>
      <c r="EF66" s="57">
        <v>13.874391113759966</v>
      </c>
      <c r="EG66" s="57">
        <v>18.629209972245022</v>
      </c>
      <c r="EH66" s="57">
        <v>55.308554645446236</v>
      </c>
      <c r="EI66" s="57">
        <v>6.6490732584165935</v>
      </c>
      <c r="EJ66" s="57">
        <v>26.954967727984737</v>
      </c>
      <c r="EK66" s="57">
        <v>37.642667753853274</v>
      </c>
      <c r="EL66" s="57">
        <v>8.456701373639163</v>
      </c>
      <c r="EM66" s="57">
        <v>25.020134014336936</v>
      </c>
      <c r="EN66" s="57">
        <v>26.411798476326286</v>
      </c>
      <c r="EO66" s="57">
        <v>27.318649645851799</v>
      </c>
      <c r="EP66" s="57">
        <v>30.97732847430099</v>
      </c>
      <c r="EQ66" s="57">
        <v>42.630135203639099</v>
      </c>
      <c r="ER66" s="57">
        <v>30.329549277692514</v>
      </c>
      <c r="ES66" s="57">
        <v>24.324197964433147</v>
      </c>
      <c r="ET66" s="57">
        <v>27.041223369526946</v>
      </c>
      <c r="EU66" s="57">
        <v>22.181691031031512</v>
      </c>
      <c r="EV66" s="57">
        <v>32.165417555836683</v>
      </c>
      <c r="EW66" s="57">
        <v>45.765065570539235</v>
      </c>
      <c r="EX66" s="57">
        <v>17.215080965856266</v>
      </c>
      <c r="EY66" s="57">
        <v>35.577800255046377</v>
      </c>
      <c r="EZ66" s="57">
        <v>42.505917757074087</v>
      </c>
      <c r="FA66" s="57">
        <v>17.640206650495504</v>
      </c>
      <c r="FB66" s="57">
        <v>35.618817751642553</v>
      </c>
      <c r="FC66" s="63">
        <v>3.1782483028470931</v>
      </c>
      <c r="FD66" s="63">
        <v>1.4724379914218814E-2</v>
      </c>
      <c r="FE66" s="63">
        <v>0.28964702776868018</v>
      </c>
      <c r="FF66" s="63">
        <v>-3.3366684002800039E-2</v>
      </c>
      <c r="FG66" s="63">
        <v>3.4492530265271921</v>
      </c>
      <c r="FH66" s="60">
        <v>3.4492530265272379</v>
      </c>
      <c r="FI66" s="60"/>
      <c r="FJ66" s="60">
        <v>0.72985123365666871</v>
      </c>
      <c r="FK66" s="60">
        <v>0.15651024596558016</v>
      </c>
      <c r="FL66" s="60">
        <v>0.16196167871285291</v>
      </c>
      <c r="FM66" s="60">
        <v>0.38225473998801052</v>
      </c>
      <c r="FN66" s="60">
        <v>0.34919928524170457</v>
      </c>
      <c r="FO66" s="60">
        <v>0.25491380379304102</v>
      </c>
      <c r="FP66" s="60">
        <v>1.0858897577074245E-2</v>
      </c>
      <c r="FQ66" s="60">
        <v>2.3146597466921319E-2</v>
      </c>
      <c r="FR66" s="60">
        <v>-0.16653977069880974</v>
      </c>
      <c r="FS66" s="60">
        <v>0.11939967089436092</v>
      </c>
      <c r="FT66" s="60">
        <v>0.90229006666270839</v>
      </c>
      <c r="FU66" s="60">
        <v>0.45256941047732213</v>
      </c>
      <c r="FV66" s="60">
        <v>7.2837166789802066E-2</v>
      </c>
      <c r="FW66" s="72">
        <v>1.9214088418651323</v>
      </c>
      <c r="FX66" s="72"/>
      <c r="FY66" s="72">
        <v>2.0276082045338746</v>
      </c>
      <c r="FZ66" s="72">
        <v>0.5125654059865643</v>
      </c>
      <c r="GA66" s="72">
        <v>-5.2919506786574144E-2</v>
      </c>
      <c r="GB66" s="72">
        <v>-0.23182110283851448</v>
      </c>
      <c r="GC66" s="72">
        <v>-0.59226181870750905</v>
      </c>
      <c r="GD66" s="72">
        <v>0.51783873168776473</v>
      </c>
      <c r="GE66" s="72">
        <v>2.0412108453658705E-3</v>
      </c>
      <c r="GF66" s="72">
        <v>-7.0693380671634443E-2</v>
      </c>
      <c r="GG66" s="72">
        <v>-0.7815554133878615</v>
      </c>
      <c r="GH66" s="72">
        <v>7.4398683094934095E-2</v>
      </c>
      <c r="GI66" s="72">
        <v>0.4339446497894297</v>
      </c>
      <c r="GJ66" s="72">
        <v>6.7599206597422898E-2</v>
      </c>
      <c r="GK66" s="72">
        <v>1.4663971721869944E-2</v>
      </c>
      <c r="GL66" s="60">
        <v>1.9052066656435696</v>
      </c>
      <c r="GM66" s="60">
        <v>0.52679263291514333</v>
      </c>
      <c r="GN66" s="60">
        <v>0.78196869230082522</v>
      </c>
      <c r="GO66" s="60">
        <v>-3.9791988966805577E-3</v>
      </c>
      <c r="GP66" s="60">
        <v>3.2099887919628576</v>
      </c>
      <c r="GQ66" s="60">
        <v>3.2099887919628758</v>
      </c>
      <c r="GS66" s="60">
        <v>0.60879801522967625</v>
      </c>
      <c r="GT66" s="60">
        <v>0.1464769195957549</v>
      </c>
      <c r="GU66" s="60">
        <v>0.13952799431843071</v>
      </c>
      <c r="GV66" s="60">
        <v>-0.34528692892154994</v>
      </c>
      <c r="GW66" s="60">
        <v>0.32626052638741065</v>
      </c>
      <c r="GX66" s="60">
        <v>0.26874442152414652</v>
      </c>
      <c r="GY66" s="60">
        <v>1.4925054339901198E-2</v>
      </c>
      <c r="GZ66" s="60">
        <v>3.2289222618618968E-2</v>
      </c>
      <c r="HA66" s="60">
        <v>0.11641398403475078</v>
      </c>
      <c r="HB66" s="60">
        <v>0.10445339516901711</v>
      </c>
      <c r="HC66" s="60">
        <v>1.1941612193520097</v>
      </c>
      <c r="HD66" s="60">
        <v>0.52962567311329611</v>
      </c>
      <c r="HE66" s="60">
        <v>7.3599295201413228E-2</v>
      </c>
      <c r="HF66" s="43">
        <v>12.906432508996739</v>
      </c>
      <c r="HG66" s="43"/>
      <c r="HH66" s="43">
        <v>3.0410827629544612</v>
      </c>
      <c r="HI66" s="43">
        <v>1.1013641964145087</v>
      </c>
      <c r="HJ66" s="43">
        <v>0.19580274911150636</v>
      </c>
      <c r="HK66" s="43">
        <v>1.4644469573847529</v>
      </c>
      <c r="HL66" s="43">
        <v>1.5547887813890722</v>
      </c>
      <c r="HM66" s="43">
        <v>2.7338957703186626</v>
      </c>
      <c r="HN66" s="64">
        <v>2.9277506695323582E-2</v>
      </c>
      <c r="HO66" s="43">
        <v>0.40627872874746485</v>
      </c>
      <c r="HP66" s="43">
        <v>0.46746335929693389</v>
      </c>
      <c r="HQ66" s="43">
        <v>0.15340439940068648</v>
      </c>
      <c r="HR66" s="43">
        <v>1.3944818411858464</v>
      </c>
      <c r="HS66" s="43">
        <v>0.25516668698150569</v>
      </c>
      <c r="HT66" s="43">
        <v>0.10897876911601409</v>
      </c>
      <c r="HU66" s="65">
        <v>22606</v>
      </c>
      <c r="HV66" s="65">
        <v>218016</v>
      </c>
      <c r="HW66" s="57">
        <v>-3.1572634194405147</v>
      </c>
      <c r="HX66" s="57">
        <v>8.1562693786431772</v>
      </c>
      <c r="HY66" s="65">
        <v>56590</v>
      </c>
      <c r="HZ66" s="65">
        <v>697263</v>
      </c>
      <c r="IA66" s="57">
        <v>-9.2614565628707961</v>
      </c>
      <c r="IB66" s="57">
        <v>16.17080830716171</v>
      </c>
    </row>
    <row r="67" spans="1:236" x14ac:dyDescent="0.25">
      <c r="A67" s="41">
        <v>2022</v>
      </c>
      <c r="B67" s="30" t="s">
        <v>171</v>
      </c>
      <c r="C67" s="57">
        <v>103.36840522767596</v>
      </c>
      <c r="D67" s="57">
        <v>100.02502197733484</v>
      </c>
      <c r="E67" s="57">
        <v>104.82757682978749</v>
      </c>
      <c r="F67" s="57">
        <v>82.47530579422957</v>
      </c>
      <c r="G67" s="57">
        <v>102.11608224501754</v>
      </c>
      <c r="H67" s="57">
        <v>102.11608224501757</v>
      </c>
      <c r="I67" s="57">
        <v>102.67870559814278</v>
      </c>
      <c r="J67" s="57">
        <v>102.78025531524439</v>
      </c>
      <c r="K67" s="57">
        <v>100.59022417305243</v>
      </c>
      <c r="L67" s="57">
        <v>116.68572753357714</v>
      </c>
      <c r="M67" s="57">
        <v>100.89255048872548</v>
      </c>
      <c r="N67" s="57">
        <v>115.75211187619792</v>
      </c>
      <c r="O67" s="57">
        <v>95.49355499074359</v>
      </c>
      <c r="P67" s="57">
        <v>95.589885216190552</v>
      </c>
      <c r="Q67" s="57">
        <v>105.70587410626663</v>
      </c>
      <c r="R67" s="57">
        <v>94.158105156598268</v>
      </c>
      <c r="S67" s="57">
        <v>88.254636599482325</v>
      </c>
      <c r="T67" s="57">
        <v>104.60267497889211</v>
      </c>
      <c r="U67" s="57">
        <v>115.00739428366924</v>
      </c>
      <c r="V67" s="57">
        <v>94.298847686982029</v>
      </c>
      <c r="W67" s="71">
        <v>103.00302569513508</v>
      </c>
      <c r="X67" s="71">
        <v>124.99625909565478</v>
      </c>
      <c r="Y67" s="59">
        <v>122.28712040117055</v>
      </c>
      <c r="Z67" s="59">
        <v>124.26368644560726</v>
      </c>
      <c r="AA67" s="59">
        <v>126.19094127272506</v>
      </c>
      <c r="AB67" s="59">
        <v>134.84396230545272</v>
      </c>
      <c r="AC67" s="59">
        <v>114.53515020857365</v>
      </c>
      <c r="AD67" s="59">
        <v>107.89937886690137</v>
      </c>
      <c r="AE67" s="59">
        <v>171.37317525557398</v>
      </c>
      <c r="AF67" s="59">
        <v>114.56727739373713</v>
      </c>
      <c r="AG67" s="59">
        <v>116.09939585654283</v>
      </c>
      <c r="AH67" s="59">
        <v>189.99686995355847</v>
      </c>
      <c r="AI67" s="59">
        <v>128.76079414569986</v>
      </c>
      <c r="AJ67" s="59">
        <v>110.35507207448951</v>
      </c>
      <c r="AK67" s="59">
        <v>149.85533241806863</v>
      </c>
      <c r="AL67" s="59">
        <v>115.23024240995881</v>
      </c>
      <c r="AM67" s="59">
        <v>126.69344128239668</v>
      </c>
      <c r="AN67" s="59">
        <v>150.67156985736824</v>
      </c>
      <c r="AO67" s="59">
        <v>158.09751953995217</v>
      </c>
      <c r="AP67" s="59">
        <v>163.78548381212107</v>
      </c>
      <c r="AQ67" s="59">
        <v>172.36941968136659</v>
      </c>
      <c r="AR67" s="59">
        <v>151.71808288982191</v>
      </c>
      <c r="AS67" s="59">
        <v>149.46380073531526</v>
      </c>
      <c r="AT67" s="59">
        <v>183.36252055043863</v>
      </c>
      <c r="AU67" s="59">
        <v>121.49694239127118</v>
      </c>
      <c r="AV67" s="59">
        <v>148.46640668696332</v>
      </c>
      <c r="AW67" s="59">
        <v>158.85069870390689</v>
      </c>
      <c r="AX67" s="59">
        <v>159.78282657410568</v>
      </c>
      <c r="AY67" s="59">
        <v>134.11956248127822</v>
      </c>
      <c r="AZ67" s="59">
        <v>161.48999166493462</v>
      </c>
      <c r="BA67" s="59">
        <v>143.07142209292059</v>
      </c>
      <c r="BB67" s="59">
        <v>162.45730648130572</v>
      </c>
      <c r="BC67" s="57">
        <v>5.7069784114903044</v>
      </c>
      <c r="BD67" s="57">
        <v>1.2123118543730271</v>
      </c>
      <c r="BE67" s="57">
        <v>5.5743742150566877</v>
      </c>
      <c r="BF67" s="57">
        <v>-4.6403744026284111</v>
      </c>
      <c r="BG67" s="57">
        <v>4.3652654554646064</v>
      </c>
      <c r="BH67" s="57">
        <v>4.3652654554646508</v>
      </c>
      <c r="BI67" s="57">
        <v>4.5029288173707105</v>
      </c>
      <c r="BJ67" s="57">
        <v>8.312907984116702</v>
      </c>
      <c r="BK67" s="57">
        <v>3.5624983107817476</v>
      </c>
      <c r="BL67" s="57">
        <v>9.8680945261153461</v>
      </c>
      <c r="BM67" s="57">
        <v>3.0845926628034759</v>
      </c>
      <c r="BN67" s="57">
        <v>3.5257766867010876</v>
      </c>
      <c r="BO67" s="57">
        <v>2.6580957087050328</v>
      </c>
      <c r="BP67" s="57">
        <v>2.5555555555555554</v>
      </c>
      <c r="BQ67" s="57">
        <v>1.5624999999999778</v>
      </c>
      <c r="BR67" s="57">
        <v>-2.2295265197175396</v>
      </c>
      <c r="BS67" s="57">
        <v>3.8525002223654958</v>
      </c>
      <c r="BT67" s="57">
        <v>13.705530925514097</v>
      </c>
      <c r="BU67" s="57">
        <v>5.1472282237128075</v>
      </c>
      <c r="BV67" s="57">
        <v>5.0886548461291703</v>
      </c>
      <c r="BW67" s="57">
        <v>-2.2010161673143069</v>
      </c>
      <c r="BX67" s="57">
        <v>10.054805857288084</v>
      </c>
      <c r="BY67" s="57">
        <v>1.9721721256509728</v>
      </c>
      <c r="BZ67" s="57">
        <v>1.7956918773955666</v>
      </c>
      <c r="CA67" s="57">
        <v>6.4977490789628112</v>
      </c>
      <c r="CB67" s="57">
        <v>4.711381958155747</v>
      </c>
      <c r="CC67" s="57">
        <v>-7.9310794658604138</v>
      </c>
      <c r="CD67" s="57">
        <v>0.50935010018400284</v>
      </c>
      <c r="CE67" s="57">
        <v>5.0731113639744141</v>
      </c>
      <c r="CF67" s="57">
        <v>2.710135793676649</v>
      </c>
      <c r="CG67" s="57">
        <v>4.6200543878220035</v>
      </c>
      <c r="CH67" s="57">
        <v>-5.6198847568554422</v>
      </c>
      <c r="CI67" s="57">
        <v>-10.142782818809859</v>
      </c>
      <c r="CJ67" s="57">
        <v>5.0965520810589915</v>
      </c>
      <c r="CK67" s="57">
        <v>7.6644020347987007</v>
      </c>
      <c r="CL67" s="57">
        <v>2.252581512203089</v>
      </c>
      <c r="CM67" s="57">
        <v>3.4416611048004198</v>
      </c>
      <c r="CN67" s="57">
        <v>16.738141054749512</v>
      </c>
      <c r="CO67" s="57">
        <v>17.907083760350062</v>
      </c>
      <c r="CP67" s="57">
        <v>23.897221450835392</v>
      </c>
      <c r="CQ67" s="57">
        <v>19.714475036353306</v>
      </c>
      <c r="CR67" s="57">
        <v>7.9887407304416014</v>
      </c>
      <c r="CS67" s="57">
        <v>21.263446884857085</v>
      </c>
      <c r="CT67" s="57">
        <v>15.020557764097475</v>
      </c>
      <c r="CU67" s="57">
        <v>11.077406812202328</v>
      </c>
      <c r="CV67" s="57">
        <v>19.749889165921065</v>
      </c>
      <c r="CW67" s="57">
        <v>-3.0341707903621562</v>
      </c>
      <c r="CX67" s="57">
        <v>0.14209726132492495</v>
      </c>
      <c r="CY67" s="57">
        <v>17.138161997794278</v>
      </c>
      <c r="CZ67" s="57">
        <v>18.783775993390051</v>
      </c>
      <c r="DA67" s="57">
        <v>14.210479002791288</v>
      </c>
      <c r="DB67" s="57">
        <v>16.560133783194118</v>
      </c>
      <c r="DC67" s="57">
        <v>3.2181687139369197</v>
      </c>
      <c r="DD67" s="57">
        <v>2.5994414274374877</v>
      </c>
      <c r="DE67" s="57">
        <v>11.16724219803864</v>
      </c>
      <c r="DF67" s="57">
        <v>-0.12321187629102948</v>
      </c>
      <c r="DG67" s="57">
        <v>3.7127558964285656</v>
      </c>
      <c r="DH67" s="57">
        <v>3.7127558964285656</v>
      </c>
      <c r="DI67" s="57">
        <v>3.7577940510064689</v>
      </c>
      <c r="DJ67" s="57">
        <v>8.3323167394357966</v>
      </c>
      <c r="DK67" s="57">
        <v>3.2831221807935851</v>
      </c>
      <c r="DL67" s="57">
        <v>10.874971537769284</v>
      </c>
      <c r="DM67" s="57">
        <v>-8.7982111722417766E-2</v>
      </c>
      <c r="DN67" s="57">
        <v>5.1215542671142034</v>
      </c>
      <c r="DO67" s="57">
        <v>3.0815270579804155</v>
      </c>
      <c r="DP67" s="57">
        <v>5.6416745755562658</v>
      </c>
      <c r="DQ67" s="57">
        <v>5.8315778656938599</v>
      </c>
      <c r="DR67" s="57">
        <v>0.94634718704444953</v>
      </c>
      <c r="DS67" s="57">
        <v>7.307833393389096</v>
      </c>
      <c r="DT67" s="57">
        <v>14.824552298300929</v>
      </c>
      <c r="DU67" s="57">
        <v>7.0160360616674744</v>
      </c>
      <c r="DV67" s="57">
        <v>6.4216244612453011</v>
      </c>
      <c r="DW67" s="57">
        <v>1.6697721652010555</v>
      </c>
      <c r="DX67" s="57">
        <v>11.688058106471399</v>
      </c>
      <c r="DY67" s="57">
        <v>12.284537717468735</v>
      </c>
      <c r="DZ67" s="57">
        <v>12.159120293125492</v>
      </c>
      <c r="EA67" s="57">
        <v>15.969988829737192</v>
      </c>
      <c r="EB67" s="57">
        <v>25.629906398561797</v>
      </c>
      <c r="EC67" s="57">
        <v>13.344057066678472</v>
      </c>
      <c r="ED67" s="57">
        <v>4.7260601117842471</v>
      </c>
      <c r="EE67" s="57">
        <v>19.280938151716811</v>
      </c>
      <c r="EF67" s="57">
        <v>12.7617653273022</v>
      </c>
      <c r="EG67" s="57">
        <v>17.250299581405493</v>
      </c>
      <c r="EH67" s="57">
        <v>47.352595227805175</v>
      </c>
      <c r="EI67" s="57">
        <v>4.7691880822064325</v>
      </c>
      <c r="EJ67" s="57">
        <v>24.274170316496413</v>
      </c>
      <c r="EK67" s="57">
        <v>33.262099459338714</v>
      </c>
      <c r="EL67" s="57">
        <v>7.8687522941780275</v>
      </c>
      <c r="EM67" s="57">
        <v>22.421343585325925</v>
      </c>
      <c r="EN67" s="57">
        <v>25.392521131039313</v>
      </c>
      <c r="EO67" s="57">
        <v>26.319895193403632</v>
      </c>
      <c r="EP67" s="57">
        <v>30.248326812492166</v>
      </c>
      <c r="EQ67" s="57">
        <v>40.135721036723467</v>
      </c>
      <c r="ER67" s="57">
        <v>28.055697905370213</v>
      </c>
      <c r="ES67" s="57">
        <v>24.022992612999317</v>
      </c>
      <c r="ET67" s="57">
        <v>25.602745505496127</v>
      </c>
      <c r="EU67" s="57">
        <v>21.050011032662329</v>
      </c>
      <c r="EV67" s="57">
        <v>30.905054481071879</v>
      </c>
      <c r="EW67" s="57">
        <v>39.717806798286269</v>
      </c>
      <c r="EX67" s="57">
        <v>15.258407007539709</v>
      </c>
      <c r="EY67" s="57">
        <v>33.292254054915183</v>
      </c>
      <c r="EZ67" s="57">
        <v>39.123543759511058</v>
      </c>
      <c r="FA67" s="57">
        <v>17.308684715093904</v>
      </c>
      <c r="FB67" s="57">
        <v>33.299190259512713</v>
      </c>
      <c r="FC67" s="63">
        <v>3.6337407908844663</v>
      </c>
      <c r="FD67" s="63">
        <v>0.3048528814270709</v>
      </c>
      <c r="FE67" s="63">
        <v>0.16423861526953371</v>
      </c>
      <c r="FF67" s="63">
        <v>-0.13524937579700902</v>
      </c>
      <c r="FG67" s="63">
        <v>3.9675829117840622</v>
      </c>
      <c r="FH67" s="60">
        <v>3.9675829117839987</v>
      </c>
      <c r="FI67" s="60"/>
      <c r="FJ67" s="60">
        <v>0.57623933554882545</v>
      </c>
      <c r="FK67" s="60">
        <v>0.20261161040354722</v>
      </c>
      <c r="FL67" s="60">
        <v>0.16457547177979517</v>
      </c>
      <c r="FM67" s="60">
        <v>1.1537030342755614</v>
      </c>
      <c r="FN67" s="60">
        <v>0.23368450584645545</v>
      </c>
      <c r="FO67" s="60">
        <v>0.28420000066005285</v>
      </c>
      <c r="FP67" s="60">
        <v>7.0302197908078826E-3</v>
      </c>
      <c r="FQ67" s="60">
        <v>1.7716153872835844E-2</v>
      </c>
      <c r="FR67" s="60">
        <v>-0.21083594455011168</v>
      </c>
      <c r="FS67" s="60">
        <v>5.882810665469082E-2</v>
      </c>
      <c r="FT67" s="60">
        <v>1.0120431241441445</v>
      </c>
      <c r="FU67" s="60">
        <v>0.40968643246377801</v>
      </c>
      <c r="FV67" s="60">
        <v>5.8100860893615568E-2</v>
      </c>
      <c r="FW67" s="72">
        <v>1.7235471898749954</v>
      </c>
      <c r="FX67" s="72"/>
      <c r="FY67" s="72">
        <v>1.1368884728140136</v>
      </c>
      <c r="FZ67" s="72">
        <v>0.20112290846966172</v>
      </c>
      <c r="GA67" s="72">
        <v>-0.12258239215139675</v>
      </c>
      <c r="GB67" s="72">
        <v>-9.392126572860596E-4</v>
      </c>
      <c r="GC67" s="72">
        <v>0.50235547731710395</v>
      </c>
      <c r="GD67" s="72">
        <v>0.51532121202796421</v>
      </c>
      <c r="GE67" s="72">
        <v>7.210948068541609E-3</v>
      </c>
      <c r="GF67" s="72">
        <v>-4.7842984646308623E-2</v>
      </c>
      <c r="GG67" s="72">
        <v>-0.92909474202255771</v>
      </c>
      <c r="GH67" s="72">
        <v>3.1900380802221413E-2</v>
      </c>
      <c r="GI67" s="72">
        <v>0.3376768419208428</v>
      </c>
      <c r="GJ67" s="72">
        <v>7.3458765593309286E-2</v>
      </c>
      <c r="GK67" s="72">
        <v>1.8071514338886412E-2</v>
      </c>
      <c r="GL67" s="60">
        <v>2.0010062199183336</v>
      </c>
      <c r="GM67" s="60">
        <v>0.49456109168394941</v>
      </c>
      <c r="GN67" s="60">
        <v>0.73377924876453593</v>
      </c>
      <c r="GO67" s="60">
        <v>-2.0197751062154684E-2</v>
      </c>
      <c r="GP67" s="60">
        <v>3.2091488093046641</v>
      </c>
      <c r="GQ67" s="60">
        <v>3.2091488093046721</v>
      </c>
      <c r="GR67" s="60"/>
      <c r="GS67" s="60">
        <v>0.57875036290275761</v>
      </c>
      <c r="GT67" s="60">
        <v>0.1630153658775261</v>
      </c>
      <c r="GU67" s="60">
        <v>0.14183941606568312</v>
      </c>
      <c r="GV67" s="60">
        <v>-0.24937927974526233</v>
      </c>
      <c r="GW67" s="60">
        <v>0.31734580094617865</v>
      </c>
      <c r="GX67" s="60">
        <v>0.26744066266366479</v>
      </c>
      <c r="GY67" s="60">
        <v>1.417497196569081E-2</v>
      </c>
      <c r="GZ67" s="60">
        <v>3.0900912912220132E-2</v>
      </c>
      <c r="HA67" s="60">
        <v>8.6614783191704597E-2</v>
      </c>
      <c r="HB67" s="60">
        <v>0.10010423348200416</v>
      </c>
      <c r="HC67" s="60">
        <v>1.1781199335440937</v>
      </c>
      <c r="HD67" s="60">
        <v>0.50812974262239197</v>
      </c>
      <c r="HE67" s="60">
        <v>7.2091902876019395E-2</v>
      </c>
      <c r="HF67" s="43">
        <v>11.768420734724312</v>
      </c>
      <c r="HG67" s="43"/>
      <c r="HH67" s="43">
        <v>2.8570416780894283</v>
      </c>
      <c r="HI67" s="43">
        <v>1.0177685209724461</v>
      </c>
      <c r="HJ67" s="43">
        <v>0.16272119899766505</v>
      </c>
      <c r="HK67" s="43">
        <v>1.3121062370675336</v>
      </c>
      <c r="HL67" s="43">
        <v>1.4455086477794059</v>
      </c>
      <c r="HM67" s="43">
        <v>2.5037133892981016</v>
      </c>
      <c r="HN67" s="43">
        <v>2.6988349091217934E-2</v>
      </c>
      <c r="HO67" s="43">
        <v>0.35929503711233468</v>
      </c>
      <c r="HP67" s="43">
        <v>0.32340562773556486</v>
      </c>
      <c r="HQ67" s="43">
        <v>0.14080473927846676</v>
      </c>
      <c r="HR67" s="43">
        <v>1.2855534558095243</v>
      </c>
      <c r="HS67" s="43">
        <v>0.23395820046157745</v>
      </c>
      <c r="HT67" s="43">
        <v>9.9555653031044355E-2</v>
      </c>
      <c r="HU67" s="65">
        <v>22665</v>
      </c>
      <c r="HV67" s="65">
        <v>240681</v>
      </c>
      <c r="HW67" s="57">
        <v>-4.0391210466150129</v>
      </c>
      <c r="HX67" s="57">
        <v>6.8771814524365649</v>
      </c>
      <c r="HY67" s="65">
        <v>61107</v>
      </c>
      <c r="HZ67" s="65">
        <v>758370</v>
      </c>
      <c r="IA67" s="57">
        <v>-1.557818088088414</v>
      </c>
      <c r="IB67" s="57">
        <v>14.509141917530233</v>
      </c>
    </row>
    <row r="68" spans="1:236" x14ac:dyDescent="0.25">
      <c r="A68" s="41">
        <v>2022</v>
      </c>
      <c r="B68" s="30" t="s">
        <v>172</v>
      </c>
      <c r="C68" s="57">
        <v>104.64077520197984</v>
      </c>
      <c r="D68" s="57">
        <v>108.35824884862568</v>
      </c>
      <c r="E68" s="57">
        <v>122.24081091121053</v>
      </c>
      <c r="F68" s="57">
        <v>83.560362438272961</v>
      </c>
      <c r="G68" s="57">
        <v>106.64052002699174</v>
      </c>
      <c r="H68" s="71">
        <v>106.64052002699177</v>
      </c>
      <c r="I68" s="71">
        <v>107.56710304634322</v>
      </c>
      <c r="J68" s="71">
        <v>103.67341726576431</v>
      </c>
      <c r="K68" s="71">
        <v>100.48919030227516</v>
      </c>
      <c r="L68" s="71">
        <v>116.80983981419163</v>
      </c>
      <c r="M68" s="71">
        <v>103.87236862107521</v>
      </c>
      <c r="N68" s="71">
        <v>120.21958779962614</v>
      </c>
      <c r="O68" s="71">
        <v>95.758817461978481</v>
      </c>
      <c r="P68" s="71">
        <v>95.175627858807275</v>
      </c>
      <c r="Q68" s="71">
        <v>107.83681480443011</v>
      </c>
      <c r="R68" s="71">
        <v>94.938697736236747</v>
      </c>
      <c r="S68" s="71">
        <v>93.076725279522236</v>
      </c>
      <c r="T68" s="71">
        <v>128.50342077748564</v>
      </c>
      <c r="U68" s="71">
        <v>116.99665073533751</v>
      </c>
      <c r="V68" s="71">
        <v>98.120949484150472</v>
      </c>
      <c r="W68" s="71">
        <v>105.01979143638552</v>
      </c>
      <c r="X68" s="71">
        <v>129.05128236979371</v>
      </c>
      <c r="Y68" s="59">
        <v>147.12060708514301</v>
      </c>
      <c r="Z68" s="59">
        <v>153.14303562121486</v>
      </c>
      <c r="AA68" s="59">
        <v>126.87607457390817</v>
      </c>
      <c r="AB68" s="59">
        <v>133.91360277820814</v>
      </c>
      <c r="AC68" s="59">
        <v>118.07500713417893</v>
      </c>
      <c r="AD68" s="59">
        <v>138.62634131825658</v>
      </c>
      <c r="AE68" s="59">
        <v>212.5724103644001</v>
      </c>
      <c r="AF68" s="59">
        <v>123.65806821243422</v>
      </c>
      <c r="AG68" s="59">
        <v>120.9291715911903</v>
      </c>
      <c r="AH68" s="59">
        <v>273.36216427616102</v>
      </c>
      <c r="AI68" s="59">
        <v>128.52269563432293</v>
      </c>
      <c r="AJ68" s="59">
        <v>185.14193132438294</v>
      </c>
      <c r="AK68" s="59">
        <v>311.72306413179263</v>
      </c>
      <c r="AL68" s="59">
        <v>135.88571653831377</v>
      </c>
      <c r="AM68" s="59">
        <v>180.55143325074172</v>
      </c>
      <c r="AN68" s="59">
        <v>182.25330520578004</v>
      </c>
      <c r="AO68" s="59">
        <v>194.8575871977533</v>
      </c>
      <c r="AP68" s="59">
        <v>167.10879623590833</v>
      </c>
      <c r="AQ68" s="59">
        <v>173.30084378337904</v>
      </c>
      <c r="AR68" s="59">
        <v>159.48747844449943</v>
      </c>
      <c r="AS68" s="59">
        <v>192.85863946659873</v>
      </c>
      <c r="AT68" s="59">
        <v>230.57414105787063</v>
      </c>
      <c r="AU68" s="59">
        <v>132.91188056148019</v>
      </c>
      <c r="AV68" s="59">
        <v>156.48569970161466</v>
      </c>
      <c r="AW68" s="59">
        <v>228.43664260243304</v>
      </c>
      <c r="AX68" s="59">
        <v>160.12838413736597</v>
      </c>
      <c r="AY68" s="59">
        <v>229.438008409194</v>
      </c>
      <c r="AZ68" s="59">
        <v>338.11501009547129</v>
      </c>
      <c r="BA68" s="59">
        <v>170.38549845957502</v>
      </c>
      <c r="BB68" s="59">
        <v>235.29921353244964</v>
      </c>
      <c r="BC68" s="57">
        <v>6.5764788495559001</v>
      </c>
      <c r="BD68" s="57">
        <v>0.41523599990604954</v>
      </c>
      <c r="BE68" s="57">
        <v>7.0304371288912648</v>
      </c>
      <c r="BF68" s="57">
        <v>-4.06943446445025</v>
      </c>
      <c r="BG68" s="57">
        <v>4.8353191505661641</v>
      </c>
      <c r="BH68" s="57">
        <v>4.8353191505661863</v>
      </c>
      <c r="BI68" s="57">
        <v>5.0685792421299336</v>
      </c>
      <c r="BJ68" s="57">
        <v>8.4301290244513929</v>
      </c>
      <c r="BK68" s="57">
        <v>2.8218948281700573</v>
      </c>
      <c r="BL68" s="57">
        <v>8.9827878222370252</v>
      </c>
      <c r="BM68" s="57">
        <v>4.2631510261589955</v>
      </c>
      <c r="BN68" s="57">
        <v>2.9169874002349827</v>
      </c>
      <c r="BO68" s="57">
        <v>1.8842096481932025</v>
      </c>
      <c r="BP68" s="57">
        <v>0.76754385964912242</v>
      </c>
      <c r="BQ68" s="57">
        <v>2.9443254817987041</v>
      </c>
      <c r="BR68" s="57">
        <v>-1.6723567201952227</v>
      </c>
      <c r="BS68" s="57">
        <v>8.276607520242262</v>
      </c>
      <c r="BT68" s="57">
        <v>11.631038711438379</v>
      </c>
      <c r="BU68" s="57">
        <v>5.5954568578496344</v>
      </c>
      <c r="BV68" s="57">
        <v>7.5754793695296474</v>
      </c>
      <c r="BW68" s="57">
        <v>-3.6300586013091163</v>
      </c>
      <c r="BX68" s="57">
        <v>9.0162796380667274</v>
      </c>
      <c r="BY68" s="57">
        <v>-1.1759832236261758</v>
      </c>
      <c r="BZ68" s="57">
        <v>-1.6766807335212297</v>
      </c>
      <c r="CA68" s="57">
        <v>-0.86206854994818061</v>
      </c>
      <c r="CB68" s="57">
        <v>5.1810705747691532</v>
      </c>
      <c r="CC68" s="57">
        <v>-12.170243424226578</v>
      </c>
      <c r="CD68" s="57">
        <v>-1.4459581703529678</v>
      </c>
      <c r="CE68" s="57">
        <v>-5.7461340337669693</v>
      </c>
      <c r="CF68" s="57">
        <v>1.3561188514138234</v>
      </c>
      <c r="CG68" s="57">
        <v>-3.5197164798566716</v>
      </c>
      <c r="CH68" s="57">
        <v>-7.4085499733699045</v>
      </c>
      <c r="CI68" s="57">
        <v>-13.464523947573282</v>
      </c>
      <c r="CJ68" s="57">
        <v>3.6864397088287371</v>
      </c>
      <c r="CK68" s="57">
        <v>7.8582590357379578</v>
      </c>
      <c r="CL68" s="57">
        <v>5.433049481671226E-2</v>
      </c>
      <c r="CM68" s="57">
        <v>-2.0201446199645479</v>
      </c>
      <c r="CN68" s="57">
        <v>13.652426465900568</v>
      </c>
      <c r="CO68" s="57">
        <v>14.517991698327615</v>
      </c>
      <c r="CP68" s="57">
        <v>16.069222886339006</v>
      </c>
      <c r="CQ68" s="57">
        <v>20.725937324183729</v>
      </c>
      <c r="CR68" s="57">
        <v>3.6929092413540587</v>
      </c>
      <c r="CS68" s="57">
        <v>19.155033979742697</v>
      </c>
      <c r="CT68" s="57">
        <v>5.2220347472780926</v>
      </c>
      <c r="CU68" s="57">
        <v>8.9329537358015862</v>
      </c>
      <c r="CV68" s="57">
        <v>10.890142720079332</v>
      </c>
      <c r="CW68" s="57">
        <v>-3.8983244746103596</v>
      </c>
      <c r="CX68" s="57">
        <v>-3.1324684694080562</v>
      </c>
      <c r="CY68" s="57">
        <v>16.968620870784655</v>
      </c>
      <c r="CZ68" s="57">
        <v>20.394496445555067</v>
      </c>
      <c r="DA68" s="57">
        <v>12.832836782946821</v>
      </c>
      <c r="DB68" s="57">
        <v>11.699589180781111</v>
      </c>
      <c r="DC68" s="57">
        <v>3.4998695363489984</v>
      </c>
      <c r="DD68" s="57">
        <v>2.3905120053388185</v>
      </c>
      <c r="DE68" s="57">
        <v>10.723502929368255</v>
      </c>
      <c r="DF68" s="57">
        <v>-0.46102540704242578</v>
      </c>
      <c r="DG68" s="57">
        <v>3.8124389305455475</v>
      </c>
      <c r="DH68" s="57">
        <v>3.8124389305455475</v>
      </c>
      <c r="DI68" s="57">
        <v>3.8746015865894989</v>
      </c>
      <c r="DJ68" s="57">
        <v>8.3407291809561848</v>
      </c>
      <c r="DK68" s="57">
        <v>3.2440953245358672</v>
      </c>
      <c r="DL68" s="57">
        <v>10.70889104805326</v>
      </c>
      <c r="DM68" s="57">
        <v>0.27733961634071047</v>
      </c>
      <c r="DN68" s="57">
        <v>4.9127680554969189</v>
      </c>
      <c r="DO68" s="57">
        <v>2.9798988470974619</v>
      </c>
      <c r="DP68" s="57">
        <v>5.2140452140452043</v>
      </c>
      <c r="DQ68" s="57">
        <v>5.5787351741596769</v>
      </c>
      <c r="DR68" s="57">
        <v>0.72122584840816906</v>
      </c>
      <c r="DS68" s="57">
        <v>7.3957428260105651</v>
      </c>
      <c r="DT68" s="57">
        <v>14.447000159780954</v>
      </c>
      <c r="DU68" s="57">
        <v>6.8919921378904903</v>
      </c>
      <c r="DV68" s="57">
        <v>6.5229610996421439</v>
      </c>
      <c r="DW68" s="57">
        <v>1.2065090414986379</v>
      </c>
      <c r="DX68" s="57">
        <v>11.449007764670704</v>
      </c>
      <c r="DY68" s="57">
        <v>10.757768487357788</v>
      </c>
      <c r="DZ68" s="57">
        <v>10.539737679084848</v>
      </c>
      <c r="EA68" s="57">
        <v>14.333422541035201</v>
      </c>
      <c r="EB68" s="57">
        <v>23.698017547646199</v>
      </c>
      <c r="EC68" s="57">
        <v>10.892382822156875</v>
      </c>
      <c r="ED68" s="57">
        <v>4.0457437849340083</v>
      </c>
      <c r="EE68" s="57">
        <v>15.720453975772731</v>
      </c>
      <c r="EF68" s="57">
        <v>11.640699427531986</v>
      </c>
      <c r="EG68" s="57">
        <v>15.172247148311936</v>
      </c>
      <c r="EH68" s="57">
        <v>38.551196352544096</v>
      </c>
      <c r="EI68" s="57">
        <v>2.8734208939164008</v>
      </c>
      <c r="EJ68" s="57">
        <v>20.721411463485072</v>
      </c>
      <c r="EK68" s="57">
        <v>27.348450736395201</v>
      </c>
      <c r="EL68" s="57">
        <v>7.0677478212667122</v>
      </c>
      <c r="EM68" s="57">
        <v>18.671953837531575</v>
      </c>
      <c r="EN68" s="57">
        <v>24.033511381060357</v>
      </c>
      <c r="EO68" s="57">
        <v>24.91921297173192</v>
      </c>
      <c r="EP68" s="57">
        <v>28.818620737711509</v>
      </c>
      <c r="EQ68" s="57">
        <v>38.235524053671412</v>
      </c>
      <c r="ER68" s="57">
        <v>25.613230559774557</v>
      </c>
      <c r="ES68" s="57">
        <v>23.465908646056267</v>
      </c>
      <c r="ET68" s="57">
        <v>22.723846223910726</v>
      </c>
      <c r="EU68" s="57">
        <v>19.813114709402079</v>
      </c>
      <c r="EV68" s="57">
        <v>28.831932468268629</v>
      </c>
      <c r="EW68" s="57">
        <v>33.070502074045585</v>
      </c>
      <c r="EX68" s="57">
        <v>13.306495381142746</v>
      </c>
      <c r="EY68" s="57">
        <v>30.43314408938631</v>
      </c>
      <c r="EZ68" s="57">
        <v>34.862275092439134</v>
      </c>
      <c r="FA68" s="57">
        <v>16.841583079966306</v>
      </c>
      <c r="FB68" s="57">
        <v>29.943231754591238</v>
      </c>
      <c r="FC68" s="63">
        <v>4.0535091808887902</v>
      </c>
      <c r="FD68" s="63">
        <v>2.22466143827749E-2</v>
      </c>
      <c r="FE68" s="63">
        <v>0.22347380279219767</v>
      </c>
      <c r="FF68" s="63">
        <v>-0.10575915956465387</v>
      </c>
      <c r="FG68" s="63">
        <v>4.1934704384991086</v>
      </c>
      <c r="FH68" s="60">
        <v>4.1934704384990233</v>
      </c>
      <c r="FI68" s="60"/>
      <c r="FJ68" s="60">
        <v>0.5674167357368094</v>
      </c>
      <c r="FK68" s="60">
        <v>0.16211929752110474</v>
      </c>
      <c r="FL68" s="60">
        <v>0.15740120600530924</v>
      </c>
      <c r="FM68" s="60">
        <v>1.6573250697437383</v>
      </c>
      <c r="FN68" s="60">
        <v>0.19368863977313411</v>
      </c>
      <c r="FO68" s="60">
        <v>0.17965820858254639</v>
      </c>
      <c r="FP68" s="60">
        <v>2.4346337401650589E-3</v>
      </c>
      <c r="FQ68" s="60">
        <v>2.4075822541632482E-2</v>
      </c>
      <c r="FR68" s="60">
        <v>-0.1757353815685824</v>
      </c>
      <c r="FS68" s="60">
        <v>0.10396227929763918</v>
      </c>
      <c r="FT68" s="60">
        <v>0.82950826748265694</v>
      </c>
      <c r="FU68" s="60">
        <v>0.42293494240512053</v>
      </c>
      <c r="FV68" s="60">
        <v>6.86807172377501E-2</v>
      </c>
      <c r="FW68" s="72">
        <v>-1.7740160335973629</v>
      </c>
      <c r="FX68" s="72"/>
      <c r="FY68" s="72">
        <v>-0.26081064746681409</v>
      </c>
      <c r="FZ68" s="72">
        <v>0.1522502186538966</v>
      </c>
      <c r="GA68" s="72">
        <v>-0.14780512115380712</v>
      </c>
      <c r="GB68" s="72">
        <v>-0.54367428997024159</v>
      </c>
      <c r="GC68" s="72">
        <v>-0.51676796524394009</v>
      </c>
      <c r="GD68" s="72">
        <v>0.22765824722547312</v>
      </c>
      <c r="GE68" s="72">
        <v>-4.7580559789380528E-3</v>
      </c>
      <c r="GF68" s="72">
        <v>-7.6272393348762804E-2</v>
      </c>
      <c r="GG68" s="72">
        <v>-1.0519845266697287</v>
      </c>
      <c r="GH68" s="72">
        <v>2.3397815243551636E-2</v>
      </c>
      <c r="GI68" s="72">
        <v>0.45729490225995872</v>
      </c>
      <c r="GJ68" s="72">
        <v>2.5370337532295696E-3</v>
      </c>
      <c r="GK68" s="72">
        <v>-3.5081250901240056E-2</v>
      </c>
      <c r="GL68" s="60">
        <v>2.2036421486847684</v>
      </c>
      <c r="GM68" s="60">
        <v>0.45354913608197306</v>
      </c>
      <c r="GN68" s="60">
        <v>0.688893311222461</v>
      </c>
      <c r="GO68" s="60">
        <v>-2.7689319432869598E-2</v>
      </c>
      <c r="GP68" s="60">
        <v>3.3183952765563327</v>
      </c>
      <c r="GQ68" s="60">
        <v>3.3183952765563398</v>
      </c>
      <c r="GR68" s="60"/>
      <c r="GS68" s="60">
        <v>0.57798198163539805</v>
      </c>
      <c r="GT68" s="60">
        <v>0.16267680330284079</v>
      </c>
      <c r="GU68" s="60">
        <v>0.14326113506042845</v>
      </c>
      <c r="GV68" s="60">
        <v>-7.9795061332392378E-2</v>
      </c>
      <c r="GW68" s="60">
        <v>0.30637858515321303</v>
      </c>
      <c r="GX68" s="60">
        <v>0.27820892580289308</v>
      </c>
      <c r="GY68" s="60">
        <v>1.3134277138696837E-2</v>
      </c>
      <c r="GZ68" s="60">
        <v>3.029512099144685E-2</v>
      </c>
      <c r="HA68" s="60">
        <v>6.3655080158174379E-2</v>
      </c>
      <c r="HB68" s="60">
        <v>0.10044253285056648</v>
      </c>
      <c r="HC68" s="60">
        <v>1.1498291484697392</v>
      </c>
      <c r="HD68" s="60">
        <v>0.50053961397391622</v>
      </c>
      <c r="HE68" s="60">
        <v>7.1787133351419882E-2</v>
      </c>
      <c r="HF68" s="43">
        <v>10.232783819314479</v>
      </c>
      <c r="HG68" s="43"/>
      <c r="HH68" s="43">
        <v>2.4976077457650736</v>
      </c>
      <c r="HI68" s="43">
        <v>0.9204517969515621</v>
      </c>
      <c r="HJ68" s="43">
        <v>0.12751337264919704</v>
      </c>
      <c r="HK68" s="43">
        <v>1.103406698146892</v>
      </c>
      <c r="HL68" s="43">
        <v>1.2230251223821218</v>
      </c>
      <c r="HM68" s="43">
        <v>2.2464644984920286</v>
      </c>
      <c r="HN68" s="43">
        <v>2.3388945936304757E-2</v>
      </c>
      <c r="HO68" s="43">
        <v>0.30991041744697445</v>
      </c>
      <c r="HP68" s="43">
        <v>0.16749462852442953</v>
      </c>
      <c r="HQ68" s="43">
        <v>0.127493317360341</v>
      </c>
      <c r="HR68" s="43">
        <v>1.1940190294990745</v>
      </c>
      <c r="HS68" s="43">
        <v>0.2077177652112687</v>
      </c>
      <c r="HT68" s="43">
        <v>8.429048094920924E-2</v>
      </c>
      <c r="HU68" s="65">
        <v>21914</v>
      </c>
      <c r="HV68" s="65">
        <v>262595</v>
      </c>
      <c r="HW68" s="57">
        <v>-13.393668734932618</v>
      </c>
      <c r="HX68" s="57">
        <v>4.8295987576697508</v>
      </c>
      <c r="HY68" s="65">
        <v>64247</v>
      </c>
      <c r="HZ68" s="65">
        <v>822617</v>
      </c>
      <c r="IA68" s="57">
        <v>-19.226804123711339</v>
      </c>
      <c r="IB68" s="57">
        <v>10.891875241804261</v>
      </c>
    </row>
    <row r="69" spans="1:236" x14ac:dyDescent="0.25">
      <c r="A69" s="41">
        <v>2023</v>
      </c>
      <c r="B69" s="30" t="s">
        <v>160</v>
      </c>
      <c r="C69" s="57">
        <v>105.3767130245627</v>
      </c>
      <c r="D69" s="57">
        <v>93.200080955922004</v>
      </c>
      <c r="E69" s="57">
        <v>101.37444407936336</v>
      </c>
      <c r="F69" s="57">
        <v>82.485499832248294</v>
      </c>
      <c r="G69" s="57">
        <v>101.46258982374503</v>
      </c>
      <c r="H69" s="71">
        <v>101.46258982374501</v>
      </c>
      <c r="I69" s="71">
        <v>101.9666250738986</v>
      </c>
      <c r="J69" s="71">
        <v>102.93167909894218</v>
      </c>
      <c r="K69" s="71">
        <v>98.753861564165405</v>
      </c>
      <c r="L69" s="71">
        <v>116.31506806703169</v>
      </c>
      <c r="M69" s="71">
        <v>103.06302106785665</v>
      </c>
      <c r="N69" s="71">
        <v>108.92312060765244</v>
      </c>
      <c r="O69" s="71">
        <v>95.645801949726788</v>
      </c>
      <c r="P69" s="71">
        <v>92.275826357124359</v>
      </c>
      <c r="Q69" s="71">
        <v>107.61250525725501</v>
      </c>
      <c r="R69" s="71">
        <v>92.440536751546688</v>
      </c>
      <c r="S69" s="71">
        <v>89.614771440325882</v>
      </c>
      <c r="T69" s="71">
        <v>95.263248605366272</v>
      </c>
      <c r="U69" s="71">
        <v>116.98566776900617</v>
      </c>
      <c r="V69" s="71">
        <v>94.783339464130961</v>
      </c>
      <c r="W69" s="71">
        <v>108.95031568007185</v>
      </c>
      <c r="X69" s="71">
        <v>136.26076548749856</v>
      </c>
      <c r="Y69" s="59">
        <v>111.54585354310314</v>
      </c>
      <c r="Z69" s="59">
        <v>111.77410258458664</v>
      </c>
      <c r="AA69" s="59">
        <v>101.09853626919106</v>
      </c>
      <c r="AB69" s="59">
        <v>146.98823811431433</v>
      </c>
      <c r="AC69" s="59">
        <v>114.50644766462274</v>
      </c>
      <c r="AD69" s="59">
        <v>106.47362681662432</v>
      </c>
      <c r="AE69" s="59">
        <v>137.73465294914865</v>
      </c>
      <c r="AF69" s="59">
        <v>110.54924090721036</v>
      </c>
      <c r="AG69" s="59">
        <v>123.87165028247875</v>
      </c>
      <c r="AH69" s="59">
        <v>194.55738155549298</v>
      </c>
      <c r="AI69" s="59">
        <v>112.69489253357257</v>
      </c>
      <c r="AJ69" s="59">
        <v>131.4526161494332</v>
      </c>
      <c r="AK69" s="59">
        <v>108.45411150287354</v>
      </c>
      <c r="AL69" s="59">
        <v>116.49211356931349</v>
      </c>
      <c r="AM69" s="59">
        <v>103.0792763149237</v>
      </c>
      <c r="AN69" s="59">
        <v>142.79186735308085</v>
      </c>
      <c r="AO69" s="59">
        <v>148.20744641509111</v>
      </c>
      <c r="AP69" s="59">
        <v>136.22704431281761</v>
      </c>
      <c r="AQ69" s="59">
        <v>191.61310845461441</v>
      </c>
      <c r="AR69" s="59">
        <v>157.44701997018049</v>
      </c>
      <c r="AS69" s="59">
        <v>154.42334025337644</v>
      </c>
      <c r="AT69" s="59">
        <v>151.51964654607193</v>
      </c>
      <c r="AU69" s="59">
        <v>121.3498703388145</v>
      </c>
      <c r="AV69" s="59">
        <v>161.72807652145093</v>
      </c>
      <c r="AW69" s="59">
        <v>161.90255776519322</v>
      </c>
      <c r="AX69" s="59">
        <v>142.96044957115711</v>
      </c>
      <c r="AY69" s="59">
        <v>159.38910487404149</v>
      </c>
      <c r="AZ69" s="59">
        <v>118.12957780097624</v>
      </c>
      <c r="BA69" s="59">
        <v>148.75502730546484</v>
      </c>
      <c r="BB69" s="59">
        <v>136.54410924344253</v>
      </c>
      <c r="BC69" s="57">
        <v>7.9376387507828161</v>
      </c>
      <c r="BD69" s="57">
        <v>-4.0202873979537923</v>
      </c>
      <c r="BE69" s="57">
        <v>5.2642123948669184</v>
      </c>
      <c r="BF69" s="57">
        <v>-3.3520139898069456</v>
      </c>
      <c r="BG69" s="57">
        <v>4.5909538907508374</v>
      </c>
      <c r="BH69" s="57">
        <v>4.5909538907508152</v>
      </c>
      <c r="BI69" s="57">
        <v>4.8421236427833581</v>
      </c>
      <c r="BJ69" s="57">
        <v>6.5916989289608985</v>
      </c>
      <c r="BK69" s="57">
        <v>1.738314099378524</v>
      </c>
      <c r="BL69" s="57">
        <v>8.9544367122962107</v>
      </c>
      <c r="BM69" s="57">
        <v>5.3447964463141373</v>
      </c>
      <c r="BN69" s="57">
        <v>2.9200017886687801</v>
      </c>
      <c r="BO69" s="57">
        <v>1.6781276000739753</v>
      </c>
      <c r="BP69" s="57">
        <v>-2.5164113785558051</v>
      </c>
      <c r="BQ69" s="57">
        <v>3.8419913419913243</v>
      </c>
      <c r="BR69" s="57">
        <v>-1.9913547386872565</v>
      </c>
      <c r="BS69" s="57">
        <v>2.9380326037528715</v>
      </c>
      <c r="BT69" s="57">
        <v>9.8501104877125165</v>
      </c>
      <c r="BU69" s="57">
        <v>5.9461858304431292</v>
      </c>
      <c r="BV69" s="57">
        <v>5.6736642750275346</v>
      </c>
      <c r="BW69" s="57">
        <v>1.0272644067871539</v>
      </c>
      <c r="BX69" s="57">
        <v>14.416097523031857</v>
      </c>
      <c r="BY69" s="57">
        <v>1.1113290110095431</v>
      </c>
      <c r="BZ69" s="57">
        <v>0.63103764908569726</v>
      </c>
      <c r="CA69" s="57">
        <v>-5.866604845855095</v>
      </c>
      <c r="CB69" s="57">
        <v>15.188617793526094</v>
      </c>
      <c r="CC69" s="57">
        <v>-7.4485873165832999</v>
      </c>
      <c r="CD69" s="57">
        <v>0.64315001717709652</v>
      </c>
      <c r="CE69" s="57">
        <v>7.2462653607907823</v>
      </c>
      <c r="CF69" s="57">
        <v>3.0385411743544033</v>
      </c>
      <c r="CG69" s="57">
        <v>4.1735775060234515</v>
      </c>
      <c r="CH69" s="57">
        <v>2.5232213555658412</v>
      </c>
      <c r="CI69" s="57">
        <v>-2.8545796154912373</v>
      </c>
      <c r="CJ69" s="57">
        <v>14.662503005054738</v>
      </c>
      <c r="CK69" s="57">
        <v>14.006298787668481</v>
      </c>
      <c r="CL69" s="57">
        <v>-9.492202622885749</v>
      </c>
      <c r="CM69" s="57">
        <v>11.181578428567907</v>
      </c>
      <c r="CN69" s="57">
        <v>16.205057894394681</v>
      </c>
      <c r="CO69" s="57">
        <v>17.247268906200432</v>
      </c>
      <c r="CP69" s="57">
        <v>11.344690780421995</v>
      </c>
      <c r="CQ69" s="57">
        <v>31.880163110519067</v>
      </c>
      <c r="CR69" s="57">
        <v>10.201791934047467</v>
      </c>
      <c r="CS69" s="57">
        <v>21.636156329196599</v>
      </c>
      <c r="CT69" s="57">
        <v>18.055163222665737</v>
      </c>
      <c r="CU69" s="57">
        <v>11.41714119059003</v>
      </c>
      <c r="CV69" s="57">
        <v>19.488027679084063</v>
      </c>
      <c r="CW69" s="57">
        <v>4.7174174221938481</v>
      </c>
      <c r="CX69" s="57">
        <v>8.1875532499290813</v>
      </c>
      <c r="CY69" s="57">
        <v>27.599554563996143</v>
      </c>
      <c r="CZ69" s="57">
        <v>22.755107160777065</v>
      </c>
      <c r="DA69" s="57">
        <v>2.3958921741275452</v>
      </c>
      <c r="DB69" s="57">
        <v>26.485470663042211</v>
      </c>
      <c r="DC69" s="57">
        <v>7.9376387507828161</v>
      </c>
      <c r="DD69" s="57">
        <v>-4.0202873979537923</v>
      </c>
      <c r="DE69" s="57">
        <v>5.2642123948669184</v>
      </c>
      <c r="DF69" s="57">
        <v>-3.3520139898069456</v>
      </c>
      <c r="DG69" s="57">
        <v>4.5909538907508374</v>
      </c>
      <c r="DH69" s="57">
        <v>4.5909538907508152</v>
      </c>
      <c r="DI69" s="57">
        <v>4.8421236427833581</v>
      </c>
      <c r="DJ69" s="57">
        <v>6.5916989289608985</v>
      </c>
      <c r="DK69" s="57">
        <v>1.738314099378524</v>
      </c>
      <c r="DL69" s="57">
        <v>8.9544367122962107</v>
      </c>
      <c r="DM69" s="57">
        <v>5.3447964463141373</v>
      </c>
      <c r="DN69" s="57">
        <v>2.9200017886687801</v>
      </c>
      <c r="DO69" s="57">
        <v>1.6781276000739753</v>
      </c>
      <c r="DP69" s="57">
        <v>-2.5164113785558051</v>
      </c>
      <c r="DQ69" s="57">
        <v>3.8419913419913243</v>
      </c>
      <c r="DR69" s="57">
        <v>-1.9913547386872565</v>
      </c>
      <c r="DS69" s="57">
        <v>2.9380326037528715</v>
      </c>
      <c r="DT69" s="57">
        <v>9.8501104877125165</v>
      </c>
      <c r="DU69" s="57">
        <v>5.9461858304431292</v>
      </c>
      <c r="DV69" s="57">
        <v>5.6736642750275346</v>
      </c>
      <c r="DW69" s="57">
        <v>1.0272644067871539</v>
      </c>
      <c r="DX69" s="57">
        <v>14.416097523031857</v>
      </c>
      <c r="DY69" s="57">
        <v>1.1113290110095431</v>
      </c>
      <c r="DZ69" s="57">
        <v>0.63103764908569726</v>
      </c>
      <c r="EA69" s="57">
        <v>-5.866604845855095</v>
      </c>
      <c r="EB69" s="57">
        <v>15.188617793526094</v>
      </c>
      <c r="EC69" s="57">
        <v>-7.4485873165832999</v>
      </c>
      <c r="ED69" s="57">
        <v>0.64315001717709652</v>
      </c>
      <c r="EE69" s="57">
        <v>7.2462653607907823</v>
      </c>
      <c r="EF69" s="57">
        <v>3.0385411743544033</v>
      </c>
      <c r="EG69" s="57">
        <v>4.1735775060234515</v>
      </c>
      <c r="EH69" s="57">
        <v>2.5232213555658412</v>
      </c>
      <c r="EI69" s="57">
        <v>-2.8545796154912373</v>
      </c>
      <c r="EJ69" s="57">
        <v>14.662503005054738</v>
      </c>
      <c r="EK69" s="57">
        <v>14.006298787668481</v>
      </c>
      <c r="EL69" s="57">
        <v>-9.492202622885749</v>
      </c>
      <c r="EM69" s="57">
        <v>11.181578428567907</v>
      </c>
      <c r="EN69" s="57">
        <v>16.205057894394681</v>
      </c>
      <c r="EO69" s="57">
        <v>17.247268906200432</v>
      </c>
      <c r="EP69" s="57">
        <v>11.344690780421995</v>
      </c>
      <c r="EQ69" s="57">
        <v>31.880163110519067</v>
      </c>
      <c r="ER69" s="57">
        <v>10.201791934047467</v>
      </c>
      <c r="ES69" s="57">
        <v>21.636156329196599</v>
      </c>
      <c r="ET69" s="57">
        <v>18.055163222665737</v>
      </c>
      <c r="EU69" s="57">
        <v>11.41714119059003</v>
      </c>
      <c r="EV69" s="57">
        <v>19.488027679084063</v>
      </c>
      <c r="EW69" s="57">
        <v>4.7174174221938481</v>
      </c>
      <c r="EX69" s="57">
        <v>8.1875532499290813</v>
      </c>
      <c r="EY69" s="57">
        <v>27.599554563996143</v>
      </c>
      <c r="EZ69" s="57">
        <v>22.755107160777065</v>
      </c>
      <c r="FA69" s="57">
        <v>2.3958921741275452</v>
      </c>
      <c r="FB69" s="57">
        <v>26.485470663042211</v>
      </c>
      <c r="FC69" s="63">
        <v>4.4783672817772198</v>
      </c>
      <c r="FD69" s="63">
        <v>-0.15267356106406729</v>
      </c>
      <c r="FE69" s="63">
        <v>0.46150033175685257</v>
      </c>
      <c r="FF69" s="63">
        <v>-7.0690918669704478E-2</v>
      </c>
      <c r="FG69" s="63">
        <v>4.7165031338003001</v>
      </c>
      <c r="FH69" s="60">
        <v>4.7165031338001793</v>
      </c>
      <c r="FI69" s="60"/>
      <c r="FJ69" s="60">
        <v>0.52849062242772471</v>
      </c>
      <c r="FK69" s="60">
        <v>0.10542000399982665</v>
      </c>
      <c r="FL69" s="60">
        <v>0.1611930189149392</v>
      </c>
      <c r="FM69" s="60">
        <v>2.2339307853043198</v>
      </c>
      <c r="FN69" s="60">
        <v>0.18440538056481429</v>
      </c>
      <c r="FO69" s="60">
        <v>0.11527781184148976</v>
      </c>
      <c r="FP69" s="60">
        <v>-6.2510298496548508E-3</v>
      </c>
      <c r="FQ69" s="60">
        <v>2.6993083441691001E-2</v>
      </c>
      <c r="FR69" s="60">
        <v>-0.21176043694281874</v>
      </c>
      <c r="FS69" s="60">
        <v>3.912264170905326E-2</v>
      </c>
      <c r="FT69" s="60">
        <v>0.99162420008010088</v>
      </c>
      <c r="FU69" s="60">
        <v>0.47621756532364601</v>
      </c>
      <c r="FV69" s="60">
        <v>7.1839486985047898E-2</v>
      </c>
      <c r="FW69" s="72">
        <v>1.1846414408168768</v>
      </c>
      <c r="FX69" s="72"/>
      <c r="FY69" s="72">
        <v>-1.0324424919126742</v>
      </c>
      <c r="FZ69" s="72">
        <v>0.69303619091007052</v>
      </c>
      <c r="GA69" s="72">
        <v>-0.10227450371247279</v>
      </c>
      <c r="GB69" s="72">
        <v>0.17445647955445612</v>
      </c>
      <c r="GC69" s="72">
        <v>0.62521923390453593</v>
      </c>
      <c r="GD69" s="72">
        <v>0.60219298260224408</v>
      </c>
      <c r="GE69" s="72">
        <v>7.5646388562964984E-3</v>
      </c>
      <c r="GF69" s="72">
        <v>3.1187727854697426E-2</v>
      </c>
      <c r="GG69" s="72">
        <v>-0.25660381185950326</v>
      </c>
      <c r="GH69" s="72">
        <v>0.12709269560814904</v>
      </c>
      <c r="GI69" s="72">
        <v>0.58247901556226123</v>
      </c>
      <c r="GJ69" s="72">
        <v>-0.31503401459515018</v>
      </c>
      <c r="GK69" s="72">
        <v>4.7767298043966566E-2</v>
      </c>
      <c r="GL69" s="60">
        <v>4.4783672817772135</v>
      </c>
      <c r="GM69" s="60">
        <v>-0.15267356106406824</v>
      </c>
      <c r="GN69" s="60">
        <v>0.4615003317568529</v>
      </c>
      <c r="GO69" s="60">
        <v>-7.0690918669704478E-2</v>
      </c>
      <c r="GP69" s="60">
        <v>4.7165031338002938</v>
      </c>
      <c r="GQ69" s="60">
        <v>4.7165031338001775</v>
      </c>
      <c r="GR69" s="60"/>
      <c r="GS69" s="60">
        <v>0.5284906224277246</v>
      </c>
      <c r="GT69" s="60">
        <v>0.10542000399982714</v>
      </c>
      <c r="GU69" s="60">
        <v>0.16119301891493948</v>
      </c>
      <c r="GV69" s="60">
        <v>2.2339307853043162</v>
      </c>
      <c r="GW69" s="60">
        <v>0.18440538056481498</v>
      </c>
      <c r="GX69" s="60">
        <v>0.1152778118414898</v>
      </c>
      <c r="GY69" s="60">
        <v>-6.2510298496548603E-3</v>
      </c>
      <c r="GZ69" s="60">
        <v>2.6993083441691004E-2</v>
      </c>
      <c r="HA69" s="60">
        <v>-0.21176043694281865</v>
      </c>
      <c r="HB69" s="60">
        <v>3.9122641709053323E-2</v>
      </c>
      <c r="HC69" s="60">
        <v>0.99162420008010144</v>
      </c>
      <c r="HD69" s="60">
        <v>0.47621756532364579</v>
      </c>
      <c r="HE69" s="60">
        <v>7.1839486985047787E-2</v>
      </c>
      <c r="HF69" s="43">
        <v>1.1846414408168799</v>
      </c>
      <c r="HG69" s="43"/>
      <c r="HH69" s="43">
        <v>-1.0324424919126733</v>
      </c>
      <c r="HI69" s="43">
        <v>0.69303619091007096</v>
      </c>
      <c r="HJ69" s="43">
        <v>-0.10227450371247268</v>
      </c>
      <c r="HK69" s="43">
        <v>0.17445647955445773</v>
      </c>
      <c r="HL69" s="43">
        <v>0.62521923390453549</v>
      </c>
      <c r="HM69" s="43">
        <v>0.6021929826022473</v>
      </c>
      <c r="HN69" s="43">
        <v>7.5646388562965157E-3</v>
      </c>
      <c r="HO69" s="43">
        <v>3.118772785469753E-2</v>
      </c>
      <c r="HP69" s="43">
        <v>-0.25660381185950309</v>
      </c>
      <c r="HQ69" s="43">
        <v>0.12709269560814904</v>
      </c>
      <c r="HR69" s="43">
        <v>0.58247901556226123</v>
      </c>
      <c r="HS69" s="43">
        <v>-0.31503401459515012</v>
      </c>
      <c r="HT69" s="43">
        <v>4.776729804396658E-2</v>
      </c>
      <c r="HU69" s="65">
        <v>13872</v>
      </c>
      <c r="HV69" s="65">
        <v>13872</v>
      </c>
      <c r="HW69" s="57">
        <v>-20.230017251293852</v>
      </c>
      <c r="HX69" s="57">
        <v>-20.230017251293852</v>
      </c>
      <c r="HY69" s="65">
        <v>56334</v>
      </c>
      <c r="HZ69" s="65">
        <v>56334</v>
      </c>
      <c r="IA69" s="57">
        <v>-9.8929925302707939</v>
      </c>
      <c r="IB69" s="57">
        <v>-9.8929925302707939</v>
      </c>
    </row>
    <row r="70" spans="1:236" x14ac:dyDescent="0.25">
      <c r="A70" s="41">
        <v>2023</v>
      </c>
      <c r="B70" s="30" t="s">
        <v>162</v>
      </c>
      <c r="C70" s="57">
        <v>106.26326433075289</v>
      </c>
      <c r="D70" s="57">
        <v>91.697580258205676</v>
      </c>
      <c r="E70" s="57">
        <v>95.734519374631205</v>
      </c>
      <c r="F70" s="57">
        <v>81.150571389993814</v>
      </c>
      <c r="G70" s="57">
        <v>101.07451593516888</v>
      </c>
      <c r="H70" s="71">
        <v>101.07451593516889</v>
      </c>
      <c r="I70" s="71">
        <v>101.531271749589</v>
      </c>
      <c r="J70" s="71">
        <v>103.15813370798193</v>
      </c>
      <c r="K70" s="71">
        <v>100.18761716053169</v>
      </c>
      <c r="L70" s="71">
        <v>116.94422193106695</v>
      </c>
      <c r="M70" s="71">
        <v>103.46740296498336</v>
      </c>
      <c r="N70" s="71">
        <v>108.32682615177114</v>
      </c>
      <c r="O70" s="71">
        <v>95.801818393470938</v>
      </c>
      <c r="P70" s="71">
        <v>92.793648053853445</v>
      </c>
      <c r="Q70" s="71">
        <v>107.44427309687367</v>
      </c>
      <c r="R70" s="71">
        <v>92.445249092804985</v>
      </c>
      <c r="S70" s="71">
        <v>85.482568411456441</v>
      </c>
      <c r="T70" s="71">
        <v>90.116497083321804</v>
      </c>
      <c r="U70" s="71">
        <v>117.47117891570883</v>
      </c>
      <c r="V70" s="71">
        <v>93.128889766042633</v>
      </c>
      <c r="W70" s="71">
        <v>106.14133812760454</v>
      </c>
      <c r="X70" s="71">
        <v>134.95201907528741</v>
      </c>
      <c r="Y70" s="59">
        <v>105.81413338739685</v>
      </c>
      <c r="Z70" s="59">
        <v>107.05438024508271</v>
      </c>
      <c r="AA70" s="59">
        <v>111.67017920345492</v>
      </c>
      <c r="AB70" s="59">
        <v>123.90397867143921</v>
      </c>
      <c r="AC70" s="59">
        <v>116.42276413171211</v>
      </c>
      <c r="AD70" s="59">
        <v>100.10904722083056</v>
      </c>
      <c r="AE70" s="59">
        <v>126.77766781223968</v>
      </c>
      <c r="AF70" s="59">
        <v>100.90587359536183</v>
      </c>
      <c r="AG70" s="59">
        <v>109.89964926484342</v>
      </c>
      <c r="AH70" s="59">
        <v>266.97329629985217</v>
      </c>
      <c r="AI70" s="59">
        <v>102.7041560594301</v>
      </c>
      <c r="AJ70" s="59">
        <v>100.95565731889653</v>
      </c>
      <c r="AK70" s="59">
        <v>86.224968832126862</v>
      </c>
      <c r="AL70" s="59">
        <v>105.33704343727754</v>
      </c>
      <c r="AM70" s="59">
        <v>93.513560788544893</v>
      </c>
      <c r="AN70" s="59">
        <v>137.30822875208602</v>
      </c>
      <c r="AO70" s="59">
        <v>143.87564983612043</v>
      </c>
      <c r="AP70" s="59">
        <v>151.85656502371913</v>
      </c>
      <c r="AQ70" s="59">
        <v>163.34286381146404</v>
      </c>
      <c r="AR70" s="59">
        <v>162.45730674735009</v>
      </c>
      <c r="AS70" s="59">
        <v>147.78241977369262</v>
      </c>
      <c r="AT70" s="59">
        <v>139.37807263275457</v>
      </c>
      <c r="AU70" s="59">
        <v>111.43016998532475</v>
      </c>
      <c r="AV70" s="59">
        <v>144.83251217421352</v>
      </c>
      <c r="AW70" s="59">
        <v>219.92429874118798</v>
      </c>
      <c r="AX70" s="59">
        <v>131.80031236928454</v>
      </c>
      <c r="AY70" s="59">
        <v>126.53176959365263</v>
      </c>
      <c r="AZ70" s="59">
        <v>94.700709948013923</v>
      </c>
      <c r="BA70" s="59">
        <v>136.16289830400535</v>
      </c>
      <c r="BB70" s="59">
        <v>125.77616537051017</v>
      </c>
      <c r="BC70" s="57">
        <v>7.6190926991923869</v>
      </c>
      <c r="BD70" s="57">
        <v>-3.6416718266250148</v>
      </c>
      <c r="BE70" s="57">
        <v>3.9376692970859439</v>
      </c>
      <c r="BF70" s="57">
        <v>-5.8343753072558897</v>
      </c>
      <c r="BG70" s="57">
        <v>4.338655404811087</v>
      </c>
      <c r="BH70" s="57">
        <v>4.338655404811087</v>
      </c>
      <c r="BI70" s="57">
        <v>4.5798822436228459</v>
      </c>
      <c r="BJ70" s="57">
        <v>5.6678264867789263</v>
      </c>
      <c r="BK70" s="57">
        <v>2.1786583923704139</v>
      </c>
      <c r="BL70" s="57">
        <v>8.4289570491760557</v>
      </c>
      <c r="BM70" s="57">
        <v>5.2855223336891966</v>
      </c>
      <c r="BN70" s="57">
        <v>5.0819446357251108</v>
      </c>
      <c r="BO70" s="57">
        <v>1.5213802415961819</v>
      </c>
      <c r="BP70" s="57">
        <v>-1.5384615384615441</v>
      </c>
      <c r="BQ70" s="57">
        <v>4.2437431991294794</v>
      </c>
      <c r="BR70" s="57">
        <v>-1.7619890290977547</v>
      </c>
      <c r="BS70" s="57">
        <v>2.8776494265270847</v>
      </c>
      <c r="BT70" s="57">
        <v>7.3062441436781755</v>
      </c>
      <c r="BU70" s="57">
        <v>5.5554987627785213</v>
      </c>
      <c r="BV70" s="57">
        <v>3.1044301703368582</v>
      </c>
      <c r="BW70" s="57">
        <v>1.0989660035523041</v>
      </c>
      <c r="BX70" s="57">
        <v>14.527887819157481</v>
      </c>
      <c r="BY70" s="57">
        <v>-8.9554532399227504E-3</v>
      </c>
      <c r="BZ70" s="57">
        <v>1.2294154099191212</v>
      </c>
      <c r="CA70" s="57">
        <v>8.5488793393267315</v>
      </c>
      <c r="CB70" s="57">
        <v>-7.1974850344409429</v>
      </c>
      <c r="CC70" s="57">
        <v>-15.565039546872505</v>
      </c>
      <c r="CD70" s="57">
        <v>1.2241524686404714</v>
      </c>
      <c r="CE70" s="57">
        <v>2.5243865766451101</v>
      </c>
      <c r="CF70" s="57">
        <v>-4.830876108682336</v>
      </c>
      <c r="CG70" s="57">
        <v>-3.8576645586277603</v>
      </c>
      <c r="CH70" s="57">
        <v>33.738765987868113</v>
      </c>
      <c r="CI70" s="57">
        <v>-9.4550232763109818</v>
      </c>
      <c r="CJ70" s="57">
        <v>-5.9551866022478528</v>
      </c>
      <c r="CK70" s="57">
        <v>-0.58119807581611393</v>
      </c>
      <c r="CL70" s="57">
        <v>1.6775657498899976</v>
      </c>
      <c r="CM70" s="57">
        <v>-9.5906062333028448</v>
      </c>
      <c r="CN70" s="57">
        <v>14.941670123210415</v>
      </c>
      <c r="CO70" s="57">
        <v>17.515802396342472</v>
      </c>
      <c r="CP70" s="57">
        <v>27.828126205811099</v>
      </c>
      <c r="CQ70" s="57">
        <v>6.1957061489662291</v>
      </c>
      <c r="CR70" s="57">
        <v>0.49364310709181236</v>
      </c>
      <c r="CS70" s="57">
        <v>21.450959699325935</v>
      </c>
      <c r="CT70" s="57">
        <v>11.856269394604112</v>
      </c>
      <c r="CU70" s="57">
        <v>3.4842643374521032</v>
      </c>
      <c r="CV70" s="57">
        <v>10.044512171817388</v>
      </c>
      <c r="CW70" s="57">
        <v>33.8420570323497</v>
      </c>
      <c r="CX70" s="57">
        <v>0.46648089890355404</v>
      </c>
      <c r="CY70" s="57">
        <v>7.5466187059090917</v>
      </c>
      <c r="CZ70" s="57">
        <v>6.4775055623142341</v>
      </c>
      <c r="DA70" s="57">
        <v>15.152027650606126</v>
      </c>
      <c r="DB70" s="57">
        <v>3.3627139579924581</v>
      </c>
      <c r="DC70" s="57">
        <v>7.777463171357013</v>
      </c>
      <c r="DD70" s="57">
        <v>-3.8328905701657923</v>
      </c>
      <c r="DE70" s="57">
        <v>4.6157160843655731</v>
      </c>
      <c r="DF70" s="57">
        <v>-4.5992168021533164</v>
      </c>
      <c r="DG70" s="57">
        <v>4.4648940230448853</v>
      </c>
      <c r="DH70" s="57">
        <v>4.4648940230448408</v>
      </c>
      <c r="DI70" s="57">
        <v>4.7111192653263689</v>
      </c>
      <c r="DJ70" s="57">
        <v>6.127244532009879</v>
      </c>
      <c r="DK70" s="57">
        <v>1.9595975803271992</v>
      </c>
      <c r="DL70" s="57">
        <v>8.6903531003171164</v>
      </c>
      <c r="DM70" s="57">
        <v>5.3150930210992486</v>
      </c>
      <c r="DN70" s="57">
        <v>3.9867711683957863</v>
      </c>
      <c r="DO70" s="57">
        <v>1.599629594666685</v>
      </c>
      <c r="DP70" s="57">
        <v>-2.0285087719298267</v>
      </c>
      <c r="DQ70" s="57">
        <v>4.0423223005968456</v>
      </c>
      <c r="DR70" s="57">
        <v>-1.8768029978836198</v>
      </c>
      <c r="DS70" s="57">
        <v>2.9085446675110038</v>
      </c>
      <c r="DT70" s="57">
        <v>8.5985970133427791</v>
      </c>
      <c r="DU70" s="57">
        <v>5.7500769442478283</v>
      </c>
      <c r="DV70" s="57">
        <v>4.3845484209131813</v>
      </c>
      <c r="DW70" s="57">
        <v>1.0626342982848813</v>
      </c>
      <c r="DX70" s="57">
        <v>14.471695655022199</v>
      </c>
      <c r="DY70" s="57">
        <v>0.56283888563803952</v>
      </c>
      <c r="DZ70" s="57">
        <v>0.92288716269246507</v>
      </c>
      <c r="EA70" s="57">
        <v>1.1860734569253628</v>
      </c>
      <c r="EB70" s="57">
        <v>3.7423582435007097</v>
      </c>
      <c r="EC70" s="57">
        <v>-11.72651311658991</v>
      </c>
      <c r="ED70" s="57">
        <v>0.92386599156719651</v>
      </c>
      <c r="EE70" s="57">
        <v>4.9300215649736856</v>
      </c>
      <c r="EF70" s="57">
        <v>-0.87290306718802446</v>
      </c>
      <c r="EG70" s="57">
        <v>0.23715335021816664</v>
      </c>
      <c r="EH70" s="57">
        <v>18.525961027253366</v>
      </c>
      <c r="EI70" s="57">
        <v>-6.1177263511008491</v>
      </c>
      <c r="EJ70" s="57">
        <v>4.6924055514304674</v>
      </c>
      <c r="EK70" s="57">
        <v>7.0494817807232213</v>
      </c>
      <c r="EL70" s="57">
        <v>-4.5109920147805793</v>
      </c>
      <c r="EM70" s="57">
        <v>0.2278052842626721</v>
      </c>
      <c r="EN70" s="57">
        <v>15.58227922825357</v>
      </c>
      <c r="EO70" s="57">
        <v>17.37939083705653</v>
      </c>
      <c r="EP70" s="57">
        <v>19.465089287988825</v>
      </c>
      <c r="EQ70" s="57">
        <v>18.672138286483065</v>
      </c>
      <c r="ER70" s="57">
        <v>5.0482502521701944</v>
      </c>
      <c r="ES70" s="57">
        <v>21.545522333164403</v>
      </c>
      <c r="ET70" s="57">
        <v>15.001565944262364</v>
      </c>
      <c r="EU70" s="57">
        <v>7.4733471660294981</v>
      </c>
      <c r="EV70" s="57">
        <v>14.832387113862943</v>
      </c>
      <c r="EW70" s="57">
        <v>19.722977513929262</v>
      </c>
      <c r="EX70" s="57">
        <v>4.3409879981795463</v>
      </c>
      <c r="EY70" s="57">
        <v>17.873202088222961</v>
      </c>
      <c r="EZ70" s="57">
        <v>14.93682154491658</v>
      </c>
      <c r="FA70" s="57">
        <v>8.1197881545800765</v>
      </c>
      <c r="FB70" s="57">
        <v>14.232742439962887</v>
      </c>
      <c r="FC70" s="63">
        <v>5.0231093987943725</v>
      </c>
      <c r="FD70" s="63">
        <v>-0.92994816555095994</v>
      </c>
      <c r="FE70" s="63">
        <v>0.35382860440131397</v>
      </c>
      <c r="FF70" s="63">
        <v>-0.11669438501630762</v>
      </c>
      <c r="FG70" s="63">
        <v>4.3302954526284188</v>
      </c>
      <c r="FH70" s="60">
        <v>4.3302954526284232</v>
      </c>
      <c r="FI70" s="60"/>
      <c r="FJ70" s="60">
        <v>0.45750145517000468</v>
      </c>
      <c r="FK70" s="60">
        <v>0.12533216467040342</v>
      </c>
      <c r="FL70" s="60">
        <v>0.1493665590539498</v>
      </c>
      <c r="FM70" s="60">
        <v>2.0921853114943989</v>
      </c>
      <c r="FN70" s="60">
        <v>0.36822400006630068</v>
      </c>
      <c r="FO70" s="60">
        <v>8.6592759179600354E-2</v>
      </c>
      <c r="FP70" s="60">
        <v>-3.7021747879830147E-3</v>
      </c>
      <c r="FQ70" s="60">
        <v>2.5915223515880458E-2</v>
      </c>
      <c r="FR70" s="60">
        <v>-0.15114632994920521</v>
      </c>
      <c r="FS70" s="60">
        <v>3.5284730025807141E-2</v>
      </c>
      <c r="FT70" s="60">
        <v>0.67030555561369187</v>
      </c>
      <c r="FU70" s="60">
        <v>0.44091094910554124</v>
      </c>
      <c r="FV70" s="60">
        <v>3.3525249470032457E-2</v>
      </c>
      <c r="FW70" s="72">
        <v>9.1604987735966301E-2</v>
      </c>
      <c r="FX70" s="72"/>
      <c r="FY70" s="72">
        <v>1.4702392128976947</v>
      </c>
      <c r="FZ70" s="72">
        <v>-0.34568088505963551</v>
      </c>
      <c r="GA70" s="72">
        <v>-0.25110527950443606</v>
      </c>
      <c r="GB70" s="72">
        <v>0.35134273056672471</v>
      </c>
      <c r="GC70" s="72">
        <v>0.27366280933950121</v>
      </c>
      <c r="GD70" s="72">
        <v>-0.99385121402437515</v>
      </c>
      <c r="GE70" s="72">
        <v>-6.7128173800158107E-3</v>
      </c>
      <c r="GF70" s="72">
        <v>0.37723471201980269</v>
      </c>
      <c r="GG70" s="72">
        <v>-0.75282957779019399</v>
      </c>
      <c r="GH70" s="72">
        <v>-3.6738043916042532E-2</v>
      </c>
      <c r="GI70" s="72">
        <v>-1.7993761234167859E-2</v>
      </c>
      <c r="GJ70" s="72">
        <v>6.7401524973509541E-2</v>
      </c>
      <c r="GK70" s="72">
        <v>-4.3364423152399398E-2</v>
      </c>
      <c r="GL70" s="60">
        <v>5.0929395980326184</v>
      </c>
      <c r="GM70" s="60">
        <v>-0.94685646016404146</v>
      </c>
      <c r="GN70" s="60">
        <v>0.41096531548077514</v>
      </c>
      <c r="GO70" s="60">
        <v>-9.5004556544648053E-2</v>
      </c>
      <c r="GP70" s="60">
        <v>4.4620438968047038</v>
      </c>
      <c r="GQ70" s="60">
        <v>4.4620438968046638</v>
      </c>
      <c r="GR70" s="60"/>
      <c r="GS70" s="60">
        <v>0.49465189214275546</v>
      </c>
      <c r="GT70" s="60">
        <v>0.1159872157911405</v>
      </c>
      <c r="GU70" s="60">
        <v>0.15539190216891391</v>
      </c>
      <c r="GV70" s="60">
        <v>2.1081063050493802</v>
      </c>
      <c r="GW70" s="60">
        <v>0.27639799130018478</v>
      </c>
      <c r="GX70" s="60">
        <v>9.1356652138681327E-2</v>
      </c>
      <c r="GY70" s="60">
        <v>-4.9814262077788902E-3</v>
      </c>
      <c r="GZ70" s="60">
        <v>2.647272213276752E-2</v>
      </c>
      <c r="HA70" s="60">
        <v>-0.17835893297574884</v>
      </c>
      <c r="HB70" s="60">
        <v>3.8085075690694803E-2</v>
      </c>
      <c r="HC70" s="60">
        <v>0.82729907760131483</v>
      </c>
      <c r="HD70" s="60">
        <v>0.45889556037479834</v>
      </c>
      <c r="HE70" s="60">
        <v>5.2739861597559834E-2</v>
      </c>
      <c r="HF70" s="43">
        <v>0.65544956307891322</v>
      </c>
      <c r="HG70" s="43"/>
      <c r="HH70" s="43">
        <v>0.19671797359589877</v>
      </c>
      <c r="HI70" s="43">
        <v>0.185085663140655</v>
      </c>
      <c r="HJ70" s="43">
        <v>-0.17512787943001679</v>
      </c>
      <c r="HK70" s="43">
        <v>0.25862470239741175</v>
      </c>
      <c r="HL70" s="43">
        <v>0.45346887171047945</v>
      </c>
      <c r="HM70" s="43">
        <v>-0.17850421091500923</v>
      </c>
      <c r="HN70" s="43">
        <v>5.8253510637794759E-4</v>
      </c>
      <c r="HO70" s="43">
        <v>0.20049876954330467</v>
      </c>
      <c r="HP70" s="43">
        <v>-0.49583552859880947</v>
      </c>
      <c r="HQ70" s="43">
        <v>4.6983900452039221E-2</v>
      </c>
      <c r="HR70" s="43">
        <v>0.28780924817099546</v>
      </c>
      <c r="HS70" s="43">
        <v>-0.12805543706599673</v>
      </c>
      <c r="HT70" s="43">
        <v>3.2009549715832776E-3</v>
      </c>
      <c r="HU70" s="65">
        <v>15820</v>
      </c>
      <c r="HV70" s="65">
        <v>29692</v>
      </c>
      <c r="HW70" s="57">
        <v>-17.685623601644206</v>
      </c>
      <c r="HX70" s="57">
        <v>-18.894260974077415</v>
      </c>
      <c r="HY70" s="65">
        <v>60408</v>
      </c>
      <c r="HZ70" s="65">
        <v>116742</v>
      </c>
      <c r="IA70" s="57">
        <v>-19.267624457066489</v>
      </c>
      <c r="IB70" s="57">
        <v>-15.000291239515374</v>
      </c>
    </row>
    <row r="71" spans="1:236" x14ac:dyDescent="0.25">
      <c r="A71" s="41">
        <v>2023</v>
      </c>
      <c r="B71" s="30" t="s">
        <v>163</v>
      </c>
      <c r="C71" s="57">
        <v>107.19978803498115</v>
      </c>
      <c r="D71" s="57">
        <v>90.958719708810989</v>
      </c>
      <c r="E71" s="57">
        <v>93.954709500969045</v>
      </c>
      <c r="F71" s="57">
        <v>82.496945265283159</v>
      </c>
      <c r="G71" s="57">
        <v>101.36156864655226</v>
      </c>
      <c r="H71" s="71">
        <v>101.36156864655229</v>
      </c>
      <c r="I71" s="71">
        <v>101.79112105425247</v>
      </c>
      <c r="J71" s="71">
        <v>103.82336540538071</v>
      </c>
      <c r="K71" s="71">
        <v>100.87024257118911</v>
      </c>
      <c r="L71" s="71">
        <v>117.36736514793982</v>
      </c>
      <c r="M71" s="71">
        <v>104.17308128191303</v>
      </c>
      <c r="N71" s="71">
        <v>108.06653888928327</v>
      </c>
      <c r="O71" s="71">
        <v>96.365222831997102</v>
      </c>
      <c r="P71" s="71">
        <v>94.657806162078188</v>
      </c>
      <c r="Q71" s="71">
        <v>107.10780877611103</v>
      </c>
      <c r="R71" s="71">
        <v>92.442782625156156</v>
      </c>
      <c r="S71" s="71">
        <v>82.153894608633308</v>
      </c>
      <c r="T71" s="71">
        <v>89.183009384757781</v>
      </c>
      <c r="U71" s="71">
        <v>118.0037412526526</v>
      </c>
      <c r="V71" s="71">
        <v>93.413603452337085</v>
      </c>
      <c r="W71" s="71">
        <v>106.02023382726982</v>
      </c>
      <c r="X71" s="71">
        <v>136.21424902228566</v>
      </c>
      <c r="Y71" s="59">
        <v>113.60317953078942</v>
      </c>
      <c r="Z71" s="59">
        <v>112.94637908051035</v>
      </c>
      <c r="AA71" s="59">
        <v>111.54678295563212</v>
      </c>
      <c r="AB71" s="59">
        <v>130.15080037950736</v>
      </c>
      <c r="AC71" s="59">
        <v>116.87565111033614</v>
      </c>
      <c r="AD71" s="59">
        <v>108.43462928446812</v>
      </c>
      <c r="AE71" s="59">
        <v>133.36599467261709</v>
      </c>
      <c r="AF71" s="59">
        <v>116.13730790005006</v>
      </c>
      <c r="AG71" s="59">
        <v>119.51978878089025</v>
      </c>
      <c r="AH71" s="59">
        <v>247.15071905686531</v>
      </c>
      <c r="AI71" s="59">
        <v>111.12068183671713</v>
      </c>
      <c r="AJ71" s="59">
        <v>85.478848349585604</v>
      </c>
      <c r="AK71" s="59">
        <v>97.446771703146723</v>
      </c>
      <c r="AL71" s="59">
        <v>116.46342137371394</v>
      </c>
      <c r="AM71" s="59">
        <v>107.2548519568046</v>
      </c>
      <c r="AN71" s="59">
        <v>149.11434567990261</v>
      </c>
      <c r="AO71" s="59">
        <v>153.63959923252906</v>
      </c>
      <c r="AP71" s="59">
        <v>153.88369273628993</v>
      </c>
      <c r="AQ71" s="59">
        <v>173.90915463680787</v>
      </c>
      <c r="AR71" s="59">
        <v>165.1744471918667</v>
      </c>
      <c r="AS71" s="59">
        <v>161.58447681989551</v>
      </c>
      <c r="AT71" s="59">
        <v>148.64746520779016</v>
      </c>
      <c r="AU71" s="59">
        <v>131.23910721210405</v>
      </c>
      <c r="AV71" s="59">
        <v>159.7667435066094</v>
      </c>
      <c r="AW71" s="59">
        <v>205.04305387579899</v>
      </c>
      <c r="AX71" s="59">
        <v>143.80032601612248</v>
      </c>
      <c r="AY71" s="59">
        <v>109.11681993092026</v>
      </c>
      <c r="AZ71" s="59">
        <v>107.79455949117475</v>
      </c>
      <c r="BA71" s="59">
        <v>152.32805381539612</v>
      </c>
      <c r="BB71" s="59">
        <v>145.11291042652462</v>
      </c>
      <c r="BC71" s="57">
        <v>7.961569017520187</v>
      </c>
      <c r="BD71" s="57">
        <v>-4.2585371290112199</v>
      </c>
      <c r="BE71" s="57">
        <v>1.4801504147465838</v>
      </c>
      <c r="BF71" s="57">
        <v>-3.7824428815989464</v>
      </c>
      <c r="BG71" s="57">
        <v>4.2571341082855874</v>
      </c>
      <c r="BH71" s="57">
        <v>4.2571341082855652</v>
      </c>
      <c r="BI71" s="57">
        <v>4.4671076362827744</v>
      </c>
      <c r="BJ71" s="57">
        <v>5.2796721863119567</v>
      </c>
      <c r="BK71" s="57">
        <v>2.2250414867770241</v>
      </c>
      <c r="BL71" s="57">
        <v>7.3783264473904042</v>
      </c>
      <c r="BM71" s="57">
        <v>5.8955779252660045</v>
      </c>
      <c r="BN71" s="57">
        <v>3.7813025496523212</v>
      </c>
      <c r="BO71" s="57">
        <v>1.7861306691556944</v>
      </c>
      <c r="BP71" s="57">
        <v>-0.32715376226826187</v>
      </c>
      <c r="BQ71" s="57">
        <v>4.8298572996706923</v>
      </c>
      <c r="BR71" s="57">
        <v>-2.2823778596613775</v>
      </c>
      <c r="BS71" s="57">
        <v>1.6819873463142399</v>
      </c>
      <c r="BT71" s="57">
        <v>5.4219160807892575</v>
      </c>
      <c r="BU71" s="57">
        <v>5.894737423716756</v>
      </c>
      <c r="BV71" s="57">
        <v>3.6654010568842654</v>
      </c>
      <c r="BW71" s="57">
        <v>5.4107460752028658E-2</v>
      </c>
      <c r="BX71" s="57">
        <v>13.402113711537055</v>
      </c>
      <c r="BY71" s="57">
        <v>-7.106905356536986</v>
      </c>
      <c r="BZ71" s="57">
        <v>-8.3436567132894943</v>
      </c>
      <c r="CA71" s="57">
        <v>-7.2024174615493823</v>
      </c>
      <c r="CB71" s="57">
        <v>-3.742698551712309</v>
      </c>
      <c r="CC71" s="57">
        <v>-17.232844646554966</v>
      </c>
      <c r="CD71" s="57">
        <v>-4.7642179091813901</v>
      </c>
      <c r="CE71" s="57">
        <v>-18.711036948266091</v>
      </c>
      <c r="CF71" s="57">
        <v>-2.0871181459418797</v>
      </c>
      <c r="CG71" s="57">
        <v>-3.4276073594033285</v>
      </c>
      <c r="CH71" s="57">
        <v>1.6101420848992687</v>
      </c>
      <c r="CI71" s="57">
        <v>-18.284323139070892</v>
      </c>
      <c r="CJ71" s="57">
        <v>-3.4465652849350326</v>
      </c>
      <c r="CK71" s="57">
        <v>-7.616628669480674</v>
      </c>
      <c r="CL71" s="57">
        <v>0.40423499695148024</v>
      </c>
      <c r="CM71" s="57">
        <v>-14.909560223348173</v>
      </c>
      <c r="CN71" s="57">
        <v>7.5274057094429914</v>
      </c>
      <c r="CO71" s="57">
        <v>7.2262824581337926</v>
      </c>
      <c r="CP71" s="57">
        <v>9.8695294059122141</v>
      </c>
      <c r="CQ71" s="57">
        <v>10.327253166279316</v>
      </c>
      <c r="CR71" s="57">
        <v>-1.4195235564949282</v>
      </c>
      <c r="CS71" s="57">
        <v>14.051194546174649</v>
      </c>
      <c r="CT71" s="57">
        <v>-9.0539524937406348</v>
      </c>
      <c r="CU71" s="57">
        <v>8.9039990042703252</v>
      </c>
      <c r="CV71" s="57">
        <v>10.728673602400418</v>
      </c>
      <c r="CW71" s="57">
        <v>4.4212488697110253</v>
      </c>
      <c r="CX71" s="57">
        <v>-9.1993109392035759</v>
      </c>
      <c r="CY71" s="57">
        <v>9.6431159215728979</v>
      </c>
      <c r="CZ71" s="57">
        <v>1.3682135784931937</v>
      </c>
      <c r="DA71" s="57">
        <v>13.826504046330657</v>
      </c>
      <c r="DB71" s="57">
        <v>-2.8421215104550202</v>
      </c>
      <c r="DC71" s="57">
        <v>7.8392928328610223</v>
      </c>
      <c r="DD71" s="57">
        <v>-3.973657539236175</v>
      </c>
      <c r="DE71" s="57">
        <v>3.5825928582833066</v>
      </c>
      <c r="DF71" s="57">
        <v>-4.3270062897323269</v>
      </c>
      <c r="DG71" s="57">
        <v>4.395506354025458</v>
      </c>
      <c r="DH71" s="57">
        <v>4.3955063540254136</v>
      </c>
      <c r="DI71" s="57">
        <v>4.629633007945988</v>
      </c>
      <c r="DJ71" s="57">
        <v>5.8417850532173521</v>
      </c>
      <c r="DK71" s="57">
        <v>2.0487509197718801</v>
      </c>
      <c r="DL71" s="57">
        <v>8.2476151097182324</v>
      </c>
      <c r="DM71" s="57">
        <v>5.5090082885134173</v>
      </c>
      <c r="DN71" s="57">
        <v>3.9184265824124154</v>
      </c>
      <c r="DO71" s="57">
        <v>1.6619975536980469</v>
      </c>
      <c r="DP71" s="57">
        <v>-1.45932141554177</v>
      </c>
      <c r="DQ71" s="57">
        <v>4.3028322440087363</v>
      </c>
      <c r="DR71" s="57">
        <v>-2.0123680672312627</v>
      </c>
      <c r="DS71" s="57">
        <v>2.5136364673189693</v>
      </c>
      <c r="DT71" s="57">
        <v>7.5459632316962288</v>
      </c>
      <c r="DU71" s="57">
        <v>5.7984652153586724</v>
      </c>
      <c r="DV71" s="57">
        <v>4.1446532247835233</v>
      </c>
      <c r="DW71" s="57">
        <v>0.72741224001993121</v>
      </c>
      <c r="DX71" s="57">
        <v>14.111866440777954</v>
      </c>
      <c r="DY71" s="57">
        <v>-2.208622538107996</v>
      </c>
      <c r="DZ71" s="57">
        <v>-2.4350900391873487</v>
      </c>
      <c r="EA71" s="57">
        <v>-1.8650530470101678</v>
      </c>
      <c r="EB71" s="57">
        <v>1.1887771758454457</v>
      </c>
      <c r="EC71" s="57">
        <v>-13.656795657675758</v>
      </c>
      <c r="ED71" s="57">
        <v>-1.1092176381638397</v>
      </c>
      <c r="EE71" s="57">
        <v>-4.3903240762280582</v>
      </c>
      <c r="EF71" s="57">
        <v>-1.3067943762909318</v>
      </c>
      <c r="EG71" s="57">
        <v>-1.0333870314243376</v>
      </c>
      <c r="EH71" s="57">
        <v>12.02211030131215</v>
      </c>
      <c r="EI71" s="57">
        <v>-10.645310703745302</v>
      </c>
      <c r="EJ71" s="57">
        <v>2.371975000797244</v>
      </c>
      <c r="EK71" s="57">
        <v>1.6656338905182588</v>
      </c>
      <c r="EL71" s="57">
        <v>-2.8740860091384435</v>
      </c>
      <c r="EM71" s="57">
        <v>-5.6942019555125007</v>
      </c>
      <c r="EN71" s="57">
        <v>12.650588698850008</v>
      </c>
      <c r="EO71" s="57">
        <v>13.669342746416557</v>
      </c>
      <c r="EP71" s="57">
        <v>15.939537658023429</v>
      </c>
      <c r="EQ71" s="57">
        <v>15.792127570540959</v>
      </c>
      <c r="ER71" s="57">
        <v>2.7526951427640389</v>
      </c>
      <c r="ES71" s="57">
        <v>18.825205711821226</v>
      </c>
      <c r="ET71" s="57">
        <v>5.5591972936108291</v>
      </c>
      <c r="EU71" s="57">
        <v>7.9847836801365979</v>
      </c>
      <c r="EV71" s="57">
        <v>13.392603666690128</v>
      </c>
      <c r="EW71" s="57">
        <v>13.8919146268496</v>
      </c>
      <c r="EX71" s="57">
        <v>-0.74407757523299312</v>
      </c>
      <c r="EY71" s="57">
        <v>15.478900703653519</v>
      </c>
      <c r="EZ71" s="57">
        <v>9.9871637804811009</v>
      </c>
      <c r="FA71" s="57">
        <v>10.041793463140337</v>
      </c>
      <c r="FB71" s="57">
        <v>7.5037141901652449</v>
      </c>
      <c r="FC71" s="63">
        <v>5.2375330402619618</v>
      </c>
      <c r="FD71" s="63">
        <v>-1.0398918201378138</v>
      </c>
      <c r="FE71" s="63">
        <v>0.14988313473920464</v>
      </c>
      <c r="FF71" s="63">
        <v>-7.0653034761040165E-2</v>
      </c>
      <c r="FG71" s="63">
        <v>4.2768713201023125</v>
      </c>
      <c r="FH71" s="60">
        <v>4.2768713201022193</v>
      </c>
      <c r="FI71" s="60"/>
      <c r="FJ71" s="60">
        <v>0.42876945631921737</v>
      </c>
      <c r="FK71" s="60">
        <v>0.13633500179074709</v>
      </c>
      <c r="FL71" s="60">
        <v>0.16602705002517473</v>
      </c>
      <c r="FM71" s="60">
        <v>2.3762511224650065</v>
      </c>
      <c r="FN71" s="60">
        <v>0.23462441246580185</v>
      </c>
      <c r="FO71" s="60">
        <v>8.8860577295996154E-2</v>
      </c>
      <c r="FP71" s="60">
        <v>-1.1334512679507078E-3</v>
      </c>
      <c r="FQ71" s="60">
        <v>2.9186370149731508E-2</v>
      </c>
      <c r="FR71" s="60">
        <v>-0.19106965458850855</v>
      </c>
      <c r="FS71" s="60">
        <v>1.8127746978003945E-2</v>
      </c>
      <c r="FT71" s="60">
        <v>0.46038774121146181</v>
      </c>
      <c r="FU71" s="60">
        <v>0.48534006270456298</v>
      </c>
      <c r="FV71" s="60">
        <v>4.5164884552974301E-2</v>
      </c>
      <c r="FW71" s="72">
        <v>-7.0729016423570945</v>
      </c>
      <c r="FX71" s="72"/>
      <c r="FY71" s="72">
        <v>-1.3272558020606153</v>
      </c>
      <c r="FZ71" s="72">
        <v>-0.15755309991337174</v>
      </c>
      <c r="GA71" s="72">
        <v>-0.27963140708941653</v>
      </c>
      <c r="GB71" s="72">
        <v>-1.4322519835508385</v>
      </c>
      <c r="GC71" s="72">
        <v>-1.5691704569243798</v>
      </c>
      <c r="GD71" s="72">
        <v>-0.41557735001863977</v>
      </c>
      <c r="GE71" s="72">
        <v>-5.7197272269574988E-3</v>
      </c>
      <c r="GF71" s="72">
        <v>2.8417829518674297E-2</v>
      </c>
      <c r="GG71" s="72">
        <v>-1.5283434268657163</v>
      </c>
      <c r="GH71" s="72">
        <v>-1.3514932259614965E-2</v>
      </c>
      <c r="GI71" s="72">
        <v>-0.32974344304543629</v>
      </c>
      <c r="GJ71" s="72">
        <v>3.7839331062023362E-2</v>
      </c>
      <c r="GK71" s="72">
        <v>-8.0397173982805048E-2</v>
      </c>
      <c r="GL71" s="60">
        <v>5.1258801722014224</v>
      </c>
      <c r="GM71" s="60">
        <v>-0.97937429139376686</v>
      </c>
      <c r="GN71" s="60">
        <v>0.31875085493876221</v>
      </c>
      <c r="GO71" s="60">
        <v>-8.4987548997552176E-2</v>
      </c>
      <c r="GP71" s="60">
        <v>4.3802691867488655</v>
      </c>
      <c r="GQ71" s="60">
        <v>4.3802691867487589</v>
      </c>
      <c r="GR71" s="60"/>
      <c r="GS71" s="60">
        <v>0.47158582482773015</v>
      </c>
      <c r="GT71" s="60">
        <v>0.123711824939228</v>
      </c>
      <c r="GU71" s="60">
        <v>0.18485604027358873</v>
      </c>
      <c r="GV71" s="60">
        <v>2.1895556474811269</v>
      </c>
      <c r="GW71" s="60">
        <v>0.2440189582051033</v>
      </c>
      <c r="GX71" s="60">
        <v>8.8275208516903889E-2</v>
      </c>
      <c r="GY71" s="60">
        <v>-4.0685595978360595E-3</v>
      </c>
      <c r="GZ71" s="60">
        <v>2.743912286912777E-2</v>
      </c>
      <c r="HA71" s="60">
        <v>-0.18170954192893699</v>
      </c>
      <c r="HB71" s="60">
        <v>3.0993263894025094E-2</v>
      </c>
      <c r="HC71" s="60">
        <v>0.68488466337220089</v>
      </c>
      <c r="HD71" s="60">
        <v>0.46836111281853404</v>
      </c>
      <c r="HE71" s="60">
        <v>5.2365621077963595E-2</v>
      </c>
      <c r="HF71" s="43">
        <v>-2.1735056034024027</v>
      </c>
      <c r="HG71" s="43"/>
      <c r="HH71" s="43">
        <v>-0.37140587413954501</v>
      </c>
      <c r="HI71" s="43">
        <v>5.7571134907321013E-2</v>
      </c>
      <c r="HJ71" s="43">
        <v>-0.22502612676618991</v>
      </c>
      <c r="HK71" s="43">
        <v>-0.35336485300457804</v>
      </c>
      <c r="HL71" s="43">
        <v>-0.27761516377001627</v>
      </c>
      <c r="HM71" s="43">
        <v>-0.26395773577532522</v>
      </c>
      <c r="HN71" s="43">
        <v>-1.785390799770791E-3</v>
      </c>
      <c r="HO71" s="43">
        <v>0.13812167631829778</v>
      </c>
      <c r="HP71" s="43">
        <v>-0.86667265533511961</v>
      </c>
      <c r="HQ71" s="43">
        <v>2.5023033449213285E-2</v>
      </c>
      <c r="HR71" s="43">
        <v>6.1193205983792805E-2</v>
      </c>
      <c r="HS71" s="43">
        <v>-6.8908329673033522E-2</v>
      </c>
      <c r="HT71" s="43">
        <v>-2.6678524797449647E-2</v>
      </c>
      <c r="HU71" s="65">
        <v>17270</v>
      </c>
      <c r="HV71" s="65">
        <v>46962</v>
      </c>
      <c r="HW71" s="57">
        <v>-17.150395778364114</v>
      </c>
      <c r="HX71" s="57">
        <v>-18.261565774358612</v>
      </c>
      <c r="HY71" s="65">
        <v>66068</v>
      </c>
      <c r="HZ71" s="65">
        <v>182810</v>
      </c>
      <c r="IA71" s="57">
        <v>-18.851331433624839</v>
      </c>
      <c r="IB71" s="57">
        <v>-16.433534466995791</v>
      </c>
    </row>
    <row r="72" spans="1:236" x14ac:dyDescent="0.25">
      <c r="A72" s="41">
        <v>2023</v>
      </c>
      <c r="B72" s="30" t="s">
        <v>164</v>
      </c>
      <c r="C72" s="57">
        <v>107.34605063825116</v>
      </c>
      <c r="D72" s="57">
        <v>90.426821498334533</v>
      </c>
      <c r="E72" s="57">
        <v>93.050111840618072</v>
      </c>
      <c r="F72" s="57">
        <v>83.586033147861656</v>
      </c>
      <c r="G72" s="57">
        <v>101.27285242691819</v>
      </c>
      <c r="H72" s="71">
        <v>101.27285242691826</v>
      </c>
      <c r="I72" s="71">
        <v>101.68722340731404</v>
      </c>
      <c r="J72" s="71">
        <v>103.04428209249392</v>
      </c>
      <c r="K72" s="71">
        <v>100.7396275533563</v>
      </c>
      <c r="L72" s="71">
        <v>117.42117477234181</v>
      </c>
      <c r="M72" s="71">
        <v>104.32869563993252</v>
      </c>
      <c r="N72" s="71">
        <v>108.42620856108469</v>
      </c>
      <c r="O72" s="71">
        <v>96.483442396510213</v>
      </c>
      <c r="P72" s="71">
        <v>93.932855786657456</v>
      </c>
      <c r="Q72" s="71">
        <v>107.72466003084256</v>
      </c>
      <c r="R72" s="71">
        <v>91.757330603001904</v>
      </c>
      <c r="S72" s="71">
        <v>82.376214395301574</v>
      </c>
      <c r="T72" s="71">
        <v>88.86872330106597</v>
      </c>
      <c r="U72" s="71">
        <v>117.88769118459999</v>
      </c>
      <c r="V72" s="71">
        <v>93.359771032658657</v>
      </c>
      <c r="W72" s="71">
        <v>106.24103525358701</v>
      </c>
      <c r="X72" s="71">
        <v>137.5648901576653</v>
      </c>
      <c r="Y72" s="59">
        <v>106.04838383771589</v>
      </c>
      <c r="Z72" s="59">
        <v>105.10354086452125</v>
      </c>
      <c r="AA72" s="59">
        <v>96.339572475364463</v>
      </c>
      <c r="AB72" s="59">
        <v>111.31763558789744</v>
      </c>
      <c r="AC72" s="59">
        <v>110.27446630926339</v>
      </c>
      <c r="AD72" s="59">
        <v>104.65318290847448</v>
      </c>
      <c r="AE72" s="59">
        <v>132.22570898234366</v>
      </c>
      <c r="AF72" s="59">
        <v>109.80620006330983</v>
      </c>
      <c r="AG72" s="59">
        <v>100.62748157385739</v>
      </c>
      <c r="AH72" s="59">
        <v>220.86267155422007</v>
      </c>
      <c r="AI72" s="59">
        <v>97.515163934949683</v>
      </c>
      <c r="AJ72" s="59">
        <v>76.898503382075972</v>
      </c>
      <c r="AK72" s="59">
        <v>99.837057396960404</v>
      </c>
      <c r="AL72" s="59">
        <v>108.82332520401185</v>
      </c>
      <c r="AM72" s="59">
        <v>100.43527732373636</v>
      </c>
      <c r="AN72" s="59">
        <v>140.56720869196576</v>
      </c>
      <c r="AO72" s="59">
        <v>144.16790387140452</v>
      </c>
      <c r="AP72" s="59">
        <v>133.44410527567197</v>
      </c>
      <c r="AQ72" s="59">
        <v>150.21883572592034</v>
      </c>
      <c r="AR72" s="59">
        <v>156.68027478548541</v>
      </c>
      <c r="AS72" s="59">
        <v>157.73007363970359</v>
      </c>
      <c r="AT72" s="59">
        <v>149.56292991681377</v>
      </c>
      <c r="AU72" s="59">
        <v>126.44847275762852</v>
      </c>
      <c r="AV72" s="59">
        <v>136.09111899377163</v>
      </c>
      <c r="AW72" s="59">
        <v>184.18163803998965</v>
      </c>
      <c r="AX72" s="59">
        <v>126.60914749371972</v>
      </c>
      <c r="AY72" s="59">
        <v>99.106386169636963</v>
      </c>
      <c r="AZ72" s="59">
        <v>110.948374909309</v>
      </c>
      <c r="BA72" s="59">
        <v>143.94063409036403</v>
      </c>
      <c r="BB72" s="59">
        <v>136.40342349115636</v>
      </c>
      <c r="BC72" s="57">
        <v>6.7653226510645537</v>
      </c>
      <c r="BD72" s="57">
        <v>-1.9965527628528656</v>
      </c>
      <c r="BE72" s="57">
        <v>-0.52229469305479226</v>
      </c>
      <c r="BF72" s="57">
        <v>-3.5752288605426674</v>
      </c>
      <c r="BG72" s="57">
        <v>3.8633096768632802</v>
      </c>
      <c r="BH72" s="57">
        <v>3.8633096768633246</v>
      </c>
      <c r="BI72" s="57">
        <v>4.0583309289786929</v>
      </c>
      <c r="BJ72" s="57">
        <v>4.309325544765108</v>
      </c>
      <c r="BK72" s="57">
        <v>2.0265045669256354</v>
      </c>
      <c r="BL72" s="57">
        <v>6.1397002507341147</v>
      </c>
      <c r="BM72" s="57">
        <v>5.7871498966822532</v>
      </c>
      <c r="BN72" s="57">
        <v>3.5853151279501061</v>
      </c>
      <c r="BO72" s="57">
        <v>1.5887076473271033</v>
      </c>
      <c r="BP72" s="57">
        <v>-0.98253275109170257</v>
      </c>
      <c r="BQ72" s="57">
        <v>4.4589450788471874</v>
      </c>
      <c r="BR72" s="57">
        <v>-2.6906867544063018</v>
      </c>
      <c r="BS72" s="57">
        <v>1.2114341093224734</v>
      </c>
      <c r="BT72" s="57">
        <v>4.7122649233084957</v>
      </c>
      <c r="BU72" s="57">
        <v>4.8210915562113099</v>
      </c>
      <c r="BV72" s="57">
        <v>2.83297317254112</v>
      </c>
      <c r="BW72" s="57">
        <v>0.15238322688833073</v>
      </c>
      <c r="BX72" s="57">
        <v>12.991559702070976</v>
      </c>
      <c r="BY72" s="57">
        <v>-6.8398526431062701</v>
      </c>
      <c r="BZ72" s="57">
        <v>-7.1863812020505407</v>
      </c>
      <c r="CA72" s="57">
        <v>-18.661531138189559</v>
      </c>
      <c r="CB72" s="57">
        <v>-20.342881834134385</v>
      </c>
      <c r="CC72" s="57">
        <v>-12.588902036422233</v>
      </c>
      <c r="CD72" s="57">
        <v>0.45242456175187407</v>
      </c>
      <c r="CE72" s="57">
        <v>5.5375045649230792E-2</v>
      </c>
      <c r="CF72" s="57">
        <v>-5.4033926542548683</v>
      </c>
      <c r="CG72" s="57">
        <v>-19.265021856699583</v>
      </c>
      <c r="CH72" s="57">
        <v>16.995311795275402</v>
      </c>
      <c r="CI72" s="57">
        <v>-15.06177799784485</v>
      </c>
      <c r="CJ72" s="57">
        <v>-1.4091481356531932</v>
      </c>
      <c r="CK72" s="57">
        <v>-1.97198796171697</v>
      </c>
      <c r="CL72" s="57">
        <v>-2.3571234546232778</v>
      </c>
      <c r="CM72" s="57">
        <v>-1.3076128528916486</v>
      </c>
      <c r="CN72" s="57">
        <v>6.8787506807080012</v>
      </c>
      <c r="CO72" s="57">
        <v>6.8358915014809174</v>
      </c>
      <c r="CP72" s="57">
        <v>-4.3459930895227146</v>
      </c>
      <c r="CQ72" s="57">
        <v>-8.5263315645286433</v>
      </c>
      <c r="CR72" s="57">
        <v>3.5985718228156882</v>
      </c>
      <c r="CS72" s="57">
        <v>17.807322282403049</v>
      </c>
      <c r="CT72" s="57">
        <v>9.9181958777198496</v>
      </c>
      <c r="CU72" s="57">
        <v>7.2137244383158272</v>
      </c>
      <c r="CV72" s="57">
        <v>-7.2949574273102229</v>
      </c>
      <c r="CW72" s="57">
        <v>19.50263868069333</v>
      </c>
      <c r="CX72" s="57">
        <v>-6.7419977159643203</v>
      </c>
      <c r="CY72" s="57">
        <v>10.993126484945082</v>
      </c>
      <c r="CZ72" s="57">
        <v>5.0147280496787738</v>
      </c>
      <c r="DA72" s="57">
        <v>10.740629947066704</v>
      </c>
      <c r="DB72" s="57">
        <v>11.560133243161497</v>
      </c>
      <c r="DC72" s="57">
        <v>7.5667547777798383</v>
      </c>
      <c r="DD72" s="57">
        <v>-3.4930092842644478</v>
      </c>
      <c r="DE72" s="57">
        <v>2.5574141578423859</v>
      </c>
      <c r="DF72" s="57">
        <v>-4.1375369574182974</v>
      </c>
      <c r="DG72" s="57">
        <v>4.2619729057380873</v>
      </c>
      <c r="DH72" s="57">
        <v>4.2619729057380651</v>
      </c>
      <c r="DI72" s="57">
        <v>4.4863001921753076</v>
      </c>
      <c r="DJ72" s="57">
        <v>5.4551934426960713</v>
      </c>
      <c r="DK72" s="57">
        <v>2.0431549954394557</v>
      </c>
      <c r="DL72" s="57">
        <v>7.7109648919532869</v>
      </c>
      <c r="DM72" s="57">
        <v>5.5787884070455318</v>
      </c>
      <c r="DN72" s="57">
        <v>3.8349553060600394</v>
      </c>
      <c r="DO72" s="57">
        <v>1.6435870649564865</v>
      </c>
      <c r="DP72" s="57">
        <v>-1.3398960896910062</v>
      </c>
      <c r="DQ72" s="57">
        <v>4.3419082618755933</v>
      </c>
      <c r="DR72" s="57">
        <v>-2.1818845695618316</v>
      </c>
      <c r="DS72" s="57">
        <v>2.1947203957796146</v>
      </c>
      <c r="DT72" s="57">
        <v>6.8389750228384338</v>
      </c>
      <c r="DU72" s="57">
        <v>5.5517894662856726</v>
      </c>
      <c r="DV72" s="57">
        <v>3.814703962020749</v>
      </c>
      <c r="DW72" s="57">
        <v>0.5838427002997193</v>
      </c>
      <c r="DX72" s="57">
        <v>13.826991831438873</v>
      </c>
      <c r="DY72" s="57">
        <v>-3.3742776834076671</v>
      </c>
      <c r="DZ72" s="57">
        <v>-3.6220454797312507</v>
      </c>
      <c r="EA72" s="57">
        <v>-6.2966079444725214</v>
      </c>
      <c r="EB72" s="57">
        <v>-4.4241483819649758</v>
      </c>
      <c r="EC72" s="57">
        <v>-13.402110877330031</v>
      </c>
      <c r="ED72" s="57">
        <v>-0.72435313975945936</v>
      </c>
      <c r="EE72" s="57">
        <v>-3.318813611474003</v>
      </c>
      <c r="EF72" s="57">
        <v>-2.3682173612047719</v>
      </c>
      <c r="EG72" s="57">
        <v>-5.7515894580605913</v>
      </c>
      <c r="EH72" s="57">
        <v>13.165073755575186</v>
      </c>
      <c r="EI72" s="57">
        <v>-11.70114912848681</v>
      </c>
      <c r="EJ72" s="57">
        <v>1.6128914715511256</v>
      </c>
      <c r="EK72" s="57">
        <v>0.71370886640245157</v>
      </c>
      <c r="EL72" s="57">
        <v>-2.7487674161289166</v>
      </c>
      <c r="EM72" s="57">
        <v>-4.6412594748591491</v>
      </c>
      <c r="EN72" s="57">
        <v>11.169490199365617</v>
      </c>
      <c r="EO72" s="57">
        <v>11.91979048812961</v>
      </c>
      <c r="EP72" s="57">
        <v>10.50472017557551</v>
      </c>
      <c r="EQ72" s="57">
        <v>9.3607731028179089</v>
      </c>
      <c r="ER72" s="57">
        <v>2.957932029548771</v>
      </c>
      <c r="ES72" s="57">
        <v>18.565224318119601</v>
      </c>
      <c r="ET72" s="57">
        <v>6.6327832978759549</v>
      </c>
      <c r="EU72" s="57">
        <v>7.7849361985263599</v>
      </c>
      <c r="EV72" s="57">
        <v>7.9505560250813234</v>
      </c>
      <c r="EW72" s="57">
        <v>15.183715025231969</v>
      </c>
      <c r="EX72" s="57">
        <v>-2.2047912561966698</v>
      </c>
      <c r="EY72" s="57">
        <v>14.550392065101247</v>
      </c>
      <c r="EZ72" s="57">
        <v>8.6644288471807265</v>
      </c>
      <c r="FA72" s="57">
        <v>10.214049062116937</v>
      </c>
      <c r="FB72" s="57">
        <v>8.4931622218092251</v>
      </c>
      <c r="FC72" s="63">
        <v>4.4313673300778866</v>
      </c>
      <c r="FD72" s="63">
        <v>-0.45238480167665579</v>
      </c>
      <c r="FE72" s="63">
        <v>-8.2563288557521389E-2</v>
      </c>
      <c r="FF72" s="63">
        <v>-8.5367187845537665E-2</v>
      </c>
      <c r="FG72" s="63">
        <v>3.8110520519981721</v>
      </c>
      <c r="FH72" s="60">
        <v>3.8110520519980944</v>
      </c>
      <c r="FI72" s="60"/>
      <c r="FJ72" s="60">
        <v>0.34363325268555839</v>
      </c>
      <c r="FK72" s="60">
        <v>0.13194607415953641</v>
      </c>
      <c r="FL72" s="60">
        <v>0.14262184363472266</v>
      </c>
      <c r="FM72" s="60">
        <v>2.3417701032627689</v>
      </c>
      <c r="FN72" s="60">
        <v>0.22187295835933965</v>
      </c>
      <c r="FO72" s="60">
        <v>8.5381225564417421E-2</v>
      </c>
      <c r="FP72" s="60">
        <v>-2.8156466796870629E-3</v>
      </c>
      <c r="FQ72" s="60">
        <v>2.7311772792964512E-2</v>
      </c>
      <c r="FR72" s="60">
        <v>-0.25804068092197713</v>
      </c>
      <c r="FS72" s="60">
        <v>9.7908698549774558E-3</v>
      </c>
      <c r="FT72" s="60">
        <v>0.33868463786794573</v>
      </c>
      <c r="FU72" s="60">
        <v>0.39498274140785078</v>
      </c>
      <c r="FV72" s="60">
        <v>3.3912900009676838E-2</v>
      </c>
      <c r="FW72" s="72">
        <v>-6.8826781739831295</v>
      </c>
      <c r="FX72" s="72"/>
      <c r="FY72" s="72">
        <v>-3.6855766985149017</v>
      </c>
      <c r="FZ72" s="72">
        <v>-0.94382343011319136</v>
      </c>
      <c r="GA72" s="72">
        <v>-0.18844542988450008</v>
      </c>
      <c r="GB72" s="72">
        <v>0.12368960517516854</v>
      </c>
      <c r="GC72" s="72">
        <v>6.4640180357944596E-2</v>
      </c>
      <c r="GD72" s="72">
        <v>-1.1250705793482403</v>
      </c>
      <c r="GE72" s="72">
        <v>-3.4709981324510898E-2</v>
      </c>
      <c r="GF72" s="72">
        <v>0.16261081361191165</v>
      </c>
      <c r="GG72" s="72">
        <v>-1.1042077999774953</v>
      </c>
      <c r="GH72" s="72">
        <v>-5.457070178381704E-3</v>
      </c>
      <c r="GI72" s="72">
        <v>-9.8565211024662702E-2</v>
      </c>
      <c r="GJ72" s="72">
        <v>-4.1830587886653794E-2</v>
      </c>
      <c r="GK72" s="72">
        <v>-5.9319848756152586E-3</v>
      </c>
      <c r="GL72" s="60">
        <v>4.8867011775855742</v>
      </c>
      <c r="GM72" s="60">
        <v>-0.78298862550672399</v>
      </c>
      <c r="GN72" s="60">
        <v>0.21436812903959779</v>
      </c>
      <c r="GO72" s="60">
        <v>-9.6839245728256418E-2</v>
      </c>
      <c r="GP72" s="60">
        <v>4.2212414353901915</v>
      </c>
      <c r="GQ72" s="60">
        <v>4.2212414353900956</v>
      </c>
      <c r="GR72" s="60"/>
      <c r="GS72" s="60">
        <v>0.44117054073258855</v>
      </c>
      <c r="GT72" s="60">
        <v>0.12451946307445549</v>
      </c>
      <c r="GU72" s="60">
        <v>0.17401771588601267</v>
      </c>
      <c r="GV72" s="60">
        <v>2.2690716562305955</v>
      </c>
      <c r="GW72" s="60">
        <v>0.23787116998615815</v>
      </c>
      <c r="GX72" s="60">
        <v>8.6805381776434917E-2</v>
      </c>
      <c r="GY72" s="60">
        <v>-3.7443338310859013E-3</v>
      </c>
      <c r="GZ72" s="60">
        <v>2.7340701747741173E-2</v>
      </c>
      <c r="HA72" s="60">
        <v>-0.20590251719800906</v>
      </c>
      <c r="HB72" s="60">
        <v>2.711990793493024E-2</v>
      </c>
      <c r="HC72" s="60">
        <v>0.54669624040825193</v>
      </c>
      <c r="HD72" s="60">
        <v>0.44856076400324141</v>
      </c>
      <c r="HE72" s="60">
        <v>4.771474463877997E-2</v>
      </c>
      <c r="HF72" s="43">
        <v>-3.3786219135244391</v>
      </c>
      <c r="HG72" s="43"/>
      <c r="HH72" s="43">
        <v>-1.219049742544621</v>
      </c>
      <c r="HI72" s="43">
        <v>-0.19192933947251473</v>
      </c>
      <c r="HJ72" s="43">
        <v>-0.21533013320584529</v>
      </c>
      <c r="HK72" s="43">
        <v>-0.22706311217408143</v>
      </c>
      <c r="HL72" s="43">
        <v>-0.19089608041677825</v>
      </c>
      <c r="HM72" s="43">
        <v>-0.4799896717446766</v>
      </c>
      <c r="HN72" s="43">
        <v>-1.0065454679731833E-2</v>
      </c>
      <c r="HO72" s="43">
        <v>0.14398117595203716</v>
      </c>
      <c r="HP72" s="43">
        <v>-0.92395336544637274</v>
      </c>
      <c r="HQ72" s="43">
        <v>1.9476453325861787E-2</v>
      </c>
      <c r="HR72" s="43">
        <v>7.0007574116171738E-4</v>
      </c>
      <c r="HS72" s="43">
        <v>-6.1809621966445176E-2</v>
      </c>
      <c r="HT72" s="43">
        <v>-2.2693096892433071E-2</v>
      </c>
      <c r="HU72" s="65">
        <v>13777</v>
      </c>
      <c r="HV72" s="65">
        <v>60739</v>
      </c>
      <c r="HW72" s="57">
        <v>-33.241265687842223</v>
      </c>
      <c r="HX72" s="57">
        <v>-22.220230244202277</v>
      </c>
      <c r="HY72" s="65">
        <v>52577</v>
      </c>
      <c r="HZ72" s="65">
        <v>235387</v>
      </c>
      <c r="IA72" s="57">
        <v>-23.027259684361546</v>
      </c>
      <c r="IB72" s="57">
        <v>-18.002480265862207</v>
      </c>
    </row>
    <row r="73" spans="1:236" x14ac:dyDescent="0.25">
      <c r="A73" s="41">
        <v>2023</v>
      </c>
      <c r="B73" s="30" t="s">
        <v>165</v>
      </c>
      <c r="C73" s="57">
        <v>107.87728493355611</v>
      </c>
      <c r="D73" s="57">
        <v>89.8711689937344</v>
      </c>
      <c r="E73" s="57">
        <v>91.065024761608754</v>
      </c>
      <c r="F73" s="57">
        <v>83.085298399339507</v>
      </c>
      <c r="G73" s="57">
        <v>101.26884790970976</v>
      </c>
      <c r="H73" s="71">
        <v>101.26884790970976</v>
      </c>
      <c r="I73" s="71">
        <v>101.63244481219283</v>
      </c>
      <c r="J73" s="71">
        <v>102.71407835428225</v>
      </c>
      <c r="K73" s="71">
        <v>101.44523600610256</v>
      </c>
      <c r="L73" s="71">
        <v>116.92465102149482</v>
      </c>
      <c r="M73" s="71">
        <v>104.19382692347456</v>
      </c>
      <c r="N73" s="71">
        <v>107.29987458886443</v>
      </c>
      <c r="O73" s="71">
        <v>97.083023153206227</v>
      </c>
      <c r="P73" s="71">
        <v>94.347113144040733</v>
      </c>
      <c r="Q73" s="71">
        <v>108.5658208327492</v>
      </c>
      <c r="R73" s="71">
        <v>91.05705503975652</v>
      </c>
      <c r="S73" s="71">
        <v>82.140054957254677</v>
      </c>
      <c r="T73" s="71">
        <v>89.74962270842444</v>
      </c>
      <c r="U73" s="71">
        <v>118.33908986524884</v>
      </c>
      <c r="V73" s="71">
        <v>95.252279653291438</v>
      </c>
      <c r="W73" s="71">
        <v>105.64553693220411</v>
      </c>
      <c r="X73" s="71">
        <v>137.39125939668497</v>
      </c>
      <c r="Y73" s="59">
        <v>113.00179749343864</v>
      </c>
      <c r="Z73" s="59">
        <v>112.27356636789474</v>
      </c>
      <c r="AA73" s="59">
        <v>113.8342617438114</v>
      </c>
      <c r="AB73" s="59">
        <v>116.16496369133978</v>
      </c>
      <c r="AC73" s="59">
        <v>112.61997177051018</v>
      </c>
      <c r="AD73" s="59">
        <v>106.43338310365307</v>
      </c>
      <c r="AE73" s="59">
        <v>134.56413735967138</v>
      </c>
      <c r="AF73" s="59">
        <v>115.87590611714489</v>
      </c>
      <c r="AG73" s="59">
        <v>111.57724901268034</v>
      </c>
      <c r="AH73" s="59">
        <v>235.48281287356639</v>
      </c>
      <c r="AI73" s="59">
        <v>105.83182786450716</v>
      </c>
      <c r="AJ73" s="59">
        <v>77.282209184486661</v>
      </c>
      <c r="AK73" s="59">
        <v>110.25239510990264</v>
      </c>
      <c r="AL73" s="59">
        <v>117.43544733223719</v>
      </c>
      <c r="AM73" s="59">
        <v>116.01788697702298</v>
      </c>
      <c r="AN73" s="59">
        <v>150.42569190111328</v>
      </c>
      <c r="AO73" s="59">
        <v>153.88883829925851</v>
      </c>
      <c r="AP73" s="59">
        <v>158.41102307125848</v>
      </c>
      <c r="AQ73" s="59">
        <v>157.81003178416492</v>
      </c>
      <c r="AR73" s="59">
        <v>161.55007206639866</v>
      </c>
      <c r="AS73" s="59">
        <v>159.72822541541038</v>
      </c>
      <c r="AT73" s="59">
        <v>152.11544620701105</v>
      </c>
      <c r="AU73" s="59">
        <v>136.80089680393121</v>
      </c>
      <c r="AV73" s="59">
        <v>151.75359579931956</v>
      </c>
      <c r="AW73" s="59">
        <v>197.67778312306632</v>
      </c>
      <c r="AX73" s="59">
        <v>137.75573174916434</v>
      </c>
      <c r="AY73" s="59">
        <v>99.883755720811095</v>
      </c>
      <c r="AZ73" s="59">
        <v>123.24839862534354</v>
      </c>
      <c r="BA73" s="59">
        <v>156.06832006796523</v>
      </c>
      <c r="BB73" s="59">
        <v>158.66784657062288</v>
      </c>
      <c r="BC73" s="57">
        <v>7.08593341089514</v>
      </c>
      <c r="BD73" s="57">
        <v>-3.3012511813594214</v>
      </c>
      <c r="BE73" s="57">
        <v>-3.1667114717947697</v>
      </c>
      <c r="BF73" s="57">
        <v>-2.2377804719753591</v>
      </c>
      <c r="BG73" s="57">
        <v>3.5613149326823912</v>
      </c>
      <c r="BH73" s="57">
        <v>3.5613149326823912</v>
      </c>
      <c r="BI73" s="57">
        <v>3.6337888773400717</v>
      </c>
      <c r="BJ73" s="57">
        <v>3.2227982293203672</v>
      </c>
      <c r="BK73" s="57">
        <v>2.2290225326783153</v>
      </c>
      <c r="BL73" s="57">
        <v>4.4901967651800101</v>
      </c>
      <c r="BM73" s="57">
        <v>5.7420557033864394</v>
      </c>
      <c r="BN73" s="57">
        <v>2.2503833318300748</v>
      </c>
      <c r="BO73" s="57">
        <v>2.6946587622985074</v>
      </c>
      <c r="BP73" s="57">
        <v>2.130044843049328</v>
      </c>
      <c r="BQ73" s="57">
        <v>2.0021074815595341</v>
      </c>
      <c r="BR73" s="57">
        <v>-3.2925263104133684</v>
      </c>
      <c r="BS73" s="57">
        <v>-0.4250120239120414</v>
      </c>
      <c r="BT73" s="57">
        <v>3.7244517985840497</v>
      </c>
      <c r="BU73" s="57">
        <v>4.9384457600974985</v>
      </c>
      <c r="BV73" s="57">
        <v>3.8704880181430257</v>
      </c>
      <c r="BW73" s="57">
        <v>0.25874151176148441</v>
      </c>
      <c r="BX73" s="57">
        <v>12.658053435878269</v>
      </c>
      <c r="BY73" s="57">
        <v>-5.0252155167210493</v>
      </c>
      <c r="BZ73" s="57">
        <v>-6.5534773104830908</v>
      </c>
      <c r="CA73" s="57">
        <v>-13.784874881180221</v>
      </c>
      <c r="CB73" s="57">
        <v>-13.04063056689545</v>
      </c>
      <c r="CC73" s="57">
        <v>-14.299430204526264</v>
      </c>
      <c r="CD73" s="57">
        <v>-1.7234840304161447</v>
      </c>
      <c r="CE73" s="57">
        <v>-5.4010372056350286</v>
      </c>
      <c r="CF73" s="57">
        <v>1.3294984370857632</v>
      </c>
      <c r="CG73" s="57">
        <v>-9.9435129149316062</v>
      </c>
      <c r="CH73" s="57">
        <v>13.206824698418096</v>
      </c>
      <c r="CI73" s="57">
        <v>-9.4374705441080629</v>
      </c>
      <c r="CJ73" s="57">
        <v>-5.5293770727845466</v>
      </c>
      <c r="CK73" s="57">
        <v>-2.3005918456660002</v>
      </c>
      <c r="CL73" s="57">
        <v>-0.66453633134165857</v>
      </c>
      <c r="CM73" s="57">
        <v>-9.605565889622536</v>
      </c>
      <c r="CN73" s="57">
        <v>8.5137570424359321</v>
      </c>
      <c r="CO73" s="57">
        <v>6.6208092254414153</v>
      </c>
      <c r="CP73" s="57">
        <v>1.0891373602885057</v>
      </c>
      <c r="CQ73" s="57">
        <v>-0.97087319128641436</v>
      </c>
      <c r="CR73" s="57">
        <v>1.3104104046324228</v>
      </c>
      <c r="CS73" s="57">
        <v>13.288284716234578</v>
      </c>
      <c r="CT73" s="57">
        <v>3.9540239250511755</v>
      </c>
      <c r="CU73" s="57">
        <v>17.826251884393862</v>
      </c>
      <c r="CV73" s="57">
        <v>2.5017294616000774</v>
      </c>
      <c r="CW73" s="57">
        <v>16.807777166553439</v>
      </c>
      <c r="CX73" s="57">
        <v>-1.1437257097757225</v>
      </c>
      <c r="CY73" s="57">
        <v>6.0146825245896984</v>
      </c>
      <c r="CZ73" s="57">
        <v>4.7442815909288116</v>
      </c>
      <c r="DA73" s="57">
        <v>12.381170967618548</v>
      </c>
      <c r="DB73" s="57">
        <v>1.6560909798126078</v>
      </c>
      <c r="DC73" s="57">
        <v>7.4692842936271431</v>
      </c>
      <c r="DD73" s="57">
        <v>-3.4552894388502398</v>
      </c>
      <c r="DE73" s="57">
        <v>1.4085894627857032</v>
      </c>
      <c r="DF73" s="57">
        <v>-3.7611302813951641</v>
      </c>
      <c r="DG73" s="57">
        <v>4.1211105809206616</v>
      </c>
      <c r="DH73" s="57">
        <v>4.1211105809206172</v>
      </c>
      <c r="DI73" s="57">
        <v>4.3148281097179053</v>
      </c>
      <c r="DJ73" s="57">
        <v>5.0028655001609357</v>
      </c>
      <c r="DK73" s="57">
        <v>2.0806612507084932</v>
      </c>
      <c r="DL73" s="57">
        <v>7.0514160296746731</v>
      </c>
      <c r="DM73" s="57">
        <v>5.6115110401498303</v>
      </c>
      <c r="DN73" s="57">
        <v>3.5168098803886272</v>
      </c>
      <c r="DO73" s="57">
        <v>1.8538282109813453</v>
      </c>
      <c r="DP73" s="57">
        <v>-0.65948560123103572</v>
      </c>
      <c r="DQ73" s="57">
        <v>3.8615467820443561</v>
      </c>
      <c r="DR73" s="57">
        <v>-2.4036879618174578</v>
      </c>
      <c r="DS73" s="57">
        <v>1.6737686864752632</v>
      </c>
      <c r="DT73" s="57">
        <v>6.2073984133002025</v>
      </c>
      <c r="DU73" s="57">
        <v>5.427918813509014</v>
      </c>
      <c r="DV73" s="57">
        <v>3.8260060578933386</v>
      </c>
      <c r="DW73" s="57">
        <v>0.51923702170975083</v>
      </c>
      <c r="DX73" s="57">
        <v>13.589691093626888</v>
      </c>
      <c r="DY73" s="57">
        <v>-3.7181355919578496</v>
      </c>
      <c r="DZ73" s="57">
        <v>-4.2362356147034426</v>
      </c>
      <c r="EA73" s="57">
        <v>-7.9984796279353843</v>
      </c>
      <c r="EB73" s="57">
        <v>-6.1429769605876539</v>
      </c>
      <c r="EC73" s="57">
        <v>-13.580670097528891</v>
      </c>
      <c r="ED73" s="57">
        <v>-0.92811805984351903</v>
      </c>
      <c r="EE73" s="57">
        <v>-3.747733720663271</v>
      </c>
      <c r="EF73" s="57">
        <v>-1.6162945196210976</v>
      </c>
      <c r="EG73" s="57">
        <v>-6.609314630219421</v>
      </c>
      <c r="EH73" s="57">
        <v>13.173510244355535</v>
      </c>
      <c r="EI73" s="57">
        <v>-11.258107477713498</v>
      </c>
      <c r="EJ73" s="57">
        <v>0.37060697470363557</v>
      </c>
      <c r="EK73" s="57">
        <v>3.6145863787595545E-2</v>
      </c>
      <c r="EL73" s="57">
        <v>-2.3224510018805766</v>
      </c>
      <c r="EM73" s="57">
        <v>-5.7948769441931951</v>
      </c>
      <c r="EN73" s="57">
        <v>10.604116761552751</v>
      </c>
      <c r="EO73" s="57">
        <v>10.780650042209828</v>
      </c>
      <c r="EP73" s="57">
        <v>8.3266471588147937</v>
      </c>
      <c r="EQ73" s="57">
        <v>7.2508268862297331</v>
      </c>
      <c r="ER73" s="57">
        <v>2.6223155196462455</v>
      </c>
      <c r="ES73" s="57">
        <v>17.446738368720084</v>
      </c>
      <c r="ET73" s="57">
        <v>6.0718430346505592</v>
      </c>
      <c r="EU73" s="57">
        <v>9.8261561078011983</v>
      </c>
      <c r="EV73" s="57">
        <v>6.8080868623917379</v>
      </c>
      <c r="EW73" s="57">
        <v>15.511441327880625</v>
      </c>
      <c r="EX73" s="57">
        <v>-1.9925973509331341</v>
      </c>
      <c r="EY73" s="57">
        <v>13.020298014812258</v>
      </c>
      <c r="EZ73" s="57">
        <v>7.7684625891125014</v>
      </c>
      <c r="FA73" s="57">
        <v>10.665801276588738</v>
      </c>
      <c r="FB73" s="57">
        <v>6.8697406964488561</v>
      </c>
      <c r="FC73" s="63">
        <v>4.688988500876226</v>
      </c>
      <c r="FD73" s="63">
        <v>-0.75283205462600333</v>
      </c>
      <c r="FE73" s="63">
        <v>-0.36301623956199786</v>
      </c>
      <c r="FF73" s="63">
        <v>-4.472750138201511E-2</v>
      </c>
      <c r="FG73" s="63">
        <v>3.5284127053062098</v>
      </c>
      <c r="FH73" s="60">
        <v>3.5284127053062524</v>
      </c>
      <c r="FI73" s="60"/>
      <c r="FJ73" s="60">
        <v>0.24041035644981715</v>
      </c>
      <c r="FK73" s="60">
        <v>0.12503228919657172</v>
      </c>
      <c r="FL73" s="60">
        <v>0.10046385083345578</v>
      </c>
      <c r="FM73" s="60">
        <v>2.3854503089574668</v>
      </c>
      <c r="FN73" s="60">
        <v>0.13915959401157055</v>
      </c>
      <c r="FO73" s="60">
        <v>0.15739181453163423</v>
      </c>
      <c r="FP73" s="60">
        <v>5.0501465568715343E-3</v>
      </c>
      <c r="FQ73" s="60">
        <v>1.2344802694574887E-2</v>
      </c>
      <c r="FR73" s="60">
        <v>-0.31772250407651859</v>
      </c>
      <c r="FS73" s="60">
        <v>-1.606982532894749E-2</v>
      </c>
      <c r="FT73" s="60">
        <v>0.25074346746699688</v>
      </c>
      <c r="FU73" s="60">
        <v>0.40159553670980691</v>
      </c>
      <c r="FV73" s="60">
        <v>4.4562867302951809E-2</v>
      </c>
      <c r="FW73" s="72">
        <v>-5.0955133963611754</v>
      </c>
      <c r="FX73" s="72"/>
      <c r="FY73" s="72">
        <v>-2.947446007542045</v>
      </c>
      <c r="FZ73" s="72">
        <v>-0.56100646086310479</v>
      </c>
      <c r="GA73" s="72">
        <v>-0.22268345147048232</v>
      </c>
      <c r="GB73" s="72">
        <v>-0.46425033066522642</v>
      </c>
      <c r="GC73" s="72">
        <v>-0.35106010411154104</v>
      </c>
      <c r="GD73" s="72">
        <v>0.25973815261857491</v>
      </c>
      <c r="GE73" s="72">
        <v>-1.7034907155998081E-2</v>
      </c>
      <c r="GF73" s="72">
        <v>0.14080436752719502</v>
      </c>
      <c r="GG73" s="72">
        <v>-0.72500682957586027</v>
      </c>
      <c r="GH73" s="72">
        <v>-2.3033670491325667E-2</v>
      </c>
      <c r="GI73" s="72">
        <v>-0.13544388867692145</v>
      </c>
      <c r="GJ73" s="72">
        <v>4.8395379108516602E-3</v>
      </c>
      <c r="GK73" s="72">
        <v>-5.3929803865291566E-2</v>
      </c>
      <c r="GL73" s="60">
        <v>4.8321905822698987</v>
      </c>
      <c r="GM73" s="60">
        <v>-0.77766377887049487</v>
      </c>
      <c r="GN73" s="60">
        <v>9.6478257913835963E-2</v>
      </c>
      <c r="GO73" s="60">
        <v>-8.7329143823919958E-2</v>
      </c>
      <c r="GP73" s="60">
        <v>4.06367591748932</v>
      </c>
      <c r="GQ73" s="60">
        <v>4.0636759174893058</v>
      </c>
      <c r="GR73" s="60"/>
      <c r="GS73" s="60">
        <v>0.39882332884882615</v>
      </c>
      <c r="GT73" s="60">
        <v>0.12519164614863945</v>
      </c>
      <c r="GU73" s="60">
        <v>0.15858382889384914</v>
      </c>
      <c r="GV73" s="60">
        <v>2.2957792001244219</v>
      </c>
      <c r="GW73" s="60">
        <v>0.21792887233116967</v>
      </c>
      <c r="GX73" s="60">
        <v>9.0143094791621636E-2</v>
      </c>
      <c r="GY73" s="60">
        <v>-1.9745044089026281E-3</v>
      </c>
      <c r="GZ73" s="60">
        <v>2.4088953788612488E-2</v>
      </c>
      <c r="HA73" s="60">
        <v>-0.22936328560694033</v>
      </c>
      <c r="HB73" s="60">
        <v>1.836840845270241E-2</v>
      </c>
      <c r="HC73" s="60">
        <v>0.48020541438960829</v>
      </c>
      <c r="HD73" s="60">
        <v>0.43974143444235109</v>
      </c>
      <c r="HE73" s="60">
        <v>4.6159525293346819E-2</v>
      </c>
      <c r="HF73" s="43">
        <v>-3.7453408193415036</v>
      </c>
      <c r="HG73" s="43"/>
      <c r="HH73" s="43">
        <v>-1.5786937895030502</v>
      </c>
      <c r="HI73" s="43">
        <v>-0.26798381694160894</v>
      </c>
      <c r="HJ73" s="43">
        <v>-0.21671297735959058</v>
      </c>
      <c r="HK73" s="43">
        <v>-0.27382294812724345</v>
      </c>
      <c r="HL73" s="43">
        <v>-0.22423216004477664</v>
      </c>
      <c r="HM73" s="43">
        <v>-0.32606803551957902</v>
      </c>
      <c r="HN73" s="43">
        <v>-1.1515243780108477E-2</v>
      </c>
      <c r="HO73" s="43">
        <v>0.14316430344408881</v>
      </c>
      <c r="HP73" s="43">
        <v>-0.8840112176279773</v>
      </c>
      <c r="HQ73" s="43">
        <v>1.0356935440033639E-2</v>
      </c>
      <c r="HR73" s="43">
        <v>-3.8806557893506406E-2</v>
      </c>
      <c r="HS73" s="43">
        <v>-4.7191976838984656E-2</v>
      </c>
      <c r="HT73" s="43">
        <v>-2.9823334589201247E-2</v>
      </c>
      <c r="HU73" s="65">
        <v>15695</v>
      </c>
      <c r="HV73" s="65">
        <v>76434</v>
      </c>
      <c r="HW73" s="57">
        <v>-30.042344550924895</v>
      </c>
      <c r="HX73" s="57">
        <v>-23.965939160018301</v>
      </c>
      <c r="HY73" s="65">
        <v>58302</v>
      </c>
      <c r="HZ73" s="65">
        <v>293689</v>
      </c>
      <c r="IA73" s="57">
        <v>-16.575565921643822</v>
      </c>
      <c r="IB73" s="57">
        <v>-17.723111230641653</v>
      </c>
    </row>
    <row r="74" spans="1:236" x14ac:dyDescent="0.25">
      <c r="A74" s="41">
        <v>2023</v>
      </c>
      <c r="B74" s="30" t="s">
        <v>166</v>
      </c>
      <c r="C74" s="57">
        <v>108.15674578263921</v>
      </c>
      <c r="D74" s="57">
        <v>90.545454881423225</v>
      </c>
      <c r="E74" s="57">
        <v>88.933338436185068</v>
      </c>
      <c r="F74" s="57">
        <v>84.144093800282661</v>
      </c>
      <c r="G74" s="57">
        <v>101.4222809521485</v>
      </c>
      <c r="H74" s="71">
        <v>101.42228095214851</v>
      </c>
      <c r="I74" s="71">
        <v>101.76833144874729</v>
      </c>
      <c r="J74" s="71">
        <v>102.41509016369147</v>
      </c>
      <c r="K74" s="71">
        <v>101.78983215606038</v>
      </c>
      <c r="L74" s="71">
        <v>116.61176334432304</v>
      </c>
      <c r="M74" s="71">
        <v>104.44670810001224</v>
      </c>
      <c r="N74" s="71">
        <v>107.04905231773975</v>
      </c>
      <c r="O74" s="71">
        <v>97.430199529064595</v>
      </c>
      <c r="P74" s="71">
        <v>95.072063519461452</v>
      </c>
      <c r="Q74" s="71">
        <v>108.67797560633674</v>
      </c>
      <c r="R74" s="71">
        <v>90.673684503022329</v>
      </c>
      <c r="S74" s="71">
        <v>82.250455300721043</v>
      </c>
      <c r="T74" s="71">
        <v>90.398298591210917</v>
      </c>
      <c r="U74" s="71">
        <v>118.6667749439807</v>
      </c>
      <c r="V74" s="71">
        <v>95.310897176936493</v>
      </c>
      <c r="W74" s="71">
        <v>106.47063530491987</v>
      </c>
      <c r="X74" s="71">
        <v>138.87954142895808</v>
      </c>
      <c r="Y74" s="59">
        <v>107.81633598658902</v>
      </c>
      <c r="Z74" s="59">
        <v>106.91803148405373</v>
      </c>
      <c r="AA74" s="59">
        <v>94.276089452837226</v>
      </c>
      <c r="AB74" s="59">
        <v>116.00594745753574</v>
      </c>
      <c r="AC74" s="59">
        <v>105.30189927545779</v>
      </c>
      <c r="AD74" s="59">
        <v>105.9967564162687</v>
      </c>
      <c r="AE74" s="59">
        <v>127.80339132980465</v>
      </c>
      <c r="AF74" s="59">
        <v>111.23118652497736</v>
      </c>
      <c r="AG74" s="59">
        <v>122.2425021220581</v>
      </c>
      <c r="AH74" s="59">
        <v>204.22910027559061</v>
      </c>
      <c r="AI74" s="59">
        <v>99.790603260387897</v>
      </c>
      <c r="AJ74" s="59">
        <v>79.11985501893291</v>
      </c>
      <c r="AK74" s="59">
        <v>122.91520566125304</v>
      </c>
      <c r="AL74" s="59">
        <v>116.5188344097966</v>
      </c>
      <c r="AM74" s="59">
        <v>112.70885886661584</v>
      </c>
      <c r="AN74" s="59">
        <v>144.05066123361294</v>
      </c>
      <c r="AO74" s="59">
        <v>146.35229888005478</v>
      </c>
      <c r="AP74" s="59">
        <v>131.24748437504743</v>
      </c>
      <c r="AQ74" s="59">
        <v>157.93237217267622</v>
      </c>
      <c r="AR74" s="59">
        <v>151.07059394941433</v>
      </c>
      <c r="AS74" s="59">
        <v>158.07641076495707</v>
      </c>
      <c r="AT74" s="59">
        <v>145.91749470434235</v>
      </c>
      <c r="AU74" s="59">
        <v>134.81916062801818</v>
      </c>
      <c r="AV74" s="59">
        <v>166.81104223391046</v>
      </c>
      <c r="AW74" s="59">
        <v>172.90476531581353</v>
      </c>
      <c r="AX74" s="59">
        <v>130.11420299648961</v>
      </c>
      <c r="AY74" s="59">
        <v>103.27941731302634</v>
      </c>
      <c r="AZ74" s="59">
        <v>138.00622680715168</v>
      </c>
      <c r="BA74" s="59">
        <v>155.4867104064358</v>
      </c>
      <c r="BB74" s="59">
        <v>154.53620643526028</v>
      </c>
      <c r="BC74" s="57">
        <v>6.7420146420358318</v>
      </c>
      <c r="BD74" s="57">
        <v>-4.0986505145239054</v>
      </c>
      <c r="BE74" s="57">
        <v>-7.5833428271148922</v>
      </c>
      <c r="BF74" s="57">
        <v>0.22475272334934182</v>
      </c>
      <c r="BG74" s="57">
        <v>2.7665297630163677</v>
      </c>
      <c r="BH74" s="57">
        <v>2.7665297630163677</v>
      </c>
      <c r="BI74" s="57">
        <v>2.7544213673965645</v>
      </c>
      <c r="BJ74" s="57">
        <v>2.0595210291496802</v>
      </c>
      <c r="BK74" s="57">
        <v>2.3121722386449051</v>
      </c>
      <c r="BL74" s="57">
        <v>3.1882114622878932</v>
      </c>
      <c r="BM74" s="57">
        <v>5.1558337554686418</v>
      </c>
      <c r="BN74" s="57">
        <v>0.7168618371254265</v>
      </c>
      <c r="BO74" s="57">
        <v>2.9274557114363109</v>
      </c>
      <c r="BP74" s="57">
        <v>2.5698324022346286</v>
      </c>
      <c r="BQ74" s="57">
        <v>1.9463440294581691</v>
      </c>
      <c r="BR74" s="57">
        <v>-4.5057705968049149</v>
      </c>
      <c r="BS74" s="57">
        <v>-0.93385117937859752</v>
      </c>
      <c r="BT74" s="57">
        <v>1.1912181161915836</v>
      </c>
      <c r="BU74" s="57">
        <v>5.2196220567560347</v>
      </c>
      <c r="BV74" s="57">
        <v>4.5755837610788941</v>
      </c>
      <c r="BW74" s="57">
        <v>0.27940977419673718</v>
      </c>
      <c r="BX74" s="57">
        <v>12.441366520761331</v>
      </c>
      <c r="BY74" s="57">
        <v>-11.898823849939877</v>
      </c>
      <c r="BZ74" s="57">
        <v>-14.475863062205917</v>
      </c>
      <c r="CA74" s="57">
        <v>-21.145562630186365</v>
      </c>
      <c r="CB74" s="57">
        <v>-19.151847070309259</v>
      </c>
      <c r="CC74" s="57">
        <v>-21.066847283242971</v>
      </c>
      <c r="CD74" s="57">
        <v>-5.0864871225321124</v>
      </c>
      <c r="CE74" s="57">
        <v>-27.61844173234136</v>
      </c>
      <c r="CF74" s="57">
        <v>-0.65454129121464977</v>
      </c>
      <c r="CG74" s="57">
        <v>-4.6786276002681371</v>
      </c>
      <c r="CH74" s="57">
        <v>-25.541586239692961</v>
      </c>
      <c r="CI74" s="57">
        <v>-24.010913514212028</v>
      </c>
      <c r="CJ74" s="57">
        <v>-12.388884082932872</v>
      </c>
      <c r="CK74" s="57">
        <v>-6.6097323954983018</v>
      </c>
      <c r="CL74" s="57">
        <v>-3.3209540424825046</v>
      </c>
      <c r="CM74" s="57">
        <v>2.3367268749727943</v>
      </c>
      <c r="CN74" s="57">
        <v>1.5271420899372057</v>
      </c>
      <c r="CO74" s="57">
        <v>-1.7112870937038061</v>
      </c>
      <c r="CP74" s="57">
        <v>-8.3510688766120786</v>
      </c>
      <c r="CQ74" s="57">
        <v>-8.6703778325893701</v>
      </c>
      <c r="CR74" s="57">
        <v>-7.7143737904842418</v>
      </c>
      <c r="CS74" s="57">
        <v>9.5622529715890572</v>
      </c>
      <c r="CT74" s="57">
        <v>-18.048260327277532</v>
      </c>
      <c r="CU74" s="57">
        <v>18.060670019862911</v>
      </c>
      <c r="CV74" s="57">
        <v>7.5784791336660939</v>
      </c>
      <c r="CW74" s="57">
        <v>-19.822660965054617</v>
      </c>
      <c r="CX74" s="57">
        <v>-16.85070553673529</v>
      </c>
      <c r="CY74" s="57">
        <v>-1.6990074366244889</v>
      </c>
      <c r="CZ74" s="57">
        <v>3.2910550637697877</v>
      </c>
      <c r="DA74" s="57">
        <v>9.2019581759180458</v>
      </c>
      <c r="DB74" s="57">
        <v>14.702533125517835</v>
      </c>
      <c r="DC74" s="57">
        <v>7.3461110794365236</v>
      </c>
      <c r="DD74" s="57">
        <v>-3.5624398881713981</v>
      </c>
      <c r="DE74" s="57">
        <v>-0.12343435087338595</v>
      </c>
      <c r="DF74" s="57">
        <v>-3.1086810470931092</v>
      </c>
      <c r="DG74" s="57">
        <v>3.8926212930116888</v>
      </c>
      <c r="DH74" s="57">
        <v>3.8926212930116444</v>
      </c>
      <c r="DI74" s="57">
        <v>4.0513772534413794</v>
      </c>
      <c r="DJ74" s="57">
        <v>4.5034834399704904</v>
      </c>
      <c r="DK74" s="57">
        <v>2.1196172671731572</v>
      </c>
      <c r="DL74" s="57">
        <v>6.389384834897438</v>
      </c>
      <c r="DM74" s="57">
        <v>5.5349234850708529</v>
      </c>
      <c r="DN74" s="57">
        <v>3.0436418359669037</v>
      </c>
      <c r="DO74" s="57">
        <v>2.0329798952229305</v>
      </c>
      <c r="DP74" s="57">
        <v>-0.12858192505510457</v>
      </c>
      <c r="DQ74" s="57">
        <v>3.5349004127041006</v>
      </c>
      <c r="DR74" s="57">
        <v>-2.7560664491439346</v>
      </c>
      <c r="DS74" s="57">
        <v>1.2388994205662751</v>
      </c>
      <c r="DT74" s="57">
        <v>5.3390044602578568</v>
      </c>
      <c r="DU74" s="57">
        <v>5.3929170897468515</v>
      </c>
      <c r="DV74" s="57">
        <v>3.9516439517709667</v>
      </c>
      <c r="DW74" s="57">
        <v>0.47922658214587521</v>
      </c>
      <c r="DX74" s="57">
        <v>13.393858831634153</v>
      </c>
      <c r="DY74" s="57">
        <v>-5.1614604671036517</v>
      </c>
      <c r="DZ74" s="57">
        <v>-6.0689939524612662</v>
      </c>
      <c r="EA74" s="57">
        <v>-10.242299019873013</v>
      </c>
      <c r="EB74" s="57">
        <v>-8.4384889613810632</v>
      </c>
      <c r="EC74" s="57">
        <v>-14.838816208462225</v>
      </c>
      <c r="ED74" s="57">
        <v>-1.6506760666865961</v>
      </c>
      <c r="EE74" s="57">
        <v>-8.6084695493687473</v>
      </c>
      <c r="EF74" s="57">
        <v>-1.4566069928658276</v>
      </c>
      <c r="EG74" s="57">
        <v>-6.2718793341385748</v>
      </c>
      <c r="EH74" s="57">
        <v>5.0282376807989193</v>
      </c>
      <c r="EI74" s="57">
        <v>-13.557263404417963</v>
      </c>
      <c r="EJ74" s="57">
        <v>-1.6847209816094888</v>
      </c>
      <c r="EK74" s="57">
        <v>-1.3442638907145477</v>
      </c>
      <c r="EL74" s="57">
        <v>-2.4947367517135111</v>
      </c>
      <c r="EM74" s="57">
        <v>-4.4429440692121291</v>
      </c>
      <c r="EN74" s="57">
        <v>8.9801460444656644</v>
      </c>
      <c r="EO74" s="57">
        <v>8.5131169003122018</v>
      </c>
      <c r="EP74" s="57">
        <v>5.4162222487038836</v>
      </c>
      <c r="EQ74" s="57">
        <v>4.3625888638522348</v>
      </c>
      <c r="ER74" s="57">
        <v>0.83453000316386916</v>
      </c>
      <c r="ES74" s="57">
        <v>16.041413859804621</v>
      </c>
      <c r="ET74" s="57">
        <v>1.1740028875776742</v>
      </c>
      <c r="EU74" s="57">
        <v>11.198229287176265</v>
      </c>
      <c r="EV74" s="57">
        <v>6.9468031521072504</v>
      </c>
      <c r="EW74" s="57">
        <v>8.2839661414838126</v>
      </c>
      <c r="EX74" s="57">
        <v>-4.7173768005338346</v>
      </c>
      <c r="EY74" s="57">
        <v>10.568136892947177</v>
      </c>
      <c r="EZ74" s="57">
        <v>6.8459015161782544</v>
      </c>
      <c r="FA74" s="57">
        <v>10.408031347690883</v>
      </c>
      <c r="FB74" s="57">
        <v>8.2020588736259725</v>
      </c>
      <c r="FC74" s="63">
        <v>4.4045937605596803</v>
      </c>
      <c r="FD74" s="63">
        <v>-0.9534875876516723</v>
      </c>
      <c r="FE74" s="63">
        <v>-0.78052124039602477</v>
      </c>
      <c r="FF74" s="63">
        <v>6.6548631648359509E-3</v>
      </c>
      <c r="FG74" s="63">
        <v>2.6772397956768192</v>
      </c>
      <c r="FH74" s="60">
        <v>2.6772397956767735</v>
      </c>
      <c r="FI74" s="60"/>
      <c r="FJ74" s="60">
        <v>0.12660492025526338</v>
      </c>
      <c r="FK74" s="60">
        <v>0.15183806587338566</v>
      </c>
      <c r="FL74" s="60">
        <v>7.0767131180434151E-2</v>
      </c>
      <c r="FM74" s="60">
        <v>2.0919837201678662</v>
      </c>
      <c r="FN74" s="60">
        <v>3.8109085870251622E-2</v>
      </c>
      <c r="FO74" s="60">
        <v>0.15243588032967123</v>
      </c>
      <c r="FP74" s="60">
        <v>5.8415387100383661E-3</v>
      </c>
      <c r="FQ74" s="60">
        <v>1.1961245930078506E-2</v>
      </c>
      <c r="FR74" s="60">
        <v>-0.43293240315457354</v>
      </c>
      <c r="FS74" s="60">
        <v>-9.7441512043326579E-3</v>
      </c>
      <c r="FT74" s="60">
        <v>-4.2832179367075932E-3</v>
      </c>
      <c r="FU74" s="60">
        <v>0.42217685410190497</v>
      </c>
      <c r="FV74" s="60">
        <v>5.2481125553492804E-2</v>
      </c>
      <c r="FW74" s="72">
        <v>-11.94645336381023</v>
      </c>
      <c r="FX74" s="72"/>
      <c r="FY74" s="72">
        <v>-3.8387622890634452</v>
      </c>
      <c r="FZ74" s="72">
        <v>-0.84904467418416307</v>
      </c>
      <c r="GA74" s="72">
        <v>-0.32913752887473102</v>
      </c>
      <c r="GB74" s="72">
        <v>-1.5244706394895855</v>
      </c>
      <c r="GC74" s="72">
        <v>-2.5021895024117509</v>
      </c>
      <c r="GD74" s="72">
        <v>-0.12204113144295949</v>
      </c>
      <c r="GE74" s="72">
        <v>-8.0645885305538328E-3</v>
      </c>
      <c r="GF74" s="72">
        <v>-0.32585916417115485</v>
      </c>
      <c r="GG74" s="72">
        <v>-1.9001343312253045</v>
      </c>
      <c r="GH74" s="72">
        <v>-7.0843952908627952E-2</v>
      </c>
      <c r="GI74" s="72">
        <v>-0.39734850756395251</v>
      </c>
      <c r="GJ74" s="72">
        <v>-8.8424187308961386E-2</v>
      </c>
      <c r="GK74" s="72">
        <v>9.867133364960241E-3</v>
      </c>
      <c r="GL74" s="60">
        <v>4.7594924599456725</v>
      </c>
      <c r="GM74" s="60">
        <v>-0.83086163047332851</v>
      </c>
      <c r="GN74" s="60">
        <v>-5.2208035159754959E-2</v>
      </c>
      <c r="GO74" s="60">
        <v>-7.2503122701275943E-2</v>
      </c>
      <c r="GP74" s="60">
        <v>3.8039196716113133</v>
      </c>
      <c r="GQ74" s="60">
        <v>3.8039196716112462</v>
      </c>
      <c r="GR74" s="60"/>
      <c r="GS74" s="60">
        <v>0.34999461874822485</v>
      </c>
      <c r="GT74" s="60">
        <v>0.13514323874935752</v>
      </c>
      <c r="GU74" s="60">
        <v>0.14359459682209322</v>
      </c>
      <c r="GV74" s="60">
        <v>2.2433535740072506</v>
      </c>
      <c r="GW74" s="60">
        <v>0.18734634483896534</v>
      </c>
      <c r="GX74" s="60">
        <v>0.10028037108473752</v>
      </c>
      <c r="GY74" s="60">
        <v>-6.566972528155771E-4</v>
      </c>
      <c r="GZ74" s="60">
        <v>2.1577195449655556E-2</v>
      </c>
      <c r="HA74" s="60">
        <v>-0.26608092713387732</v>
      </c>
      <c r="HB74" s="60">
        <v>1.6068825075139653E-2</v>
      </c>
      <c r="HC74" s="60">
        <v>0.39516979186280488</v>
      </c>
      <c r="HD74" s="60">
        <v>0.43089865598596028</v>
      </c>
      <c r="HE74" s="60">
        <v>4.723008337375037E-2</v>
      </c>
      <c r="HF74" s="43">
        <v>-5.1744829268547425</v>
      </c>
      <c r="HG74" s="43"/>
      <c r="HH74" s="43">
        <v>-1.9558923842381362</v>
      </c>
      <c r="HI74" s="43">
        <v>-0.36822403414004229</v>
      </c>
      <c r="HJ74" s="43">
        <v>-0.23664409783243898</v>
      </c>
      <c r="HK74" s="43">
        <v>-0.50174307604059409</v>
      </c>
      <c r="HL74" s="43">
        <v>-0.62597802329705099</v>
      </c>
      <c r="HM74" s="43">
        <v>-0.29000299592391132</v>
      </c>
      <c r="HN74" s="43">
        <v>-1.0907455834846867E-2</v>
      </c>
      <c r="HO74" s="43">
        <v>6.0458651903820951E-2</v>
      </c>
      <c r="HP74" s="43">
        <v>-1.061441873943159</v>
      </c>
      <c r="HQ74" s="43">
        <v>-3.2661296944259117E-3</v>
      </c>
      <c r="HR74" s="43">
        <v>-0.10285357653742691</v>
      </c>
      <c r="HS74" s="43">
        <v>-5.5162287449076447E-2</v>
      </c>
      <c r="HT74" s="43">
        <v>-2.2825643827454868E-2</v>
      </c>
      <c r="HU74" s="65">
        <v>14435</v>
      </c>
      <c r="HV74" s="65">
        <v>90869</v>
      </c>
      <c r="HW74" s="57">
        <v>-38.108305106547178</v>
      </c>
      <c r="HX74" s="57">
        <v>-26.629201689153724</v>
      </c>
      <c r="HY74" s="65">
        <v>55762</v>
      </c>
      <c r="HZ74" s="65">
        <v>349451</v>
      </c>
      <c r="IA74" s="57">
        <v>-19.638559425845592</v>
      </c>
      <c r="IB74" s="57">
        <v>-18.034859420041705</v>
      </c>
    </row>
    <row r="75" spans="1:236" x14ac:dyDescent="0.25">
      <c r="A75" s="41">
        <v>2023</v>
      </c>
      <c r="B75" s="30" t="s">
        <v>167</v>
      </c>
      <c r="C75" s="57">
        <v>108.66524524888044</v>
      </c>
      <c r="D75" s="57">
        <v>89.174913747900632</v>
      </c>
      <c r="E75" s="57">
        <v>90.244830588661131</v>
      </c>
      <c r="F75" s="57">
        <v>86.241995130711842</v>
      </c>
      <c r="G75" s="57">
        <v>101.62075409130316</v>
      </c>
      <c r="H75" s="71">
        <v>101.62075409130313</v>
      </c>
      <c r="I75" s="71">
        <v>101.99582732924534</v>
      </c>
      <c r="J75" s="71">
        <v>101.62125041012288</v>
      </c>
      <c r="K75" s="71">
        <v>101.74751817926686</v>
      </c>
      <c r="L75" s="71">
        <v>115.7801143630314</v>
      </c>
      <c r="M75" s="71">
        <v>105.14280767668838</v>
      </c>
      <c r="N75" s="71">
        <v>107.67847424339226</v>
      </c>
      <c r="O75" s="71">
        <v>97.314649271590199</v>
      </c>
      <c r="P75" s="71">
        <v>94.139984465349087</v>
      </c>
      <c r="Q75" s="71">
        <v>109.35090424786205</v>
      </c>
      <c r="R75" s="71">
        <v>90.583029028712446</v>
      </c>
      <c r="S75" s="71">
        <v>83.366266707063133</v>
      </c>
      <c r="T75" s="71">
        <v>89.684299943130583</v>
      </c>
      <c r="U75" s="71">
        <v>119.29338492608781</v>
      </c>
      <c r="V75" s="71">
        <v>95.69490177061391</v>
      </c>
      <c r="W75" s="71">
        <v>106.17622313457802</v>
      </c>
      <c r="X75" s="71">
        <v>139.18912861691234</v>
      </c>
      <c r="Y75" s="59">
        <v>111.9772249240355</v>
      </c>
      <c r="Z75" s="59">
        <v>111.4770244081096</v>
      </c>
      <c r="AA75" s="59">
        <v>94.287807632838948</v>
      </c>
      <c r="AB75" s="59">
        <v>111.72984801679679</v>
      </c>
      <c r="AC75" s="59">
        <v>113.44816899192152</v>
      </c>
      <c r="AD75" s="59">
        <v>113.58635378569477</v>
      </c>
      <c r="AE75" s="59">
        <v>141.04740769963061</v>
      </c>
      <c r="AF75" s="59">
        <v>114.0188002812375</v>
      </c>
      <c r="AG75" s="59">
        <v>102.63523362163652</v>
      </c>
      <c r="AH75" s="59">
        <v>193.20277586216875</v>
      </c>
      <c r="AI75" s="59">
        <v>103.9990631167079</v>
      </c>
      <c r="AJ75" s="59">
        <v>83.944913517885382</v>
      </c>
      <c r="AK75" s="59">
        <v>122.05901554627351</v>
      </c>
      <c r="AL75" s="59">
        <v>119.75145227363366</v>
      </c>
      <c r="AM75" s="59">
        <v>118.76201611685914</v>
      </c>
      <c r="AN75" s="59">
        <v>150.79579335705978</v>
      </c>
      <c r="AO75" s="59">
        <v>153.06985131225287</v>
      </c>
      <c r="AP75" s="59">
        <v>131.03567855534251</v>
      </c>
      <c r="AQ75" s="59">
        <v>152.40883630113427</v>
      </c>
      <c r="AR75" s="59">
        <v>163.01086784881272</v>
      </c>
      <c r="AS75" s="59">
        <v>170.18403046301472</v>
      </c>
      <c r="AT75" s="59">
        <v>160.52027975094148</v>
      </c>
      <c r="AU75" s="59">
        <v>141.93940675698548</v>
      </c>
      <c r="AV75" s="59">
        <v>140.46867776342253</v>
      </c>
      <c r="AW75" s="59">
        <v>163.20560400435571</v>
      </c>
      <c r="AX75" s="59">
        <v>135.59397612592267</v>
      </c>
      <c r="AY75" s="59">
        <v>109.82494170568754</v>
      </c>
      <c r="AZ75" s="59">
        <v>137.64049676114902</v>
      </c>
      <c r="BA75" s="59">
        <v>160.34119668395604</v>
      </c>
      <c r="BB75" s="59">
        <v>163.51994120846857</v>
      </c>
      <c r="BC75" s="57">
        <v>8.2270357596631918</v>
      </c>
      <c r="BD75" s="57">
        <v>-5.2712660477474138</v>
      </c>
      <c r="BE75" s="57">
        <v>-6.2370660386081633</v>
      </c>
      <c r="BF75" s="57">
        <v>4.8914140248086602</v>
      </c>
      <c r="BG75" s="57">
        <v>3.7046096815644747</v>
      </c>
      <c r="BH75" s="57">
        <v>3.7046096815644747</v>
      </c>
      <c r="BI75" s="57">
        <v>3.8146476024532694</v>
      </c>
      <c r="BJ75" s="57">
        <v>0.89119689542636049</v>
      </c>
      <c r="BK75" s="57">
        <v>2.2263516222928326</v>
      </c>
      <c r="BL75" s="57">
        <v>2.5712174419099787</v>
      </c>
      <c r="BM75" s="57">
        <v>7.679693632466944</v>
      </c>
      <c r="BN75" s="57">
        <v>2.8384180790960389</v>
      </c>
      <c r="BO75" s="57">
        <v>2.4428103250417665</v>
      </c>
      <c r="BP75" s="57">
        <v>0.11013215859030367</v>
      </c>
      <c r="BQ75" s="57">
        <v>3.5031847133757843</v>
      </c>
      <c r="BR75" s="57">
        <v>-4.5469767173879632</v>
      </c>
      <c r="BS75" s="57">
        <v>-0.51755104968111976</v>
      </c>
      <c r="BT75" s="57">
        <v>-0.28908221790033828</v>
      </c>
      <c r="BU75" s="57">
        <v>6.7606618146815345</v>
      </c>
      <c r="BV75" s="57">
        <v>4.7878541768173077</v>
      </c>
      <c r="BW75" s="57">
        <v>-0.15412468412316915</v>
      </c>
      <c r="BX75" s="57">
        <v>11.617842655854659</v>
      </c>
      <c r="BY75" s="57">
        <v>-8.1652423927883753</v>
      </c>
      <c r="BZ75" s="57">
        <v>-9.7778848200564603</v>
      </c>
      <c r="CA75" s="57">
        <v>-25.658980671575726</v>
      </c>
      <c r="CB75" s="57">
        <v>-24.279435755147681</v>
      </c>
      <c r="CC75" s="57">
        <v>-15.958409134304963</v>
      </c>
      <c r="CD75" s="57">
        <v>-0.32038886051055648</v>
      </c>
      <c r="CE75" s="57">
        <v>-1.6846452257950562</v>
      </c>
      <c r="CF75" s="57">
        <v>-1.3609528985901842</v>
      </c>
      <c r="CG75" s="57">
        <v>-11.648185255849819</v>
      </c>
      <c r="CH75" s="57">
        <v>-14.842809637863441</v>
      </c>
      <c r="CI75" s="57">
        <v>-14.635767805657329</v>
      </c>
      <c r="CJ75" s="57">
        <v>-8.1805505904293696</v>
      </c>
      <c r="CK75" s="57">
        <v>-0.91101428122080108</v>
      </c>
      <c r="CL75" s="57">
        <v>-2.9726069284093715</v>
      </c>
      <c r="CM75" s="57">
        <v>1.6911435852777101</v>
      </c>
      <c r="CN75" s="57">
        <v>4.0328614555673381</v>
      </c>
      <c r="CO75" s="57">
        <v>1.1895138220268775</v>
      </c>
      <c r="CP75" s="57">
        <v>-15.48436866284405</v>
      </c>
      <c r="CQ75" s="57">
        <v>-15.607018581050591</v>
      </c>
      <c r="CR75" s="57">
        <v>-3.2126719041512874</v>
      </c>
      <c r="CS75" s="57">
        <v>12.874537218780691</v>
      </c>
      <c r="CT75" s="57">
        <v>7.6031720221928278</v>
      </c>
      <c r="CU75" s="57">
        <v>18.161751399586468</v>
      </c>
      <c r="CV75" s="57">
        <v>-1.5055115877792069</v>
      </c>
      <c r="CW75" s="57">
        <v>-10.064987247469892</v>
      </c>
      <c r="CX75" s="57">
        <v>-7.8444724458943238</v>
      </c>
      <c r="CY75" s="57">
        <v>2.6589494907820921</v>
      </c>
      <c r="CZ75" s="57">
        <v>6.2342800355185357</v>
      </c>
      <c r="DA75" s="57">
        <v>8.8740523516444902</v>
      </c>
      <c r="DB75" s="57">
        <v>13.517951228848514</v>
      </c>
      <c r="DC75" s="57">
        <v>7.4727066127545871</v>
      </c>
      <c r="DD75" s="57">
        <v>-3.8057926033630229</v>
      </c>
      <c r="DE75" s="57">
        <v>-1.0135601386544346</v>
      </c>
      <c r="DF75" s="57">
        <v>-2.0033951243421111</v>
      </c>
      <c r="DG75" s="57">
        <v>3.8656501890304673</v>
      </c>
      <c r="DH75" s="57">
        <v>3.8656501890304007</v>
      </c>
      <c r="DI75" s="57">
        <v>4.0174166705093661</v>
      </c>
      <c r="DJ75" s="57">
        <v>3.9778318846527716</v>
      </c>
      <c r="DK75" s="57">
        <v>2.1349960464088102</v>
      </c>
      <c r="DL75" s="57">
        <v>5.8313490312659422</v>
      </c>
      <c r="DM75" s="57">
        <v>5.8390503766319934</v>
      </c>
      <c r="DN75" s="57">
        <v>3.014352523786501</v>
      </c>
      <c r="DO75" s="57">
        <v>2.0917647157875141</v>
      </c>
      <c r="DP75" s="57">
        <v>-9.4458438287137181E-2</v>
      </c>
      <c r="DQ75" s="57">
        <v>3.5303146584804379</v>
      </c>
      <c r="DR75" s="57">
        <v>-3.0130560333453404</v>
      </c>
      <c r="DS75" s="57">
        <v>0.98584262306353754</v>
      </c>
      <c r="DT75" s="57">
        <v>4.5036298568486677</v>
      </c>
      <c r="DU75" s="57">
        <v>5.5881283534070514</v>
      </c>
      <c r="DV75" s="57">
        <v>4.071887644121519</v>
      </c>
      <c r="DW75" s="57">
        <v>0.38855030638293986</v>
      </c>
      <c r="DX75" s="57">
        <v>13.132983957856004</v>
      </c>
      <c r="DY75" s="57">
        <v>-5.6105497265302562</v>
      </c>
      <c r="DZ75" s="57">
        <v>-6.6264814722418297</v>
      </c>
      <c r="EA75" s="57">
        <v>-12.605664801630056</v>
      </c>
      <c r="EB75" s="57">
        <v>-10.871514436905427</v>
      </c>
      <c r="EC75" s="57">
        <v>-15.001539660460983</v>
      </c>
      <c r="ED75" s="57">
        <v>-1.4503378434952419</v>
      </c>
      <c r="EE75" s="57">
        <v>-7.6255487476863948</v>
      </c>
      <c r="EF75" s="57">
        <v>-1.4426095705554642</v>
      </c>
      <c r="EG75" s="57">
        <v>-7.0067048194995651</v>
      </c>
      <c r="EH75" s="57">
        <v>2.082754066910586</v>
      </c>
      <c r="EI75" s="57">
        <v>-13.711800985871935</v>
      </c>
      <c r="EJ75" s="57">
        <v>-2.5954915306245052</v>
      </c>
      <c r="EK75" s="57">
        <v>-1.2737483999480714</v>
      </c>
      <c r="EL75" s="57">
        <v>-2.5664945132687911</v>
      </c>
      <c r="EM75" s="57">
        <v>-3.523596945024754</v>
      </c>
      <c r="EN75" s="57">
        <v>8.2156301679911614</v>
      </c>
      <c r="EO75" s="57">
        <v>7.37285344717582</v>
      </c>
      <c r="EP75" s="57">
        <v>2.0949093217682568</v>
      </c>
      <c r="EQ75" s="57">
        <v>1.1818820908688688</v>
      </c>
      <c r="ER75" s="57">
        <v>0.22314336554587477</v>
      </c>
      <c r="ES75" s="57">
        <v>15.544167997482106</v>
      </c>
      <c r="ET75" s="57">
        <v>2.1087665009400736</v>
      </c>
      <c r="EU75" s="57">
        <v>12.2367343187322</v>
      </c>
      <c r="EV75" s="57">
        <v>5.7459040604138201</v>
      </c>
      <c r="EW75" s="57">
        <v>5.5894491525805279</v>
      </c>
      <c r="EX75" s="57">
        <v>-5.1772877945195805</v>
      </c>
      <c r="EY75" s="57">
        <v>9.4210606616788706</v>
      </c>
      <c r="EZ75" s="57">
        <v>6.7440459283907295</v>
      </c>
      <c r="FA75" s="57">
        <v>10.171685702824519</v>
      </c>
      <c r="FB75" s="57">
        <v>9.0200525456519021</v>
      </c>
      <c r="FC75" s="63">
        <v>5.4184754690829928</v>
      </c>
      <c r="FD75" s="63">
        <v>-1.2561529276347589</v>
      </c>
      <c r="FE75" s="63">
        <v>-0.66985158025986191</v>
      </c>
      <c r="FF75" s="63">
        <v>0.11667499361391352</v>
      </c>
      <c r="FG75" s="63">
        <v>3.6091459548022851</v>
      </c>
      <c r="FH75" s="60">
        <v>3.6091459548022828</v>
      </c>
      <c r="FI75" s="60"/>
      <c r="FJ75" s="60">
        <v>4.0533773627806725E-2</v>
      </c>
      <c r="FK75" s="60">
        <v>0.14096952311718239</v>
      </c>
      <c r="FL75" s="60">
        <v>5.9900776237457827E-2</v>
      </c>
      <c r="FM75" s="60">
        <v>3.0700894846919842</v>
      </c>
      <c r="FN75" s="60">
        <v>0.1739662966174815</v>
      </c>
      <c r="FO75" s="60">
        <v>0.12498490954175608</v>
      </c>
      <c r="FP75" s="60">
        <v>3.8440008810089341E-17</v>
      </c>
      <c r="FQ75" s="60">
        <v>2.1290561260754449E-2</v>
      </c>
      <c r="FR75" s="60">
        <v>-0.44749338244241554</v>
      </c>
      <c r="FS75" s="60">
        <v>-1.0215375069431825E-2</v>
      </c>
      <c r="FT75" s="60">
        <v>-0.14929061607706917</v>
      </c>
      <c r="FU75" s="60">
        <v>0.53172831479746452</v>
      </c>
      <c r="FV75" s="60">
        <v>5.2681688499312006E-2</v>
      </c>
      <c r="FW75" s="72">
        <v>-8.1761844496711884</v>
      </c>
      <c r="FX75" s="72"/>
      <c r="FY75" s="72">
        <v>-4.954464312051309</v>
      </c>
      <c r="FZ75" s="72">
        <v>-1.1159503391022492</v>
      </c>
      <c r="GA75" s="72">
        <v>-0.25844548615549384</v>
      </c>
      <c r="GB75" s="72">
        <v>-7.6686725401856781E-2</v>
      </c>
      <c r="GC75" s="72">
        <v>-7.5138695346298273E-2</v>
      </c>
      <c r="GD75" s="72">
        <v>-0.26421830994227968</v>
      </c>
      <c r="GE75" s="72">
        <v>-1.8319418707900152E-2</v>
      </c>
      <c r="GF75" s="72">
        <v>-0.15964420439781868</v>
      </c>
      <c r="GG75" s="72">
        <v>-1.0716403383566704</v>
      </c>
      <c r="GH75" s="72">
        <v>-4.6000792751524272E-2</v>
      </c>
      <c r="GI75" s="72">
        <v>-5.8543794114628511E-2</v>
      </c>
      <c r="GJ75" s="72">
        <v>-8.44377890121666E-2</v>
      </c>
      <c r="GK75" s="72">
        <v>7.305755669007475E-3</v>
      </c>
      <c r="GL75" s="60">
        <v>4.8500751510910609</v>
      </c>
      <c r="GM75" s="60">
        <v>-0.88980120006656083</v>
      </c>
      <c r="GN75" s="60">
        <v>-0.14311439419863112</v>
      </c>
      <c r="GO75" s="60">
        <v>-4.5099027500449793E-2</v>
      </c>
      <c r="GP75" s="60">
        <v>3.7720605293254188</v>
      </c>
      <c r="GQ75" s="60">
        <v>3.7720605293253557</v>
      </c>
      <c r="GR75" s="60"/>
      <c r="GS75" s="60">
        <v>0.3055392991464066</v>
      </c>
      <c r="GT75" s="60">
        <v>0.13279569870531818</v>
      </c>
      <c r="GU75" s="60">
        <v>0.13156034173053491</v>
      </c>
      <c r="GV75" s="60">
        <v>2.3607967926788507</v>
      </c>
      <c r="GW75" s="60">
        <v>0.18606739058787447</v>
      </c>
      <c r="GX75" s="60">
        <v>0.10352120933191043</v>
      </c>
      <c r="GY75" s="60">
        <v>-5.2220986132172297E-4</v>
      </c>
      <c r="GZ75" s="60">
        <v>2.1531114282189193E-2</v>
      </c>
      <c r="HA75" s="60">
        <v>-0.29099461289277639</v>
      </c>
      <c r="HB75" s="60">
        <v>1.2354854072838007E-2</v>
      </c>
      <c r="HC75" s="60">
        <v>0.31782735026536013</v>
      </c>
      <c r="HD75" s="60">
        <v>0.44402426557416952</v>
      </c>
      <c r="HE75" s="60">
        <v>4.755903570400255E-2</v>
      </c>
      <c r="HF75" s="43">
        <v>-5.6177049138674775</v>
      </c>
      <c r="HG75" s="43"/>
      <c r="HH75" s="43">
        <v>-2.4064263015851863</v>
      </c>
      <c r="HI75" s="43">
        <v>-0.47552648323269364</v>
      </c>
      <c r="HJ75" s="43">
        <v>-0.23992532371738839</v>
      </c>
      <c r="HK75" s="43">
        <v>-0.44163407723864606</v>
      </c>
      <c r="HL75" s="43">
        <v>-0.54368812800748156</v>
      </c>
      <c r="HM75" s="43">
        <v>-0.28636779008444257</v>
      </c>
      <c r="HN75" s="43">
        <v>-1.2014947581279663E-2</v>
      </c>
      <c r="HO75" s="43">
        <v>2.7448143892356676E-2</v>
      </c>
      <c r="HP75" s="43">
        <v>-1.0550858337766278</v>
      </c>
      <c r="HQ75" s="43">
        <v>-9.6523971038260954E-3</v>
      </c>
      <c r="HR75" s="43">
        <v>-9.7195498451908516E-2</v>
      </c>
      <c r="HS75" s="43">
        <v>-5.9312153696316254E-2</v>
      </c>
      <c r="HT75" s="43">
        <v>-1.8324123284037055E-2</v>
      </c>
      <c r="HU75" s="65">
        <v>13146</v>
      </c>
      <c r="HV75" s="65">
        <v>104015</v>
      </c>
      <c r="HW75" s="57">
        <v>-43.477513113767309</v>
      </c>
      <c r="HX75" s="57">
        <v>-29.292963625116407</v>
      </c>
      <c r="HY75" s="65">
        <v>54743</v>
      </c>
      <c r="HZ75" s="65">
        <v>404194</v>
      </c>
      <c r="IA75" s="57">
        <v>-21.545781561259435</v>
      </c>
      <c r="IB75" s="57">
        <v>-18.528656488980445</v>
      </c>
    </row>
    <row r="76" spans="1:236" x14ac:dyDescent="0.25">
      <c r="A76" s="41">
        <v>2023</v>
      </c>
      <c r="B76" s="30" t="s">
        <v>168</v>
      </c>
      <c r="C76" s="57">
        <v>109.06608107902007</v>
      </c>
      <c r="D76" s="57">
        <v>87.901114779015785</v>
      </c>
      <c r="E76" s="57">
        <v>89.135763000620599</v>
      </c>
      <c r="F76" s="57">
        <v>88.749968860807371</v>
      </c>
      <c r="G76" s="57">
        <v>101.54326635295948</v>
      </c>
      <c r="H76" s="71">
        <v>101.54326635295945</v>
      </c>
      <c r="I76" s="71">
        <v>101.89603041858742</v>
      </c>
      <c r="J76" s="71">
        <v>101.48861271053507</v>
      </c>
      <c r="K76" s="71">
        <v>102.21340336705273</v>
      </c>
      <c r="L76" s="71">
        <v>115.47053019971986</v>
      </c>
      <c r="M76" s="71">
        <v>104.06789800402527</v>
      </c>
      <c r="N76" s="71">
        <v>112.07496273159651</v>
      </c>
      <c r="O76" s="71">
        <v>97.520460696912409</v>
      </c>
      <c r="P76" s="71">
        <v>93.725727107965824</v>
      </c>
      <c r="Q76" s="71">
        <v>108.95836254030561</v>
      </c>
      <c r="R76" s="71">
        <v>90.460468987490131</v>
      </c>
      <c r="S76" s="71">
        <v>85.407806335178677</v>
      </c>
      <c r="T76" s="71">
        <v>89.513524972691556</v>
      </c>
      <c r="U76" s="71">
        <v>120.42099673995537</v>
      </c>
      <c r="V76" s="71">
        <v>96.423433850190193</v>
      </c>
      <c r="W76" s="71">
        <v>104.68172954989438</v>
      </c>
      <c r="X76" s="71">
        <v>138.18939465642671</v>
      </c>
      <c r="Y76" s="59">
        <v>111.0127742122479</v>
      </c>
      <c r="Z76" s="59">
        <v>109.76847179975057</v>
      </c>
      <c r="AA76" s="59">
        <v>102.54309427727561</v>
      </c>
      <c r="AB76" s="59">
        <v>120.1135686337645</v>
      </c>
      <c r="AC76" s="59">
        <v>109.65566374442746</v>
      </c>
      <c r="AD76" s="59">
        <v>104.65682451518667</v>
      </c>
      <c r="AE76" s="59">
        <v>153.03049342476729</v>
      </c>
      <c r="AF76" s="59">
        <v>115.9030190256982</v>
      </c>
      <c r="AG76" s="59">
        <v>111.13873916010233</v>
      </c>
      <c r="AH76" s="59">
        <v>175.54729277981664</v>
      </c>
      <c r="AI76" s="59">
        <v>103.28658673845858</v>
      </c>
      <c r="AJ76" s="59">
        <v>101.84089168874083</v>
      </c>
      <c r="AK76" s="59">
        <v>107.270856825934</v>
      </c>
      <c r="AL76" s="59">
        <v>114.76759639994</v>
      </c>
      <c r="AM76" s="59">
        <v>100.96144905926847</v>
      </c>
      <c r="AN76" s="59">
        <v>150.42645717589505</v>
      </c>
      <c r="AO76" s="59">
        <v>151.3415148187226</v>
      </c>
      <c r="AP76" s="59">
        <v>142.62065030206497</v>
      </c>
      <c r="AQ76" s="59">
        <v>163.14203130933029</v>
      </c>
      <c r="AR76" s="59">
        <v>157.28610943696967</v>
      </c>
      <c r="AS76" s="59">
        <v>159.41051581137893</v>
      </c>
      <c r="AT76" s="59">
        <v>172.55704779152887</v>
      </c>
      <c r="AU76" s="59">
        <v>146.82045981506201</v>
      </c>
      <c r="AV76" s="59">
        <v>151.51616390830088</v>
      </c>
      <c r="AW76" s="59">
        <v>149.51477810262796</v>
      </c>
      <c r="AX76" s="59">
        <v>134.65481004327714</v>
      </c>
      <c r="AY76" s="59">
        <v>133.36203032882506</v>
      </c>
      <c r="AZ76" s="59">
        <v>121.26377056807152</v>
      </c>
      <c r="BA76" s="59">
        <v>154.38846669670261</v>
      </c>
      <c r="BB76" s="59">
        <v>139.47154663377981</v>
      </c>
      <c r="BC76" s="57">
        <v>8.1403099142262292</v>
      </c>
      <c r="BD76" s="57">
        <v>-6.6855713174463034</v>
      </c>
      <c r="BE76" s="57">
        <v>-7.7492195460962865</v>
      </c>
      <c r="BF76" s="57">
        <v>3.8819862483935541</v>
      </c>
      <c r="BG76" s="57">
        <v>3.1676785044828737</v>
      </c>
      <c r="BH76" s="57">
        <v>3.1676785044828071</v>
      </c>
      <c r="BI76" s="57">
        <v>3.2447610359060519</v>
      </c>
      <c r="BJ76" s="57">
        <v>-0.22352702845088723</v>
      </c>
      <c r="BK76" s="57">
        <v>2.6140573492056784</v>
      </c>
      <c r="BL76" s="57">
        <v>1.6776705087967914</v>
      </c>
      <c r="BM76" s="57">
        <v>6.3512538748629943</v>
      </c>
      <c r="BN76" s="57">
        <v>3.9276780620529417</v>
      </c>
      <c r="BO76" s="57">
        <v>2.3236909736934264</v>
      </c>
      <c r="BP76" s="57">
        <v>-0.5494505494505475</v>
      </c>
      <c r="BQ76" s="57">
        <v>2.3709167544784027</v>
      </c>
      <c r="BR76" s="57">
        <v>-3.0854672818987572</v>
      </c>
      <c r="BS76" s="57">
        <v>-0.28534850510356646</v>
      </c>
      <c r="BT76" s="57">
        <v>-1.3057370336681973</v>
      </c>
      <c r="BU76" s="57">
        <v>6.3676050961634756</v>
      </c>
      <c r="BV76" s="57">
        <v>4.823523291714249</v>
      </c>
      <c r="BW76" s="57">
        <v>-0.17757269596193614</v>
      </c>
      <c r="BX76" s="57">
        <v>11.234225783487339</v>
      </c>
      <c r="BY76" s="57">
        <v>-10.049513010867717</v>
      </c>
      <c r="BZ76" s="57">
        <v>-11.482612760763011</v>
      </c>
      <c r="CA76" s="57">
        <v>-25.017632713089512</v>
      </c>
      <c r="CB76" s="57">
        <v>-21.05026609762206</v>
      </c>
      <c r="CC76" s="57">
        <v>-21.583129325317984</v>
      </c>
      <c r="CD76" s="57">
        <v>-2.1889579063715803</v>
      </c>
      <c r="CE76" s="57">
        <v>-5.4737515639271646</v>
      </c>
      <c r="CF76" s="57">
        <v>-4.3126281457230071</v>
      </c>
      <c r="CG76" s="57">
        <v>-6.1795042608741912</v>
      </c>
      <c r="CH76" s="57">
        <v>-10.658412983644428</v>
      </c>
      <c r="CI76" s="57">
        <v>-14.84441110652217</v>
      </c>
      <c r="CJ76" s="57">
        <v>-9.9028756333827133</v>
      </c>
      <c r="CK76" s="57">
        <v>-6.8562889343708022</v>
      </c>
      <c r="CL76" s="57">
        <v>-2.6901216111185566</v>
      </c>
      <c r="CM76" s="57">
        <v>-11.028688897184402</v>
      </c>
      <c r="CN76" s="57">
        <v>1.6897031029132981</v>
      </c>
      <c r="CO76" s="57">
        <v>-1.4421215182792824</v>
      </c>
      <c r="CP76" s="57">
        <v>-15.846506596494581</v>
      </c>
      <c r="CQ76" s="57">
        <v>-13.322880568072648</v>
      </c>
      <c r="CR76" s="57">
        <v>-11.180644049689603</v>
      </c>
      <c r="CS76" s="57">
        <v>10.135343007676045</v>
      </c>
      <c r="CT76" s="57">
        <v>3.1702120791116117</v>
      </c>
      <c r="CU76" s="57">
        <v>16.704719341565657</v>
      </c>
      <c r="CV76" s="57">
        <v>3.0036278706421449</v>
      </c>
      <c r="CW76" s="57">
        <v>-5.8926879340972409</v>
      </c>
      <c r="CX76" s="57">
        <v>-8.8376369699033184</v>
      </c>
      <c r="CY76" s="57">
        <v>-6.3363702510677022E-2</v>
      </c>
      <c r="CZ76" s="57">
        <v>-0.28518095867849924</v>
      </c>
      <c r="DA76" s="57">
        <v>8.4135454249640205</v>
      </c>
      <c r="DB76" s="57">
        <v>-1.5539611961309596</v>
      </c>
      <c r="DC76" s="57">
        <v>7.5569207767107294</v>
      </c>
      <c r="DD76" s="57">
        <v>-4.1649830949712534</v>
      </c>
      <c r="DE76" s="57">
        <v>-1.8725260759938411</v>
      </c>
      <c r="DF76" s="57">
        <v>-1.2645645426888286</v>
      </c>
      <c r="DG76" s="57">
        <v>3.7777450295450654</v>
      </c>
      <c r="DH76" s="57">
        <v>3.777745029545021</v>
      </c>
      <c r="DI76" s="57">
        <v>3.9200955902265688</v>
      </c>
      <c r="DJ76" s="57">
        <v>3.4395392419084736</v>
      </c>
      <c r="DK76" s="57">
        <v>2.1953697424521357</v>
      </c>
      <c r="DL76" s="57">
        <v>5.2988762545955526</v>
      </c>
      <c r="DM76" s="57">
        <v>5.9027797781506797</v>
      </c>
      <c r="DN76" s="57">
        <v>3.1313972060378559</v>
      </c>
      <c r="DO76" s="57">
        <v>2.1209418592299523</v>
      </c>
      <c r="DP76" s="57">
        <v>-0.15147342329935309</v>
      </c>
      <c r="DQ76" s="57">
        <v>3.3829046087888504</v>
      </c>
      <c r="DR76" s="57">
        <v>-3.0220121767975949</v>
      </c>
      <c r="DS76" s="57">
        <v>0.82267768789252571</v>
      </c>
      <c r="DT76" s="57">
        <v>3.747323070523656</v>
      </c>
      <c r="DU76" s="57">
        <v>5.6866052928785882</v>
      </c>
      <c r="DV76" s="57">
        <v>4.1669820231316823</v>
      </c>
      <c r="DW76" s="57">
        <v>0.31850990219863817</v>
      </c>
      <c r="DX76" s="57">
        <v>12.890597804188841</v>
      </c>
      <c r="DY76" s="57">
        <v>-6.1939876483221967</v>
      </c>
      <c r="DZ76" s="57">
        <v>-7.2630373288370631</v>
      </c>
      <c r="EA76" s="57">
        <v>-14.366282098712201</v>
      </c>
      <c r="EB76" s="57">
        <v>-12.263073653402101</v>
      </c>
      <c r="EC76" s="57">
        <v>-15.862791246269447</v>
      </c>
      <c r="ED76" s="57">
        <v>-1.5418455996930147</v>
      </c>
      <c r="EE76" s="57">
        <v>-7.3284342153242648</v>
      </c>
      <c r="EF76" s="57">
        <v>-1.824188310919872</v>
      </c>
      <c r="EG76" s="57">
        <v>-6.9055163901299732</v>
      </c>
      <c r="EH76" s="57">
        <v>0.63318268104806119</v>
      </c>
      <c r="EI76" s="57">
        <v>-13.853202635172213</v>
      </c>
      <c r="EJ76" s="57">
        <v>-3.6750843029993097</v>
      </c>
      <c r="EK76" s="57">
        <v>-2.0110501580404283</v>
      </c>
      <c r="EL76" s="57">
        <v>-2.5820081824473817</v>
      </c>
      <c r="EM76" s="57">
        <v>-4.4776084866113059</v>
      </c>
      <c r="EN76" s="57">
        <v>7.3266499088093129</v>
      </c>
      <c r="EO76" s="57">
        <v>6.1697943416009648</v>
      </c>
      <c r="EP76" s="57">
        <v>-0.56035174107921248</v>
      </c>
      <c r="EQ76" s="57">
        <v>-0.88313309007698182</v>
      </c>
      <c r="ER76" s="57">
        <v>-1.3399082990987021</v>
      </c>
      <c r="ES76" s="57">
        <v>14.835674377181762</v>
      </c>
      <c r="ET76" s="57">
        <v>2.2575428511306672</v>
      </c>
      <c r="EU76" s="57">
        <v>12.840313763736955</v>
      </c>
      <c r="EV76" s="57">
        <v>5.395402475822908</v>
      </c>
      <c r="EW76" s="57">
        <v>4.2814119110797799</v>
      </c>
      <c r="EX76" s="57">
        <v>-5.648194326074762</v>
      </c>
      <c r="EY76" s="57">
        <v>7.9680870671019921</v>
      </c>
      <c r="EZ76" s="57">
        <v>5.7938251563165899</v>
      </c>
      <c r="FA76" s="57">
        <v>9.943715324689272</v>
      </c>
      <c r="FB76" s="57">
        <v>7.6301284798907743</v>
      </c>
      <c r="FC76" s="63">
        <v>5.4219806967364867</v>
      </c>
      <c r="FD76" s="63">
        <v>-1.46728066196891</v>
      </c>
      <c r="FE76" s="63">
        <v>-0.75895511089586198</v>
      </c>
      <c r="FF76" s="63">
        <v>0.10624608154960115</v>
      </c>
      <c r="FG76" s="63">
        <v>3.301991005421316</v>
      </c>
      <c r="FH76" s="60">
        <v>3.3019910054213617</v>
      </c>
      <c r="FI76" s="60"/>
      <c r="FJ76" s="60">
        <v>-5.8263978671584449E-2</v>
      </c>
      <c r="FK76" s="60">
        <v>0.17483004351834416</v>
      </c>
      <c r="FL76" s="60">
        <v>4.0794519914803089E-2</v>
      </c>
      <c r="FM76" s="60">
        <v>2.6044873600079712</v>
      </c>
      <c r="FN76" s="60">
        <v>0.24735959014432848</v>
      </c>
      <c r="FO76" s="60">
        <v>0.11830092025338848</v>
      </c>
      <c r="FP76" s="60">
        <v>-1.6751213779525212E-3</v>
      </c>
      <c r="FQ76" s="60">
        <v>1.5913653090549196E-2</v>
      </c>
      <c r="FR76" s="60">
        <v>-0.28241580016327533</v>
      </c>
      <c r="FS76" s="60">
        <v>-5.3896876961502136E-3</v>
      </c>
      <c r="FT76" s="60">
        <v>-0.10461924148924481</v>
      </c>
      <c r="FU76" s="60">
        <v>0.49821179272570615</v>
      </c>
      <c r="FV76" s="60">
        <v>5.4456955164478522E-2</v>
      </c>
      <c r="FW76" s="72">
        <v>-9.9773841370853358</v>
      </c>
      <c r="FX76" s="72"/>
      <c r="FY76" s="72">
        <v>-5.1523861685815966</v>
      </c>
      <c r="FZ76" s="72">
        <v>-0.96868724801047856</v>
      </c>
      <c r="GA76" s="72">
        <v>-0.3441454163323</v>
      </c>
      <c r="GB76" s="72">
        <v>-0.56507714639210715</v>
      </c>
      <c r="GC76" s="72">
        <v>-0.46042476108614677</v>
      </c>
      <c r="GD76" s="72">
        <v>-0.84482684272014819</v>
      </c>
      <c r="GE76" s="72">
        <v>-9.7512076664791354E-3</v>
      </c>
      <c r="GF76" s="72">
        <v>-9.9686232186855878E-2</v>
      </c>
      <c r="GG76" s="72">
        <v>-0.97718561808064874</v>
      </c>
      <c r="GH76" s="72">
        <v>-7.1336994251918279E-2</v>
      </c>
      <c r="GI76" s="72">
        <v>-0.37451891920417624</v>
      </c>
      <c r="GJ76" s="72">
        <v>-5.6707391422524768E-2</v>
      </c>
      <c r="GK76" s="72">
        <v>-5.2650191149955068E-2</v>
      </c>
      <c r="GL76" s="60">
        <v>4.9231668458245244</v>
      </c>
      <c r="GM76" s="60">
        <v>-0.95767339792915318</v>
      </c>
      <c r="GN76" s="60">
        <v>-0.20422916219578688</v>
      </c>
      <c r="GO76" s="60">
        <v>-2.4504323512390375E-2</v>
      </c>
      <c r="GP76" s="60">
        <v>3.7367599621871936</v>
      </c>
      <c r="GQ76" s="60">
        <v>3.7367599621871701</v>
      </c>
      <c r="GR76" s="60"/>
      <c r="GS76" s="60">
        <v>0.2599156436290036</v>
      </c>
      <c r="GT76" s="60">
        <v>0.14167032391310316</v>
      </c>
      <c r="GU76" s="60">
        <v>0.12004345409812535</v>
      </c>
      <c r="GV76" s="60">
        <v>2.411111459099994</v>
      </c>
      <c r="GW76" s="60">
        <v>0.19381801148001188</v>
      </c>
      <c r="GX76" s="60">
        <v>0.10540258035545318</v>
      </c>
      <c r="GY76" s="60">
        <v>-6.6736901379487628E-4</v>
      </c>
      <c r="GZ76" s="60">
        <v>2.1145060331816998E-2</v>
      </c>
      <c r="HA76" s="60">
        <v>-0.28990669071339714</v>
      </c>
      <c r="HB76" s="60">
        <v>1.0284430549059668E-2</v>
      </c>
      <c r="HC76" s="60">
        <v>0.26657254621608906</v>
      </c>
      <c r="HD76" s="60">
        <v>0.45076005533073304</v>
      </c>
      <c r="HE76" s="60">
        <v>4.6610456910972854E-2</v>
      </c>
      <c r="HF76" s="43">
        <v>-6.2402897800825157</v>
      </c>
      <c r="HG76" s="43"/>
      <c r="HH76" s="43">
        <v>-2.7685038410389842</v>
      </c>
      <c r="HI76" s="43">
        <v>-0.54085430771326404</v>
      </c>
      <c r="HJ76" s="43">
        <v>-0.25325925660395404</v>
      </c>
      <c r="HK76" s="43">
        <v>-0.45477059129173059</v>
      </c>
      <c r="HL76" s="43">
        <v>-0.58884983320060524</v>
      </c>
      <c r="HM76" s="43">
        <v>-0.35934297817257105</v>
      </c>
      <c r="HN76" s="43">
        <v>-1.1701208655933765E-2</v>
      </c>
      <c r="HO76" s="43">
        <v>1.0831182979588537E-2</v>
      </c>
      <c r="HP76" s="43">
        <v>-1.0417992115028025</v>
      </c>
      <c r="HQ76" s="43">
        <v>-1.7841600017741689E-2</v>
      </c>
      <c r="HR76" s="43">
        <v>-0.13320974229506755</v>
      </c>
      <c r="HS76" s="43">
        <v>-5.8386212156481154E-2</v>
      </c>
      <c r="HT76" s="43">
        <v>-2.2602180412966549E-2</v>
      </c>
      <c r="HU76" s="65">
        <v>14874</v>
      </c>
      <c r="HV76" s="65">
        <v>118889</v>
      </c>
      <c r="HW76" s="57">
        <v>-39.065956575174113</v>
      </c>
      <c r="HX76" s="57">
        <v>-30.683838919757221</v>
      </c>
      <c r="HY76" s="65">
        <v>57565</v>
      </c>
      <c r="HZ76" s="65">
        <v>461759</v>
      </c>
      <c r="IA76" s="57">
        <v>-25.989020172540144</v>
      </c>
      <c r="IB76" s="57">
        <v>-19.539743194336268</v>
      </c>
    </row>
    <row r="77" spans="1:236" x14ac:dyDescent="0.25">
      <c r="A77" s="41">
        <v>2023</v>
      </c>
      <c r="B77" s="30" t="s">
        <v>169</v>
      </c>
      <c r="C77" s="57">
        <v>109.35042327862196</v>
      </c>
      <c r="D77" s="57">
        <v>87.956428837081219</v>
      </c>
      <c r="E77" s="57">
        <v>91.015209560699333</v>
      </c>
      <c r="F77" s="57">
        <v>89.120952167005058</v>
      </c>
      <c r="G77" s="57">
        <v>101.93633810450693</v>
      </c>
      <c r="H77" s="71">
        <v>101.9363381045069</v>
      </c>
      <c r="I77" s="71">
        <v>102.29591277565646</v>
      </c>
      <c r="J77" s="71">
        <v>101.57641353261751</v>
      </c>
      <c r="K77" s="71">
        <v>101.83354838843543</v>
      </c>
      <c r="L77" s="71">
        <v>115.72435761397699</v>
      </c>
      <c r="M77" s="71">
        <v>104.53757736975608</v>
      </c>
      <c r="N77" s="71">
        <v>112.41570242067154</v>
      </c>
      <c r="O77" s="71">
        <v>97.88748503911296</v>
      </c>
      <c r="P77" s="71">
        <v>92.482955035815991</v>
      </c>
      <c r="Q77" s="71">
        <v>109.63129118183093</v>
      </c>
      <c r="R77" s="71">
        <v>92.064766644581482</v>
      </c>
      <c r="S77" s="71">
        <v>84.011418131602838</v>
      </c>
      <c r="T77" s="71">
        <v>89.333672518584876</v>
      </c>
      <c r="U77" s="71">
        <v>120.74044797811558</v>
      </c>
      <c r="V77" s="71">
        <v>97.028749502593428</v>
      </c>
      <c r="W77" s="71">
        <v>104.7848319818121</v>
      </c>
      <c r="X77" s="71">
        <v>139.06111013247906</v>
      </c>
      <c r="Y77" s="59">
        <v>110.60433733890527</v>
      </c>
      <c r="Z77" s="59">
        <v>109.57431155902826</v>
      </c>
      <c r="AA77" s="59">
        <v>106.3905565493277</v>
      </c>
      <c r="AB77" s="59">
        <v>118.7883402542344</v>
      </c>
      <c r="AC77" s="59">
        <v>111.12240271576343</v>
      </c>
      <c r="AD77" s="59">
        <v>105.91887323045958</v>
      </c>
      <c r="AE77" s="59">
        <v>128.65246039174397</v>
      </c>
      <c r="AF77" s="59">
        <v>114.69396260874953</v>
      </c>
      <c r="AG77" s="59">
        <v>105.56024995783928</v>
      </c>
      <c r="AH77" s="59">
        <v>213.90536667334737</v>
      </c>
      <c r="AI77" s="59">
        <v>103.85830563599039</v>
      </c>
      <c r="AJ77" s="59">
        <v>83.49265186950764</v>
      </c>
      <c r="AK77" s="59">
        <v>111.46968010663257</v>
      </c>
      <c r="AL77" s="59">
        <v>113.45139921575489</v>
      </c>
      <c r="AM77" s="59">
        <v>106.78036883992601</v>
      </c>
      <c r="AN77" s="59">
        <v>150.90752438364319</v>
      </c>
      <c r="AO77" s="59">
        <v>151.68817011063234</v>
      </c>
      <c r="AP77" s="59">
        <v>146.78962714975441</v>
      </c>
      <c r="AQ77" s="59">
        <v>161.65198013867035</v>
      </c>
      <c r="AR77" s="59">
        <v>158.27729385829832</v>
      </c>
      <c r="AS77" s="59">
        <v>161.74508056529584</v>
      </c>
      <c r="AT77" s="59">
        <v>148.49210295171181</v>
      </c>
      <c r="AU77" s="59">
        <v>147.89307761060329</v>
      </c>
      <c r="AV77" s="59">
        <v>144.16135578578798</v>
      </c>
      <c r="AW77" s="59">
        <v>181.40648725253035</v>
      </c>
      <c r="AX77" s="59">
        <v>135.35850928264742</v>
      </c>
      <c r="AY77" s="59">
        <v>110.30631065291689</v>
      </c>
      <c r="AZ77" s="59">
        <v>126.38195063718338</v>
      </c>
      <c r="BA77" s="59">
        <v>153.73334940274327</v>
      </c>
      <c r="BB77" s="59">
        <v>148.40359276977119</v>
      </c>
      <c r="BC77" s="57">
        <v>7.5648952950921888</v>
      </c>
      <c r="BD77" s="57">
        <v>-7.4182389809993143</v>
      </c>
      <c r="BE77" s="57">
        <v>-5.9023996567161729</v>
      </c>
      <c r="BF77" s="57">
        <v>8.5921680351018104</v>
      </c>
      <c r="BG77" s="57">
        <v>2.928861520854853</v>
      </c>
      <c r="BH77" s="57">
        <v>2.9288615208547863</v>
      </c>
      <c r="BI77" s="57">
        <v>2.9992183077861112</v>
      </c>
      <c r="BJ77" s="57">
        <v>-8.7646430560628374E-2</v>
      </c>
      <c r="BK77" s="57">
        <v>1.3570747382684711</v>
      </c>
      <c r="BL77" s="57">
        <v>-0.15488516325612434</v>
      </c>
      <c r="BM77" s="57">
        <v>5.7174017554472822</v>
      </c>
      <c r="BN77" s="57">
        <v>4.957582184517495</v>
      </c>
      <c r="BO77" s="57">
        <v>2.2354943532448379</v>
      </c>
      <c r="BP77" s="57">
        <v>-2.7233115468409563</v>
      </c>
      <c r="BQ77" s="57">
        <v>3.5487288135593209</v>
      </c>
      <c r="BR77" s="57">
        <v>-1.6179822230087959</v>
      </c>
      <c r="BS77" s="57">
        <v>0.61814396512096526</v>
      </c>
      <c r="BT77" s="57">
        <v>-2.3411426332509366</v>
      </c>
      <c r="BU77" s="57">
        <v>6.2468566229344491</v>
      </c>
      <c r="BV77" s="57">
        <v>3.7969337871534448</v>
      </c>
      <c r="BW77" s="57">
        <v>1.4059774978326223</v>
      </c>
      <c r="BX77" s="57">
        <v>12.552944607600146</v>
      </c>
      <c r="BY77" s="57">
        <v>-9.1526708843883924</v>
      </c>
      <c r="BZ77" s="57">
        <v>-10.467856323484181</v>
      </c>
      <c r="CA77" s="57">
        <v>-27.052193996208864</v>
      </c>
      <c r="CB77" s="57">
        <v>-19.148654172961919</v>
      </c>
      <c r="CC77" s="57">
        <v>-15.285594324085272</v>
      </c>
      <c r="CD77" s="57">
        <v>0.51365928403788175</v>
      </c>
      <c r="CE77" s="57">
        <v>-5.4574697004836414</v>
      </c>
      <c r="CF77" s="57">
        <v>-3.8098231651978121</v>
      </c>
      <c r="CG77" s="57">
        <v>-13.563509975376409</v>
      </c>
      <c r="CH77" s="57">
        <v>23.317211855755705</v>
      </c>
      <c r="CI77" s="57">
        <v>-12.273550559810431</v>
      </c>
      <c r="CJ77" s="57">
        <v>-8.3507406474851447</v>
      </c>
      <c r="CK77" s="57">
        <v>-6.081105011594989</v>
      </c>
      <c r="CL77" s="57">
        <v>-1.043120871258707</v>
      </c>
      <c r="CM77" s="57">
        <v>-4.2532641366457513</v>
      </c>
      <c r="CN77" s="57">
        <v>2.0912488319100087</v>
      </c>
      <c r="CO77" s="57">
        <v>-1.4476314150975056</v>
      </c>
      <c r="CP77" s="57">
        <v>-19.619922359228703</v>
      </c>
      <c r="CQ77" s="57">
        <v>-12.178210918737731</v>
      </c>
      <c r="CR77" s="57">
        <v>-6.1397367553902793</v>
      </c>
      <c r="CS77" s="57">
        <v>12.058428756029471</v>
      </c>
      <c r="CT77" s="57">
        <v>2.9015522378196934</v>
      </c>
      <c r="CU77" s="57">
        <v>19.469328587184997</v>
      </c>
      <c r="CV77" s="57">
        <v>-6.003565586425319</v>
      </c>
      <c r="CW77" s="57">
        <v>26.215893223184917</v>
      </c>
      <c r="CX77" s="57">
        <v>-7.006096664862671</v>
      </c>
      <c r="CY77" s="57">
        <v>1.5072667136649454</v>
      </c>
      <c r="CZ77" s="57">
        <v>-0.62515578136922434</v>
      </c>
      <c r="DA77" s="57">
        <v>9.9067724592809991</v>
      </c>
      <c r="DB77" s="57">
        <v>5.0958960504717821</v>
      </c>
      <c r="DC77" s="57">
        <v>7.5578203518356757</v>
      </c>
      <c r="DD77" s="57">
        <v>-4.5284972399835643</v>
      </c>
      <c r="DE77" s="57">
        <v>-2.3287343775110991</v>
      </c>
      <c r="DF77" s="57">
        <v>-0.20382560944149919</v>
      </c>
      <c r="DG77" s="57">
        <v>3.6822696777087272</v>
      </c>
      <c r="DH77" s="57">
        <v>3.6822696777086827</v>
      </c>
      <c r="DI77" s="57">
        <v>3.8165028457914696</v>
      </c>
      <c r="DJ77" s="57">
        <v>3.0391251665712327</v>
      </c>
      <c r="DK77" s="57">
        <v>2.1008284299895319</v>
      </c>
      <c r="DL77" s="57">
        <v>4.6678976694670249</v>
      </c>
      <c r="DM77" s="57">
        <v>5.8820749346479406</v>
      </c>
      <c r="DN77" s="57">
        <v>3.337590548981284</v>
      </c>
      <c r="DO77" s="57">
        <v>2.1337952022945306</v>
      </c>
      <c r="DP77" s="57">
        <v>-0.4400977995109967</v>
      </c>
      <c r="DQ77" s="57">
        <v>3.4015223596574717</v>
      </c>
      <c r="DR77" s="57">
        <v>-2.8671188364296829</v>
      </c>
      <c r="DS77" s="57">
        <v>0.79993173833965425</v>
      </c>
      <c r="DT77" s="57">
        <v>3.0406724253710715</v>
      </c>
      <c r="DU77" s="57">
        <v>5.7496581825940529</v>
      </c>
      <c r="DV77" s="57">
        <v>4.1248250525580898</v>
      </c>
      <c r="DW77" s="57">
        <v>0.43667501400481701</v>
      </c>
      <c r="DX77" s="57">
        <v>12.852560047748884</v>
      </c>
      <c r="DY77" s="57">
        <v>-6.5335774574554195</v>
      </c>
      <c r="DZ77" s="57">
        <v>-7.63014618871245</v>
      </c>
      <c r="EA77" s="57">
        <v>-16.033185435942343</v>
      </c>
      <c r="EB77" s="57">
        <v>-13.066113926065581</v>
      </c>
      <c r="EC77" s="57">
        <v>-15.799686371125542</v>
      </c>
      <c r="ED77" s="57">
        <v>-1.3183205978702706</v>
      </c>
      <c r="EE77" s="57">
        <v>-7.133868940015164</v>
      </c>
      <c r="EF77" s="57">
        <v>-2.0539896286223436</v>
      </c>
      <c r="EG77" s="57">
        <v>-7.651136237741496</v>
      </c>
      <c r="EH77" s="57">
        <v>2.7035311639068471</v>
      </c>
      <c r="EI77" s="57">
        <v>-13.681618348975244</v>
      </c>
      <c r="EJ77" s="57">
        <v>-4.1725819142717562</v>
      </c>
      <c r="EK77" s="57">
        <v>-2.4986560694650772</v>
      </c>
      <c r="EL77" s="57">
        <v>-2.4146979232743782</v>
      </c>
      <c r="EM77" s="57">
        <v>-4.4526941165198286</v>
      </c>
      <c r="EN77" s="57">
        <v>6.699385835015037</v>
      </c>
      <c r="EO77" s="57">
        <v>5.2531344296974813</v>
      </c>
      <c r="EP77" s="57">
        <v>-3.1817901835334395</v>
      </c>
      <c r="EQ77" s="57">
        <v>-2.2635432204283989</v>
      </c>
      <c r="ER77" s="57">
        <v>-1.8940561332617123</v>
      </c>
      <c r="ES77" s="57">
        <v>14.514807662618367</v>
      </c>
      <c r="ET77" s="57">
        <v>2.3270216606576133</v>
      </c>
      <c r="EU77" s="57">
        <v>13.618104436074763</v>
      </c>
      <c r="EV77" s="57">
        <v>4.054970976438721</v>
      </c>
      <c r="EW77" s="57">
        <v>6.3307094028826283</v>
      </c>
      <c r="EX77" s="57">
        <v>-5.8009748309028613</v>
      </c>
      <c r="EY77" s="57">
        <v>7.2514917812685598</v>
      </c>
      <c r="EZ77" s="57">
        <v>4.9987755956068192</v>
      </c>
      <c r="FA77" s="57">
        <v>9.9395417834529542</v>
      </c>
      <c r="FB77" s="57">
        <v>7.3365660998890636</v>
      </c>
      <c r="FC77" s="63">
        <v>4.8801896059587699</v>
      </c>
      <c r="FD77" s="63">
        <v>-1.6719949807891503</v>
      </c>
      <c r="FE77" s="63">
        <v>-0.64985591197630399</v>
      </c>
      <c r="FF77" s="63">
        <v>0.22791473457841169</v>
      </c>
      <c r="FG77" s="63">
        <v>2.7862534477717276</v>
      </c>
      <c r="FH77" s="60">
        <v>2.7862534477717138</v>
      </c>
      <c r="FI77" s="60"/>
      <c r="FJ77" s="60">
        <v>-7.7489672955799394E-2</v>
      </c>
      <c r="FK77" s="60">
        <v>0.10708161937646217</v>
      </c>
      <c r="FL77" s="60">
        <v>-6.6113667457404681E-3</v>
      </c>
      <c r="FM77" s="60">
        <v>2.3358526940332967</v>
      </c>
      <c r="FN77" s="60">
        <v>0.30662421146193736</v>
      </c>
      <c r="FO77" s="60">
        <v>0.10568826599199189</v>
      </c>
      <c r="FP77" s="60">
        <v>2.0534110088853794E-2</v>
      </c>
      <c r="FQ77" s="60">
        <v>1.9424158192158824E-2</v>
      </c>
      <c r="FR77" s="60">
        <v>-0.33015993505702851</v>
      </c>
      <c r="FS77" s="60">
        <v>-2.2107558398524645E-3</v>
      </c>
      <c r="FT77" s="60">
        <v>-0.2240483194011342</v>
      </c>
      <c r="FU77" s="60">
        <v>0.49276637023942543</v>
      </c>
      <c r="FV77" s="60">
        <v>3.8802068387142549E-2</v>
      </c>
      <c r="FW77" s="72">
        <v>-9.26563746806635</v>
      </c>
      <c r="FX77" s="72"/>
      <c r="FY77" s="72">
        <v>-6.0690264195881092</v>
      </c>
      <c r="FZ77" s="72">
        <v>-0.86796626305500357</v>
      </c>
      <c r="GA77" s="72">
        <v>-0.23699056494231349</v>
      </c>
      <c r="GB77" s="72">
        <v>0.15325127368337285</v>
      </c>
      <c r="GC77" s="72">
        <v>-0.39262820924080111</v>
      </c>
      <c r="GD77" s="72">
        <v>-0.76197116423682842</v>
      </c>
      <c r="GE77" s="72">
        <v>-2.2355517699008322E-2</v>
      </c>
      <c r="GF77" s="72">
        <v>0.19340807799915097</v>
      </c>
      <c r="GG77" s="72">
        <v>-0.84007572955482257</v>
      </c>
      <c r="GH77" s="72">
        <v>-4.1327291344530614E-2</v>
      </c>
      <c r="GI77" s="72">
        <v>-0.34644945774999952</v>
      </c>
      <c r="GJ77" s="72">
        <v>-1.2205224680132283E-2</v>
      </c>
      <c r="GK77" s="72">
        <v>-2.1300977657328298E-2</v>
      </c>
      <c r="GL77" s="60">
        <v>4.9159434426096844</v>
      </c>
      <c r="GM77" s="60">
        <v>-1.0592780073902697</v>
      </c>
      <c r="GN77" s="60">
        <v>-0.25424096115593658</v>
      </c>
      <c r="GO77" s="60">
        <v>3.920386997922725E-3</v>
      </c>
      <c r="GP77" s="60">
        <v>3.6063448610614008</v>
      </c>
      <c r="GQ77" s="60">
        <v>3.6063448610613733</v>
      </c>
      <c r="GR77" s="60"/>
      <c r="GS77" s="60">
        <v>0.22192926438304961</v>
      </c>
      <c r="GT77" s="60">
        <v>0.13726448964650426</v>
      </c>
      <c r="GU77" s="60">
        <v>0.10587490224792258</v>
      </c>
      <c r="GV77" s="60">
        <v>2.4005629513762679</v>
      </c>
      <c r="GW77" s="60">
        <v>0.20651336626308545</v>
      </c>
      <c r="GX77" s="60">
        <v>0.10581237548273506</v>
      </c>
      <c r="GY77" s="60">
        <v>1.7144505878445185E-3</v>
      </c>
      <c r="GZ77" s="60">
        <v>2.0947469000572424E-2</v>
      </c>
      <c r="HA77" s="60">
        <v>-0.31648640624467883</v>
      </c>
      <c r="HB77" s="60">
        <v>8.8786959922649393E-3</v>
      </c>
      <c r="HC77" s="60">
        <v>0.21086254315517766</v>
      </c>
      <c r="HD77" s="60">
        <v>0.45680922518107836</v>
      </c>
      <c r="HE77" s="60">
        <v>4.5661533989549558E-2</v>
      </c>
      <c r="HF77" s="43">
        <v>-6.5925056634608872</v>
      </c>
      <c r="HG77" s="43"/>
      <c r="HH77" s="43">
        <v>-3.1459458426259506</v>
      </c>
      <c r="HI77" s="43">
        <v>-0.57811218459912261</v>
      </c>
      <c r="HJ77" s="43">
        <v>-0.25134039803623076</v>
      </c>
      <c r="HK77" s="43">
        <v>-0.38510776233245703</v>
      </c>
      <c r="HL77" s="43">
        <v>-0.56608989177090219</v>
      </c>
      <c r="HM77" s="43">
        <v>-0.40761951887186676</v>
      </c>
      <c r="HN77" s="43">
        <v>-1.2918361209292753E-2</v>
      </c>
      <c r="HO77" s="43">
        <v>3.1773186000694516E-2</v>
      </c>
      <c r="HP77" s="43">
        <v>-1.0238420321705521</v>
      </c>
      <c r="HQ77" s="43">
        <v>-2.0528150672524767E-2</v>
      </c>
      <c r="HR77" s="43">
        <v>-0.1579515742239451</v>
      </c>
      <c r="HS77" s="43">
        <v>-5.2380288110229586E-2</v>
      </c>
      <c r="HT77" s="43">
        <v>-2.2442844838506143E-2</v>
      </c>
      <c r="HU77" s="65">
        <v>15611</v>
      </c>
      <c r="HV77" s="65">
        <v>134500</v>
      </c>
      <c r="HW77" s="57">
        <v>-34.662871970870121</v>
      </c>
      <c r="HX77" s="57">
        <v>-31.170359756409603</v>
      </c>
      <c r="HY77" s="65">
        <v>60226</v>
      </c>
      <c r="HZ77" s="65">
        <v>521985</v>
      </c>
      <c r="IA77" s="57">
        <v>-9.8089133820534293</v>
      </c>
      <c r="IB77" s="57">
        <v>-18.525519258654565</v>
      </c>
    </row>
    <row r="78" spans="1:236" x14ac:dyDescent="0.25">
      <c r="A78" s="41">
        <v>2023</v>
      </c>
      <c r="B78" s="30" t="s">
        <v>170</v>
      </c>
      <c r="C78" s="57">
        <v>109.67170813532994</v>
      </c>
      <c r="D78" s="57">
        <v>88.529583917660204</v>
      </c>
      <c r="E78" s="57">
        <v>91.057594473609697</v>
      </c>
      <c r="F78" s="57">
        <v>88.431449222408261</v>
      </c>
      <c r="G78" s="57">
        <v>102.25838977301873</v>
      </c>
      <c r="H78" s="71">
        <v>102.25838977301878</v>
      </c>
      <c r="I78" s="71">
        <v>102.64345540072357</v>
      </c>
      <c r="J78" s="71">
        <v>100.97117244216082</v>
      </c>
      <c r="K78" s="71">
        <v>102.13631699743114</v>
      </c>
      <c r="L78" s="71">
        <v>115.72671685906283</v>
      </c>
      <c r="M78" s="71">
        <v>104.13925217964575</v>
      </c>
      <c r="N78" s="71">
        <v>115.96507418186981</v>
      </c>
      <c r="O78" s="71">
        <v>97.892403841396316</v>
      </c>
      <c r="P78" s="71">
        <v>93.000776732545091</v>
      </c>
      <c r="Q78" s="71">
        <v>111.25753539885042</v>
      </c>
      <c r="R78" s="71">
        <v>92.650593145065031</v>
      </c>
      <c r="S78" s="71">
        <v>83.277115121245544</v>
      </c>
      <c r="T78" s="71">
        <v>91.550335219271247</v>
      </c>
      <c r="U78" s="71">
        <v>120.9964186007565</v>
      </c>
      <c r="V78" s="71">
        <v>96.118383472026792</v>
      </c>
      <c r="W78" s="71">
        <v>104.89179733430881</v>
      </c>
      <c r="X78" s="71">
        <v>139.55079144880162</v>
      </c>
      <c r="Y78" s="59">
        <v>110.16113316794235</v>
      </c>
      <c r="Z78" s="59">
        <v>108.57198078880033</v>
      </c>
      <c r="AA78" s="59">
        <v>102.18802271386383</v>
      </c>
      <c r="AB78" s="59">
        <v>109.02837083224878</v>
      </c>
      <c r="AC78" s="59">
        <v>108.63176020168865</v>
      </c>
      <c r="AD78" s="59">
        <v>106.39614397527062</v>
      </c>
      <c r="AE78" s="59">
        <v>128.62410908105653</v>
      </c>
      <c r="AF78" s="59">
        <v>116.4856196781396</v>
      </c>
      <c r="AG78" s="59">
        <v>100.531137649353</v>
      </c>
      <c r="AH78" s="59">
        <v>213.01315830450415</v>
      </c>
      <c r="AI78" s="59">
        <v>106.5099501428197</v>
      </c>
      <c r="AJ78" s="59">
        <v>82.834251742357949</v>
      </c>
      <c r="AK78" s="59">
        <v>113.32354368255331</v>
      </c>
      <c r="AL78" s="59">
        <v>109.59732136016657</v>
      </c>
      <c r="AM78" s="59">
        <v>117.86195757671945</v>
      </c>
      <c r="AN78" s="59">
        <v>150.29801882899824</v>
      </c>
      <c r="AO78" s="59">
        <v>150.26590722802567</v>
      </c>
      <c r="AP78" s="59">
        <v>139.97036196712892</v>
      </c>
      <c r="AQ78" s="59">
        <v>148.53486555858183</v>
      </c>
      <c r="AR78" s="59">
        <v>153.78031551824211</v>
      </c>
      <c r="AS78" s="59">
        <v>162.86388415257088</v>
      </c>
      <c r="AT78" s="59">
        <v>148.70578322707948</v>
      </c>
      <c r="AU78" s="59">
        <v>150.52994426897376</v>
      </c>
      <c r="AV78" s="59">
        <v>137.18551954788239</v>
      </c>
      <c r="AW78" s="59">
        <v>180.49645908616876</v>
      </c>
      <c r="AX78" s="59">
        <v>138.7523647073686</v>
      </c>
      <c r="AY78" s="59">
        <v>109.23498549530241</v>
      </c>
      <c r="AZ78" s="59">
        <v>128.68253288702897</v>
      </c>
      <c r="BA78" s="59">
        <v>149.19691814840726</v>
      </c>
      <c r="BB78" s="59">
        <v>164.1278588688015</v>
      </c>
      <c r="BC78" s="57">
        <v>7.2395447758432541</v>
      </c>
      <c r="BD78" s="57">
        <v>-8.2328021013871595</v>
      </c>
      <c r="BE78" s="57">
        <v>-6.5608108727876591</v>
      </c>
      <c r="BF78" s="57">
        <v>5.0392542633918902</v>
      </c>
      <c r="BG78" s="57">
        <v>2.36008350259862</v>
      </c>
      <c r="BH78" s="57">
        <v>2.36008350259862</v>
      </c>
      <c r="BI78" s="57">
        <v>2.3789336025137109</v>
      </c>
      <c r="BJ78" s="57">
        <v>-1.4123266867611894</v>
      </c>
      <c r="BK78" s="57">
        <v>1.5943479412807937</v>
      </c>
      <c r="BL78" s="57">
        <v>-0.76672526831349508</v>
      </c>
      <c r="BM78" s="57">
        <v>4.3909464219898942</v>
      </c>
      <c r="BN78" s="57">
        <v>5.9632432432432436</v>
      </c>
      <c r="BO78" s="57">
        <v>2.2648834072567903</v>
      </c>
      <c r="BP78" s="57">
        <v>-1.8579234972677439</v>
      </c>
      <c r="BQ78" s="57">
        <v>4.5861887190300488</v>
      </c>
      <c r="BR78" s="57">
        <v>-1.3384911869726679</v>
      </c>
      <c r="BS78" s="57">
        <v>-2.3084105907533292</v>
      </c>
      <c r="BT78" s="57">
        <v>-1.6741409733830759</v>
      </c>
      <c r="BU78" s="57">
        <v>5.6111267169927315</v>
      </c>
      <c r="BV78" s="57">
        <v>2.977250881053406</v>
      </c>
      <c r="BW78" s="57">
        <v>2.069693297953723</v>
      </c>
      <c r="BX78" s="57">
        <v>12.763417136311084</v>
      </c>
      <c r="BY78" s="57">
        <v>-10.844781040648677</v>
      </c>
      <c r="BZ78" s="57">
        <v>-13.271871507353373</v>
      </c>
      <c r="CA78" s="57">
        <v>-27.994837341888747</v>
      </c>
      <c r="CB78" s="57">
        <v>-21.267426843263635</v>
      </c>
      <c r="CC78" s="57">
        <v>-8.7536837438155217</v>
      </c>
      <c r="CD78" s="57">
        <v>-5.1501646131862477</v>
      </c>
      <c r="CE78" s="57">
        <v>-9.4240030494648579</v>
      </c>
      <c r="CF78" s="57">
        <v>-0.64155736876114755</v>
      </c>
      <c r="CG78" s="57">
        <v>-12.81730875595003</v>
      </c>
      <c r="CH78" s="57">
        <v>17.573516311863237</v>
      </c>
      <c r="CI78" s="57">
        <v>-12.930901271079097</v>
      </c>
      <c r="CJ78" s="57">
        <v>-14.996460511436471</v>
      </c>
      <c r="CK78" s="57">
        <v>-12.0260327332687</v>
      </c>
      <c r="CL78" s="57">
        <v>-2.9902340989699905</v>
      </c>
      <c r="CM78" s="57">
        <v>3.3278786082709511</v>
      </c>
      <c r="CN78" s="57">
        <v>-0.8481941880464916</v>
      </c>
      <c r="CO78" s="57">
        <v>-5.4698869414606772</v>
      </c>
      <c r="CP78" s="57">
        <v>-22.534343057254269</v>
      </c>
      <c r="CQ78" s="57">
        <v>-15.197162790470331</v>
      </c>
      <c r="CR78" s="57">
        <v>-0.98244868811262487</v>
      </c>
      <c r="CS78" s="57">
        <v>5.3626918799933199</v>
      </c>
      <c r="CT78" s="57">
        <v>-2.3586728307417815</v>
      </c>
      <c r="CU78" s="57">
        <v>22.753400542074132</v>
      </c>
      <c r="CV78" s="57">
        <v>-6.06005491813203</v>
      </c>
      <c r="CW78" s="57">
        <v>20.475855414890297</v>
      </c>
      <c r="CX78" s="57">
        <v>-8.2085963407136031</v>
      </c>
      <c r="CY78" s="57">
        <v>-6.9695901734096015</v>
      </c>
      <c r="CZ78" s="57">
        <v>-6.9311145940027181</v>
      </c>
      <c r="DA78" s="57">
        <v>7.2800291588863031</v>
      </c>
      <c r="DB78" s="57">
        <v>13.175369037919694</v>
      </c>
      <c r="DC78" s="57">
        <v>7.5253831593639742</v>
      </c>
      <c r="DD78" s="57">
        <v>-4.905975588261513</v>
      </c>
      <c r="DE78" s="57">
        <v>-2.7620151248290981</v>
      </c>
      <c r="DF78" s="57">
        <v>0.31743909267165638</v>
      </c>
      <c r="DG78" s="57">
        <v>3.5475472250536821</v>
      </c>
      <c r="DH78" s="57">
        <v>3.5475472250536599</v>
      </c>
      <c r="DI78" s="57">
        <v>3.6699010834140733</v>
      </c>
      <c r="DJ78" s="57">
        <v>2.5822921764960149</v>
      </c>
      <c r="DK78" s="57">
        <v>2.0494684344487313</v>
      </c>
      <c r="DL78" s="57">
        <v>4.1012124925361881</v>
      </c>
      <c r="DM78" s="57">
        <v>5.7310721610090321</v>
      </c>
      <c r="DN78" s="57">
        <v>3.6091765853047741</v>
      </c>
      <c r="DO78" s="57">
        <v>2.147017221298575</v>
      </c>
      <c r="DP78" s="57">
        <v>-0.58273776800440436</v>
      </c>
      <c r="DQ78" s="57">
        <v>3.5216159888847409</v>
      </c>
      <c r="DR78" s="57">
        <v>-2.7147553525012413</v>
      </c>
      <c r="DS78" s="57">
        <v>0.48299762739603125</v>
      </c>
      <c r="DT78" s="57">
        <v>2.5425282364919255</v>
      </c>
      <c r="DU78" s="57">
        <v>5.7355418624993826</v>
      </c>
      <c r="DV78" s="57">
        <v>4.0076183495471485</v>
      </c>
      <c r="DW78" s="57">
        <v>0.59593579013443865</v>
      </c>
      <c r="DX78" s="57">
        <v>12.843521185969031</v>
      </c>
      <c r="DY78" s="57">
        <v>-6.9833807517945985</v>
      </c>
      <c r="DZ78" s="57">
        <v>-8.2218600487634745</v>
      </c>
      <c r="EA78" s="57">
        <v>-17.389218430005105</v>
      </c>
      <c r="EB78" s="57">
        <v>-13.878355375300188</v>
      </c>
      <c r="EC78" s="57">
        <v>-15.163636918139767</v>
      </c>
      <c r="ED78" s="57">
        <v>-1.7158659612099836</v>
      </c>
      <c r="EE78" s="57">
        <v>-7.3580684845618975</v>
      </c>
      <c r="EF78" s="57">
        <v>-1.9096869285365248</v>
      </c>
      <c r="EG78" s="57">
        <v>-8.1451702358805171</v>
      </c>
      <c r="EH78" s="57">
        <v>3.9976924138211523</v>
      </c>
      <c r="EI78" s="57">
        <v>-13.605863412926922</v>
      </c>
      <c r="EJ78" s="57">
        <v>-5.278624000851817</v>
      </c>
      <c r="EK78" s="57">
        <v>-3.5949214735231272</v>
      </c>
      <c r="EL78" s="57">
        <v>-2.4703918620415211</v>
      </c>
      <c r="EM78" s="57">
        <v>-3.6590762937353083</v>
      </c>
      <c r="EN78" s="57">
        <v>5.8735178874356198</v>
      </c>
      <c r="EO78" s="57">
        <v>4.0677810460960639</v>
      </c>
      <c r="EP78" s="57">
        <v>-5.4999019530201698</v>
      </c>
      <c r="EQ78" s="57">
        <v>-3.6109526641170731</v>
      </c>
      <c r="ER78" s="57">
        <v>-1.8064417886865192</v>
      </c>
      <c r="ES78" s="57">
        <v>13.507127415824804</v>
      </c>
      <c r="ET78" s="57">
        <v>1.848043064595517</v>
      </c>
      <c r="EU78" s="57">
        <v>14.569325166189252</v>
      </c>
      <c r="EV78" s="57">
        <v>3.0364412237861238</v>
      </c>
      <c r="EW78" s="57">
        <v>7.5860297870093074</v>
      </c>
      <c r="EX78" s="57">
        <v>-6.0528598685917423</v>
      </c>
      <c r="EY78" s="57">
        <v>5.7295620346334619</v>
      </c>
      <c r="EZ78" s="57">
        <v>3.5829629523169038</v>
      </c>
      <c r="FA78" s="57">
        <v>9.6709811672215373</v>
      </c>
      <c r="FB78" s="57">
        <v>7.957338371658973</v>
      </c>
      <c r="FC78" s="63">
        <v>4.8101506624621235</v>
      </c>
      <c r="FD78" s="63">
        <v>-1.9211319043844641</v>
      </c>
      <c r="FE78" s="63">
        <v>-0.81452258229764252</v>
      </c>
      <c r="FF78" s="63">
        <v>0.12890546597514005</v>
      </c>
      <c r="FG78" s="63">
        <v>2.203401641755157</v>
      </c>
      <c r="FH78" s="60">
        <v>2.2034016417551352</v>
      </c>
      <c r="FI78" s="60"/>
      <c r="FJ78" s="60">
        <v>-0.17822698215844268</v>
      </c>
      <c r="FK78" s="60">
        <v>8.4759603311580459E-2</v>
      </c>
      <c r="FL78" s="60">
        <v>-2.7523463111083189E-2</v>
      </c>
      <c r="FM78" s="60">
        <v>1.7460796861267185</v>
      </c>
      <c r="FN78" s="60">
        <v>0.53090888023684424</v>
      </c>
      <c r="FO78" s="60">
        <v>0.12328142559415743</v>
      </c>
      <c r="FP78" s="60">
        <v>-5.2265641059585722E-3</v>
      </c>
      <c r="FQ78" s="60">
        <v>2.3106914994764104E-2</v>
      </c>
      <c r="FR78" s="60">
        <v>-0.28902664392840177</v>
      </c>
      <c r="FS78" s="60">
        <v>-3.5942225882291609E-2</v>
      </c>
      <c r="FT78" s="60">
        <v>-0.258862964865609</v>
      </c>
      <c r="FU78" s="60">
        <v>0.45897439087881381</v>
      </c>
      <c r="FV78" s="60">
        <v>3.1099584664044232E-2</v>
      </c>
      <c r="FW78" s="72">
        <v>-11.017147023913319</v>
      </c>
      <c r="FX78" s="72"/>
      <c r="FY78" s="72">
        <v>-6.0398170971255754</v>
      </c>
      <c r="FZ78" s="72">
        <v>-0.88915445386927061</v>
      </c>
      <c r="GA78" s="72">
        <v>-0.12188824724044212</v>
      </c>
      <c r="GB78" s="72">
        <v>-1.5364415079159668</v>
      </c>
      <c r="GC78" s="72">
        <v>-0.56289898619300349</v>
      </c>
      <c r="GD78" s="72">
        <v>-0.17895516505865827</v>
      </c>
      <c r="GE78" s="72">
        <v>-1.9658680103590662E-2</v>
      </c>
      <c r="GF78" s="72">
        <v>0.15029909455480772</v>
      </c>
      <c r="GG78" s="72">
        <v>-1.0180517628743484</v>
      </c>
      <c r="GH78" s="72">
        <v>-9.6302417367597301E-2</v>
      </c>
      <c r="GI78" s="72">
        <v>-0.65680606794673724</v>
      </c>
      <c r="GJ78" s="72">
        <v>-5.8293927944966066E-2</v>
      </c>
      <c r="GK78" s="72">
        <v>1.0822195172031941E-2</v>
      </c>
      <c r="GL78" s="60">
        <v>4.8974023291277549</v>
      </c>
      <c r="GM78" s="60">
        <v>-1.1548287523920957</v>
      </c>
      <c r="GN78" s="60">
        <v>-0.31126557569390534</v>
      </c>
      <c r="GO78" s="60">
        <v>1.7634097834404387E-2</v>
      </c>
      <c r="GP78" s="60">
        <v>3.4489420988761581</v>
      </c>
      <c r="GQ78" s="60">
        <v>3.4489420988761279</v>
      </c>
      <c r="GR78" s="60"/>
      <c r="GS78" s="60">
        <v>0.18193960833706646</v>
      </c>
      <c r="GT78" s="60">
        <v>9.7857977704688112E-2</v>
      </c>
      <c r="GU78" s="60">
        <v>9.2313419387824378E-2</v>
      </c>
      <c r="GV78" s="60">
        <v>2.3317792849888104</v>
      </c>
      <c r="GW78" s="60">
        <v>0.25590048725699138</v>
      </c>
      <c r="GX78" s="60">
        <v>0.11440337145852261</v>
      </c>
      <c r="GY78" s="60">
        <v>-1.7922555465580818E-3</v>
      </c>
      <c r="GZ78" s="60">
        <v>2.1171018643716795E-2</v>
      </c>
      <c r="HA78" s="60">
        <v>-0.31294785205691794</v>
      </c>
      <c r="HB78" s="60">
        <v>4.4364171735756944E-3</v>
      </c>
      <c r="HC78" s="60">
        <v>0.16236718182174412</v>
      </c>
      <c r="HD78" s="60">
        <v>0.45718623047722884</v>
      </c>
      <c r="HE78" s="60">
        <v>4.432720922943547E-2</v>
      </c>
      <c r="HF78" s="43">
        <v>-7.0526404607744304</v>
      </c>
      <c r="HG78" s="43"/>
      <c r="HH78" s="43">
        <v>-3.4476475295428846</v>
      </c>
      <c r="HI78" s="43">
        <v>-0.61404450510979758</v>
      </c>
      <c r="HJ78" s="43">
        <v>-0.23789339761199157</v>
      </c>
      <c r="HK78" s="43">
        <v>-0.51427177314427563</v>
      </c>
      <c r="HL78" s="43">
        <v>-0.5638096373164535</v>
      </c>
      <c r="HM78" s="43">
        <v>-0.38380109809696961</v>
      </c>
      <c r="HN78" s="43">
        <v>-1.3621754073263104E-2</v>
      </c>
      <c r="HO78" s="43">
        <v>4.4135732067959371E-2</v>
      </c>
      <c r="HP78" s="43">
        <v>-1.0240801909823611</v>
      </c>
      <c r="HQ78" s="43">
        <v>-2.8409619731235621E-2</v>
      </c>
      <c r="HR78" s="43">
        <v>-0.19674835698519894</v>
      </c>
      <c r="HS78" s="43">
        <v>-5.3307626362718533E-2</v>
      </c>
      <c r="HT78" s="43">
        <v>-1.9140703885238398E-2</v>
      </c>
      <c r="HU78" s="65">
        <v>13893</v>
      </c>
      <c r="HV78" s="65">
        <v>148393</v>
      </c>
      <c r="HW78" s="57">
        <v>-38.542864726178891</v>
      </c>
      <c r="HX78" s="57">
        <v>-31.934812123880818</v>
      </c>
      <c r="HY78" s="65">
        <v>56447</v>
      </c>
      <c r="HZ78" s="65">
        <v>578432</v>
      </c>
      <c r="IA78" s="57">
        <v>-0.25269482240678487</v>
      </c>
      <c r="IB78" s="57">
        <v>-17.042493291627402</v>
      </c>
    </row>
    <row r="79" spans="1:236" x14ac:dyDescent="0.25">
      <c r="A79" s="41">
        <v>2023</v>
      </c>
      <c r="B79" s="30" t="s">
        <v>171</v>
      </c>
      <c r="C79" s="57">
        <v>110.30272912329997</v>
      </c>
      <c r="D79" s="57">
        <v>90.284721420074106</v>
      </c>
      <c r="E79" s="57">
        <v>98.532488336728221</v>
      </c>
      <c r="F79" s="57">
        <v>88.72302214750367</v>
      </c>
      <c r="G79" s="57">
        <v>103.82530295323041</v>
      </c>
      <c r="H79" s="71">
        <v>103.82530295323045</v>
      </c>
      <c r="I79" s="71">
        <v>104.29806158424692</v>
      </c>
      <c r="J79" s="71">
        <v>101.09682921019836</v>
      </c>
      <c r="K79" s="71">
        <v>101.76070419012615</v>
      </c>
      <c r="L79" s="71">
        <v>116.38078530803617</v>
      </c>
      <c r="M79" s="71">
        <v>104.35649914414795</v>
      </c>
      <c r="N79" s="71">
        <v>121.32225929343838</v>
      </c>
      <c r="O79" s="71">
        <v>98.431808794283754</v>
      </c>
      <c r="P79" s="71">
        <v>93.415034089928355</v>
      </c>
      <c r="Q79" s="71">
        <v>113.61278564418897</v>
      </c>
      <c r="R79" s="71">
        <v>93.061453512181487</v>
      </c>
      <c r="S79" s="71">
        <v>85.27865489507947</v>
      </c>
      <c r="T79" s="71">
        <v>100.44613411179053</v>
      </c>
      <c r="U79" s="71">
        <v>121.71547065853321</v>
      </c>
      <c r="V79" s="71">
        <v>96.590912489194523</v>
      </c>
      <c r="W79" s="71">
        <v>104.80883880103029</v>
      </c>
      <c r="X79" s="71">
        <v>140.09444740616891</v>
      </c>
      <c r="Y79" s="59">
        <v>118.60311510216511</v>
      </c>
      <c r="Z79" s="59">
        <v>120.31253126682108</v>
      </c>
      <c r="AA79" s="59">
        <v>121.75857827533471</v>
      </c>
      <c r="AB79" s="59">
        <v>115.71517936950015</v>
      </c>
      <c r="AC79" s="59">
        <v>112.86281720203122</v>
      </c>
      <c r="AD79" s="59">
        <v>105.30200585467566</v>
      </c>
      <c r="AE79" s="59">
        <v>167.06848702471032</v>
      </c>
      <c r="AF79" s="59">
        <v>112.03793525026207</v>
      </c>
      <c r="AG79" s="59">
        <v>99.452830020091724</v>
      </c>
      <c r="AH79" s="59">
        <v>237.71989298310939</v>
      </c>
      <c r="AI79" s="59">
        <v>120.23413412079024</v>
      </c>
      <c r="AJ79" s="59">
        <v>104.09100727898277</v>
      </c>
      <c r="AK79" s="59">
        <v>149.59542634534512</v>
      </c>
      <c r="AL79" s="59">
        <v>114.48184685745539</v>
      </c>
      <c r="AM79" s="59">
        <v>120.08546690966075</v>
      </c>
      <c r="AN79" s="59">
        <v>160.7537629038093</v>
      </c>
      <c r="AO79" s="59">
        <v>164.09680007458903</v>
      </c>
      <c r="AP79" s="59">
        <v>166.73765861706275</v>
      </c>
      <c r="AQ79" s="59">
        <v>157.49206203367541</v>
      </c>
      <c r="AR79" s="59">
        <v>159.09003682081027</v>
      </c>
      <c r="AS79" s="59">
        <v>159.92197961683559</v>
      </c>
      <c r="AT79" s="59">
        <v>189.6821989922567</v>
      </c>
      <c r="AU79" s="59">
        <v>147.81300426557561</v>
      </c>
      <c r="AV79" s="59">
        <v>135.79585942256202</v>
      </c>
      <c r="AW79" s="59">
        <v>201.81797616006801</v>
      </c>
      <c r="AX79" s="59">
        <v>156.38422679623525</v>
      </c>
      <c r="AY79" s="59">
        <v>137.78143418248339</v>
      </c>
      <c r="AZ79" s="59">
        <v>170.26555121644989</v>
      </c>
      <c r="BA79" s="59">
        <v>156.70007026255635</v>
      </c>
      <c r="BB79" s="59">
        <v>167.81792308139148</v>
      </c>
      <c r="BC79" s="57">
        <v>6.7083591744989013</v>
      </c>
      <c r="BD79" s="57">
        <v>-9.7378639511499827</v>
      </c>
      <c r="BE79" s="57">
        <v>-6.005183639111344</v>
      </c>
      <c r="BF79" s="57">
        <v>7.5752569731135422</v>
      </c>
      <c r="BG79" s="57">
        <v>1.6738016878788509</v>
      </c>
      <c r="BH79" s="57">
        <v>1.6738016878788731</v>
      </c>
      <c r="BI79" s="57">
        <v>1.5771098560999341</v>
      </c>
      <c r="BJ79" s="57">
        <v>-1.6378886196406817</v>
      </c>
      <c r="BK79" s="57">
        <v>1.16361209719551</v>
      </c>
      <c r="BL79" s="57">
        <v>-0.26133635362836083</v>
      </c>
      <c r="BM79" s="57">
        <v>3.4333046777418552</v>
      </c>
      <c r="BN79" s="57">
        <v>4.8121345925834946</v>
      </c>
      <c r="BO79" s="57">
        <v>3.0769132051110315</v>
      </c>
      <c r="BP79" s="57">
        <v>-2.2751895991332649</v>
      </c>
      <c r="BQ79" s="57">
        <v>7.4801061007957692</v>
      </c>
      <c r="BR79" s="57">
        <v>-1.1646917093253828</v>
      </c>
      <c r="BS79" s="57">
        <v>-3.3720400639214776</v>
      </c>
      <c r="BT79" s="57">
        <v>-3.9736468192045127</v>
      </c>
      <c r="BU79" s="57">
        <v>5.8327348573069093</v>
      </c>
      <c r="BV79" s="57">
        <v>2.4306392479161998</v>
      </c>
      <c r="BW79" s="57">
        <v>1.7531651072464571</v>
      </c>
      <c r="BX79" s="57">
        <v>12.078912136850484</v>
      </c>
      <c r="BY79" s="57">
        <v>-3.0125865151782505</v>
      </c>
      <c r="BZ79" s="57">
        <v>-3.1796539212730401</v>
      </c>
      <c r="CA79" s="57">
        <v>-3.5124256564590284</v>
      </c>
      <c r="CB79" s="57">
        <v>-14.185865357932348</v>
      </c>
      <c r="CC79" s="57">
        <v>-1.4601046084953273</v>
      </c>
      <c r="CD79" s="57">
        <v>-2.4072177611232481</v>
      </c>
      <c r="CE79" s="57">
        <v>-2.5118798344279658</v>
      </c>
      <c r="CF79" s="57">
        <v>-2.2077352286049234</v>
      </c>
      <c r="CG79" s="57">
        <v>-14.338201946391072</v>
      </c>
      <c r="CH79" s="57">
        <v>25.117794330620292</v>
      </c>
      <c r="CI79" s="57">
        <v>-6.6220933798072368</v>
      </c>
      <c r="CJ79" s="57">
        <v>-5.6762817311002305</v>
      </c>
      <c r="CK79" s="57">
        <v>-0.17343798751079387</v>
      </c>
      <c r="CL79" s="57">
        <v>-0.64947841543265827</v>
      </c>
      <c r="CM79" s="57">
        <v>-5.2157193820372321</v>
      </c>
      <c r="CN79" s="57">
        <v>6.6915032849165001</v>
      </c>
      <c r="CO79" s="57">
        <v>3.7946708791473549</v>
      </c>
      <c r="CP79" s="57">
        <v>1.8024642576555339</v>
      </c>
      <c r="CQ79" s="57">
        <v>-8.6310887831453584</v>
      </c>
      <c r="CR79" s="57">
        <v>4.8589817314933281</v>
      </c>
      <c r="CS79" s="57">
        <v>6.9971316332579248</v>
      </c>
      <c r="CT79" s="57">
        <v>3.4465486310108151</v>
      </c>
      <c r="CU79" s="57">
        <v>21.659855265785755</v>
      </c>
      <c r="CV79" s="57">
        <v>-8.5342856657915522</v>
      </c>
      <c r="CW79" s="57">
        <v>27.048843855733296</v>
      </c>
      <c r="CX79" s="57">
        <v>-2.1270119265878629</v>
      </c>
      <c r="CY79" s="57">
        <v>2.7303039418401953</v>
      </c>
      <c r="CZ79" s="57">
        <v>5.4341197624947046</v>
      </c>
      <c r="DA79" s="57">
        <v>9.5257655024805423</v>
      </c>
      <c r="DB79" s="57">
        <v>3.2997079147699671</v>
      </c>
      <c r="DC79" s="57">
        <v>7.4490799761454118</v>
      </c>
      <c r="DD79" s="57">
        <v>-5.3677076168802351</v>
      </c>
      <c r="DE79" s="57">
        <v>-3.0837514703530799</v>
      </c>
      <c r="DF79" s="57">
        <v>0.96158373557777566</v>
      </c>
      <c r="DG79" s="57">
        <v>3.3707992623435379</v>
      </c>
      <c r="DH79" s="57">
        <v>3.3707992623435157</v>
      </c>
      <c r="DI79" s="57">
        <v>3.4719975216305654</v>
      </c>
      <c r="DJ79" s="57">
        <v>2.1882428599527826</v>
      </c>
      <c r="DK79" s="57">
        <v>1.967866435070964</v>
      </c>
      <c r="DL79" s="57">
        <v>3.6890629168954137</v>
      </c>
      <c r="DM79" s="57">
        <v>5.5176020785163926</v>
      </c>
      <c r="DN79" s="57">
        <v>3.7278049252503775</v>
      </c>
      <c r="DO79" s="57">
        <v>2.2320296837324838</v>
      </c>
      <c r="DP79" s="57">
        <v>-0.73867039329208461</v>
      </c>
      <c r="DQ79" s="57">
        <v>3.8838722206039566</v>
      </c>
      <c r="DR79" s="57">
        <v>-2.5739181983693737</v>
      </c>
      <c r="DS79" s="57">
        <v>0.11490717567474995</v>
      </c>
      <c r="DT79" s="57">
        <v>1.851141124428568</v>
      </c>
      <c r="DU79" s="57">
        <v>5.7445612039448868</v>
      </c>
      <c r="DV79" s="57">
        <v>3.8601187510266532</v>
      </c>
      <c r="DW79" s="57">
        <v>0.6989835293010449</v>
      </c>
      <c r="DX79" s="57">
        <v>12.772489105621787</v>
      </c>
      <c r="DY79" s="57">
        <v>-6.611739819649709</v>
      </c>
      <c r="DZ79" s="57">
        <v>-7.7464207374184246</v>
      </c>
      <c r="EA79" s="57">
        <v>-16.118496141503226</v>
      </c>
      <c r="EB79" s="57">
        <v>-13.905402638916586</v>
      </c>
      <c r="EC79" s="57">
        <v>-14.068646632175819</v>
      </c>
      <c r="ED79" s="57">
        <v>-1.7785989371634336</v>
      </c>
      <c r="EE79" s="57">
        <v>-6.8460207753261564</v>
      </c>
      <c r="EF79" s="57">
        <v>-1.9367425458405862</v>
      </c>
      <c r="EG79" s="57">
        <v>-8.689081896972418</v>
      </c>
      <c r="EH79" s="57">
        <v>5.7641012496180144</v>
      </c>
      <c r="EI79" s="57">
        <v>-12.935296784394367</v>
      </c>
      <c r="EJ79" s="57">
        <v>-5.3198681492437778</v>
      </c>
      <c r="EK79" s="57">
        <v>-3.1909935466029715</v>
      </c>
      <c r="EL79" s="57">
        <v>-2.3068128940386567</v>
      </c>
      <c r="EM79" s="57">
        <v>-3.8174845976274963</v>
      </c>
      <c r="EN79" s="57">
        <v>5.9537574140629212</v>
      </c>
      <c r="EO79" s="57">
        <v>4.0407288298389243</v>
      </c>
      <c r="EP79" s="57">
        <v>-4.7846785470280206</v>
      </c>
      <c r="EQ79" s="57">
        <v>-4.0777727103356698</v>
      </c>
      <c r="ER79" s="57">
        <v>-1.2343436874308611</v>
      </c>
      <c r="ES79" s="57">
        <v>12.880739916811157</v>
      </c>
      <c r="ET79" s="57">
        <v>2.0232152534812142</v>
      </c>
      <c r="EU79" s="57">
        <v>15.232415465997562</v>
      </c>
      <c r="EV79" s="57">
        <v>1.9619328338962516</v>
      </c>
      <c r="EW79" s="57">
        <v>9.2598858779316728</v>
      </c>
      <c r="EX79" s="57">
        <v>-5.6619410450957535</v>
      </c>
      <c r="EY79" s="57">
        <v>5.4028651899010516</v>
      </c>
      <c r="EZ79" s="57">
        <v>3.8083180748653245</v>
      </c>
      <c r="FA79" s="57">
        <v>9.6573151523341885</v>
      </c>
      <c r="FB79" s="57">
        <v>7.4616452498639463</v>
      </c>
      <c r="FC79" s="63">
        <v>4.447890062227593</v>
      </c>
      <c r="FD79" s="63">
        <v>-2.369485970902462</v>
      </c>
      <c r="FE79" s="63">
        <v>-0.84734289416048414</v>
      </c>
      <c r="FF79" s="63">
        <v>0.18106046371735157</v>
      </c>
      <c r="FG79" s="63">
        <v>1.4121216608819984</v>
      </c>
      <c r="FH79" s="60">
        <v>1.412121660882014</v>
      </c>
      <c r="FI79" s="60"/>
      <c r="FJ79" s="60">
        <v>-0.20381396167725718</v>
      </c>
      <c r="FK79" s="60">
        <v>5.7471535627477852E-2</v>
      </c>
      <c r="FL79" s="60">
        <v>-6.5514594193270791E-3</v>
      </c>
      <c r="FM79" s="60">
        <v>1.3623069756388488</v>
      </c>
      <c r="FN79" s="60">
        <v>0.46810752306062287</v>
      </c>
      <c r="FO79" s="60">
        <v>0.17865076764769341</v>
      </c>
      <c r="FP79" s="60">
        <v>-5.9254116843116848E-3</v>
      </c>
      <c r="FQ79" s="60">
        <v>3.1243079790006976E-2</v>
      </c>
      <c r="FR79" s="60">
        <v>-0.26261993185185234</v>
      </c>
      <c r="FS79" s="60">
        <v>-5.2787663572119579E-2</v>
      </c>
      <c r="FT79" s="60">
        <v>-0.5991353664507596</v>
      </c>
      <c r="FU79" s="60">
        <v>0.42404759069780468</v>
      </c>
      <c r="FV79" s="60">
        <v>2.1127983075186849E-2</v>
      </c>
      <c r="FW79" s="72">
        <v>-3.4304745587525147</v>
      </c>
      <c r="FX79" s="72"/>
      <c r="FY79" s="72">
        <v>-1.0682741133810765</v>
      </c>
      <c r="FZ79" s="72">
        <v>-0.5811026491897574</v>
      </c>
      <c r="GA79" s="72">
        <v>-1.2626123494023055E-2</v>
      </c>
      <c r="GB79" s="72">
        <v>-0.67958559885183822</v>
      </c>
      <c r="GC79" s="72">
        <v>-0.11064064152781762</v>
      </c>
      <c r="GD79" s="72">
        <v>-0.46188246901406882</v>
      </c>
      <c r="GE79" s="72">
        <v>-2.2414638314370409E-2</v>
      </c>
      <c r="GF79" s="72">
        <v>0.22409926226760174</v>
      </c>
      <c r="GG79" s="72">
        <v>-0.575365364077699</v>
      </c>
      <c r="GH79" s="72">
        <v>-4.4678394060250134E-2</v>
      </c>
      <c r="GI79" s="72">
        <v>-4.9030228826431752E-2</v>
      </c>
      <c r="GJ79" s="72">
        <v>-2.0635719010087428E-2</v>
      </c>
      <c r="GK79" s="72">
        <v>-2.8337881272696493E-2</v>
      </c>
      <c r="GL79" s="60">
        <v>4.8495654438465756</v>
      </c>
      <c r="GM79" s="60">
        <v>-1.2742478209163115</v>
      </c>
      <c r="GN79" s="60">
        <v>-0.36204719908258087</v>
      </c>
      <c r="GO79" s="60">
        <v>3.2976716631712318E-2</v>
      </c>
      <c r="GP79" s="60">
        <v>3.2462471404793951</v>
      </c>
      <c r="GQ79" s="60">
        <v>3.2462471404793569</v>
      </c>
      <c r="GR79" s="60"/>
      <c r="GS79" s="60">
        <v>0.1478729363331911</v>
      </c>
      <c r="GT79" s="60">
        <v>9.3502827161119587E-2</v>
      </c>
      <c r="GU79" s="60">
        <v>8.3001578186221697E-2</v>
      </c>
      <c r="GV79" s="60">
        <v>2.2286975520173757</v>
      </c>
      <c r="GW79" s="60">
        <v>0.27588444193502321</v>
      </c>
      <c r="GX79" s="60">
        <v>0.11977249552745459</v>
      </c>
      <c r="GY79" s="60">
        <v>-2.1815062528881515E-3</v>
      </c>
      <c r="GZ79" s="60">
        <v>2.2220924157326068E-2</v>
      </c>
      <c r="HA79" s="60">
        <v>-0.30803394046584071</v>
      </c>
      <c r="HB79" s="60">
        <v>-9.530222014281568E-4</v>
      </c>
      <c r="HC79" s="60">
        <v>9.0241253517933467E-2</v>
      </c>
      <c r="HD79" s="60">
        <v>0.45397816940357677</v>
      </c>
      <c r="HE79" s="60">
        <v>4.2243431160291785E-2</v>
      </c>
      <c r="HF79" s="43">
        <v>-6.7242876394950235</v>
      </c>
      <c r="HG79" s="43"/>
      <c r="HH79" s="43">
        <v>-3.2277538401849575</v>
      </c>
      <c r="HI79" s="43">
        <v>-0.61095612270754796</v>
      </c>
      <c r="HJ79" s="43">
        <v>-0.21666402256312609</v>
      </c>
      <c r="HK79" s="43">
        <v>-0.5314429682599191</v>
      </c>
      <c r="HL79" s="43">
        <v>-0.52141397386521693</v>
      </c>
      <c r="HM79" s="43">
        <v>-0.39750347380296885</v>
      </c>
      <c r="HN79" s="43">
        <v>-1.4444288088575225E-2</v>
      </c>
      <c r="HO79" s="43">
        <v>6.0980966145154476E-2</v>
      </c>
      <c r="HP79" s="43">
        <v>-0.98200616319959455</v>
      </c>
      <c r="HQ79" s="43">
        <v>-2.9918468646327336E-2</v>
      </c>
      <c r="HR79" s="43">
        <v>-0.18307648819182087</v>
      </c>
      <c r="HS79" s="43">
        <v>-5.0504174141855256E-2</v>
      </c>
      <c r="HT79" s="43">
        <v>-1.9584621988270212E-2</v>
      </c>
      <c r="HU79" s="65">
        <v>18561</v>
      </c>
      <c r="HV79" s="65">
        <v>166954</v>
      </c>
      <c r="HW79" s="57">
        <v>-18.107213765718065</v>
      </c>
      <c r="HX79" s="57">
        <v>-30.63266315164055</v>
      </c>
      <c r="HY79" s="65">
        <v>55620</v>
      </c>
      <c r="HZ79" s="65">
        <v>634052</v>
      </c>
      <c r="IA79" s="57">
        <v>-8.9793313368353829</v>
      </c>
      <c r="IB79" s="57">
        <v>-16.392789799174544</v>
      </c>
    </row>
    <row r="80" spans="1:236" x14ac:dyDescent="0.25">
      <c r="A80" s="41">
        <v>2023</v>
      </c>
      <c r="B80" s="30" t="s">
        <v>172</v>
      </c>
      <c r="C80" s="57">
        <v>110.66899675248128</v>
      </c>
      <c r="D80" s="57">
        <v>97.077563079971</v>
      </c>
      <c r="E80" s="57">
        <v>112.10548007957431</v>
      </c>
      <c r="F80" s="57">
        <v>90.032292427341403</v>
      </c>
      <c r="G80" s="57">
        <v>107.03614554673418</v>
      </c>
      <c r="H80" s="71">
        <v>107.03614554673415</v>
      </c>
      <c r="I80" s="71">
        <v>107.76078177915778</v>
      </c>
      <c r="J80" s="71">
        <v>101.22958042086726</v>
      </c>
      <c r="K80" s="71">
        <v>101.21586777760632</v>
      </c>
      <c r="L80" s="71">
        <v>115.2621359212479</v>
      </c>
      <c r="M80" s="71">
        <v>105.90634850946894</v>
      </c>
      <c r="N80" s="71">
        <v>124.9946759423582</v>
      </c>
      <c r="O80" s="71">
        <v>98.691502486018706</v>
      </c>
      <c r="P80" s="71">
        <v>93.311469750582546</v>
      </c>
      <c r="Q80" s="71">
        <v>114.84648815365203</v>
      </c>
      <c r="R80" s="71">
        <v>93.042524994399969</v>
      </c>
      <c r="S80" s="71">
        <v>87.184631177314529</v>
      </c>
      <c r="T80" s="71">
        <v>121.42593282333063</v>
      </c>
      <c r="U80" s="71">
        <v>121.68226927074983</v>
      </c>
      <c r="V80" s="71">
        <v>100.62595141315795</v>
      </c>
      <c r="W80" s="71">
        <v>109.70258976566308</v>
      </c>
      <c r="X80" s="71">
        <v>147.30962735837952</v>
      </c>
      <c r="Y80" s="59">
        <v>140.22780849927997</v>
      </c>
      <c r="Z80" s="59">
        <v>145.65474009940266</v>
      </c>
      <c r="AA80" s="59">
        <v>108.46245817239371</v>
      </c>
      <c r="AB80" s="59">
        <v>120.00313856561004</v>
      </c>
      <c r="AC80" s="59">
        <v>117.20876912208165</v>
      </c>
      <c r="AD80" s="59">
        <v>138.17017492490115</v>
      </c>
      <c r="AE80" s="59">
        <v>200.500060662702</v>
      </c>
      <c r="AF80" s="59">
        <v>119.118458630814</v>
      </c>
      <c r="AG80" s="59">
        <v>112.50657404586759</v>
      </c>
      <c r="AH80" s="59">
        <v>337.25378998952419</v>
      </c>
      <c r="AI80" s="59">
        <v>120.32195484919983</v>
      </c>
      <c r="AJ80" s="59">
        <v>162.89432646881804</v>
      </c>
      <c r="AK80" s="59">
        <v>300.40239352877364</v>
      </c>
      <c r="AL80" s="59">
        <v>133.40011897893271</v>
      </c>
      <c r="AM80" s="59">
        <v>166.89867014619801</v>
      </c>
      <c r="AN80" s="59">
        <v>188.54081525825043</v>
      </c>
      <c r="AO80" s="59">
        <v>196.0912795405529</v>
      </c>
      <c r="AP80" s="59">
        <v>147.60620494452027</v>
      </c>
      <c r="AQ80" s="59">
        <v>162.42913815473301</v>
      </c>
      <c r="AR80" s="59">
        <v>164.74412171930902</v>
      </c>
      <c r="AS80" s="59">
        <v>206.87173595165723</v>
      </c>
      <c r="AT80" s="59">
        <v>228.7253578065351</v>
      </c>
      <c r="AU80" s="59">
        <v>159.14406330056357</v>
      </c>
      <c r="AV80" s="59">
        <v>153.16571308869769</v>
      </c>
      <c r="AW80" s="59">
        <v>279.1787390482171</v>
      </c>
      <c r="AX80" s="59">
        <v>155.76535251427831</v>
      </c>
      <c r="AY80" s="59">
        <v>216.82278228366306</v>
      </c>
      <c r="AZ80" s="59">
        <v>342.627346163879</v>
      </c>
      <c r="BA80" s="59">
        <v>183.27257161269591</v>
      </c>
      <c r="BB80" s="59">
        <v>232.62687107083173</v>
      </c>
      <c r="BC80" s="57">
        <v>5.7608724121793298</v>
      </c>
      <c r="BD80" s="57">
        <v>-10.410546394500686</v>
      </c>
      <c r="BE80" s="57">
        <v>-8.2912823925865524</v>
      </c>
      <c r="BF80" s="57">
        <v>7.7452153152750336</v>
      </c>
      <c r="BG80" s="57">
        <v>0.37098986355497132</v>
      </c>
      <c r="BH80" s="57">
        <v>0.37098986355490471</v>
      </c>
      <c r="BI80" s="57">
        <v>0.1800538708671251</v>
      </c>
      <c r="BJ80" s="57">
        <v>-2.3572453858951459</v>
      </c>
      <c r="BK80" s="57">
        <v>0.72313994484907163</v>
      </c>
      <c r="BL80" s="57">
        <v>-1.3249773267437481</v>
      </c>
      <c r="BM80" s="57">
        <v>1.9581529865884351</v>
      </c>
      <c r="BN80" s="57">
        <v>3.9719718143526261</v>
      </c>
      <c r="BO80" s="57">
        <v>3.0625743944725059</v>
      </c>
      <c r="BP80" s="57">
        <v>-1.9586507072905324</v>
      </c>
      <c r="BQ80" s="57">
        <v>6.5002600104004271</v>
      </c>
      <c r="BR80" s="57">
        <v>-1.9972601131572509</v>
      </c>
      <c r="BS80" s="57">
        <v>-6.3303624880580394</v>
      </c>
      <c r="BT80" s="57">
        <v>-5.5076261093549235</v>
      </c>
      <c r="BU80" s="57">
        <v>4.0049168125434909</v>
      </c>
      <c r="BV80" s="57">
        <v>2.5529735924662234</v>
      </c>
      <c r="BW80" s="57">
        <v>4.4589674624464504</v>
      </c>
      <c r="BX80" s="57">
        <v>14.148131388781483</v>
      </c>
      <c r="BY80" s="57">
        <v>-4.6851346812849748</v>
      </c>
      <c r="BZ80" s="57">
        <v>-4.8897395114550379</v>
      </c>
      <c r="CA80" s="57">
        <v>-14.513072274148985</v>
      </c>
      <c r="CB80" s="57">
        <v>-10.387640929679897</v>
      </c>
      <c r="CC80" s="57">
        <v>-0.73363367330810947</v>
      </c>
      <c r="CD80" s="57">
        <v>-0.32906184280531159</v>
      </c>
      <c r="CE80" s="57">
        <v>-5.6791705381724729</v>
      </c>
      <c r="CF80" s="57">
        <v>-3.6710985762947068</v>
      </c>
      <c r="CG80" s="57">
        <v>-6.9649013835932809</v>
      </c>
      <c r="CH80" s="57">
        <v>23.372519705696138</v>
      </c>
      <c r="CI80" s="57">
        <v>-6.3807724734128879</v>
      </c>
      <c r="CJ80" s="57">
        <v>-12.016513329217348</v>
      </c>
      <c r="CK80" s="57">
        <v>-3.6316435662369639</v>
      </c>
      <c r="CL80" s="57">
        <v>-1.8291823619888903</v>
      </c>
      <c r="CM80" s="57">
        <v>-7.5617029777788396</v>
      </c>
      <c r="CN80" s="57">
        <v>3.449874363250216</v>
      </c>
      <c r="CO80" s="57">
        <v>0.63312512514464014</v>
      </c>
      <c r="CP80" s="57">
        <v>-11.670595283240592</v>
      </c>
      <c r="CQ80" s="57">
        <v>-6.2733137307948379</v>
      </c>
      <c r="CR80" s="57">
        <v>3.2959598622275932</v>
      </c>
      <c r="CS80" s="57">
        <v>7.2659936437462269</v>
      </c>
      <c r="CT80" s="57">
        <v>-0.80181725619938859</v>
      </c>
      <c r="CU80" s="57">
        <v>19.736522144045153</v>
      </c>
      <c r="CV80" s="57">
        <v>-2.1215910586382614</v>
      </c>
      <c r="CW80" s="57">
        <v>22.212765810122104</v>
      </c>
      <c r="CX80" s="57">
        <v>-2.7247084560254153</v>
      </c>
      <c r="CY80" s="57">
        <v>-5.4983157380934733</v>
      </c>
      <c r="CZ80" s="57">
        <v>1.3345565661617931</v>
      </c>
      <c r="DA80" s="57">
        <v>7.5634800318281847</v>
      </c>
      <c r="DB80" s="57">
        <v>-1.1357209492964926</v>
      </c>
      <c r="DC80" s="57">
        <v>7.3032607726288612</v>
      </c>
      <c r="DD80" s="57">
        <v>-5.8407729280788416</v>
      </c>
      <c r="DE80" s="57">
        <v>-3.6237121632390124</v>
      </c>
      <c r="DF80" s="57">
        <v>1.5212402433068428</v>
      </c>
      <c r="DG80" s="57">
        <v>3.1017930464650956</v>
      </c>
      <c r="DH80" s="57">
        <v>3.1017930464650734</v>
      </c>
      <c r="DI80" s="57">
        <v>3.1752717852356227</v>
      </c>
      <c r="DJ80" s="57">
        <v>1.7969810920848817</v>
      </c>
      <c r="DK80" s="57">
        <v>1.8629743240132779</v>
      </c>
      <c r="DL80" s="57">
        <v>3.2558328954803928</v>
      </c>
      <c r="DM80" s="57">
        <v>5.2068715244100616</v>
      </c>
      <c r="DN80" s="57">
        <v>3.7504891544850594</v>
      </c>
      <c r="DO80" s="57">
        <v>2.3017761838131534</v>
      </c>
      <c r="DP80" s="57">
        <v>-0.84118131114566674</v>
      </c>
      <c r="DQ80" s="57">
        <v>4.1072776519692766</v>
      </c>
      <c r="DR80" s="57">
        <v>-2.5255228880249003</v>
      </c>
      <c r="DS80" s="57">
        <v>-0.47475274811518142</v>
      </c>
      <c r="DT80" s="57">
        <v>1.0025591847998339</v>
      </c>
      <c r="DU80" s="57">
        <v>5.5944992536508087</v>
      </c>
      <c r="DV80" s="57">
        <v>3.7441851915576585</v>
      </c>
      <c r="DW80" s="57">
        <v>1.0119406723154034</v>
      </c>
      <c r="DX80" s="57">
        <v>12.892884421445604</v>
      </c>
      <c r="DY80" s="57">
        <v>-6.4167587044620999</v>
      </c>
      <c r="DZ80" s="57">
        <v>-7.4490179416300091</v>
      </c>
      <c r="EA80" s="57">
        <v>-15.983147855002255</v>
      </c>
      <c r="EB80" s="57">
        <v>-13.622813925091537</v>
      </c>
      <c r="EC80" s="57">
        <v>-13.053771749434118</v>
      </c>
      <c r="ED80" s="57">
        <v>-1.6272556563660667</v>
      </c>
      <c r="EE80" s="57">
        <v>-6.7108125301455823</v>
      </c>
      <c r="EF80" s="57">
        <v>-2.0915090291505289</v>
      </c>
      <c r="EG80" s="57">
        <v>-8.5445734838602405</v>
      </c>
      <c r="EH80" s="57">
        <v>7.6554000077447615</v>
      </c>
      <c r="EI80" s="57">
        <v>-12.362049383069273</v>
      </c>
      <c r="EJ80" s="57">
        <v>-6.3124177062204083</v>
      </c>
      <c r="EK80" s="57">
        <v>-3.2778715199361153</v>
      </c>
      <c r="EL80" s="57">
        <v>-2.2610611772111766</v>
      </c>
      <c r="EM80" s="57">
        <v>-4.2917078162897804</v>
      </c>
      <c r="EN80" s="57">
        <v>5.688171713978929</v>
      </c>
      <c r="EO80" s="57">
        <v>3.6699788613139939</v>
      </c>
      <c r="EP80" s="57">
        <v>-5.4102806149797349</v>
      </c>
      <c r="EQ80" s="57">
        <v>-4.2654883279234497</v>
      </c>
      <c r="ER80" s="57">
        <v>-0.85942011623407755</v>
      </c>
      <c r="ES80" s="57">
        <v>12.26062917576507</v>
      </c>
      <c r="ET80" s="57">
        <v>1.6810717220204996</v>
      </c>
      <c r="EU80" s="57">
        <v>15.650438031675428</v>
      </c>
      <c r="EV80" s="57">
        <v>1.5978705363997703</v>
      </c>
      <c r="EW80" s="57">
        <v>10.685539266798694</v>
      </c>
      <c r="EX80" s="57">
        <v>-5.3954273619525761</v>
      </c>
      <c r="EY80" s="57">
        <v>3.690608048147892</v>
      </c>
      <c r="EZ80" s="57">
        <v>3.3058630307831516</v>
      </c>
      <c r="FA80" s="57">
        <v>9.4462985532583144</v>
      </c>
      <c r="FB80" s="57">
        <v>6.3134012365086978</v>
      </c>
      <c r="FC80" s="63">
        <v>3.7352182771467612</v>
      </c>
      <c r="FD80" s="63">
        <v>-2.606346772467881</v>
      </c>
      <c r="FE80" s="63">
        <v>-1.0629323587113362</v>
      </c>
      <c r="FF80" s="63">
        <v>0.18433033038184465</v>
      </c>
      <c r="FG80" s="63">
        <v>0.25026947634938868</v>
      </c>
      <c r="FH80" s="60">
        <v>0.25026947634939811</v>
      </c>
      <c r="FI80" s="60"/>
      <c r="FJ80" s="60">
        <v>-0.25370082125953414</v>
      </c>
      <c r="FK80" s="60">
        <v>4.2493581814922701E-2</v>
      </c>
      <c r="FL80" s="60">
        <v>-3.4903388901789636E-2</v>
      </c>
      <c r="FM80" s="60">
        <v>0.73476268317444426</v>
      </c>
      <c r="FN80" s="60">
        <v>0.4503572523147808</v>
      </c>
      <c r="FO80" s="60">
        <v>0.164218594223525</v>
      </c>
      <c r="FP80" s="60">
        <v>-5.4291057971357307E-3</v>
      </c>
      <c r="FQ80" s="60">
        <v>3.0506404002953076E-2</v>
      </c>
      <c r="FR80" s="60">
        <v>-0.31189152173653356</v>
      </c>
      <c r="FS80" s="60">
        <v>-9.0747318735586599E-2</v>
      </c>
      <c r="FT80" s="60">
        <v>-0.76843635020522072</v>
      </c>
      <c r="FU80" s="60">
        <v>0.26911118634959719</v>
      </c>
      <c r="FV80" s="60">
        <v>2.3928281104975371E-2</v>
      </c>
      <c r="FW80" s="72">
        <v>-4.7411237357668004</v>
      </c>
      <c r="FX80" s="72"/>
      <c r="FY80" s="72">
        <v>-2.4972940931211083</v>
      </c>
      <c r="FZ80" s="72">
        <v>-0.3329099850345017</v>
      </c>
      <c r="GA80" s="72">
        <v>-8.5168643742578529E-3</v>
      </c>
      <c r="GB80" s="72">
        <v>-0.12762490801275747</v>
      </c>
      <c r="GC80" s="72">
        <v>-0.4438295266252833</v>
      </c>
      <c r="GD80" s="72">
        <v>-0.63132822279157441</v>
      </c>
      <c r="GE80" s="72">
        <v>-9.3836312060753598E-3</v>
      </c>
      <c r="GF80" s="72">
        <v>0.24886693520419509</v>
      </c>
      <c r="GG80" s="72">
        <v>-0.45081694435029462</v>
      </c>
      <c r="GH80" s="72">
        <v>-0.12697795559355873</v>
      </c>
      <c r="GI80" s="72">
        <v>-0.24173380583461623</v>
      </c>
      <c r="GJ80" s="72">
        <v>-7.2393925776540594E-2</v>
      </c>
      <c r="GK80" s="72">
        <v>-4.7180808250425317E-2</v>
      </c>
      <c r="GL80" s="60">
        <v>4.7420973148450054</v>
      </c>
      <c r="GM80" s="60">
        <v>-1.3884350154174923</v>
      </c>
      <c r="GN80" s="60">
        <v>-0.42989612673709765</v>
      </c>
      <c r="GO80" s="60">
        <v>4.5729692075359492E-2</v>
      </c>
      <c r="GP80" s="60">
        <v>2.9694958647657748</v>
      </c>
      <c r="GQ80" s="60">
        <v>2.9694958647657543</v>
      </c>
      <c r="GR80" s="60"/>
      <c r="GS80" s="60">
        <v>0.10880891575481594</v>
      </c>
      <c r="GT80" s="60">
        <v>9.1787384150440743E-2</v>
      </c>
      <c r="GU80" s="60">
        <v>7.2470595394284576E-2</v>
      </c>
      <c r="GV80" s="60">
        <v>2.0921131298076401</v>
      </c>
      <c r="GW80" s="60">
        <v>0.29158264429594605</v>
      </c>
      <c r="GX80" s="60">
        <v>0.12318226832546507</v>
      </c>
      <c r="GY80" s="60">
        <v>-2.4726060342103156E-3</v>
      </c>
      <c r="GZ80" s="60">
        <v>1.922624505105644E-2</v>
      </c>
      <c r="HA80" s="60">
        <v>-0.31185145650416229</v>
      </c>
      <c r="HB80" s="60">
        <v>-8.0783647637402128E-3</v>
      </c>
      <c r="HC80" s="60">
        <v>1.3684262593432443E-2</v>
      </c>
      <c r="HD80" s="60">
        <v>0.43839761977763386</v>
      </c>
      <c r="HE80" s="60">
        <v>4.0645226917152666E-2</v>
      </c>
      <c r="HF80" s="43">
        <v>-6.5132978955731664</v>
      </c>
      <c r="HG80" s="43"/>
      <c r="HH80" s="43">
        <v>-3.1518169872565078</v>
      </c>
      <c r="HI80" s="43">
        <v>-0.58206003846903931</v>
      </c>
      <c r="HJ80" s="43">
        <v>-0.19617983395086452</v>
      </c>
      <c r="HK80" s="43">
        <v>-0.49432200346109367</v>
      </c>
      <c r="HL80" s="43">
        <v>-0.51359559997658555</v>
      </c>
      <c r="HM80" s="43">
        <v>-0.40750372209356622</v>
      </c>
      <c r="HN80" s="43">
        <v>-1.3933649633921024E-2</v>
      </c>
      <c r="HO80" s="43">
        <v>7.6540201854307058E-2</v>
      </c>
      <c r="HP80" s="43">
        <v>-0.92627947268789446</v>
      </c>
      <c r="HQ80" s="43">
        <v>-4.0008892821946619E-2</v>
      </c>
      <c r="HR80" s="43">
        <v>-0.18996209107431933</v>
      </c>
      <c r="HS80" s="43">
        <v>-5.1806192083815622E-2</v>
      </c>
      <c r="HT80" s="43">
        <v>-2.2369613917920198E-2</v>
      </c>
      <c r="HU80" s="65">
        <v>19872</v>
      </c>
      <c r="HV80" s="65">
        <v>186826</v>
      </c>
      <c r="HW80" s="57">
        <v>-9.3182440449028014</v>
      </c>
      <c r="HX80" s="57">
        <v>-28.853938574611092</v>
      </c>
      <c r="HY80" s="65">
        <v>62308</v>
      </c>
      <c r="HZ80" s="65">
        <v>696360</v>
      </c>
      <c r="IA80" s="57">
        <v>-3.0180397528289271</v>
      </c>
      <c r="IB80" s="57">
        <v>-15.348211865303051</v>
      </c>
    </row>
    <row r="81" spans="1:236" x14ac:dyDescent="0.25">
      <c r="A81" s="41">
        <v>2024</v>
      </c>
      <c r="B81" s="30" t="s">
        <v>160</v>
      </c>
      <c r="C81" s="57">
        <v>109.61421477217456</v>
      </c>
      <c r="D81" s="57">
        <v>83.846113743058268</v>
      </c>
      <c r="E81" s="57">
        <v>95.329747953613733</v>
      </c>
      <c r="F81" s="57">
        <v>89.313392435573775</v>
      </c>
      <c r="G81" s="57">
        <v>101.58466596227538</v>
      </c>
      <c r="H81" s="71">
        <v>101.58466596227539</v>
      </c>
      <c r="I81" s="71">
        <v>101.88312668060038</v>
      </c>
      <c r="J81" s="71">
        <v>100.14787656275726</v>
      </c>
      <c r="K81" s="71">
        <v>100.91692684327126</v>
      </c>
      <c r="L81" s="71">
        <v>114.05226023292185</v>
      </c>
      <c r="M81" s="71">
        <v>104.26882026315505</v>
      </c>
      <c r="N81" s="71">
        <v>117.80128250632971</v>
      </c>
      <c r="O81" s="71">
        <v>98.281991226079057</v>
      </c>
      <c r="P81" s="71">
        <v>92.068697678432727</v>
      </c>
      <c r="Q81" s="71">
        <v>112.60339268190103</v>
      </c>
      <c r="R81" s="71">
        <v>90.857526842882123</v>
      </c>
      <c r="S81" s="71">
        <v>87.564881423178647</v>
      </c>
      <c r="T81" s="71">
        <v>86.679433070271401</v>
      </c>
      <c r="U81" s="71">
        <v>120.26577030560304</v>
      </c>
      <c r="V81" s="71">
        <v>96.381564190536011</v>
      </c>
      <c r="W81" s="71">
        <v>112.24630769157386</v>
      </c>
      <c r="X81" s="71">
        <v>152.10434070475097</v>
      </c>
      <c r="Y81" s="59">
        <v>107.36639982097967</v>
      </c>
      <c r="Z81" s="59">
        <v>106.44605221134292</v>
      </c>
      <c r="AA81" s="59">
        <v>94.923301951821216</v>
      </c>
      <c r="AB81" s="59">
        <v>117.80393443114905</v>
      </c>
      <c r="AC81" s="59">
        <v>117.62055134539445</v>
      </c>
      <c r="AD81" s="59">
        <v>104.92934173301911</v>
      </c>
      <c r="AE81" s="59">
        <v>133.75128811582272</v>
      </c>
      <c r="AF81" s="59">
        <v>110.98957027803138</v>
      </c>
      <c r="AG81" s="59">
        <v>106.70258942971147</v>
      </c>
      <c r="AH81" s="59">
        <v>190.63468891870681</v>
      </c>
      <c r="AI81" s="59">
        <v>107.03459203074456</v>
      </c>
      <c r="AJ81" s="59">
        <v>115.37033623505788</v>
      </c>
      <c r="AK81" s="59">
        <v>93.268809959434577</v>
      </c>
      <c r="AL81" s="59">
        <v>119.08102319503627</v>
      </c>
      <c r="AM81" s="59">
        <v>97.722153367893355</v>
      </c>
      <c r="AN81" s="59">
        <v>147.84895445193206</v>
      </c>
      <c r="AO81" s="59">
        <v>147.09828084705268</v>
      </c>
      <c r="AP81" s="59">
        <v>128.89275427805498</v>
      </c>
      <c r="AQ81" s="59">
        <v>159.07132922430762</v>
      </c>
      <c r="AR81" s="59">
        <v>164.91126740256905</v>
      </c>
      <c r="AS81" s="59">
        <v>160.78363479825515</v>
      </c>
      <c r="AT81" s="59">
        <v>151.57352332311055</v>
      </c>
      <c r="AU81" s="59">
        <v>150.82394145263871</v>
      </c>
      <c r="AV81" s="59">
        <v>144.87280183268868</v>
      </c>
      <c r="AW81" s="59">
        <v>155.73422522349259</v>
      </c>
      <c r="AX81" s="59">
        <v>139.6379096963939</v>
      </c>
      <c r="AY81" s="59">
        <v>149.65452136178018</v>
      </c>
      <c r="AZ81" s="59">
        <v>106.57290232758744</v>
      </c>
      <c r="BA81" s="59">
        <v>164.88983615602007</v>
      </c>
      <c r="BB81" s="59">
        <v>135.88419148162311</v>
      </c>
      <c r="BC81" s="57">
        <v>4.0212885997156889</v>
      </c>
      <c r="BD81" s="57">
        <v>-10.036436789456859</v>
      </c>
      <c r="BE81" s="57">
        <v>-5.9627415771744126</v>
      </c>
      <c r="BF81" s="57">
        <v>8.2776883418436586</v>
      </c>
      <c r="BG81" s="57">
        <v>0.12031640306284785</v>
      </c>
      <c r="BH81" s="57">
        <v>0.12031640306289226</v>
      </c>
      <c r="BI81" s="57">
        <v>-8.1887964064419894E-2</v>
      </c>
      <c r="BJ81" s="57">
        <v>-2.7045148398958996</v>
      </c>
      <c r="BK81" s="57">
        <v>2.1903601994342159</v>
      </c>
      <c r="BL81" s="57">
        <v>-1.9454124660837513</v>
      </c>
      <c r="BM81" s="57">
        <v>1.169962982653594</v>
      </c>
      <c r="BN81" s="57">
        <v>8.1508515815085225</v>
      </c>
      <c r="BO81" s="57">
        <v>2.756199668583359</v>
      </c>
      <c r="BP81" s="57">
        <v>-0.22446689113355678</v>
      </c>
      <c r="BQ81" s="57">
        <v>4.6378322042730735</v>
      </c>
      <c r="BR81" s="57">
        <v>-1.7124629132338698</v>
      </c>
      <c r="BS81" s="57">
        <v>-2.2874465718101478</v>
      </c>
      <c r="BT81" s="57">
        <v>-9.0106265120706084</v>
      </c>
      <c r="BU81" s="57">
        <v>2.8038499067027489</v>
      </c>
      <c r="BV81" s="57">
        <v>1.6861873990100085</v>
      </c>
      <c r="BW81" s="57">
        <v>3.0252248384305291</v>
      </c>
      <c r="BX81" s="57">
        <v>11.627393373704486</v>
      </c>
      <c r="BY81" s="57">
        <v>-3.7468481251151653</v>
      </c>
      <c r="BZ81" s="57">
        <v>-4.7668021930318378</v>
      </c>
      <c r="CA81" s="57">
        <v>-6.1081342472924511</v>
      </c>
      <c r="CB81" s="57">
        <v>-19.854856454887461</v>
      </c>
      <c r="CC81" s="57">
        <v>2.7195880618815282</v>
      </c>
      <c r="CD81" s="57">
        <v>-1.4503921109636608</v>
      </c>
      <c r="CE81" s="57">
        <v>-2.8920571170978904</v>
      </c>
      <c r="CF81" s="57">
        <v>0.39831062358048896</v>
      </c>
      <c r="CG81" s="57">
        <v>-13.860363379041695</v>
      </c>
      <c r="CH81" s="57">
        <v>-2.0162137285278492</v>
      </c>
      <c r="CI81" s="57">
        <v>-5.0226770491322519</v>
      </c>
      <c r="CJ81" s="57">
        <v>-12.23427907748389</v>
      </c>
      <c r="CK81" s="57">
        <v>-14.001591394750045</v>
      </c>
      <c r="CL81" s="57">
        <v>2.2223904660999771</v>
      </c>
      <c r="CM81" s="57">
        <v>-5.1970901800508233</v>
      </c>
      <c r="CN81" s="57">
        <v>3.5415792177761585</v>
      </c>
      <c r="CO81" s="57">
        <v>-0.7483872064915964</v>
      </c>
      <c r="CP81" s="57">
        <v>-5.3838722492730025</v>
      </c>
      <c r="CQ81" s="57">
        <v>-16.983065246819816</v>
      </c>
      <c r="CR81" s="57">
        <v>4.7407994345032733</v>
      </c>
      <c r="CS81" s="57">
        <v>4.1187391325966605</v>
      </c>
      <c r="CT81" s="57">
        <v>3.555761795037693E-2</v>
      </c>
      <c r="CU81" s="57">
        <v>24.288506474321924</v>
      </c>
      <c r="CV81" s="57">
        <v>-10.421984265995176</v>
      </c>
      <c r="CW81" s="57">
        <v>-3.8099043195145454</v>
      </c>
      <c r="CX81" s="57">
        <v>-2.3240972483857814</v>
      </c>
      <c r="CY81" s="57">
        <v>-6.1074334534685697</v>
      </c>
      <c r="CZ81" s="57">
        <v>-9.7830498411324065</v>
      </c>
      <c r="DA81" s="57">
        <v>10.846563738261295</v>
      </c>
      <c r="DB81" s="57">
        <v>-0.48330005994097203</v>
      </c>
      <c r="DC81" s="57">
        <v>4.0212885997156889</v>
      </c>
      <c r="DD81" s="57">
        <v>-10.036436789456859</v>
      </c>
      <c r="DE81" s="57">
        <v>-5.9627415771744126</v>
      </c>
      <c r="DF81" s="57">
        <v>8.2776883418436586</v>
      </c>
      <c r="DG81" s="57">
        <v>0.12031640306284785</v>
      </c>
      <c r="DH81" s="57">
        <v>0.12031640306289226</v>
      </c>
      <c r="DI81" s="57">
        <v>-8.1887964064419894E-2</v>
      </c>
      <c r="DJ81" s="57">
        <v>-2.7045148398958996</v>
      </c>
      <c r="DK81" s="57">
        <v>2.1903601994342159</v>
      </c>
      <c r="DL81" s="57">
        <v>-1.9454124660837513</v>
      </c>
      <c r="DM81" s="57">
        <v>1.169962982653594</v>
      </c>
      <c r="DN81" s="57">
        <v>8.1508515815085225</v>
      </c>
      <c r="DO81" s="57">
        <v>2.756199668583359</v>
      </c>
      <c r="DP81" s="57">
        <v>-0.22446689113355678</v>
      </c>
      <c r="DQ81" s="57">
        <v>4.6378322042730735</v>
      </c>
      <c r="DR81" s="57">
        <v>-1.7124629132338698</v>
      </c>
      <c r="DS81" s="57">
        <v>-2.2874465718101478</v>
      </c>
      <c r="DT81" s="57">
        <v>-9.0106265120706084</v>
      </c>
      <c r="DU81" s="57">
        <v>2.8038499067027489</v>
      </c>
      <c r="DV81" s="57">
        <v>1.6861873990100085</v>
      </c>
      <c r="DW81" s="57">
        <v>3.0252248384305291</v>
      </c>
      <c r="DX81" s="57">
        <v>11.627393373704486</v>
      </c>
      <c r="DY81" s="57">
        <v>-3.7468481251151653</v>
      </c>
      <c r="DZ81" s="57">
        <v>-4.7668021930318378</v>
      </c>
      <c r="EA81" s="57">
        <v>-6.1081342472924511</v>
      </c>
      <c r="EB81" s="57">
        <v>-19.854856454887461</v>
      </c>
      <c r="EC81" s="57">
        <v>2.7195880618815282</v>
      </c>
      <c r="ED81" s="57">
        <v>-1.4503921109636608</v>
      </c>
      <c r="EE81" s="57">
        <v>-2.8920571170978904</v>
      </c>
      <c r="EF81" s="57">
        <v>0.39831062358048896</v>
      </c>
      <c r="EG81" s="57">
        <v>-13.860363379041695</v>
      </c>
      <c r="EH81" s="57">
        <v>-2.0162137285278492</v>
      </c>
      <c r="EI81" s="57">
        <v>-5.0226770491322519</v>
      </c>
      <c r="EJ81" s="57">
        <v>-12.23427907748389</v>
      </c>
      <c r="EK81" s="57">
        <v>-14.001591394750045</v>
      </c>
      <c r="EL81" s="57">
        <v>2.2223904660999771</v>
      </c>
      <c r="EM81" s="57">
        <v>-5.1970901800508233</v>
      </c>
      <c r="EN81" s="57">
        <v>3.5415792177761585</v>
      </c>
      <c r="EO81" s="57">
        <v>-0.7483872064915964</v>
      </c>
      <c r="EP81" s="57">
        <v>-5.3838722492730025</v>
      </c>
      <c r="EQ81" s="57">
        <v>-16.983065246819816</v>
      </c>
      <c r="ER81" s="57">
        <v>4.7407994345032733</v>
      </c>
      <c r="ES81" s="57">
        <v>4.1187391325966605</v>
      </c>
      <c r="ET81" s="57">
        <v>3.555761795037693E-2</v>
      </c>
      <c r="EU81" s="57">
        <v>24.288506474321924</v>
      </c>
      <c r="EV81" s="57">
        <v>-10.421984265995176</v>
      </c>
      <c r="EW81" s="57">
        <v>-3.8099043195145454</v>
      </c>
      <c r="EX81" s="57">
        <v>-2.3240972483857814</v>
      </c>
      <c r="EY81" s="57">
        <v>-6.1074334534685697</v>
      </c>
      <c r="EZ81" s="57">
        <v>-9.7830498411324065</v>
      </c>
      <c r="FA81" s="57">
        <v>10.846563738261295</v>
      </c>
      <c r="FB81" s="57">
        <v>-0.48330005994097203</v>
      </c>
      <c r="FC81" s="63">
        <v>2.6412210850508808</v>
      </c>
      <c r="FD81" s="63">
        <v>-2.1893019961945601</v>
      </c>
      <c r="FE81" s="63">
        <v>-0.90014189667495037</v>
      </c>
      <c r="FF81" s="63">
        <v>0.20984970412235704</v>
      </c>
      <c r="FG81" s="63">
        <v>-0.23837310369627263</v>
      </c>
      <c r="FH81" s="60">
        <v>-0.23837310369627879</v>
      </c>
      <c r="FI81" s="60"/>
      <c r="FJ81" s="60">
        <v>-0.2784905474634925</v>
      </c>
      <c r="FK81" s="60">
        <v>0.10090946493230124</v>
      </c>
      <c r="FL81" s="60">
        <v>-5.4742881417257284E-2</v>
      </c>
      <c r="FM81" s="60">
        <v>0.47315193606875711</v>
      </c>
      <c r="FN81" s="60">
        <v>0.69378920303301983</v>
      </c>
      <c r="FO81" s="60">
        <v>0.19215191438088067</v>
      </c>
      <c r="FP81" s="60">
        <v>-2.7048312009085812E-4</v>
      </c>
      <c r="FQ81" s="60">
        <v>2.1368166487176817E-2</v>
      </c>
      <c r="FR81" s="60">
        <v>-0.36927037542813929</v>
      </c>
      <c r="FS81" s="60">
        <v>-2.4652455757893672E-2</v>
      </c>
      <c r="FT81" s="60">
        <v>-1.1802964748228872</v>
      </c>
      <c r="FU81" s="60">
        <v>0.18278014277020144</v>
      </c>
      <c r="FV81" s="60">
        <v>5.1992866411448724E-3</v>
      </c>
      <c r="FW81" s="72">
        <v>-3.8759096533208832</v>
      </c>
      <c r="FX81" s="72"/>
      <c r="FY81" s="72">
        <v>-1.1569440432015012</v>
      </c>
      <c r="FZ81" s="72">
        <v>-0.97789672260725413</v>
      </c>
      <c r="GA81" s="72">
        <v>3.7142094294548678E-2</v>
      </c>
      <c r="GB81" s="72">
        <v>-0.41349941142253022</v>
      </c>
      <c r="GC81" s="72">
        <v>-9.8197027358811736E-2</v>
      </c>
      <c r="GD81" s="72">
        <v>6.804072668185128E-2</v>
      </c>
      <c r="GE81" s="72">
        <v>-2.5238699977304831E-2</v>
      </c>
      <c r="GF81" s="72">
        <v>-2.0639355958085321E-2</v>
      </c>
      <c r="GG81" s="72">
        <v>-0.49888277874792136</v>
      </c>
      <c r="GH81" s="72">
        <v>-0.13973320372860776</v>
      </c>
      <c r="GI81" s="72">
        <v>-0.67869145336943848</v>
      </c>
      <c r="GJ81" s="72">
        <v>5.4343977717266172E-2</v>
      </c>
      <c r="GK81" s="72">
        <v>-2.5713755643094235E-2</v>
      </c>
      <c r="GL81" s="60">
        <v>4.5246578615714013</v>
      </c>
      <c r="GM81" s="60">
        <v>-1.4942308087085727</v>
      </c>
      <c r="GN81" s="60">
        <v>-0.54290842737643141</v>
      </c>
      <c r="GO81" s="60">
        <v>6.8206562783355379E-2</v>
      </c>
      <c r="GP81" s="60">
        <v>2.5557251882697525</v>
      </c>
      <c r="GQ81" s="60">
        <v>2.5557251882697432</v>
      </c>
      <c r="GR81" s="60"/>
      <c r="GS81" s="60">
        <v>4.4425383997296224E-2</v>
      </c>
      <c r="GT81" s="60">
        <v>9.3631293667091192E-2</v>
      </c>
      <c r="GU81" s="60">
        <v>5.1311238868982485E-2</v>
      </c>
      <c r="GV81" s="60">
        <v>1.9558665699231017</v>
      </c>
      <c r="GW81" s="60">
        <v>0.33499670641043883</v>
      </c>
      <c r="GX81" s="60">
        <v>0.13299607345705106</v>
      </c>
      <c r="GY81" s="60">
        <v>-1.9313468317417632E-3</v>
      </c>
      <c r="GZ81" s="60">
        <v>1.9474413886729092E-2</v>
      </c>
      <c r="HA81" s="60">
        <v>-0.35366510528353806</v>
      </c>
      <c r="HB81" s="60">
        <v>-1.3551983297878772E-2</v>
      </c>
      <c r="HC81" s="60">
        <v>-0.15525669306055784</v>
      </c>
      <c r="HD81" s="60">
        <v>0.41207681449925571</v>
      </c>
      <c r="HE81" s="60">
        <v>3.5351822033514196E-2</v>
      </c>
      <c r="HF81" s="43">
        <v>-6.8664296634736433</v>
      </c>
      <c r="HG81" s="43"/>
      <c r="HH81" s="43">
        <v>-3.1307247698361804</v>
      </c>
      <c r="HI81" s="43">
        <v>-0.70739595900013297</v>
      </c>
      <c r="HJ81" s="43">
        <v>-0.18429364045481894</v>
      </c>
      <c r="HK81" s="43">
        <v>-0.52942337422799057</v>
      </c>
      <c r="HL81" s="43">
        <v>-0.56136268630009867</v>
      </c>
      <c r="HM81" s="43">
        <v>-0.44664839770908915</v>
      </c>
      <c r="HN81" s="43">
        <v>-1.6399561668305931E-2</v>
      </c>
      <c r="HO81" s="43">
        <v>7.278094120229156E-2</v>
      </c>
      <c r="HP81" s="43">
        <v>-0.9773895026324948</v>
      </c>
      <c r="HQ81" s="43">
        <v>-6.0145642339752968E-2</v>
      </c>
      <c r="HR81" s="43">
        <v>-0.27524242268107924</v>
      </c>
      <c r="HS81" s="43">
        <v>-2.2206076312368393E-2</v>
      </c>
      <c r="HT81" s="43">
        <v>-2.797857151362286E-2</v>
      </c>
      <c r="HU81" s="65">
        <v>11594</v>
      </c>
      <c r="HV81" s="65">
        <v>11594</v>
      </c>
      <c r="HW81" s="57">
        <v>-16.421568627450977</v>
      </c>
      <c r="HX81" s="57">
        <v>-16.421568627450977</v>
      </c>
      <c r="HY81" s="65">
        <v>57243</v>
      </c>
      <c r="HZ81" s="65">
        <v>57243</v>
      </c>
      <c r="IA81" s="57">
        <v>1.6135903717115818</v>
      </c>
      <c r="IB81" s="57">
        <v>1.6135903717115818</v>
      </c>
    </row>
    <row r="82" spans="1:236" x14ac:dyDescent="0.25">
      <c r="A82" s="41">
        <v>2024</v>
      </c>
      <c r="B82" s="30" t="s">
        <v>162</v>
      </c>
      <c r="C82" s="57">
        <v>109.61420744187349</v>
      </c>
      <c r="D82" s="57">
        <v>82.964367622918928</v>
      </c>
      <c r="E82" s="57">
        <v>90.031537053975413</v>
      </c>
      <c r="F82" s="57">
        <v>91.156324171954267</v>
      </c>
      <c r="G82" s="57">
        <v>100.90433577333555</v>
      </c>
      <c r="H82" s="71">
        <v>100.90433577333559</v>
      </c>
      <c r="I82" s="71">
        <v>101.09059605476733</v>
      </c>
      <c r="J82" s="71">
        <v>100.78410617864202</v>
      </c>
      <c r="K82" s="71">
        <v>101.97637470594596</v>
      </c>
      <c r="L82" s="71">
        <v>114.59165237635438</v>
      </c>
      <c r="M82" s="71">
        <v>104.47625287376347</v>
      </c>
      <c r="N82" s="71">
        <v>113.41425900948865</v>
      </c>
      <c r="O82" s="71">
        <v>98.900741161146456</v>
      </c>
      <c r="P82" s="71">
        <v>93.311469750582546</v>
      </c>
      <c r="Q82" s="71">
        <v>112.37908313472593</v>
      </c>
      <c r="R82" s="71">
        <v>90.55093810608416</v>
      </c>
      <c r="S82" s="71">
        <v>84.911918113460914</v>
      </c>
      <c r="T82" s="71">
        <v>82.045664524663394</v>
      </c>
      <c r="U82" s="71">
        <v>119.13434526422823</v>
      </c>
      <c r="V82" s="71">
        <v>95.726004946418541</v>
      </c>
      <c r="W82" s="71">
        <v>109.25516055886266</v>
      </c>
      <c r="X82" s="71">
        <v>149.6596098829414</v>
      </c>
      <c r="Y82" s="59">
        <v>104.12927008750469</v>
      </c>
      <c r="Z82" s="59">
        <v>103.29772803600603</v>
      </c>
      <c r="AA82" s="59">
        <v>97.51626327446543</v>
      </c>
      <c r="AB82" s="59">
        <v>114.04031575809583</v>
      </c>
      <c r="AC82" s="59">
        <v>118.97764614831175</v>
      </c>
      <c r="AD82" s="59">
        <v>102.23020558833112</v>
      </c>
      <c r="AE82" s="59">
        <v>128.09913714192095</v>
      </c>
      <c r="AF82" s="59">
        <v>107.41901526377944</v>
      </c>
      <c r="AG82" s="59">
        <v>101.52290375408535</v>
      </c>
      <c r="AH82" s="59">
        <v>188.48932580573137</v>
      </c>
      <c r="AI82" s="59">
        <v>103.36105397704169</v>
      </c>
      <c r="AJ82" s="59">
        <v>93.193132928529465</v>
      </c>
      <c r="AK82" s="59">
        <v>76.277997482549537</v>
      </c>
      <c r="AL82" s="59">
        <v>109.16603801036212</v>
      </c>
      <c r="AM82" s="59">
        <v>98.597696768289907</v>
      </c>
      <c r="AN82" s="59">
        <v>143.80173686951781</v>
      </c>
      <c r="AO82" s="59">
        <v>143.23475331930248</v>
      </c>
      <c r="AP82" s="59">
        <v>132.37134526481313</v>
      </c>
      <c r="AQ82" s="59">
        <v>154.16933645217316</v>
      </c>
      <c r="AR82" s="59">
        <v>166.62087762778319</v>
      </c>
      <c r="AS82" s="59">
        <v>157.38436946451804</v>
      </c>
      <c r="AT82" s="59">
        <v>143.69964562703936</v>
      </c>
      <c r="AU82" s="59">
        <v>146.07829038775779</v>
      </c>
      <c r="AV82" s="59">
        <v>137.88813141373711</v>
      </c>
      <c r="AW82" s="59">
        <v>152.76860064643526</v>
      </c>
      <c r="AX82" s="59">
        <v>134.87832888716761</v>
      </c>
      <c r="AY82" s="59">
        <v>122.53832682552168</v>
      </c>
      <c r="AZ82" s="59">
        <v>87.644177987763896</v>
      </c>
      <c r="BA82" s="59">
        <v>151.52120234881403</v>
      </c>
      <c r="BB82" s="59">
        <v>136.8902539003972</v>
      </c>
      <c r="BC82" s="57">
        <v>3.1534351332277222</v>
      </c>
      <c r="BD82" s="57">
        <v>-9.5239292145936965</v>
      </c>
      <c r="BE82" s="57">
        <v>-5.95708043233466</v>
      </c>
      <c r="BF82" s="57">
        <v>12.329861158801659</v>
      </c>
      <c r="BG82" s="57">
        <v>-0.16837098872922729</v>
      </c>
      <c r="BH82" s="57">
        <v>-0.16837098872920508</v>
      </c>
      <c r="BI82" s="57">
        <v>-0.43402952334579137</v>
      </c>
      <c r="BJ82" s="57">
        <v>-2.3013478860137826</v>
      </c>
      <c r="BK82" s="57">
        <v>1.785407813969786</v>
      </c>
      <c r="BL82" s="57">
        <v>-2.0117022593038381</v>
      </c>
      <c r="BM82" s="57">
        <v>0.97504129790668692</v>
      </c>
      <c r="BN82" s="57">
        <v>4.6963739624289902</v>
      </c>
      <c r="BO82" s="57">
        <v>3.2347222836082601</v>
      </c>
      <c r="BP82" s="57">
        <v>0.55803571428572063</v>
      </c>
      <c r="BQ82" s="57">
        <v>4.5929018789144349</v>
      </c>
      <c r="BR82" s="57">
        <v>-2.0491166450524068</v>
      </c>
      <c r="BS82" s="57">
        <v>-0.66756335075098816</v>
      </c>
      <c r="BT82" s="57">
        <v>-8.955998978961766</v>
      </c>
      <c r="BU82" s="57">
        <v>1.4158079997756756</v>
      </c>
      <c r="BV82" s="57">
        <v>2.7887320324556208</v>
      </c>
      <c r="BW82" s="57">
        <v>2.9336566564806654</v>
      </c>
      <c r="BX82" s="57">
        <v>10.898385150835633</v>
      </c>
      <c r="BY82" s="57">
        <v>-1.5922856861887213</v>
      </c>
      <c r="BZ82" s="57">
        <v>-3.5091064937991967</v>
      </c>
      <c r="CA82" s="57">
        <v>-12.674749901853467</v>
      </c>
      <c r="CB82" s="57">
        <v>-7.9607313817574905</v>
      </c>
      <c r="CC82" s="57">
        <v>2.1944866501445004</v>
      </c>
      <c r="CD82" s="57">
        <v>2.118847822836134</v>
      </c>
      <c r="CE82" s="57">
        <v>1.0423518214883076</v>
      </c>
      <c r="CF82" s="57">
        <v>6.4546705125765769</v>
      </c>
      <c r="CG82" s="57">
        <v>-7.6221767465073809</v>
      </c>
      <c r="CH82" s="57">
        <v>-29.397685679383901</v>
      </c>
      <c r="CI82" s="57">
        <v>0.63960207922986179</v>
      </c>
      <c r="CJ82" s="57">
        <v>-7.6890434835632515</v>
      </c>
      <c r="CK82" s="57">
        <v>-11.536068361988372</v>
      </c>
      <c r="CL82" s="57">
        <v>3.6349933965675874</v>
      </c>
      <c r="CM82" s="57">
        <v>5.436790062182939</v>
      </c>
      <c r="CN82" s="57">
        <v>4.7291470995201701</v>
      </c>
      <c r="CO82" s="57">
        <v>-0.44545169217163894</v>
      </c>
      <c r="CP82" s="57">
        <v>-12.83133182675541</v>
      </c>
      <c r="CQ82" s="57">
        <v>-5.6161176223035287</v>
      </c>
      <c r="CR82" s="57">
        <v>2.5628708020552171</v>
      </c>
      <c r="CS82" s="57">
        <v>6.4973558462024128</v>
      </c>
      <c r="CT82" s="57">
        <v>3.100611819817356</v>
      </c>
      <c r="CU82" s="57">
        <v>31.094020952311354</v>
      </c>
      <c r="CV82" s="57">
        <v>-4.7947664900842675</v>
      </c>
      <c r="CW82" s="57">
        <v>-30.535824590161866</v>
      </c>
      <c r="CX82" s="57">
        <v>2.3353635985770227</v>
      </c>
      <c r="CY82" s="57">
        <v>-3.1560791261796117</v>
      </c>
      <c r="CZ82" s="57">
        <v>-7.4514034415620767</v>
      </c>
      <c r="DA82" s="57">
        <v>11.279360410292405</v>
      </c>
      <c r="DB82" s="57">
        <v>8.8364027454225891</v>
      </c>
      <c r="DC82" s="57">
        <v>3.5855441649346176</v>
      </c>
      <c r="DD82" s="57">
        <v>-9.7822653512117501</v>
      </c>
      <c r="DE82" s="57">
        <v>-5.9599919965828141</v>
      </c>
      <c r="DF82" s="57">
        <v>10.287246118506065</v>
      </c>
      <c r="DG82" s="57">
        <v>-2.3750721193893654E-2</v>
      </c>
      <c r="DH82" s="57">
        <v>-2.3750721193849245E-2</v>
      </c>
      <c r="DI82" s="57">
        <v>-0.25758206659725058</v>
      </c>
      <c r="DJ82" s="57">
        <v>-2.5027098599759268</v>
      </c>
      <c r="DK82" s="57">
        <v>1.9864247766996801</v>
      </c>
      <c r="DL82" s="57">
        <v>-1.9786467620903858</v>
      </c>
      <c r="DM82" s="57">
        <v>1.0723113141559937</v>
      </c>
      <c r="DN82" s="57">
        <v>6.4283535921230373</v>
      </c>
      <c r="DO82" s="57">
        <v>2.9956559573562469</v>
      </c>
      <c r="DP82" s="57">
        <v>0.16787912702853625</v>
      </c>
      <c r="DQ82" s="57">
        <v>4.6153846153846212</v>
      </c>
      <c r="DR82" s="57">
        <v>-1.8807940694331227</v>
      </c>
      <c r="DS82" s="57">
        <v>-1.4966191475901391</v>
      </c>
      <c r="DT82" s="57">
        <v>-8.984071065520693</v>
      </c>
      <c r="DU82" s="57">
        <v>2.1083917808396135</v>
      </c>
      <c r="DV82" s="57">
        <v>2.2326061076323622</v>
      </c>
      <c r="DW82" s="57">
        <v>2.9800386622585773</v>
      </c>
      <c r="DX82" s="57">
        <v>11.264648189117278</v>
      </c>
      <c r="DY82" s="57">
        <v>-2.6979745006566969</v>
      </c>
      <c r="DZ82" s="57">
        <v>-4.1515174189603599</v>
      </c>
      <c r="EA82" s="57">
        <v>-9.5545767624718678</v>
      </c>
      <c r="EB82" s="57">
        <v>-14.41457678623207</v>
      </c>
      <c r="EC82" s="57">
        <v>2.4548586353687618</v>
      </c>
      <c r="ED82" s="57">
        <v>0.27924572405852999</v>
      </c>
      <c r="EE82" s="57">
        <v>-1.006340837350217</v>
      </c>
      <c r="EF82" s="57">
        <v>3.2883910401486416</v>
      </c>
      <c r="EG82" s="57">
        <v>-10.92769147153334</v>
      </c>
      <c r="EH82" s="57">
        <v>-17.855078131281921</v>
      </c>
      <c r="EI82" s="57">
        <v>-2.3228526857007492</v>
      </c>
      <c r="EJ82" s="57">
        <v>-10.259877563262275</v>
      </c>
      <c r="EK82" s="57">
        <v>-12.909590927679082</v>
      </c>
      <c r="EL82" s="57">
        <v>2.8931743173043145</v>
      </c>
      <c r="EM82" s="57">
        <v>-0.13885906084240007</v>
      </c>
      <c r="EN82" s="57">
        <v>4.123738398128296</v>
      </c>
      <c r="EO82" s="57">
        <v>-0.59916582209578184</v>
      </c>
      <c r="EP82" s="57">
        <v>-9.3096271097944605</v>
      </c>
      <c r="EQ82" s="57">
        <v>-11.752248123417253</v>
      </c>
      <c r="ER82" s="57">
        <v>3.6347799456581953</v>
      </c>
      <c r="ES82" s="57">
        <v>5.2819126393468974</v>
      </c>
      <c r="ET82" s="57">
        <v>1.5041196554152592</v>
      </c>
      <c r="EU82" s="57">
        <v>27.546258445083627</v>
      </c>
      <c r="EV82" s="57">
        <v>-7.763442636413254</v>
      </c>
      <c r="EW82" s="57">
        <v>-19.203476493861537</v>
      </c>
      <c r="EX82" s="57">
        <v>-8.8995006111214359E-2</v>
      </c>
      <c r="EY82" s="57">
        <v>-4.8013375399575402</v>
      </c>
      <c r="EZ82" s="57">
        <v>-8.7455632515946462</v>
      </c>
      <c r="FA82" s="57">
        <v>11.053398212133093</v>
      </c>
      <c r="FB82" s="57">
        <v>3.9852698322508928</v>
      </c>
      <c r="FC82" s="63">
        <v>2.1033892639395182</v>
      </c>
      <c r="FD82" s="63">
        <v>-2.112744389540703</v>
      </c>
      <c r="FE82" s="63">
        <v>-0.71247681802688345</v>
      </c>
      <c r="FF82" s="63">
        <v>0.29131594963361779</v>
      </c>
      <c r="FG82" s="63">
        <v>-0.43051599399445045</v>
      </c>
      <c r="FH82" s="60">
        <v>-0.43051599399442253</v>
      </c>
      <c r="FI82" s="60"/>
      <c r="FJ82" s="60">
        <v>-0.22883283078897299</v>
      </c>
      <c r="FK82" s="60">
        <v>9.2940963949312796E-2</v>
      </c>
      <c r="FL82" s="60">
        <v>-6.1224672322760541E-2</v>
      </c>
      <c r="FM82" s="60">
        <v>0.42253580051522988</v>
      </c>
      <c r="FN82" s="60">
        <v>0.49672092178335775</v>
      </c>
      <c r="FO82" s="60">
        <v>0.20830307637684697</v>
      </c>
      <c r="FP82" s="60">
        <v>1.6312673950192346E-3</v>
      </c>
      <c r="FQ82" s="60">
        <v>2.3653377227778855E-2</v>
      </c>
      <c r="FR82" s="60">
        <v>-0.41272645239764449</v>
      </c>
      <c r="FS82" s="60">
        <v>-5.2830954852173297E-3</v>
      </c>
      <c r="FT82" s="60">
        <v>-1.0951570569804774</v>
      </c>
      <c r="FU82" s="60">
        <v>0.10799698408672499</v>
      </c>
      <c r="FV82" s="60">
        <v>1.8925722646379681E-2</v>
      </c>
      <c r="FW82" s="72">
        <v>-1.7678876924321676</v>
      </c>
      <c r="FX82" s="72"/>
      <c r="FY82" s="72">
        <v>-2.6226490409537639</v>
      </c>
      <c r="FZ82" s="72">
        <v>-0.33694262215053444</v>
      </c>
      <c r="GA82" s="72">
        <v>3.0689611977929378E-2</v>
      </c>
      <c r="GB82" s="72">
        <v>0.64754542431138784</v>
      </c>
      <c r="GC82" s="72">
        <v>0.18123921897072989</v>
      </c>
      <c r="GD82" s="72">
        <v>1.2538371508103641</v>
      </c>
      <c r="GE82" s="72">
        <v>-1.3018843313959326E-2</v>
      </c>
      <c r="GF82" s="72">
        <v>-0.43324984755434925</v>
      </c>
      <c r="GG82" s="72">
        <v>-3.442013658534835E-2</v>
      </c>
      <c r="GH82" s="72">
        <v>-7.5731230449538181E-2</v>
      </c>
      <c r="GI82" s="72">
        <v>-0.49412636405067983</v>
      </c>
      <c r="GJ82" s="72">
        <v>0.10571468921481399</v>
      </c>
      <c r="GK82" s="72">
        <v>2.322429734078053E-2</v>
      </c>
      <c r="GL82" s="60">
        <v>2.3665918129305257</v>
      </c>
      <c r="GM82" s="60">
        <v>-2.1774890324132468</v>
      </c>
      <c r="GN82" s="60">
        <v>-0.78907641890476465</v>
      </c>
      <c r="GO82" s="60">
        <v>0.24958212616773892</v>
      </c>
      <c r="GP82" s="60">
        <v>-0.35039151221974685</v>
      </c>
      <c r="GQ82" s="60">
        <v>-0.35039151221970577</v>
      </c>
      <c r="GR82" s="60"/>
      <c r="GS82" s="60">
        <v>-0.24907051274534736</v>
      </c>
      <c r="GT82" s="60">
        <v>9.6239724207590804E-2</v>
      </c>
      <c r="GU82" s="60">
        <v>-5.9776785978206466E-2</v>
      </c>
      <c r="GV82" s="60">
        <v>0.45877896384283362</v>
      </c>
      <c r="GW82" s="60">
        <v>0.59524743254317503</v>
      </c>
      <c r="GX82" s="60">
        <v>0.20043704863836159</v>
      </c>
      <c r="GY82" s="60">
        <v>6.7826735704554881E-4</v>
      </c>
      <c r="GZ82" s="60">
        <v>2.3603704025185194E-2</v>
      </c>
      <c r="HA82" s="60">
        <v>-0.39095000022852588</v>
      </c>
      <c r="HB82" s="60">
        <v>-1.7848493699131739E-2</v>
      </c>
      <c r="HC82" s="60">
        <v>-1.1769042283822839</v>
      </c>
      <c r="HD82" s="60">
        <v>0.15766543204271996</v>
      </c>
      <c r="HE82" s="60">
        <v>1.1507936156877866E-2</v>
      </c>
      <c r="HF82" s="43">
        <v>-2.9444824175830604</v>
      </c>
      <c r="HG82" s="43"/>
      <c r="HH82" s="43">
        <v>-1.9282291651122143</v>
      </c>
      <c r="HI82" s="43">
        <v>-0.68121428668248218</v>
      </c>
      <c r="HJ82" s="43">
        <v>3.3049188878407298E-2</v>
      </c>
      <c r="HK82" s="43">
        <v>8.5944748053040421E-2</v>
      </c>
      <c r="HL82" s="43">
        <v>3.7741962252761815E-2</v>
      </c>
      <c r="HM82" s="43">
        <v>0.65117875937813974</v>
      </c>
      <c r="HN82" s="43">
        <v>-1.9301550171278829E-2</v>
      </c>
      <c r="HO82" s="43">
        <v>-0.22323159277968369</v>
      </c>
      <c r="HP82" s="43">
        <v>-0.27330193387737928</v>
      </c>
      <c r="HQ82" s="43">
        <v>-0.10931471401931843</v>
      </c>
      <c r="HR82" s="43">
        <v>-0.60199091746999234</v>
      </c>
      <c r="HS82" s="43">
        <v>8.6094033239461007E-2</v>
      </c>
      <c r="HT82" s="43">
        <v>-1.90694927252175E-3</v>
      </c>
      <c r="HU82" s="65">
        <v>15612</v>
      </c>
      <c r="HV82" s="65">
        <v>27206</v>
      </c>
      <c r="HW82" s="57">
        <v>-1.3147914032869745</v>
      </c>
      <c r="HX82" s="57">
        <v>-8.3726256230634561</v>
      </c>
      <c r="HY82" s="65">
        <v>65800</v>
      </c>
      <c r="HZ82" s="65">
        <v>123043</v>
      </c>
      <c r="IA82" s="57">
        <v>8.9259700701893827</v>
      </c>
      <c r="IB82" s="57">
        <v>5.3973719826626132</v>
      </c>
    </row>
    <row r="83" spans="1:236" x14ac:dyDescent="0.25">
      <c r="A83" s="41">
        <v>2024</v>
      </c>
      <c r="B83" s="30" t="s">
        <v>163</v>
      </c>
      <c r="C83" s="57">
        <v>109.45958617561564</v>
      </c>
      <c r="D83" s="57">
        <v>82.495003389121663</v>
      </c>
      <c r="E83" s="57">
        <v>88.890126767392744</v>
      </c>
      <c r="F83" s="57">
        <v>94.459567161253005</v>
      </c>
      <c r="G83" s="57">
        <v>100.68036287235212</v>
      </c>
      <c r="H83" s="71">
        <v>100.68036287235213</v>
      </c>
      <c r="I83" s="71">
        <v>100.81469210947319</v>
      </c>
      <c r="J83" s="71">
        <v>99.972728962882698</v>
      </c>
      <c r="K83" s="71">
        <v>101.66587456398628</v>
      </c>
      <c r="L83" s="71">
        <v>114.5407587909381</v>
      </c>
      <c r="M83" s="71">
        <v>104.26054321460332</v>
      </c>
      <c r="N83" s="71">
        <v>113.71240623742931</v>
      </c>
      <c r="O83" s="71">
        <v>99.301192328361338</v>
      </c>
      <c r="P83" s="71">
        <v>93.311469750582546</v>
      </c>
      <c r="Q83" s="71">
        <v>112.54731529510724</v>
      </c>
      <c r="R83" s="71">
        <v>90.18583787509418</v>
      </c>
      <c r="S83" s="71">
        <v>81.913932761326663</v>
      </c>
      <c r="T83" s="71">
        <v>81.890834630306671</v>
      </c>
      <c r="U83" s="71">
        <v>119.28696559093881</v>
      </c>
      <c r="V83" s="71">
        <v>94.880237819465989</v>
      </c>
      <c r="W83" s="71">
        <v>109.60804139152911</v>
      </c>
      <c r="X83" s="71">
        <v>151.20101452130694</v>
      </c>
      <c r="Y83" s="59">
        <v>107.34219015569654</v>
      </c>
      <c r="Z83" s="59">
        <v>107.27222072187914</v>
      </c>
      <c r="AA83" s="59">
        <v>95.006303303205613</v>
      </c>
      <c r="AB83" s="59">
        <v>95.722521496228808</v>
      </c>
      <c r="AC83" s="59">
        <v>111.36224523406158</v>
      </c>
      <c r="AD83" s="59">
        <v>113.03264041298881</v>
      </c>
      <c r="AE83" s="59">
        <v>134.8174286727006</v>
      </c>
      <c r="AF83" s="59">
        <v>107.71156881338442</v>
      </c>
      <c r="AG83" s="59">
        <v>95.642537459562391</v>
      </c>
      <c r="AH83" s="59">
        <v>185.83569746526703</v>
      </c>
      <c r="AI83" s="59">
        <v>101.24503471915448</v>
      </c>
      <c r="AJ83" s="59">
        <v>76.601085147354325</v>
      </c>
      <c r="AK83" s="59">
        <v>88.493105335387341</v>
      </c>
      <c r="AL83" s="59">
        <v>114.99026891318773</v>
      </c>
      <c r="AM83" s="59">
        <v>100.87415754843509</v>
      </c>
      <c r="AN83" s="59">
        <v>148.92442404011766</v>
      </c>
      <c r="AO83" s="59">
        <v>149.17383924295544</v>
      </c>
      <c r="AP83" s="59">
        <v>128.29377762517751</v>
      </c>
      <c r="AQ83" s="59">
        <v>130.00087548905668</v>
      </c>
      <c r="AR83" s="59">
        <v>155.97773895238208</v>
      </c>
      <c r="AS83" s="59">
        <v>174.29511147063445</v>
      </c>
      <c r="AT83" s="59">
        <v>151.07377510864214</v>
      </c>
      <c r="AU83" s="59">
        <v>148.09272420082016</v>
      </c>
      <c r="AV83" s="59">
        <v>130.46543043754644</v>
      </c>
      <c r="AW83" s="59">
        <v>144.20963208363838</v>
      </c>
      <c r="AX83" s="59">
        <v>132.22649009583768</v>
      </c>
      <c r="AY83" s="59">
        <v>101.78516330896439</v>
      </c>
      <c r="AZ83" s="59">
        <v>101.8716813040147</v>
      </c>
      <c r="BA83" s="59">
        <v>160.60181304035112</v>
      </c>
      <c r="BB83" s="59">
        <v>140.65763615389494</v>
      </c>
      <c r="BC83" s="57">
        <v>2.1080248217441255</v>
      </c>
      <c r="BD83" s="57">
        <v>-9.3050081913910958</v>
      </c>
      <c r="BE83" s="57">
        <v>-5.3904511657545617</v>
      </c>
      <c r="BF83" s="57">
        <v>14.500684670810493</v>
      </c>
      <c r="BG83" s="57">
        <v>-0.67205528021719863</v>
      </c>
      <c r="BH83" s="57">
        <v>-0.67205528021720973</v>
      </c>
      <c r="BI83" s="57">
        <v>-0.95924765801417289</v>
      </c>
      <c r="BJ83" s="57">
        <v>-3.7088341602712571</v>
      </c>
      <c r="BK83" s="57">
        <v>0.78876779961707388</v>
      </c>
      <c r="BL83" s="57">
        <v>-2.4083409842581283</v>
      </c>
      <c r="BM83" s="57">
        <v>8.3958285205754102E-2</v>
      </c>
      <c r="BN83" s="57">
        <v>5.2244361725421573</v>
      </c>
      <c r="BO83" s="57">
        <v>3.0467106390474452</v>
      </c>
      <c r="BP83" s="57">
        <v>-1.4223194748358869</v>
      </c>
      <c r="BQ83" s="57">
        <v>5.0785340314136063</v>
      </c>
      <c r="BR83" s="57">
        <v>-2.4414504691119054</v>
      </c>
      <c r="BS83" s="57">
        <v>-0.29208821864110668</v>
      </c>
      <c r="BT83" s="57">
        <v>-8.1766412736655312</v>
      </c>
      <c r="BU83" s="57">
        <v>1.0874437748026544</v>
      </c>
      <c r="BV83" s="57">
        <v>1.5700436691506336</v>
      </c>
      <c r="BW83" s="57">
        <v>3.3840781469173242</v>
      </c>
      <c r="BX83" s="57">
        <v>11.002347850238014</v>
      </c>
      <c r="BY83" s="57">
        <v>-5.5112800547945762</v>
      </c>
      <c r="BZ83" s="57">
        <v>-5.0237629615258133</v>
      </c>
      <c r="CA83" s="57">
        <v>-14.82828927393227</v>
      </c>
      <c r="CB83" s="57">
        <v>-26.452606348089269</v>
      </c>
      <c r="CC83" s="57">
        <v>-4.7173263411980031</v>
      </c>
      <c r="CD83" s="57">
        <v>4.2403530669692602</v>
      </c>
      <c r="CE83" s="57">
        <v>1.0883089078639996</v>
      </c>
      <c r="CF83" s="57">
        <v>-7.2549805389987121</v>
      </c>
      <c r="CG83" s="57">
        <v>-19.977655219171154</v>
      </c>
      <c r="CH83" s="57">
        <v>-24.808757112088642</v>
      </c>
      <c r="CI83" s="57">
        <v>-8.8873168831650204</v>
      </c>
      <c r="CJ83" s="57">
        <v>-10.385918123187155</v>
      </c>
      <c r="CK83" s="57">
        <v>-9.1882637169705799</v>
      </c>
      <c r="CL83" s="57">
        <v>-1.2649057044263556</v>
      </c>
      <c r="CM83" s="57">
        <v>-5.9490962804547465</v>
      </c>
      <c r="CN83" s="57">
        <v>-0.12736644413318121</v>
      </c>
      <c r="CO83" s="57">
        <v>-2.9066464712751761</v>
      </c>
      <c r="CP83" s="57">
        <v>-16.629387205417402</v>
      </c>
      <c r="CQ83" s="57">
        <v>-25.247825072492191</v>
      </c>
      <c r="CR83" s="57">
        <v>-5.5678759008054861</v>
      </c>
      <c r="CS83" s="57">
        <v>7.8662473653990928</v>
      </c>
      <c r="CT83" s="57">
        <v>1.6322578373336505</v>
      </c>
      <c r="CU83" s="57">
        <v>12.84191682398288</v>
      </c>
      <c r="CV83" s="57">
        <v>-18.340057777951014</v>
      </c>
      <c r="CW83" s="57">
        <v>-29.668608929814965</v>
      </c>
      <c r="CX83" s="57">
        <v>-8.0485463704631499</v>
      </c>
      <c r="CY83" s="57">
        <v>-6.7190893453432761</v>
      </c>
      <c r="CZ83" s="57">
        <v>-5.4945984427395516</v>
      </c>
      <c r="DA83" s="57">
        <v>5.4315400333164066</v>
      </c>
      <c r="DB83" s="57">
        <v>-3.0702121951344474</v>
      </c>
      <c r="DC83" s="57">
        <v>3.0887750112698731</v>
      </c>
      <c r="DD83" s="57">
        <v>-9.6248983181059344</v>
      </c>
      <c r="DE83" s="57">
        <v>-5.7761454767950804</v>
      </c>
      <c r="DF83" s="57">
        <v>11.699473598543108</v>
      </c>
      <c r="DG83" s="57">
        <v>-0.23998452738561715</v>
      </c>
      <c r="DH83" s="57">
        <v>-0.23998452738559495</v>
      </c>
      <c r="DI83" s="57">
        <v>-0.49153521581970505</v>
      </c>
      <c r="DJ83" s="57">
        <v>-2.9067710382588707</v>
      </c>
      <c r="DK83" s="57">
        <v>1.583478723512588</v>
      </c>
      <c r="DL83" s="57">
        <v>-2.1224808886034174</v>
      </c>
      <c r="DM83" s="57">
        <v>0.74093500632916864</v>
      </c>
      <c r="DN83" s="57">
        <v>6.0284255393433517</v>
      </c>
      <c r="DO83" s="57">
        <v>3.0127500373962723</v>
      </c>
      <c r="DP83" s="57">
        <v>-0.37023324694558379</v>
      </c>
      <c r="DQ83" s="57">
        <v>4.7693646649260124</v>
      </c>
      <c r="DR83" s="57">
        <v>-2.0676793873393606</v>
      </c>
      <c r="DS83" s="57">
        <v>-1.1119488574852898</v>
      </c>
      <c r="DT83" s="57">
        <v>-8.7218030871662027</v>
      </c>
      <c r="DU83" s="57">
        <v>1.766578572611599</v>
      </c>
      <c r="DV83" s="57">
        <v>2.0126037555533216</v>
      </c>
      <c r="DW83" s="57">
        <v>3.1134387707206779</v>
      </c>
      <c r="DX83" s="57">
        <v>11.176953851889969</v>
      </c>
      <c r="DY83" s="57">
        <v>-3.6636422496056587</v>
      </c>
      <c r="DZ83" s="57">
        <v>-4.4484566600308639</v>
      </c>
      <c r="EA83" s="57">
        <v>-11.368445257000104</v>
      </c>
      <c r="EB83" s="57">
        <v>-18.321287825717036</v>
      </c>
      <c r="EC83" s="57">
        <v>4.4731928069241533E-2</v>
      </c>
      <c r="ED83" s="57">
        <v>1.6427302112759445</v>
      </c>
      <c r="EE83" s="57">
        <v>-0.30422907120252196</v>
      </c>
      <c r="EF83" s="57">
        <v>-0.44942066627461363</v>
      </c>
      <c r="EG83" s="57">
        <v>-13.989330418359868</v>
      </c>
      <c r="EH83" s="57">
        <v>-20.280154855018605</v>
      </c>
      <c r="EI83" s="57">
        <v>-4.5568608314105035</v>
      </c>
      <c r="EJ83" s="57">
        <v>-10.29376947384395</v>
      </c>
      <c r="EK83" s="57">
        <v>-11.668237858087471</v>
      </c>
      <c r="EL83" s="57">
        <v>1.4616790477508745</v>
      </c>
      <c r="EM83" s="57">
        <v>-2.1898081226923272</v>
      </c>
      <c r="EN83" s="57">
        <v>2.6468525917371144</v>
      </c>
      <c r="EO83" s="57">
        <v>-1.3945491529624654</v>
      </c>
      <c r="EP83" s="57">
        <v>-11.858213188844713</v>
      </c>
      <c r="EQ83" s="57">
        <v>-16.190060826807297</v>
      </c>
      <c r="ER83" s="57">
        <v>0.50117840732217811</v>
      </c>
      <c r="ES83" s="57">
        <v>6.1822946255559508</v>
      </c>
      <c r="ET83" s="57">
        <v>1.5474540306174012</v>
      </c>
      <c r="EU83" s="57">
        <v>22.244931084816379</v>
      </c>
      <c r="EV83" s="57">
        <v>-11.387059014432499</v>
      </c>
      <c r="EW83" s="57">
        <v>-22.859828056485</v>
      </c>
      <c r="EX83" s="57">
        <v>-2.8235685583824166</v>
      </c>
      <c r="EY83" s="57">
        <v>-5.3310565550987015</v>
      </c>
      <c r="EZ83" s="57">
        <v>-7.6525839566077174</v>
      </c>
      <c r="FA83" s="57">
        <v>9.0948514089543853</v>
      </c>
      <c r="FB83" s="57">
        <v>1.4723632526010055</v>
      </c>
      <c r="FC83" s="63">
        <v>1.4650446987179413</v>
      </c>
      <c r="FD83" s="63">
        <v>-2.0551829025351775</v>
      </c>
      <c r="FE83" s="63">
        <v>-0.63682633141887035</v>
      </c>
      <c r="FF83" s="63">
        <v>0.34594065973939681</v>
      </c>
      <c r="FG83" s="63">
        <v>-0.88102387549670991</v>
      </c>
      <c r="FH83" s="60">
        <v>-0.88102387549667072</v>
      </c>
      <c r="FI83" s="60"/>
      <c r="FJ83" s="60">
        <v>-0.35362482332385264</v>
      </c>
      <c r="FK83" s="60">
        <v>4.4384848344244131E-2</v>
      </c>
      <c r="FL83" s="60">
        <v>-7.1047318364804546E-2</v>
      </c>
      <c r="FM83" s="60">
        <v>6.2216366009780789E-2</v>
      </c>
      <c r="FN83" s="60">
        <v>0.52998485021357045</v>
      </c>
      <c r="FO83" s="60">
        <v>0.20923290959348587</v>
      </c>
      <c r="FP83" s="60">
        <v>-3.2531039399298378E-3</v>
      </c>
      <c r="FQ83" s="60">
        <v>2.4669371544467869E-2</v>
      </c>
      <c r="FR83" s="60">
        <v>-0.42476628492280943</v>
      </c>
      <c r="FS83" s="60">
        <v>-9.0827734456322973E-3</v>
      </c>
      <c r="FT83" s="60">
        <v>-0.96388713383182623</v>
      </c>
      <c r="FU83" s="60">
        <v>7.6287831255196906E-2</v>
      </c>
      <c r="FV83" s="60">
        <v>-2.1386146285616407E-3</v>
      </c>
      <c r="FW83" s="72">
        <v>-5.6323398517580419</v>
      </c>
      <c r="FX83" s="72"/>
      <c r="FY83" s="72">
        <v>-2.7434812940492486</v>
      </c>
      <c r="FZ83" s="72">
        <v>-1.1252221810222833</v>
      </c>
      <c r="GA83" s="72">
        <v>-8.4863341862366187E-2</v>
      </c>
      <c r="GB83" s="72">
        <v>1.2776225305445281</v>
      </c>
      <c r="GC83" s="72">
        <v>0.19486375159870081</v>
      </c>
      <c r="GD83" s="72">
        <v>-1.5092829890828359</v>
      </c>
      <c r="GE83" s="72">
        <v>-3.4505636117549948E-2</v>
      </c>
      <c r="GF83" s="72">
        <v>-0.31297558582059515</v>
      </c>
      <c r="GG83" s="72">
        <v>-0.7334243502547203</v>
      </c>
      <c r="GH83" s="72">
        <v>-6.0702253836595596E-2</v>
      </c>
      <c r="GI83" s="72">
        <v>-0.43642919475809272</v>
      </c>
      <c r="GJ83" s="72">
        <v>-3.5866058381280708E-2</v>
      </c>
      <c r="GK83" s="72">
        <v>-2.8073248715702433E-2</v>
      </c>
      <c r="GL83" s="60">
        <v>2.0657009357973251</v>
      </c>
      <c r="GM83" s="60">
        <v>-2.1247838357728375</v>
      </c>
      <c r="GN83" s="60">
        <v>-0.74348178556490263</v>
      </c>
      <c r="GO83" s="60">
        <v>0.28221298257045763</v>
      </c>
      <c r="GP83" s="60">
        <v>-0.52035170296995736</v>
      </c>
      <c r="GQ83" s="60">
        <v>-0.52035170296991229</v>
      </c>
      <c r="GR83" s="60"/>
      <c r="GS83" s="60">
        <v>-0.28728378377127106</v>
      </c>
      <c r="GT83" s="60">
        <v>7.6950274588466427E-2</v>
      </c>
      <c r="GU83" s="60">
        <v>-6.2811923900073938E-2</v>
      </c>
      <c r="GV83" s="60">
        <v>0.32425922971950383</v>
      </c>
      <c r="GW83" s="60">
        <v>0.57347811281796657</v>
      </c>
      <c r="GX83" s="60">
        <v>0.20396597840191005</v>
      </c>
      <c r="GY83" s="60">
        <v>-6.3287825787888591E-4</v>
      </c>
      <c r="GZ83" s="60">
        <v>2.3958962619700666E-2</v>
      </c>
      <c r="HA83" s="60">
        <v>-0.39180839976078263</v>
      </c>
      <c r="HB83" s="60">
        <v>-1.4966676622955444E-2</v>
      </c>
      <c r="HC83" s="60">
        <v>-1.1002612154050342</v>
      </c>
      <c r="HD83" s="60">
        <v>0.12938096866315882</v>
      </c>
      <c r="HE83" s="60">
        <v>5.4196479373773247E-3</v>
      </c>
      <c r="HF83" s="43">
        <v>-3.8769336777909582</v>
      </c>
      <c r="HG83" s="43"/>
      <c r="HH83" s="43">
        <v>-2.2174064702969183</v>
      </c>
      <c r="HI83" s="43">
        <v>-0.83025112513286758</v>
      </c>
      <c r="HJ83" s="43">
        <v>-8.8588931158640298E-3</v>
      </c>
      <c r="HK83" s="43">
        <v>0.49484445690490697</v>
      </c>
      <c r="HL83" s="43">
        <v>9.1495622084654477E-2</v>
      </c>
      <c r="HM83" s="43">
        <v>-9.0042567607279189E-2</v>
      </c>
      <c r="HN83" s="43">
        <v>-2.4517979087318759E-2</v>
      </c>
      <c r="HO83" s="43">
        <v>-0.2540170585036175</v>
      </c>
      <c r="HP83" s="43">
        <v>-0.43313469120126347</v>
      </c>
      <c r="HQ83" s="43">
        <v>-8.9091372099990671E-2</v>
      </c>
      <c r="HR83" s="43">
        <v>-0.54985850041646178</v>
      </c>
      <c r="HS83" s="43">
        <v>4.4790822439335978E-2</v>
      </c>
      <c r="HT83" s="43">
        <v>-1.0885921758274726E-2</v>
      </c>
      <c r="HU83" s="65">
        <v>13361</v>
      </c>
      <c r="HV83" s="65">
        <v>40567</v>
      </c>
      <c r="HW83" s="57">
        <v>-22.634626519976841</v>
      </c>
      <c r="HX83" s="57">
        <v>-13.61739278565649</v>
      </c>
      <c r="HY83" s="65">
        <v>58990</v>
      </c>
      <c r="HZ83" s="65">
        <v>182033</v>
      </c>
      <c r="IA83" s="57">
        <v>-10.713204577102376</v>
      </c>
      <c r="IB83" s="57">
        <v>-0.4250314534215871</v>
      </c>
    </row>
    <row r="84" spans="1:236" x14ac:dyDescent="0.25">
      <c r="A84" s="41">
        <v>2024</v>
      </c>
      <c r="B84" s="30" t="s">
        <v>164</v>
      </c>
      <c r="C84" s="57">
        <v>109.97914150773592</v>
      </c>
      <c r="D84" s="57">
        <v>82.149951750758632</v>
      </c>
      <c r="E84" s="57">
        <v>89.593260617358624</v>
      </c>
      <c r="F84" s="57">
        <v>96.115835781603948</v>
      </c>
      <c r="G84" s="57">
        <v>101.05070461066572</v>
      </c>
      <c r="H84" s="71">
        <v>101.0507046106657</v>
      </c>
      <c r="I84" s="71">
        <v>101.21878137677369</v>
      </c>
      <c r="J84" s="71">
        <v>100.27676839664514</v>
      </c>
      <c r="K84" s="71">
        <v>102.3150797037131</v>
      </c>
      <c r="L84" s="71">
        <v>113.59568242583697</v>
      </c>
      <c r="M84" s="71">
        <v>104.83632721370783</v>
      </c>
      <c r="N84" s="71">
        <v>115.81836681574028</v>
      </c>
      <c r="O84" s="71">
        <v>99.287964997445556</v>
      </c>
      <c r="P84" s="71">
        <v>92.897212393199268</v>
      </c>
      <c r="Q84" s="71">
        <v>112.77162484228236</v>
      </c>
      <c r="R84" s="71">
        <v>90.576018147343731</v>
      </c>
      <c r="S84" s="71">
        <v>82.166345635024442</v>
      </c>
      <c r="T84" s="71">
        <v>81.610368626943114</v>
      </c>
      <c r="U84" s="71">
        <v>118.68132806597609</v>
      </c>
      <c r="V84" s="71">
        <v>95.64585445494518</v>
      </c>
      <c r="W84" s="71">
        <v>110.44349888499187</v>
      </c>
      <c r="X84" s="71">
        <v>153.25806168630362</v>
      </c>
      <c r="Y84" s="59">
        <v>104.46939311530706</v>
      </c>
      <c r="Z84" s="59">
        <v>102.32525352466564</v>
      </c>
      <c r="AA84" s="59">
        <v>96.310617666277082</v>
      </c>
      <c r="AB84" s="59">
        <v>111.05308020662422</v>
      </c>
      <c r="AC84" s="59">
        <v>121.65024523955319</v>
      </c>
      <c r="AD84" s="59">
        <v>99.739234987734889</v>
      </c>
      <c r="AE84" s="59">
        <v>132.92103022460603</v>
      </c>
      <c r="AF84" s="59">
        <v>112.92308142157719</v>
      </c>
      <c r="AG84" s="59">
        <v>101.33969778635439</v>
      </c>
      <c r="AH84" s="59">
        <v>182.8151700477294</v>
      </c>
      <c r="AI84" s="59">
        <v>100.71136663835389</v>
      </c>
      <c r="AJ84" s="59">
        <v>71.161001593344878</v>
      </c>
      <c r="AK84" s="59">
        <v>83.509125181701464</v>
      </c>
      <c r="AL84" s="59">
        <v>109.80534936510115</v>
      </c>
      <c r="AM84" s="59">
        <v>104.29290780129459</v>
      </c>
      <c r="AN84" s="59">
        <v>144.67009232090763</v>
      </c>
      <c r="AO84" s="59">
        <v>142.33381255696662</v>
      </c>
      <c r="AP84" s="59">
        <v>129.99396118260103</v>
      </c>
      <c r="AQ84" s="59">
        <v>151.1091837966342</v>
      </c>
      <c r="AR84" s="59">
        <v>170.21494608631059</v>
      </c>
      <c r="AS84" s="59">
        <v>155.926696343353</v>
      </c>
      <c r="AT84" s="59">
        <v>147.33864526577153</v>
      </c>
      <c r="AU84" s="59">
        <v>153.90473559717518</v>
      </c>
      <c r="AV84" s="59">
        <v>138.41535340759103</v>
      </c>
      <c r="AW84" s="59">
        <v>140.22037857137667</v>
      </c>
      <c r="AX84" s="59">
        <v>131.75967773450569</v>
      </c>
      <c r="AY84" s="59">
        <v>93.54014138278211</v>
      </c>
      <c r="AZ84" s="59">
        <v>96.171174203537745</v>
      </c>
      <c r="BA84" s="59">
        <v>153.90869583947799</v>
      </c>
      <c r="BB84" s="59">
        <v>145.27472221297927</v>
      </c>
      <c r="BC84" s="57">
        <v>2.4528996212055398</v>
      </c>
      <c r="BD84" s="57">
        <v>-9.1531136563595119</v>
      </c>
      <c r="BE84" s="57">
        <v>-3.7150425237323259</v>
      </c>
      <c r="BF84" s="57">
        <v>14.990306588156145</v>
      </c>
      <c r="BG84" s="57">
        <v>-0.21935574137480485</v>
      </c>
      <c r="BH84" s="57">
        <v>-0.21935574137488256</v>
      </c>
      <c r="BI84" s="57">
        <v>-0.46066950679140017</v>
      </c>
      <c r="BJ84" s="57">
        <v>-2.6857518337258357</v>
      </c>
      <c r="BK84" s="57">
        <v>1.563885224334749</v>
      </c>
      <c r="BL84" s="57">
        <v>-3.25792375516748</v>
      </c>
      <c r="BM84" s="57">
        <v>0.48656946265990264</v>
      </c>
      <c r="BN84" s="57">
        <v>6.8176858277683161</v>
      </c>
      <c r="BO84" s="57">
        <v>2.9067397796710193</v>
      </c>
      <c r="BP84" s="57">
        <v>-1.1025358324145529</v>
      </c>
      <c r="BQ84" s="57">
        <v>4.6850598646538399</v>
      </c>
      <c r="BR84" s="57">
        <v>-1.2874311489827983</v>
      </c>
      <c r="BS84" s="57">
        <v>-0.25476863900303348</v>
      </c>
      <c r="BT84" s="57">
        <v>-8.1675019112554264</v>
      </c>
      <c r="BU84" s="57">
        <v>0.67321437327443334</v>
      </c>
      <c r="BV84" s="57">
        <v>2.4486814791853106</v>
      </c>
      <c r="BW84" s="57">
        <v>3.955593637970467</v>
      </c>
      <c r="BX84" s="57">
        <v>11.407831977077954</v>
      </c>
      <c r="BY84" s="57">
        <v>-1.4889342630861169</v>
      </c>
      <c r="BZ84" s="57">
        <v>-2.6433812952475377</v>
      </c>
      <c r="CA84" s="57">
        <v>-3.005494870219616E-2</v>
      </c>
      <c r="CB84" s="57">
        <v>-0.23765810320712788</v>
      </c>
      <c r="CC84" s="57">
        <v>10.315877565334631</v>
      </c>
      <c r="CD84" s="57">
        <v>-4.6954595972844242</v>
      </c>
      <c r="CE84" s="57">
        <v>0.52585934128377421</v>
      </c>
      <c r="CF84" s="57">
        <v>2.8385294787273363</v>
      </c>
      <c r="CG84" s="57">
        <v>0.70777505444599154</v>
      </c>
      <c r="CH84" s="57">
        <v>-17.226768669756996</v>
      </c>
      <c r="CI84" s="57">
        <v>3.2776468545305804</v>
      </c>
      <c r="CJ84" s="57">
        <v>-7.4611358302045012</v>
      </c>
      <c r="CK84" s="57">
        <v>-16.354580794922402</v>
      </c>
      <c r="CL84" s="57">
        <v>0.90240227382161198</v>
      </c>
      <c r="CM84" s="57">
        <v>3.840911859210383</v>
      </c>
      <c r="CN84" s="57">
        <v>2.9188056497108095</v>
      </c>
      <c r="CO84" s="57">
        <v>-1.2721911501702099</v>
      </c>
      <c r="CP84" s="57">
        <v>-2.5854600965277252</v>
      </c>
      <c r="CQ84" s="57">
        <v>0.5927006865759088</v>
      </c>
      <c r="CR84" s="57">
        <v>8.6384015597086528</v>
      </c>
      <c r="CS84" s="57">
        <v>-1.1433312967760179</v>
      </c>
      <c r="CT84" s="57">
        <v>-1.4871898085169755</v>
      </c>
      <c r="CU84" s="57">
        <v>21.713400123205705</v>
      </c>
      <c r="CV84" s="57">
        <v>1.7078516445483638</v>
      </c>
      <c r="CW84" s="57">
        <v>-23.868426807599619</v>
      </c>
      <c r="CX84" s="57">
        <v>4.0680553836297317</v>
      </c>
      <c r="CY84" s="57">
        <v>-5.6164340180130274</v>
      </c>
      <c r="CZ84" s="57">
        <v>-13.318987968819174</v>
      </c>
      <c r="DA84" s="57">
        <v>6.9251200761392573</v>
      </c>
      <c r="DB84" s="57">
        <v>6.5037214571070256</v>
      </c>
      <c r="DC84" s="57">
        <v>2.9286131540369409</v>
      </c>
      <c r="DD84" s="57">
        <v>-9.5084256349160405</v>
      </c>
      <c r="DE84" s="57">
        <v>-5.2768510804755531</v>
      </c>
      <c r="DF84" s="57">
        <v>12.533722258600966</v>
      </c>
      <c r="DG84" s="57">
        <v>-0.23482835064794205</v>
      </c>
      <c r="DH84" s="57">
        <v>-0.23482835064794205</v>
      </c>
      <c r="DI84" s="57">
        <v>-0.48382309916229493</v>
      </c>
      <c r="DJ84" s="57">
        <v>-2.8516206476037365</v>
      </c>
      <c r="DK84" s="57">
        <v>1.5785509113473983</v>
      </c>
      <c r="DL84" s="57">
        <v>-2.4073343304024664</v>
      </c>
      <c r="DM84" s="57">
        <v>0.67699388242188352</v>
      </c>
      <c r="DN84" s="57">
        <v>6.2257233884694285</v>
      </c>
      <c r="DO84" s="57">
        <v>2.9861345457074639</v>
      </c>
      <c r="DP84" s="57">
        <v>-0.55432372505543892</v>
      </c>
      <c r="DQ84" s="57">
        <v>4.7482389773023881</v>
      </c>
      <c r="DR84" s="57">
        <v>-1.8737042294175721</v>
      </c>
      <c r="DS84" s="57">
        <v>-0.90404086391466798</v>
      </c>
      <c r="DT84" s="57">
        <v>-8.5862616144027797</v>
      </c>
      <c r="DU84" s="57">
        <v>1.4925387029975923</v>
      </c>
      <c r="DV84" s="57">
        <v>2.1212604961033943</v>
      </c>
      <c r="DW84" s="57">
        <v>3.3228006357003625</v>
      </c>
      <c r="DX84" s="57">
        <v>11.235231273164725</v>
      </c>
      <c r="DY84" s="57">
        <v>-3.1359118792491314</v>
      </c>
      <c r="DZ84" s="57">
        <v>-4.0141943775259374</v>
      </c>
      <c r="EA84" s="57">
        <v>-8.7716961615625912</v>
      </c>
      <c r="EB84" s="57">
        <v>-14.392362189566265</v>
      </c>
      <c r="EC84" s="57">
        <v>2.5173278984502501</v>
      </c>
      <c r="ED84" s="57">
        <v>6.2176517109935325E-2</v>
      </c>
      <c r="EE84" s="57">
        <v>-9.7177202505849269E-2</v>
      </c>
      <c r="EF84" s="57">
        <v>0.3759987403637588</v>
      </c>
      <c r="EG84" s="57">
        <v>-10.731184997094367</v>
      </c>
      <c r="EH84" s="57">
        <v>-19.55466044002414</v>
      </c>
      <c r="EI84" s="57">
        <v>-2.7551616988689576</v>
      </c>
      <c r="EJ84" s="57">
        <v>-9.7420135994621404</v>
      </c>
      <c r="EK84" s="57">
        <v>-12.861898476233502</v>
      </c>
      <c r="EL84" s="57">
        <v>1.3255569421392277</v>
      </c>
      <c r="EM84" s="57">
        <v>-0.69160739644934521</v>
      </c>
      <c r="EN84" s="57">
        <v>2.7139444017710179</v>
      </c>
      <c r="EO84" s="57">
        <v>-1.3646451388897862</v>
      </c>
      <c r="EP84" s="57">
        <v>-9.7077618351803956</v>
      </c>
      <c r="EQ84" s="57">
        <v>-12.477578963670954</v>
      </c>
      <c r="ER84" s="57">
        <v>2.4878155448888606</v>
      </c>
      <c r="ES84" s="57">
        <v>4.3231896265872427</v>
      </c>
      <c r="ET84" s="57">
        <v>0.7770178189695498</v>
      </c>
      <c r="EU84" s="57">
        <v>22.107895987007488</v>
      </c>
      <c r="EV84" s="57">
        <v>-8.4288145563386596</v>
      </c>
      <c r="EW84" s="57">
        <v>-23.100752765715548</v>
      </c>
      <c r="EX84" s="57">
        <v>-1.2230728317131345</v>
      </c>
      <c r="EY84" s="57">
        <v>-5.3882923495883865</v>
      </c>
      <c r="EZ84" s="57">
        <v>-9.1092969417259422</v>
      </c>
      <c r="FA84" s="57">
        <v>8.5574809730419652</v>
      </c>
      <c r="FB84" s="57">
        <v>2.73431302416558</v>
      </c>
      <c r="FC84" s="63">
        <v>1.5911364380670125</v>
      </c>
      <c r="FD84" s="63">
        <v>-2.0302505459841997</v>
      </c>
      <c r="FE84" s="63">
        <v>-0.48596097052830095</v>
      </c>
      <c r="FF84" s="63">
        <v>0.36144168607995047</v>
      </c>
      <c r="FG84" s="63">
        <v>-0.56363339236553767</v>
      </c>
      <c r="FH84" s="60">
        <v>-0.56363339236554288</v>
      </c>
      <c r="FI84" s="60"/>
      <c r="FJ84" s="60">
        <v>-0.2805653516140143</v>
      </c>
      <c r="FK84" s="60">
        <v>8.1302124235483497E-2</v>
      </c>
      <c r="FL84" s="60">
        <v>-9.4228242557917383E-2</v>
      </c>
      <c r="FM84" s="60">
        <v>0.16329272132572886</v>
      </c>
      <c r="FN84" s="60">
        <v>0.67568689220404732</v>
      </c>
      <c r="FO84" s="60">
        <v>0.19085479063146521</v>
      </c>
      <c r="FP84" s="60">
        <v>-2.4412613528046602E-3</v>
      </c>
      <c r="FQ84" s="60">
        <v>2.3327608482355548E-2</v>
      </c>
      <c r="FR84" s="60">
        <v>-0.38020048976952553</v>
      </c>
      <c r="FS84" s="60">
        <v>-6.6790406757436874E-3</v>
      </c>
      <c r="FT84" s="60">
        <v>-0.98653161681429435</v>
      </c>
      <c r="FU84" s="60">
        <v>4.4094475892724187E-2</v>
      </c>
      <c r="FV84" s="60">
        <v>8.4539976469524044E-3</v>
      </c>
      <c r="FW84" s="72">
        <v>-1.5580398310457799</v>
      </c>
      <c r="FX84" s="72"/>
      <c r="FY84" s="72">
        <v>-0.13039021315593927</v>
      </c>
      <c r="FZ84" s="72">
        <v>-2.4479961609842713E-2</v>
      </c>
      <c r="GA84" s="72">
        <v>0.14958554951016911</v>
      </c>
      <c r="GB84" s="72">
        <v>-1.5044780233767774</v>
      </c>
      <c r="GC84" s="72">
        <v>0.13790618818966102</v>
      </c>
      <c r="GD84" s="72">
        <v>0.59694262860410729</v>
      </c>
      <c r="GE84" s="72">
        <v>1.0955864982063297E-3</v>
      </c>
      <c r="GF84" s="72">
        <v>-0.20283515288544746</v>
      </c>
      <c r="GG84" s="72">
        <v>0.18511465602100205</v>
      </c>
      <c r="GH84" s="72">
        <v>-4.2180310537418067E-2</v>
      </c>
      <c r="GI84" s="72">
        <v>-0.76815170316705705</v>
      </c>
      <c r="GJ84" s="72">
        <v>2.6829380144153522E-2</v>
      </c>
      <c r="GK84" s="72">
        <v>1.7001544719402899E-2</v>
      </c>
      <c r="GL84" s="60">
        <v>1.9278057472860259</v>
      </c>
      <c r="GM84" s="60">
        <v>-2.097870135458777</v>
      </c>
      <c r="GN84" s="60">
        <v>-0.6783136258467215</v>
      </c>
      <c r="GO84" s="60">
        <v>0.30309455785683886</v>
      </c>
      <c r="GP84" s="60">
        <v>-0.54528345616263363</v>
      </c>
      <c r="GQ84" s="60">
        <v>-0.54528345616261709</v>
      </c>
      <c r="GR84" s="60"/>
      <c r="GS84" s="60">
        <v>-0.28665530516844645</v>
      </c>
      <c r="GT84" s="60">
        <v>7.7902564702710939E-2</v>
      </c>
      <c r="GU84" s="60">
        <v>-7.0597809203325965E-2</v>
      </c>
      <c r="GV84" s="60">
        <v>0.26964396217661735</v>
      </c>
      <c r="GW84" s="60">
        <v>0.59991057894605226</v>
      </c>
      <c r="GX84" s="60">
        <v>0.2015984927455409</v>
      </c>
      <c r="GY84" s="60">
        <v>-1.0849518778271695E-3</v>
      </c>
      <c r="GZ84" s="60">
        <v>2.4004560296925624E-2</v>
      </c>
      <c r="HA84" s="60">
        <v>-0.39118079051856897</v>
      </c>
      <c r="HB84" s="60">
        <v>-1.2894869164689272E-2</v>
      </c>
      <c r="HC84" s="60">
        <v>-1.0721014469829528</v>
      </c>
      <c r="HD84" s="60">
        <v>0.10965431223136746</v>
      </c>
      <c r="HE84" s="60">
        <v>6.517245653979006E-3</v>
      </c>
      <c r="HF84" s="43">
        <v>-3.3239796099061381</v>
      </c>
      <c r="HG84" s="43"/>
      <c r="HH84" s="43">
        <v>-1.7300493529822534</v>
      </c>
      <c r="HI84" s="43">
        <v>-0.63353292629393665</v>
      </c>
      <c r="HJ84" s="43">
        <v>3.0148727876839997E-2</v>
      </c>
      <c r="HK84" s="43">
        <v>1.9338390819276019E-2</v>
      </c>
      <c r="HL84" s="43">
        <v>0.10198225326085274</v>
      </c>
      <c r="HM84" s="43">
        <v>7.6922434145569873E-2</v>
      </c>
      <c r="HN84" s="43">
        <v>-1.8304925951601016E-2</v>
      </c>
      <c r="HO84" s="43">
        <v>-0.24184234187203157</v>
      </c>
      <c r="HP84" s="43">
        <v>-0.28629504738535239</v>
      </c>
      <c r="HQ84" s="43">
        <v>-7.7712209867852836E-2</v>
      </c>
      <c r="HR84" s="43">
        <v>-0.60280963146171918</v>
      </c>
      <c r="HS84" s="43">
        <v>4.1931954944678634E-2</v>
      </c>
      <c r="HT84" s="43">
        <v>-3.7569351386086904E-3</v>
      </c>
      <c r="HU84" s="65">
        <v>15315</v>
      </c>
      <c r="HV84" s="65">
        <v>55882</v>
      </c>
      <c r="HW84" s="57">
        <v>11.163533425274007</v>
      </c>
      <c r="HX84" s="57">
        <v>-7.9965096560694171</v>
      </c>
      <c r="HY84" s="65">
        <v>70231</v>
      </c>
      <c r="HZ84" s="65">
        <v>252264</v>
      </c>
      <c r="IA84" s="57">
        <v>33.577419784316341</v>
      </c>
      <c r="IB84" s="57">
        <v>7.1698946840734523</v>
      </c>
    </row>
    <row r="85" spans="1:236" x14ac:dyDescent="0.25">
      <c r="A85" s="41">
        <v>2024</v>
      </c>
      <c r="B85" s="30" t="s">
        <v>165</v>
      </c>
      <c r="C85" s="57">
        <v>109.95197624790704</v>
      </c>
      <c r="D85" s="57">
        <v>82.104046518386397</v>
      </c>
      <c r="E85" s="57">
        <v>88.350281544943471</v>
      </c>
      <c r="F85" s="57">
        <v>94.503098540174989</v>
      </c>
      <c r="G85" s="57">
        <v>100.85057959700121</v>
      </c>
      <c r="H85" s="71">
        <v>100.85057959700123</v>
      </c>
      <c r="I85" s="71">
        <v>101.06217200421248</v>
      </c>
      <c r="J85" s="71">
        <v>99.985782737361717</v>
      </c>
      <c r="K85" s="71">
        <v>102.10709630957365</v>
      </c>
      <c r="L85" s="71">
        <v>114.16576976838687</v>
      </c>
      <c r="M85" s="71">
        <v>104.55499899110336</v>
      </c>
      <c r="N85" s="71">
        <v>115.21260736849577</v>
      </c>
      <c r="O85" s="71">
        <v>98.597924017187012</v>
      </c>
      <c r="P85" s="71">
        <v>91.550875981703626</v>
      </c>
      <c r="Q85" s="71">
        <v>111.42576755923174</v>
      </c>
      <c r="R85" s="71">
        <v>90.652192157701492</v>
      </c>
      <c r="S85" s="71">
        <v>82.440929909788295</v>
      </c>
      <c r="T85" s="71">
        <v>81.627789596017791</v>
      </c>
      <c r="U85" s="71">
        <v>119.07204116389076</v>
      </c>
      <c r="V85" s="71">
        <v>94.864686231606754</v>
      </c>
      <c r="W85" s="71">
        <v>109.81133306965441</v>
      </c>
      <c r="X85" s="71">
        <v>153.02324523218732</v>
      </c>
      <c r="Y85" s="59">
        <v>111.08648946971039</v>
      </c>
      <c r="Z85" s="59">
        <v>110.94793228784248</v>
      </c>
      <c r="AA85" s="59">
        <v>111.62286336308496</v>
      </c>
      <c r="AB85" s="59">
        <v>107.71115204441364</v>
      </c>
      <c r="AC85" s="59">
        <v>121.77646137900273</v>
      </c>
      <c r="AD85" s="59">
        <v>106.12184964397112</v>
      </c>
      <c r="AE85" s="59">
        <v>146.10630506099486</v>
      </c>
      <c r="AF85" s="59">
        <v>111.75797790028324</v>
      </c>
      <c r="AG85" s="59">
        <v>95.356509890138923</v>
      </c>
      <c r="AH85" s="59">
        <v>196.07377683202944</v>
      </c>
      <c r="AI85" s="59">
        <v>101.72209587953589</v>
      </c>
      <c r="AJ85" s="59">
        <v>72.922244655191463</v>
      </c>
      <c r="AK85" s="59">
        <v>98.838247250561267</v>
      </c>
      <c r="AL85" s="59">
        <v>118.93901128136986</v>
      </c>
      <c r="AM85" s="59">
        <v>116.66430833607973</v>
      </c>
      <c r="AN85" s="59">
        <v>153.17879055807617</v>
      </c>
      <c r="AO85" s="59">
        <v>153.12593315713377</v>
      </c>
      <c r="AP85" s="59">
        <v>149.02821204394473</v>
      </c>
      <c r="AQ85" s="59">
        <v>145.62330472039778</v>
      </c>
      <c r="AR85" s="59">
        <v>169.00548120809196</v>
      </c>
      <c r="AS85" s="59">
        <v>165.50644713658696</v>
      </c>
      <c r="AT85" s="59">
        <v>158.87898967612961</v>
      </c>
      <c r="AU85" s="59">
        <v>153.57830219931984</v>
      </c>
      <c r="AV85" s="59">
        <v>129.39275810687167</v>
      </c>
      <c r="AW85" s="59">
        <v>145.80649206919415</v>
      </c>
      <c r="AX85" s="59">
        <v>132.43791289751158</v>
      </c>
      <c r="AY85" s="59">
        <v>96.730156964735372</v>
      </c>
      <c r="AZ85" s="59">
        <v>114.05837661256855</v>
      </c>
      <c r="BA85" s="59">
        <v>167.08963159400233</v>
      </c>
      <c r="BB85" s="59">
        <v>162.85460265898899</v>
      </c>
      <c r="BC85" s="57">
        <v>1.923195708557901</v>
      </c>
      <c r="BD85" s="57">
        <v>-8.6425074496243699</v>
      </c>
      <c r="BE85" s="57">
        <v>-2.9811041327578613</v>
      </c>
      <c r="BF85" s="57">
        <v>13.742262904271229</v>
      </c>
      <c r="BG85" s="57">
        <v>-0.41302762038082363</v>
      </c>
      <c r="BH85" s="57">
        <v>-0.41302762038081253</v>
      </c>
      <c r="BI85" s="57">
        <v>-0.5611129487578026</v>
      </c>
      <c r="BJ85" s="57">
        <v>-2.6562041549066606</v>
      </c>
      <c r="BK85" s="57">
        <v>0.65243113381023843</v>
      </c>
      <c r="BL85" s="57">
        <v>-2.359537727079275</v>
      </c>
      <c r="BM85" s="57">
        <v>0.34663480389685031</v>
      </c>
      <c r="BN85" s="57">
        <v>7.3744100912980226</v>
      </c>
      <c r="BO85" s="57">
        <v>1.5604178926217793</v>
      </c>
      <c r="BP85" s="57">
        <v>-2.9637760702524774</v>
      </c>
      <c r="BQ85" s="57">
        <v>2.6342975206611552</v>
      </c>
      <c r="BR85" s="57">
        <v>-0.44462549538666352</v>
      </c>
      <c r="BS85" s="57">
        <v>0.36629504653995504</v>
      </c>
      <c r="BT85" s="57">
        <v>-9.0494342675874968</v>
      </c>
      <c r="BU85" s="57">
        <v>0.61936533353139644</v>
      </c>
      <c r="BV85" s="57">
        <v>-0.40691248870419194</v>
      </c>
      <c r="BW85" s="57">
        <v>3.9431823230957841</v>
      </c>
      <c r="BX85" s="57">
        <v>11.377714931900185</v>
      </c>
      <c r="BY85" s="57">
        <v>-1.6949358914750579</v>
      </c>
      <c r="BZ85" s="57">
        <v>-1.1807178866203194</v>
      </c>
      <c r="CA85" s="57">
        <v>-1.9426474480093492</v>
      </c>
      <c r="CB85" s="57">
        <v>-7.277419437231214</v>
      </c>
      <c r="CC85" s="57">
        <v>8.1304314541572165</v>
      </c>
      <c r="CD85" s="57">
        <v>-0.29270276918526017</v>
      </c>
      <c r="CE85" s="57">
        <v>8.5774471027691757</v>
      </c>
      <c r="CF85" s="57">
        <v>-3.5537398194743219</v>
      </c>
      <c r="CG85" s="57">
        <v>-14.537676153583956</v>
      </c>
      <c r="CH85" s="57">
        <v>-16.7354192693019</v>
      </c>
      <c r="CI85" s="57">
        <v>-3.8832665634697561</v>
      </c>
      <c r="CJ85" s="57">
        <v>-5.6416147717609499</v>
      </c>
      <c r="CK85" s="57">
        <v>-10.352743673244857</v>
      </c>
      <c r="CL85" s="57">
        <v>1.2803322874727296</v>
      </c>
      <c r="CM85" s="57">
        <v>0.55717387714944167</v>
      </c>
      <c r="CN85" s="57">
        <v>1.8302050814382964</v>
      </c>
      <c r="CO85" s="57">
        <v>-0.49575079684541778</v>
      </c>
      <c r="CP85" s="57">
        <v>-5.9230796224913345</v>
      </c>
      <c r="CQ85" s="57">
        <v>-7.7224032756262222</v>
      </c>
      <c r="CR85" s="57">
        <v>4.6149215821018386</v>
      </c>
      <c r="CS85" s="57">
        <v>3.6175332857727449</v>
      </c>
      <c r="CT85" s="57">
        <v>4.4463226041582704</v>
      </c>
      <c r="CU85" s="57">
        <v>12.264104832174239</v>
      </c>
      <c r="CV85" s="57">
        <v>-14.734963988608275</v>
      </c>
      <c r="CW85" s="57">
        <v>-26.240324144863148</v>
      </c>
      <c r="CX85" s="57">
        <v>-3.860324927412695</v>
      </c>
      <c r="CY85" s="57">
        <v>-3.1572689005512244</v>
      </c>
      <c r="CZ85" s="57">
        <v>-7.4565041941934362</v>
      </c>
      <c r="DA85" s="57">
        <v>7.0618505544478793</v>
      </c>
      <c r="DB85" s="57">
        <v>2.6386921981087053</v>
      </c>
      <c r="DC85" s="57">
        <v>2.7255253465330531</v>
      </c>
      <c r="DD85" s="57">
        <v>-9.3378231274278569</v>
      </c>
      <c r="DE85" s="57">
        <v>-4.8368856433906764</v>
      </c>
      <c r="DF85" s="57">
        <v>12.77696572406175</v>
      </c>
      <c r="DG85" s="57">
        <v>-0.2704614392487259</v>
      </c>
      <c r="DH85" s="57">
        <v>-0.2704614392487148</v>
      </c>
      <c r="DI85" s="57">
        <v>-0.49926749991336949</v>
      </c>
      <c r="DJ85" s="57">
        <v>-2.8126965972386508</v>
      </c>
      <c r="DK85" s="57">
        <v>1.391397368401992</v>
      </c>
      <c r="DL85" s="57">
        <v>-2.3977807166075227</v>
      </c>
      <c r="DM85" s="57">
        <v>0.61070025536487105</v>
      </c>
      <c r="DN85" s="57">
        <v>6.4535315985130293</v>
      </c>
      <c r="DO85" s="57">
        <v>2.6986006190664158</v>
      </c>
      <c r="DP85" s="57">
        <v>-1.0400531090949405</v>
      </c>
      <c r="DQ85" s="57">
        <v>4.3220162466153011</v>
      </c>
      <c r="DR85" s="57">
        <v>-1.5909058082359429</v>
      </c>
      <c r="DS85" s="57">
        <v>-0.65664043463649069</v>
      </c>
      <c r="DT85" s="57">
        <v>-8.6779900001912598</v>
      </c>
      <c r="DU85" s="57">
        <v>1.3170116791802355</v>
      </c>
      <c r="DV85" s="57">
        <v>1.6088220469308023</v>
      </c>
      <c r="DW85" s="57">
        <v>3.4457663877774714</v>
      </c>
      <c r="DX85" s="57">
        <v>11.263918980893761</v>
      </c>
      <c r="DY85" s="57">
        <v>-2.8398592881312745</v>
      </c>
      <c r="DZ85" s="57">
        <v>-3.4348929660236616</v>
      </c>
      <c r="EA85" s="57">
        <v>-7.317261673844544</v>
      </c>
      <c r="EB85" s="57">
        <v>-13.077368743210938</v>
      </c>
      <c r="EC85" s="57">
        <v>3.6249997720551708</v>
      </c>
      <c r="ED85" s="57">
        <v>-9.6172963087393093E-3</v>
      </c>
      <c r="EE85" s="57">
        <v>1.6590274777958491</v>
      </c>
      <c r="EF85" s="57">
        <v>-0.44703212930394809</v>
      </c>
      <c r="EG85" s="57">
        <v>-11.482238846523851</v>
      </c>
      <c r="EH85" s="57">
        <v>-18.984817072730287</v>
      </c>
      <c r="EI85" s="57">
        <v>-2.9804813780163197</v>
      </c>
      <c r="EJ85" s="57">
        <v>-9.070737446204614</v>
      </c>
      <c r="EK85" s="57">
        <v>-12.311058379909401</v>
      </c>
      <c r="EL85" s="57">
        <v>1.3161495117210986</v>
      </c>
      <c r="EM85" s="57">
        <v>-0.41315126145836656</v>
      </c>
      <c r="EN85" s="57">
        <v>2.5293626974491668</v>
      </c>
      <c r="EO85" s="57">
        <v>-1.1848698800796087</v>
      </c>
      <c r="EP85" s="57">
        <v>-8.8907584887867426</v>
      </c>
      <c r="EQ85" s="57">
        <v>-11.580912920564757</v>
      </c>
      <c r="ER85" s="57">
        <v>2.9155887703179006</v>
      </c>
      <c r="ES85" s="57">
        <v>4.1789164153212655</v>
      </c>
      <c r="ET85" s="57">
        <v>1.5300402057432994</v>
      </c>
      <c r="EU85" s="57">
        <v>19.961065050613126</v>
      </c>
      <c r="EV85" s="57">
        <v>-9.6977303903415084</v>
      </c>
      <c r="EW85" s="57">
        <v>-23.741410057671963</v>
      </c>
      <c r="EX85" s="57">
        <v>-1.7550435133082742</v>
      </c>
      <c r="EY85" s="57">
        <v>-5.0131533618548278</v>
      </c>
      <c r="EZ85" s="57">
        <v>-8.7421445962414737</v>
      </c>
      <c r="FA85" s="57">
        <v>8.240873357087386</v>
      </c>
      <c r="FB85" s="57">
        <v>2.7127160784842452</v>
      </c>
      <c r="FC85" s="63">
        <v>1.2692260198769927</v>
      </c>
      <c r="FD85" s="63">
        <v>-1.8864672696949449</v>
      </c>
      <c r="FE85" s="63">
        <v>-0.38028442852901428</v>
      </c>
      <c r="FF85" s="63">
        <v>0.32119503306506098</v>
      </c>
      <c r="FG85" s="63">
        <v>-0.67633064528190556</v>
      </c>
      <c r="FH85" s="60">
        <v>-0.67633064528198705</v>
      </c>
      <c r="FI85" s="60"/>
      <c r="FJ85" s="60">
        <v>-0.24075894326931646</v>
      </c>
      <c r="FK85" s="60">
        <v>3.1155704100500611E-2</v>
      </c>
      <c r="FL85" s="60">
        <v>-7.4630734289062806E-2</v>
      </c>
      <c r="FM85" s="60">
        <v>0.10086573224399407</v>
      </c>
      <c r="FN85" s="60">
        <v>0.74124895018044645</v>
      </c>
      <c r="FO85" s="60">
        <v>0.11125101082877775</v>
      </c>
      <c r="FP85" s="60">
        <v>-7.0543457923468618E-3</v>
      </c>
      <c r="FQ85" s="60">
        <v>1.2480765632613491E-2</v>
      </c>
      <c r="FR85" s="60">
        <v>-0.33022593887227392</v>
      </c>
      <c r="FS85" s="60">
        <v>7.4300210108112783E-4</v>
      </c>
      <c r="FT85" s="60">
        <v>-1.0339729880978201</v>
      </c>
      <c r="FU85" s="60">
        <v>3.997056014476702E-2</v>
      </c>
      <c r="FV85" s="60">
        <v>-2.7403420193347308E-2</v>
      </c>
      <c r="FW85" s="72">
        <v>-1.7421121287336341</v>
      </c>
      <c r="FX85" s="72"/>
      <c r="FY85" s="72">
        <v>-0.34572619152055417</v>
      </c>
      <c r="FZ85" s="72">
        <v>-0.30584482281178305</v>
      </c>
      <c r="GA85" s="72">
        <v>0.11670805675514451</v>
      </c>
      <c r="GB85" s="72">
        <v>-0.12417095470826245</v>
      </c>
      <c r="GC85" s="72">
        <v>0.78832108566341086</v>
      </c>
      <c r="GD85" s="72">
        <v>-0.74357433496930081</v>
      </c>
      <c r="GE85" s="72">
        <v>-2.3607899228828971E-2</v>
      </c>
      <c r="GF85" s="72">
        <v>-0.20627003185566972</v>
      </c>
      <c r="GG85" s="72">
        <v>-0.38674323235191471</v>
      </c>
      <c r="GH85" s="72">
        <v>-3.2386342160196153E-2</v>
      </c>
      <c r="GI85" s="72">
        <v>-0.52189776615286365</v>
      </c>
      <c r="GJ85" s="72">
        <v>3.950810354161112E-2</v>
      </c>
      <c r="GK85" s="72">
        <v>3.5722010655731668E-3</v>
      </c>
      <c r="GL85" s="60">
        <v>1.7945418047408634</v>
      </c>
      <c r="GM85" s="60">
        <v>-2.0540129079354328</v>
      </c>
      <c r="GN85" s="60">
        <v>-0.61889604459788605</v>
      </c>
      <c r="GO85" s="60">
        <v>0.30709891389587018</v>
      </c>
      <c r="GP85" s="60">
        <v>-0.57126823389658521</v>
      </c>
      <c r="GQ85" s="60">
        <v>-0.57126823389657488</v>
      </c>
      <c r="GR85" s="60"/>
      <c r="GS85" s="60">
        <v>-0.27753569275953344</v>
      </c>
      <c r="GT85" s="60">
        <v>6.8800064110550188E-2</v>
      </c>
      <c r="GU85" s="60">
        <v>-7.1025249531264101E-2</v>
      </c>
      <c r="GV85" s="60">
        <v>0.23575143201489029</v>
      </c>
      <c r="GW85" s="60">
        <v>0.62416387625390168</v>
      </c>
      <c r="GX85" s="60">
        <v>0.18536123453739869</v>
      </c>
      <c r="GY85" s="60">
        <v>-2.2785643461680893E-3</v>
      </c>
      <c r="GZ85" s="60">
        <v>2.1700612820648276E-2</v>
      </c>
      <c r="HA85" s="60">
        <v>-0.3778084574807638</v>
      </c>
      <c r="HB85" s="60">
        <v>-1.0168078490956188E-2</v>
      </c>
      <c r="HC85" s="60">
        <v>-1.0647712761560764</v>
      </c>
      <c r="HD85" s="60">
        <v>9.680709484386979E-2</v>
      </c>
      <c r="HE85" s="60">
        <v>-2.6522971307181955E-4</v>
      </c>
      <c r="HF85" s="43">
        <v>-3.0176598965266139</v>
      </c>
      <c r="HG85" s="43"/>
      <c r="HH85" s="43">
        <v>-1.4459992432406974</v>
      </c>
      <c r="HI85" s="43">
        <v>-0.56542043770404149</v>
      </c>
      <c r="HJ85" s="43">
        <v>4.8189990849973226E-2</v>
      </c>
      <c r="HK85" s="43">
        <v>-1.1204828737814468E-2</v>
      </c>
      <c r="HL85" s="43">
        <v>0.24282962193024396</v>
      </c>
      <c r="HM85" s="43">
        <v>-9.1283927019933306E-2</v>
      </c>
      <c r="HN85" s="43">
        <v>-1.9393490152253653E-2</v>
      </c>
      <c r="HO85" s="43">
        <v>-0.2345467522561093</v>
      </c>
      <c r="HP85" s="43">
        <v>-0.32332837702364281</v>
      </c>
      <c r="HQ85" s="43">
        <v>-6.8412142629883294E-2</v>
      </c>
      <c r="HR85" s="43">
        <v>-0.5882259756164725</v>
      </c>
      <c r="HS85" s="43">
        <v>4.1307030560239232E-2</v>
      </c>
      <c r="HT85" s="43">
        <v>-2.1713654862221517E-3</v>
      </c>
      <c r="HU85" s="65">
        <v>14828</v>
      </c>
      <c r="HV85" s="65">
        <v>70710</v>
      </c>
      <c r="HW85" s="57">
        <v>-5.5240522459381936</v>
      </c>
      <c r="HX85" s="57">
        <v>-7.488813878640399</v>
      </c>
      <c r="HY85" s="65">
        <v>67534</v>
      </c>
      <c r="HZ85" s="65">
        <v>319798</v>
      </c>
      <c r="IA85" s="57">
        <v>15.834791259305003</v>
      </c>
      <c r="IB85" s="57">
        <v>8.8900163097698659</v>
      </c>
    </row>
    <row r="86" spans="1:236" x14ac:dyDescent="0.25">
      <c r="A86" s="41">
        <v>2024</v>
      </c>
      <c r="B86" s="30" t="s">
        <v>166</v>
      </c>
      <c r="C86" s="57">
        <v>110.27847743694007</v>
      </c>
      <c r="D86" s="57">
        <v>81.958072890528655</v>
      </c>
      <c r="E86" s="57">
        <v>86.444865202942495</v>
      </c>
      <c r="F86" s="57">
        <v>93.920728717127531</v>
      </c>
      <c r="G86" s="57">
        <v>100.81697111019101</v>
      </c>
      <c r="H86" s="71">
        <v>100.81697111019103</v>
      </c>
      <c r="I86" s="71">
        <v>101.03482616994629</v>
      </c>
      <c r="J86" s="71">
        <v>98.974966550080921</v>
      </c>
      <c r="K86" s="71">
        <v>101.62197550130858</v>
      </c>
      <c r="L86" s="71">
        <v>113.95952931259833</v>
      </c>
      <c r="M86" s="71">
        <v>104.3926213555052</v>
      </c>
      <c r="N86" s="71">
        <v>116.32474385367124</v>
      </c>
      <c r="O86" s="71">
        <v>98.468905075617258</v>
      </c>
      <c r="P86" s="71">
        <v>92.068697678432727</v>
      </c>
      <c r="Q86" s="71">
        <v>111.03322585167533</v>
      </c>
      <c r="R86" s="71">
        <v>90.275237989876118</v>
      </c>
      <c r="S86" s="71">
        <v>83.310348923817074</v>
      </c>
      <c r="T86" s="71">
        <v>82.215154066681549</v>
      </c>
      <c r="U86" s="71">
        <v>119.89358364333552</v>
      </c>
      <c r="V86" s="71">
        <v>94.376605626536701</v>
      </c>
      <c r="W86" s="71">
        <v>110.39332226802439</v>
      </c>
      <c r="X86" s="71">
        <v>154.32938172785651</v>
      </c>
      <c r="Y86" s="59">
        <v>109.43593201391512</v>
      </c>
      <c r="Z86" s="59">
        <v>109.77094457137191</v>
      </c>
      <c r="AA86" s="59">
        <v>100.43616508215587</v>
      </c>
      <c r="AB86" s="59">
        <v>103.60311401223218</v>
      </c>
      <c r="AC86" s="59">
        <v>115.94470458592139</v>
      </c>
      <c r="AD86" s="59">
        <v>108.68072367446742</v>
      </c>
      <c r="AE86" s="59">
        <v>144.51627315443218</v>
      </c>
      <c r="AF86" s="59">
        <v>108.22723325625749</v>
      </c>
      <c r="AG86" s="59">
        <v>96.015233906614796</v>
      </c>
      <c r="AH86" s="59">
        <v>194.18983541569173</v>
      </c>
      <c r="AI86" s="59">
        <v>100.82006307448445</v>
      </c>
      <c r="AJ86" s="59">
        <v>74.184625948965049</v>
      </c>
      <c r="AK86" s="59">
        <v>113.58797521175165</v>
      </c>
      <c r="AL86" s="59">
        <v>118.67212947618022</v>
      </c>
      <c r="AM86" s="59">
        <v>104.45362289366138</v>
      </c>
      <c r="AN86" s="59">
        <v>150.95402261363364</v>
      </c>
      <c r="AO86" s="59">
        <v>151.49477440512553</v>
      </c>
      <c r="AP86" s="59">
        <v>134.54770568386206</v>
      </c>
      <c r="AQ86" s="59">
        <v>139.97398936508327</v>
      </c>
      <c r="AR86" s="59">
        <v>160.53695001560072</v>
      </c>
      <c r="AS86" s="59">
        <v>168.61190278462749</v>
      </c>
      <c r="AT86" s="59">
        <v>158.70229949853183</v>
      </c>
      <c r="AU86" s="59">
        <v>148.9963289885354</v>
      </c>
      <c r="AV86" s="59">
        <v>130.10189664637349</v>
      </c>
      <c r="AW86" s="59">
        <v>144.74614637031223</v>
      </c>
      <c r="AX86" s="59">
        <v>130.75419449546905</v>
      </c>
      <c r="AY86" s="59">
        <v>98.694376435281413</v>
      </c>
      <c r="AZ86" s="59">
        <v>131.24853386708216</v>
      </c>
      <c r="BA86" s="59">
        <v>167.42648250671331</v>
      </c>
      <c r="BB86" s="59">
        <v>145.59383791502387</v>
      </c>
      <c r="BC86" s="57">
        <v>1.9617192057209909</v>
      </c>
      <c r="BD86" s="57">
        <v>-9.4840563804560514</v>
      </c>
      <c r="BE86" s="57">
        <v>-2.7981331601851456</v>
      </c>
      <c r="BF86" s="57">
        <v>11.618919968464891</v>
      </c>
      <c r="BG86" s="57">
        <v>-0.59682136535963437</v>
      </c>
      <c r="BH86" s="57">
        <v>-0.59682136535961217</v>
      </c>
      <c r="BI86" s="57">
        <v>-0.72075985560440259</v>
      </c>
      <c r="BJ86" s="57">
        <v>-3.35900071767955</v>
      </c>
      <c r="BK86" s="57">
        <v>-0.16490512971319982</v>
      </c>
      <c r="BL86" s="57">
        <v>-2.2744137946815624</v>
      </c>
      <c r="BM86" s="57">
        <v>-5.1784058579673609E-2</v>
      </c>
      <c r="BN86" s="57">
        <v>8.6648983200707352</v>
      </c>
      <c r="BO86" s="57">
        <v>1.0661022471198045</v>
      </c>
      <c r="BP86" s="57">
        <v>-3.1590413943354934</v>
      </c>
      <c r="BQ86" s="57">
        <v>2.1671826625387025</v>
      </c>
      <c r="BR86" s="57">
        <v>-0.43942905301584956</v>
      </c>
      <c r="BS86" s="57">
        <v>1.2886173325374228</v>
      </c>
      <c r="BT86" s="57">
        <v>-9.052321395488061</v>
      </c>
      <c r="BU86" s="57">
        <v>1.0338266123217421</v>
      </c>
      <c r="BV86" s="57">
        <v>-0.9802567996662126</v>
      </c>
      <c r="BW86" s="57">
        <v>3.6842899940160878</v>
      </c>
      <c r="BX86" s="57">
        <v>11.124633722096199</v>
      </c>
      <c r="BY86" s="57">
        <v>1.5021805485279538</v>
      </c>
      <c r="BZ86" s="57">
        <v>2.668318007466941</v>
      </c>
      <c r="CA86" s="57">
        <v>6.5340805553886439</v>
      </c>
      <c r="CB86" s="57">
        <v>-10.691549629249518</v>
      </c>
      <c r="CC86" s="57">
        <v>10.106945253307575</v>
      </c>
      <c r="CD86" s="57">
        <v>2.5321220657529286</v>
      </c>
      <c r="CE86" s="57">
        <v>13.077025304828481</v>
      </c>
      <c r="CF86" s="57">
        <v>-2.7006394182852</v>
      </c>
      <c r="CG86" s="57">
        <v>-21.455114023480636</v>
      </c>
      <c r="CH86" s="57">
        <v>-4.9156877479025756</v>
      </c>
      <c r="CI86" s="57">
        <v>1.0316199927265179</v>
      </c>
      <c r="CJ86" s="57">
        <v>-6.2376619228977193</v>
      </c>
      <c r="CK86" s="57">
        <v>-7.588345477130531</v>
      </c>
      <c r="CL86" s="57">
        <v>1.8480231777898481</v>
      </c>
      <c r="CM86" s="57">
        <v>-7.32438963180706</v>
      </c>
      <c r="CN86" s="57">
        <v>4.7923149542682175</v>
      </c>
      <c r="CO86" s="57">
        <v>3.5137647747408129</v>
      </c>
      <c r="CP86" s="57">
        <v>2.5145025251562592</v>
      </c>
      <c r="CQ86" s="57">
        <v>-11.370932102481213</v>
      </c>
      <c r="CR86" s="57">
        <v>6.2661804780857588</v>
      </c>
      <c r="CS86" s="57">
        <v>6.6648097389657934</v>
      </c>
      <c r="CT86" s="57">
        <v>8.7616668721554056</v>
      </c>
      <c r="CU86" s="57">
        <v>10.515692498363549</v>
      </c>
      <c r="CV86" s="57">
        <v>-22.006424212649922</v>
      </c>
      <c r="CW86" s="57">
        <v>-16.285623414756156</v>
      </c>
      <c r="CX86" s="57">
        <v>0.49186905367795131</v>
      </c>
      <c r="CY86" s="57">
        <v>-4.4394526973833282</v>
      </c>
      <c r="CZ86" s="57">
        <v>-4.8966579961008838</v>
      </c>
      <c r="DA86" s="57">
        <v>7.6789663046233692</v>
      </c>
      <c r="DB86" s="57">
        <v>-5.7865847276266873</v>
      </c>
      <c r="DC86" s="57">
        <v>2.5968921580419746</v>
      </c>
      <c r="DD86" s="57">
        <v>-9.3620425542089603</v>
      </c>
      <c r="DE86" s="57">
        <v>-4.5154724896029341</v>
      </c>
      <c r="DF86" s="57">
        <v>12.580883590623216</v>
      </c>
      <c r="DG86" s="57">
        <v>-0.32491480598787481</v>
      </c>
      <c r="DH86" s="57">
        <v>-0.32491480598785261</v>
      </c>
      <c r="DI86" s="57">
        <v>-0.53619698254354642</v>
      </c>
      <c r="DJ86" s="57">
        <v>-2.9032175422691431</v>
      </c>
      <c r="DK86" s="57">
        <v>1.1290268254352753</v>
      </c>
      <c r="DL86" s="57">
        <v>-2.3772756462309363</v>
      </c>
      <c r="DM86" s="57">
        <v>0.49975375767827845</v>
      </c>
      <c r="DN86" s="57">
        <v>6.8187958669539084</v>
      </c>
      <c r="DO86" s="57">
        <v>2.4238044385588964</v>
      </c>
      <c r="DP86" s="57">
        <v>-1.3978296854883276</v>
      </c>
      <c r="DQ86" s="57">
        <v>3.9601386481802558</v>
      </c>
      <c r="DR86" s="57">
        <v>-1.4013533642904141</v>
      </c>
      <c r="DS86" s="57">
        <v>-0.33919472831945852</v>
      </c>
      <c r="DT86" s="57">
        <v>-8.7402420304639179</v>
      </c>
      <c r="DU86" s="57">
        <v>1.2695041345016422</v>
      </c>
      <c r="DV86" s="57">
        <v>1.1722577654601052</v>
      </c>
      <c r="DW86" s="57">
        <v>3.4854802067642243</v>
      </c>
      <c r="DX86" s="57">
        <v>11.240365162741606</v>
      </c>
      <c r="DY86" s="57">
        <v>-2.1282118246007897</v>
      </c>
      <c r="DZ86" s="57">
        <v>-2.4402684558430199</v>
      </c>
      <c r="EA86" s="57">
        <v>-5.2404134039714005</v>
      </c>
      <c r="EB86" s="57">
        <v>-12.705632714550363</v>
      </c>
      <c r="EC86" s="57">
        <v>4.634703852331068</v>
      </c>
      <c r="ED86" s="57">
        <v>0.41660618308474451</v>
      </c>
      <c r="EE86" s="57">
        <v>3.5004296565517068</v>
      </c>
      <c r="EF86" s="57">
        <v>-0.82426201162928425</v>
      </c>
      <c r="EG86" s="57">
        <v>-13.254874131910132</v>
      </c>
      <c r="EH86" s="57">
        <v>-16.886359470755639</v>
      </c>
      <c r="EI86" s="57">
        <v>-2.3446275573417719</v>
      </c>
      <c r="EJ86" s="57">
        <v>-8.6640655829335884</v>
      </c>
      <c r="EK86" s="57">
        <v>-11.382463121404761</v>
      </c>
      <c r="EL86" s="57">
        <v>1.4071435105171171</v>
      </c>
      <c r="EM86" s="57">
        <v>-1.6437134077103011</v>
      </c>
      <c r="EN86" s="57">
        <v>2.906541465331669</v>
      </c>
      <c r="EO86" s="57">
        <v>-0.41233705700816081</v>
      </c>
      <c r="EP86" s="57">
        <v>-7.1603644580616077</v>
      </c>
      <c r="EQ86" s="57">
        <v>-11.547577687578803</v>
      </c>
      <c r="ER86" s="57">
        <v>3.4459603525847315</v>
      </c>
      <c r="ES86" s="57">
        <v>4.59726056293559</v>
      </c>
      <c r="ET86" s="57">
        <v>2.7195025123259775</v>
      </c>
      <c r="EU86" s="57">
        <v>18.290106135343343</v>
      </c>
      <c r="EV86" s="57">
        <v>-11.927115564781154</v>
      </c>
      <c r="EW86" s="57">
        <v>-22.612203209976499</v>
      </c>
      <c r="EX86" s="57">
        <v>-1.3954607416652109</v>
      </c>
      <c r="EY86" s="57">
        <v>-4.9281815362605457</v>
      </c>
      <c r="EZ86" s="57">
        <v>-7.9761518640280471</v>
      </c>
      <c r="FA86" s="57">
        <v>8.1430073286232521</v>
      </c>
      <c r="FB86" s="57">
        <v>1.1801753684878014</v>
      </c>
      <c r="FC86" s="63">
        <v>1.287992246719357</v>
      </c>
      <c r="FD86" s="63">
        <v>-2.033640973612326</v>
      </c>
      <c r="FE86" s="63">
        <v>-0.35704863954722577</v>
      </c>
      <c r="FF86" s="63">
        <v>0.28696110996739504</v>
      </c>
      <c r="FG86" s="63">
        <v>-0.81573625647279968</v>
      </c>
      <c r="FH86" s="60">
        <v>-0.8157362564727918</v>
      </c>
      <c r="FI86" s="60"/>
      <c r="FJ86" s="60">
        <v>-0.29174330864195747</v>
      </c>
      <c r="FK86" s="60">
        <v>-5.1540888692860097E-3</v>
      </c>
      <c r="FL86" s="60">
        <v>-6.8401777793952789E-2</v>
      </c>
      <c r="FM86" s="60">
        <v>-5.6974979873691316E-2</v>
      </c>
      <c r="FN86" s="60">
        <v>0.77182729142089324</v>
      </c>
      <c r="FO86" s="60">
        <v>0.12858371731184112</v>
      </c>
      <c r="FP86" s="60">
        <v>-7.8591964365189865E-3</v>
      </c>
      <c r="FQ86" s="60">
        <v>9.7562438522302199E-3</v>
      </c>
      <c r="FR86" s="60">
        <v>-0.30759651001310145</v>
      </c>
      <c r="FS86" s="60">
        <v>1.3614665566368547E-2</v>
      </c>
      <c r="FT86" s="60">
        <v>-1.0417937838316349</v>
      </c>
      <c r="FU86" s="60">
        <v>7.3715702294332233E-2</v>
      </c>
      <c r="FV86" s="60">
        <v>-3.3710231458314054E-2</v>
      </c>
      <c r="FW86" s="72">
        <v>1.5483668088232587</v>
      </c>
      <c r="FX86" s="72"/>
      <c r="FY86" s="72">
        <v>1.0487782385486659</v>
      </c>
      <c r="FZ86" s="72">
        <v>-0.42567183178037254</v>
      </c>
      <c r="GA86" s="72">
        <v>0.14418362734771445</v>
      </c>
      <c r="GB86" s="72">
        <v>0.80331709254005546</v>
      </c>
      <c r="GC86" s="72">
        <v>1.1318449546225651</v>
      </c>
      <c r="GD86" s="72">
        <v>-0.56813432029062261</v>
      </c>
      <c r="GE86" s="72">
        <v>-4.0007627078876916E-2</v>
      </c>
      <c r="GF86" s="72">
        <v>-5.0674966921557194E-2</v>
      </c>
      <c r="GG86" s="72">
        <v>-6.1517811364936462E-2</v>
      </c>
      <c r="GH86" s="72">
        <v>-2.2577499203536144E-2</v>
      </c>
      <c r="GI86" s="72">
        <v>-0.4383567790994794</v>
      </c>
      <c r="GJ86" s="72">
        <v>6.5593703574295267E-2</v>
      </c>
      <c r="GK86" s="72">
        <v>-3.8409972070656086E-2</v>
      </c>
      <c r="GL86" s="60">
        <v>1.6944669531491972</v>
      </c>
      <c r="GM86" s="60">
        <v>-2.0434501699492658</v>
      </c>
      <c r="GN86" s="60">
        <v>-0.55841865500916388</v>
      </c>
      <c r="GO86" s="60">
        <v>0.30790862165298544</v>
      </c>
      <c r="GP86" s="60">
        <v>-0.5994932501562471</v>
      </c>
      <c r="GQ86" s="60">
        <v>-0.59949325015622312</v>
      </c>
      <c r="GR86" s="60"/>
      <c r="GS86" s="60">
        <v>-0.28223346284224921</v>
      </c>
      <c r="GT86" s="60">
        <v>5.6887379121275644E-2</v>
      </c>
      <c r="GU86" s="60">
        <v>-7.0311802035220819E-2</v>
      </c>
      <c r="GV86" s="60">
        <v>0.18729652735253999</v>
      </c>
      <c r="GW86" s="60">
        <v>0.64238324826479765</v>
      </c>
      <c r="GX86" s="60">
        <v>0.17723037613642834</v>
      </c>
      <c r="GY86" s="60">
        <v>-3.2553205148554321E-3</v>
      </c>
      <c r="GZ86" s="60">
        <v>1.9712774228846267E-2</v>
      </c>
      <c r="HA86" s="60">
        <v>-0.364929931267851</v>
      </c>
      <c r="HB86" s="60">
        <v>-6.0426390216869845E-3</v>
      </c>
      <c r="HC86" s="60">
        <v>-1.0444198025084024</v>
      </c>
      <c r="HD86" s="60">
        <v>9.4034411293504566E-2</v>
      </c>
      <c r="HE86" s="60">
        <v>-5.845008363349803E-3</v>
      </c>
      <c r="HF86" s="43">
        <v>-2.2465635536144739</v>
      </c>
      <c r="HG86" s="43"/>
      <c r="HH86" s="43">
        <v>-1.0183165568809305</v>
      </c>
      <c r="HI86" s="43">
        <v>-0.540000512105696</v>
      </c>
      <c r="HJ86" s="43">
        <v>6.2964955476509529E-2</v>
      </c>
      <c r="HK86" s="43">
        <v>0.1243567519319604</v>
      </c>
      <c r="HL86" s="43">
        <v>0.38839436182454284</v>
      </c>
      <c r="HM86" s="43">
        <v>-0.16918251061803036</v>
      </c>
      <c r="HN86" s="43">
        <v>-2.2761189073466852E-2</v>
      </c>
      <c r="HO86" s="43">
        <v>-0.20453045717354867</v>
      </c>
      <c r="HP86" s="43">
        <v>-0.2808765759137607</v>
      </c>
      <c r="HQ86" s="43">
        <v>-5.9909058850924721E-2</v>
      </c>
      <c r="HR86" s="43">
        <v>-0.56474706283006038</v>
      </c>
      <c r="HS86" s="43">
        <v>4.6147769403817068E-2</v>
      </c>
      <c r="HT86" s="43">
        <v>-8.1034688048854039E-3</v>
      </c>
      <c r="HU86" s="65">
        <v>14571</v>
      </c>
      <c r="HV86" s="65">
        <v>85281</v>
      </c>
      <c r="HW86" s="57">
        <v>0.94215448562522397</v>
      </c>
      <c r="HX86" s="57">
        <v>-6.1495119347632299</v>
      </c>
      <c r="HY86" s="65">
        <v>58410</v>
      </c>
      <c r="HZ86" s="65">
        <v>378208</v>
      </c>
      <c r="IA86" s="57">
        <v>4.7487536315053314</v>
      </c>
      <c r="IB86" s="57">
        <v>8.2291937925488945</v>
      </c>
    </row>
    <row r="87" spans="1:236" x14ac:dyDescent="0.25">
      <c r="A87" s="41">
        <v>2024</v>
      </c>
      <c r="B87" s="30" t="s">
        <v>167</v>
      </c>
      <c r="C87" s="57">
        <v>110.23208734062418</v>
      </c>
      <c r="D87" s="57">
        <v>81.377171821024703</v>
      </c>
      <c r="E87" s="57">
        <v>85.449856216592579</v>
      </c>
      <c r="F87" s="57">
        <v>95.986952830405812</v>
      </c>
      <c r="G87" s="57">
        <v>100.613971711018</v>
      </c>
      <c r="H87" s="71">
        <v>100.613971711018</v>
      </c>
      <c r="I87" s="71">
        <v>100.80665850454231</v>
      </c>
      <c r="J87" s="71">
        <v>98.220004342173453</v>
      </c>
      <c r="K87" s="71">
        <v>101.73734983116618</v>
      </c>
      <c r="L87" s="71">
        <v>114.28313195842472</v>
      </c>
      <c r="M87" s="71">
        <v>104.270543408739</v>
      </c>
      <c r="N87" s="71">
        <v>115.50128960507324</v>
      </c>
      <c r="O87" s="71">
        <v>98.590448777980427</v>
      </c>
      <c r="P87" s="71">
        <v>91.343747303011995</v>
      </c>
      <c r="Q87" s="71">
        <v>112.09869620075705</v>
      </c>
      <c r="R87" s="71">
        <v>89.940945543730649</v>
      </c>
      <c r="S87" s="71">
        <v>84.744071567340868</v>
      </c>
      <c r="T87" s="71">
        <v>81.168134193364665</v>
      </c>
      <c r="U87" s="71">
        <v>120.96037391896799</v>
      </c>
      <c r="V87" s="71">
        <v>93.527249671619941</v>
      </c>
      <c r="W87" s="71">
        <v>110.43654237327954</v>
      </c>
      <c r="X87" s="71">
        <v>154.70207164423272</v>
      </c>
      <c r="Y87" s="59">
        <v>113.82722710620727</v>
      </c>
      <c r="Z87" s="59">
        <v>113.45861693794464</v>
      </c>
      <c r="AA87" s="59">
        <v>105.91336249377443</v>
      </c>
      <c r="AB87" s="59">
        <v>114.68428986643065</v>
      </c>
      <c r="AC87" s="59">
        <v>134.12492621582902</v>
      </c>
      <c r="AD87" s="59">
        <v>110.09215316469572</v>
      </c>
      <c r="AE87" s="59">
        <v>151.15242262041448</v>
      </c>
      <c r="AF87" s="59">
        <v>115.35706554801439</v>
      </c>
      <c r="AG87" s="59">
        <v>103.79876729681199</v>
      </c>
      <c r="AH87" s="59">
        <v>201.43937719978075</v>
      </c>
      <c r="AI87" s="59">
        <v>108.74082047212686</v>
      </c>
      <c r="AJ87" s="59">
        <v>81.814588561955432</v>
      </c>
      <c r="AK87" s="59">
        <v>105.20598424790862</v>
      </c>
      <c r="AL87" s="59">
        <v>121.28086781098003</v>
      </c>
      <c r="AM87" s="59">
        <v>110.78473650223715</v>
      </c>
      <c r="AN87" s="59">
        <v>156.71606596889109</v>
      </c>
      <c r="AO87" s="59">
        <v>156.41448516983456</v>
      </c>
      <c r="AP87" s="59">
        <v>142.1753398038729</v>
      </c>
      <c r="AQ87" s="59">
        <v>154.39796554349522</v>
      </c>
      <c r="AR87" s="59">
        <v>185.36245849280181</v>
      </c>
      <c r="AS87" s="59">
        <v>171.00177655594277</v>
      </c>
      <c r="AT87" s="59">
        <v>163.9702567966248</v>
      </c>
      <c r="AU87" s="59">
        <v>158.03545693370745</v>
      </c>
      <c r="AV87" s="59">
        <v>140.1116223716833</v>
      </c>
      <c r="AW87" s="59">
        <v>147.90466268023204</v>
      </c>
      <c r="AX87" s="59">
        <v>140.87039385666924</v>
      </c>
      <c r="AY87" s="59">
        <v>108.2007088770261</v>
      </c>
      <c r="AZ87" s="59">
        <v>121.44971709074797</v>
      </c>
      <c r="BA87" s="59">
        <v>171.39342990115952</v>
      </c>
      <c r="BB87" s="59">
        <v>154.68470389646242</v>
      </c>
      <c r="BC87" s="57">
        <v>1.4418980863247777</v>
      </c>
      <c r="BD87" s="57">
        <v>-8.7443223650547139</v>
      </c>
      <c r="BE87" s="57">
        <v>-5.3132953331412436</v>
      </c>
      <c r="BF87" s="57">
        <v>11.299550392965884</v>
      </c>
      <c r="BG87" s="57">
        <v>-0.99072516169343983</v>
      </c>
      <c r="BH87" s="57">
        <v>-0.99072516169341762</v>
      </c>
      <c r="BI87" s="57">
        <v>-1.1658994841665105</v>
      </c>
      <c r="BJ87" s="57">
        <v>-3.3469830908620879</v>
      </c>
      <c r="BK87" s="57">
        <v>-9.9937062668864485E-3</v>
      </c>
      <c r="BL87" s="57">
        <v>-1.2929529503770021</v>
      </c>
      <c r="BM87" s="57">
        <v>-0.82959955818525666</v>
      </c>
      <c r="BN87" s="57">
        <v>7.2649760471146685</v>
      </c>
      <c r="BO87" s="57">
        <v>1.3110045773577994</v>
      </c>
      <c r="BP87" s="57">
        <v>-2.9702970297029618</v>
      </c>
      <c r="BQ87" s="57">
        <v>2.5128205128205128</v>
      </c>
      <c r="BR87" s="57">
        <v>-0.70883419539687909</v>
      </c>
      <c r="BS87" s="57">
        <v>1.6527126794811942</v>
      </c>
      <c r="BT87" s="57">
        <v>-9.4957152535795846</v>
      </c>
      <c r="BU87" s="57">
        <v>1.3973859438333625</v>
      </c>
      <c r="BV87" s="57">
        <v>-2.2651698877229176</v>
      </c>
      <c r="BW87" s="57">
        <v>4.0124983851625329</v>
      </c>
      <c r="BX87" s="57">
        <v>11.145226054267754</v>
      </c>
      <c r="BY87" s="57">
        <v>1.6521236201618716</v>
      </c>
      <c r="BZ87" s="57">
        <v>1.7775793176722843</v>
      </c>
      <c r="CA87" s="57">
        <v>12.329860193807797</v>
      </c>
      <c r="CB87" s="57">
        <v>2.6442726827926144</v>
      </c>
      <c r="CC87" s="57">
        <v>18.225730223446668</v>
      </c>
      <c r="CD87" s="57">
        <v>-3.0762503633065097</v>
      </c>
      <c r="CE87" s="57">
        <v>7.1642684439143567</v>
      </c>
      <c r="CF87" s="57">
        <v>1.1737233363935839</v>
      </c>
      <c r="CG87" s="57">
        <v>1.1336591091757331</v>
      </c>
      <c r="CH87" s="57">
        <v>4.2631899572126208</v>
      </c>
      <c r="CI87" s="57">
        <v>4.5594231460506007</v>
      </c>
      <c r="CJ87" s="57">
        <v>-2.5377653828615343</v>
      </c>
      <c r="CK87" s="57">
        <v>-13.807281029540819</v>
      </c>
      <c r="CL87" s="57">
        <v>1.2771582375900037</v>
      </c>
      <c r="CM87" s="57">
        <v>-6.7170294640102153</v>
      </c>
      <c r="CN87" s="57">
        <v>3.9260197383709894</v>
      </c>
      <c r="CO87" s="57">
        <v>2.1850376340660782</v>
      </c>
      <c r="CP87" s="57">
        <v>8.5012428457227998</v>
      </c>
      <c r="CQ87" s="57">
        <v>1.3051272423803217</v>
      </c>
      <c r="CR87" s="57">
        <v>13.71171808294369</v>
      </c>
      <c r="CS87" s="57">
        <v>0.48050694927321835</v>
      </c>
      <c r="CT87" s="57">
        <v>2.1492468434743506</v>
      </c>
      <c r="CU87" s="57">
        <v>11.340085565018621</v>
      </c>
      <c r="CV87" s="57">
        <v>-0.25418861871867593</v>
      </c>
      <c r="CW87" s="57">
        <v>-9.3752548617848426</v>
      </c>
      <c r="CX87" s="57">
        <v>3.8913363863941175</v>
      </c>
      <c r="CY87" s="57">
        <v>-1.4789289240089931</v>
      </c>
      <c r="CZ87" s="57">
        <v>-11.763093022322725</v>
      </c>
      <c r="DA87" s="57">
        <v>6.8929466947837525</v>
      </c>
      <c r="DB87" s="57">
        <v>-5.4031558761033711</v>
      </c>
      <c r="DC87" s="57">
        <v>2.4297457925029908</v>
      </c>
      <c r="DD87" s="57">
        <v>-9.2754136301156258</v>
      </c>
      <c r="DE87" s="57">
        <v>-4.6255032369037385</v>
      </c>
      <c r="DF87" s="57">
        <v>12.391400491469295</v>
      </c>
      <c r="DG87" s="57">
        <v>-0.42028017957573827</v>
      </c>
      <c r="DH87" s="57">
        <v>-0.42028017957572716</v>
      </c>
      <c r="DI87" s="57">
        <v>-0.62635626933610355</v>
      </c>
      <c r="DJ87" s="57">
        <v>-2.9658763115256725</v>
      </c>
      <c r="DK87" s="57">
        <v>0.96476468795978487</v>
      </c>
      <c r="DL87" s="57">
        <v>-2.223680735461675</v>
      </c>
      <c r="DM87" s="57">
        <v>0.30797417608032784</v>
      </c>
      <c r="DN87" s="57">
        <v>6.8823654648148436</v>
      </c>
      <c r="DO87" s="57">
        <v>2.2636389911378618</v>
      </c>
      <c r="DP87" s="57">
        <v>-1.6230696501733477</v>
      </c>
      <c r="DQ87" s="57">
        <v>3.7509266123054052</v>
      </c>
      <c r="DR87" s="57">
        <v>-1.303550875228876</v>
      </c>
      <c r="DS87" s="57">
        <v>-5.6487299493890308E-2</v>
      </c>
      <c r="DT87" s="57">
        <v>-8.8472339315974651</v>
      </c>
      <c r="DU87" s="57">
        <v>1.2879587398480608</v>
      </c>
      <c r="DV87" s="57">
        <v>0.67456891478181458</v>
      </c>
      <c r="DW87" s="57">
        <v>3.5605250013002632</v>
      </c>
      <c r="DX87" s="57">
        <v>11.226577558957063</v>
      </c>
      <c r="DY87" s="57">
        <v>-1.5783187701208456</v>
      </c>
      <c r="DZ87" s="57">
        <v>-1.827676518330712</v>
      </c>
      <c r="EA87" s="57">
        <v>-2.9492092312783158</v>
      </c>
      <c r="EB87" s="57">
        <v>-10.7026899528603</v>
      </c>
      <c r="EC87" s="57">
        <v>6.5878082774841973</v>
      </c>
      <c r="ED87" s="57">
        <v>-0.11544124470854733</v>
      </c>
      <c r="EE87" s="57">
        <v>4.0540070180024035</v>
      </c>
      <c r="EF87" s="57">
        <v>-0.53164708704063202</v>
      </c>
      <c r="EG87" s="57">
        <v>-11.38642792445863</v>
      </c>
      <c r="EH87" s="57">
        <v>-14.271153380891356</v>
      </c>
      <c r="EI87" s="57">
        <v>-1.365947597603312</v>
      </c>
      <c r="EJ87" s="57">
        <v>-7.8543579122609568</v>
      </c>
      <c r="EK87" s="57">
        <v>-11.77857532124853</v>
      </c>
      <c r="EL87" s="57">
        <v>1.3877060671759978</v>
      </c>
      <c r="EM87" s="57">
        <v>-2.4451764323587866</v>
      </c>
      <c r="EN87" s="57">
        <v>3.057994556244048</v>
      </c>
      <c r="EO87" s="57">
        <v>-3.1222071758196801E-2</v>
      </c>
      <c r="EP87" s="57">
        <v>-5.1001116555283499</v>
      </c>
      <c r="EQ87" s="57">
        <v>-9.840111078493031</v>
      </c>
      <c r="ER87" s="57">
        <v>4.9435835676634676</v>
      </c>
      <c r="ES87" s="57">
        <v>3.9658049038669319</v>
      </c>
      <c r="ET87" s="57">
        <v>2.6321292396484841</v>
      </c>
      <c r="EU87" s="57">
        <v>17.198897903164003</v>
      </c>
      <c r="EV87" s="57">
        <v>-10.382362741590745</v>
      </c>
      <c r="EW87" s="57">
        <v>-20.956563709654532</v>
      </c>
      <c r="EX87" s="57">
        <v>-0.63978707511614941</v>
      </c>
      <c r="EY87" s="57">
        <v>-4.4588482978258455</v>
      </c>
      <c r="EZ87" s="57">
        <v>-8.603793442160935</v>
      </c>
      <c r="FA87" s="57">
        <v>7.9526745169812729</v>
      </c>
      <c r="FB87" s="57">
        <v>0.12535712920351827</v>
      </c>
      <c r="FC87" s="63">
        <v>0.86832390850868579</v>
      </c>
      <c r="FD87" s="63">
        <v>-1.8422328762663072</v>
      </c>
      <c r="FE87" s="63">
        <v>-0.55992537657421559</v>
      </c>
      <c r="FF87" s="63">
        <v>0.32855619632463628</v>
      </c>
      <c r="FG87" s="63">
        <v>-1.2052781480072006</v>
      </c>
      <c r="FH87" s="60">
        <v>-1.2052781480072154</v>
      </c>
      <c r="FI87" s="60"/>
      <c r="FJ87" s="60">
        <v>-0.26799790357060088</v>
      </c>
      <c r="FK87" s="60">
        <v>7.202932958660444E-3</v>
      </c>
      <c r="FL87" s="60">
        <v>-4.2745892239027042E-2</v>
      </c>
      <c r="FM87" s="60">
        <v>-0.36642019153026462</v>
      </c>
      <c r="FN87" s="60">
        <v>0.75162609692907068</v>
      </c>
      <c r="FO87" s="60">
        <v>0.12076432207213061</v>
      </c>
      <c r="FP87" s="60">
        <v>-7.3052212444510937E-3</v>
      </c>
      <c r="FQ87" s="60">
        <v>1.0822549991779147E-2</v>
      </c>
      <c r="FR87" s="60">
        <v>-0.38107377901810779</v>
      </c>
      <c r="FS87" s="60">
        <v>1.8122419426005905E-2</v>
      </c>
      <c r="FT87" s="60">
        <v>-1.0989169400636718</v>
      </c>
      <c r="FU87" s="60">
        <v>0.1005474387982484</v>
      </c>
      <c r="FV87" s="60">
        <v>-4.9903980516987474E-2</v>
      </c>
      <c r="FW87" s="72">
        <v>1.6211047562278649</v>
      </c>
      <c r="FX87" s="72"/>
      <c r="FY87" s="72">
        <v>1.897487589662415</v>
      </c>
      <c r="FZ87" s="72">
        <v>0.10040085827878191</v>
      </c>
      <c r="GA87" s="72">
        <v>0.27294938164844668</v>
      </c>
      <c r="GB87" s="72">
        <v>-1.0602623906723454</v>
      </c>
      <c r="GC87" s="72">
        <v>0.71365482104470956</v>
      </c>
      <c r="GD87" s="72">
        <v>0.24421484406224436</v>
      </c>
      <c r="GE87" s="72">
        <v>1.7092941267986828E-3</v>
      </c>
      <c r="GF87" s="72">
        <v>3.4584642147603109E-2</v>
      </c>
      <c r="GG87" s="72">
        <v>0.18595283042922561</v>
      </c>
      <c r="GH87" s="72">
        <v>-8.6684226721091169E-3</v>
      </c>
      <c r="GI87" s="72">
        <v>-0.76247378567184598</v>
      </c>
      <c r="GJ87" s="72">
        <v>3.7765991637903992E-2</v>
      </c>
      <c r="GK87" s="72">
        <v>-3.6210897793964081E-2</v>
      </c>
      <c r="GL87" s="60">
        <v>1.5817293588849721</v>
      </c>
      <c r="GM87" s="60">
        <v>-2.0138596857043067</v>
      </c>
      <c r="GN87" s="60">
        <v>-0.54926100054132598</v>
      </c>
      <c r="GO87" s="60">
        <v>0.30868178526203316</v>
      </c>
      <c r="GP87" s="60">
        <v>-0.67270954209862743</v>
      </c>
      <c r="GQ87" s="60">
        <v>-0.67270954209861944</v>
      </c>
      <c r="GR87" s="60"/>
      <c r="GS87" s="60">
        <v>-0.28027184550754081</v>
      </c>
      <c r="GT87" s="60">
        <v>5.0382334358833526E-2</v>
      </c>
      <c r="GU87" s="60">
        <v>-6.6335151500241191E-2</v>
      </c>
      <c r="GV87" s="60">
        <v>0.10819384027528153</v>
      </c>
      <c r="GW87" s="60">
        <v>0.65811356685504563</v>
      </c>
      <c r="GX87" s="60">
        <v>0.17309617261596105</v>
      </c>
      <c r="GY87" s="60">
        <v>-3.8357025267072892E-3</v>
      </c>
      <c r="GZ87" s="60">
        <v>1.8442367704168117E-2</v>
      </c>
      <c r="HA87" s="60">
        <v>-0.36740728505630416</v>
      </c>
      <c r="HB87" s="60">
        <v>1.0298791030417533E-3</v>
      </c>
      <c r="HC87" s="60">
        <v>-1.0465550561171157</v>
      </c>
      <c r="HD87" s="60">
        <v>9.4592338914202212E-2</v>
      </c>
      <c r="HE87" s="60">
        <v>-1.2155001217243886E-2</v>
      </c>
      <c r="HF87" s="43">
        <v>-1.6921034608560133</v>
      </c>
      <c r="HG87" s="43"/>
      <c r="HH87" s="43">
        <v>-0.59712311937456308</v>
      </c>
      <c r="HI87" s="43">
        <v>-0.44647537659330672</v>
      </c>
      <c r="HJ87" s="43">
        <v>9.3471499750701348E-2</v>
      </c>
      <c r="HK87" s="43">
        <v>-4.7903187043385517E-2</v>
      </c>
      <c r="HL87" s="43">
        <v>0.43565120952812081</v>
      </c>
      <c r="HM87" s="43">
        <v>-0.10909197263970551</v>
      </c>
      <c r="HN87" s="43">
        <v>-1.920657675092545E-2</v>
      </c>
      <c r="HO87" s="43">
        <v>-0.16938217532613231</v>
      </c>
      <c r="HP87" s="43">
        <v>-0.21417459689483662</v>
      </c>
      <c r="HQ87" s="43">
        <v>-5.6475200445910451E-2</v>
      </c>
      <c r="HR87" s="43">
        <v>-0.5941460148251515</v>
      </c>
      <c r="HS87" s="43">
        <v>4.493896179779748E-2</v>
      </c>
      <c r="HT87" s="43">
        <v>-1.2186912038716319E-2</v>
      </c>
      <c r="HU87" s="65">
        <v>16516</v>
      </c>
      <c r="HV87" s="65">
        <v>101797</v>
      </c>
      <c r="HW87" s="57">
        <v>25.63517419747452</v>
      </c>
      <c r="HX87" s="57">
        <v>-2.1323847521992012</v>
      </c>
      <c r="HY87" s="65">
        <v>73116</v>
      </c>
      <c r="HZ87" s="65">
        <v>451324</v>
      </c>
      <c r="IA87" s="57">
        <v>33.562281935589944</v>
      </c>
      <c r="IB87" s="57">
        <v>11.660242358867269</v>
      </c>
    </row>
    <row r="88" spans="1:236" x14ac:dyDescent="0.25">
      <c r="A88" s="41">
        <v>2024</v>
      </c>
      <c r="B88" s="30" t="s">
        <v>168</v>
      </c>
      <c r="C88" s="57">
        <v>110.21044606434123</v>
      </c>
      <c r="D88" s="57">
        <v>80.051732437577627</v>
      </c>
      <c r="E88" s="57">
        <v>84.01202736038077</v>
      </c>
      <c r="F88" s="57">
        <v>91.392755552609131</v>
      </c>
      <c r="G88" s="57">
        <v>100.01154607184495</v>
      </c>
      <c r="H88" s="71">
        <v>100.01154607184498</v>
      </c>
      <c r="I88" s="71">
        <v>100.17073993092613</v>
      </c>
      <c r="J88" s="71">
        <v>97.544102603036109</v>
      </c>
      <c r="K88" s="71">
        <v>101.24460536642414</v>
      </c>
      <c r="L88" s="71">
        <v>114.34627223079323</v>
      </c>
      <c r="M88" s="71">
        <v>103.00082607351267</v>
      </c>
      <c r="N88" s="71">
        <v>117.44634533020988</v>
      </c>
      <c r="O88" s="71">
        <v>98.356824991484842</v>
      </c>
      <c r="P88" s="71">
        <v>91.861568999741081</v>
      </c>
      <c r="Q88" s="71">
        <v>112.60339268190103</v>
      </c>
      <c r="R88" s="71">
        <v>89.32769029441819</v>
      </c>
      <c r="S88" s="71">
        <v>87.306662419791749</v>
      </c>
      <c r="T88" s="71">
        <v>80.215413295484012</v>
      </c>
      <c r="U88" s="71">
        <v>121.13686178944691</v>
      </c>
      <c r="V88" s="71">
        <v>93.660036306812373</v>
      </c>
      <c r="W88" s="71">
        <v>110.56386850979636</v>
      </c>
      <c r="X88" s="71">
        <v>154.88043305133863</v>
      </c>
      <c r="Y88" s="59">
        <v>116.7274407660888</v>
      </c>
      <c r="Z88" s="59">
        <v>116.35696026010542</v>
      </c>
      <c r="AA88" s="59">
        <v>109.9267771703167</v>
      </c>
      <c r="AB88" s="59">
        <v>111.17383725220012</v>
      </c>
      <c r="AC88" s="59">
        <v>135.694149723008</v>
      </c>
      <c r="AD88" s="59">
        <v>107.81878047750581</v>
      </c>
      <c r="AE88" s="59">
        <v>188.14074992419307</v>
      </c>
      <c r="AF88" s="59">
        <v>118.30633258190157</v>
      </c>
      <c r="AG88" s="59">
        <v>101.5270417707852</v>
      </c>
      <c r="AH88" s="59">
        <v>217.2981450118705</v>
      </c>
      <c r="AI88" s="59">
        <v>111.01111297622579</v>
      </c>
      <c r="AJ88" s="59">
        <v>98.944089748532591</v>
      </c>
      <c r="AK88" s="59">
        <v>99.579609925684821</v>
      </c>
      <c r="AL88" s="59">
        <v>119.17540689176246</v>
      </c>
      <c r="AM88" s="59">
        <v>112.01197258781804</v>
      </c>
      <c r="AN88" s="59">
        <v>159.59941946721224</v>
      </c>
      <c r="AO88" s="59">
        <v>158.74712351037752</v>
      </c>
      <c r="AP88" s="59">
        <v>147.12304697613806</v>
      </c>
      <c r="AQ88" s="59">
        <v>149.58319812196393</v>
      </c>
      <c r="AR88" s="59">
        <v>187.10707703870574</v>
      </c>
      <c r="AS88" s="59">
        <v>168.27060211101451</v>
      </c>
      <c r="AT88" s="59">
        <v>195.16086632935722</v>
      </c>
      <c r="AU88" s="59">
        <v>163.13345820711515</v>
      </c>
      <c r="AV88" s="59">
        <v>136.82734902181437</v>
      </c>
      <c r="AW88" s="59">
        <v>150.12394602354263</v>
      </c>
      <c r="AX88" s="59">
        <v>143.86533582729118</v>
      </c>
      <c r="AY88" s="59">
        <v>131.34711201084502</v>
      </c>
      <c r="AZ88" s="59">
        <v>114.84536971543076</v>
      </c>
      <c r="BA88" s="59">
        <v>168.4634729484722</v>
      </c>
      <c r="BB88" s="59">
        <v>155.77477212792704</v>
      </c>
      <c r="BC88" s="57">
        <v>1.0492400331979068</v>
      </c>
      <c r="BD88" s="57">
        <v>-8.9297870239434136</v>
      </c>
      <c r="BE88" s="57">
        <v>-5.7482378203282503</v>
      </c>
      <c r="BF88" s="57">
        <v>2.9777888665478036</v>
      </c>
      <c r="BG88" s="57">
        <v>-1.508441018422968</v>
      </c>
      <c r="BH88" s="57">
        <v>-1.5084410184229124</v>
      </c>
      <c r="BI88" s="57">
        <v>-1.6931871443605973</v>
      </c>
      <c r="BJ88" s="57">
        <v>-3.8866528984384252</v>
      </c>
      <c r="BK88" s="57">
        <v>-0.94781894420401525</v>
      </c>
      <c r="BL88" s="57">
        <v>-0.97363194486255189</v>
      </c>
      <c r="BM88" s="57">
        <v>-1.0253612794901668</v>
      </c>
      <c r="BN88" s="57">
        <v>4.7926695380457573</v>
      </c>
      <c r="BO88" s="57">
        <v>0.85762955650077188</v>
      </c>
      <c r="BP88" s="57">
        <v>-1.9889502762431066</v>
      </c>
      <c r="BQ88" s="57">
        <v>3.3453422542460309</v>
      </c>
      <c r="BR88" s="57">
        <v>-1.2522361488404354</v>
      </c>
      <c r="BS88" s="57">
        <v>2.2232816484726303</v>
      </c>
      <c r="BT88" s="57">
        <v>-10.387381884518765</v>
      </c>
      <c r="BU88" s="57">
        <v>0.59446862994949612</v>
      </c>
      <c r="BV88" s="57">
        <v>-2.865898291561797</v>
      </c>
      <c r="BW88" s="57">
        <v>5.6190693306212403</v>
      </c>
      <c r="BX88" s="57">
        <v>12.078378689196811</v>
      </c>
      <c r="BY88" s="57">
        <v>5.1477558275544899</v>
      </c>
      <c r="BZ88" s="57">
        <v>6.0021683388051139</v>
      </c>
      <c r="CA88" s="57">
        <v>7.2005657183268346</v>
      </c>
      <c r="CB88" s="57">
        <v>-7.4427323101375116</v>
      </c>
      <c r="CC88" s="57">
        <v>23.745682702963688</v>
      </c>
      <c r="CD88" s="57">
        <v>3.021261133200448</v>
      </c>
      <c r="CE88" s="57">
        <v>22.943307385130176</v>
      </c>
      <c r="CF88" s="57">
        <v>2.0735556126199928</v>
      </c>
      <c r="CG88" s="57">
        <v>-8.6483772102820762</v>
      </c>
      <c r="CH88" s="57">
        <v>23.783250411284108</v>
      </c>
      <c r="CI88" s="57">
        <v>7.4787312483538537</v>
      </c>
      <c r="CJ88" s="57">
        <v>-2.8444389008904336</v>
      </c>
      <c r="CK88" s="57">
        <v>-7.1699314500019318</v>
      </c>
      <c r="CL88" s="57">
        <v>3.8406402417475061</v>
      </c>
      <c r="CM88" s="57">
        <v>10.945290139469432</v>
      </c>
      <c r="CN88" s="57">
        <v>6.097971369884192</v>
      </c>
      <c r="CO88" s="57">
        <v>4.8933094799040289</v>
      </c>
      <c r="CP88" s="57">
        <v>3.156903761508012</v>
      </c>
      <c r="CQ88" s="57">
        <v>-8.3110606620177112</v>
      </c>
      <c r="CR88" s="57">
        <v>18.959695619965999</v>
      </c>
      <c r="CS88" s="57">
        <v>5.5580312594428749</v>
      </c>
      <c r="CT88" s="57">
        <v>13.099330816749166</v>
      </c>
      <c r="CU88" s="57">
        <v>11.110848183285448</v>
      </c>
      <c r="CV88" s="57">
        <v>-9.694553048067089</v>
      </c>
      <c r="CW88" s="57">
        <v>0.4074299066922471</v>
      </c>
      <c r="CX88" s="57">
        <v>6.8401015760624073</v>
      </c>
      <c r="CY88" s="57">
        <v>-1.5108635591494335</v>
      </c>
      <c r="CZ88" s="57">
        <v>-5.2929253498989475</v>
      </c>
      <c r="DA88" s="57">
        <v>9.1166176806587895</v>
      </c>
      <c r="DB88" s="57">
        <v>11.689284221501994</v>
      </c>
      <c r="DC88" s="57">
        <v>2.2546586971084359</v>
      </c>
      <c r="DD88" s="57">
        <v>-9.2334379773256643</v>
      </c>
      <c r="DE88" s="57">
        <v>-4.7601054974822254</v>
      </c>
      <c r="DF88" s="57">
        <v>11.14804954645232</v>
      </c>
      <c r="DG88" s="57">
        <v>-0.55652157476636654</v>
      </c>
      <c r="DH88" s="57">
        <v>-0.55652157476633324</v>
      </c>
      <c r="DI88" s="57">
        <v>-0.7598574193754537</v>
      </c>
      <c r="DJ88" s="57">
        <v>-3.0796716569014948</v>
      </c>
      <c r="DK88" s="57">
        <v>0.72274385677184583</v>
      </c>
      <c r="DL88" s="57">
        <v>-2.0689440308724882</v>
      </c>
      <c r="DM88" s="57">
        <v>0.14137533252656098</v>
      </c>
      <c r="DN88" s="57">
        <v>6.6124986367106509</v>
      </c>
      <c r="DO88" s="57">
        <v>2.0864068556322168</v>
      </c>
      <c r="DP88" s="57">
        <v>-1.6687353468487154</v>
      </c>
      <c r="DQ88" s="57">
        <v>3.6998639279466117</v>
      </c>
      <c r="DR88" s="57">
        <v>-1.2972081958250947</v>
      </c>
      <c r="DS88" s="57">
        <v>0.232918721223907</v>
      </c>
      <c r="DT88" s="57">
        <v>-9.0379760683930286</v>
      </c>
      <c r="DU88" s="57">
        <v>1.1997805689911711</v>
      </c>
      <c r="DV88" s="57">
        <v>0.22381788772674049</v>
      </c>
      <c r="DW88" s="57">
        <v>3.813947471282142</v>
      </c>
      <c r="DX88" s="57">
        <v>11.333718887199318</v>
      </c>
      <c r="DY88" s="57">
        <v>-0.73060814883327829</v>
      </c>
      <c r="DZ88" s="57">
        <v>-0.84801742476854347</v>
      </c>
      <c r="EA88" s="57">
        <v>-1.6885576279684011</v>
      </c>
      <c r="EB88" s="57">
        <v>-10.301650235680404</v>
      </c>
      <c r="EC88" s="57">
        <v>8.6803981746794037</v>
      </c>
      <c r="ED88" s="57">
        <v>0.2706112069671418</v>
      </c>
      <c r="EE88" s="57">
        <v>6.7143911766581965</v>
      </c>
      <c r="EF88" s="57">
        <v>-0.19405589441030546</v>
      </c>
      <c r="EG88" s="57">
        <v>-11.048880110394933</v>
      </c>
      <c r="EH88" s="57">
        <v>-10.427468508173931</v>
      </c>
      <c r="EI88" s="57">
        <v>-0.27443154966648731</v>
      </c>
      <c r="EJ88" s="57">
        <v>-7.1620472346885844</v>
      </c>
      <c r="EK88" s="57">
        <v>-11.199995919612171</v>
      </c>
      <c r="EL88" s="57">
        <v>1.6951773096162137</v>
      </c>
      <c r="EM88" s="57">
        <v>-0.85977909530722263</v>
      </c>
      <c r="EN88" s="57">
        <v>3.4503589402364199</v>
      </c>
      <c r="EO88" s="57">
        <v>0.59268682122204375</v>
      </c>
      <c r="EP88" s="57">
        <v>-4.0659553647635516</v>
      </c>
      <c r="EQ88" s="57">
        <v>-9.6497442250340733</v>
      </c>
      <c r="ER88" s="57">
        <v>6.6730728946287288</v>
      </c>
      <c r="ES88" s="57">
        <v>4.1658314824188025</v>
      </c>
      <c r="ET88" s="57">
        <v>4.1123473942889621</v>
      </c>
      <c r="EU88" s="57">
        <v>16.348298533065297</v>
      </c>
      <c r="EV88" s="57">
        <v>-10.296445971982294</v>
      </c>
      <c r="EW88" s="57">
        <v>-18.760240315924147</v>
      </c>
      <c r="EX88" s="57">
        <v>0.2899768438744621</v>
      </c>
      <c r="EY88" s="57">
        <v>-4.0408242213227137</v>
      </c>
      <c r="EZ88" s="57">
        <v>-8.18194327820102</v>
      </c>
      <c r="FA88" s="57">
        <v>8.1014974324952185</v>
      </c>
      <c r="FB88" s="57">
        <v>1.5156968689990613</v>
      </c>
      <c r="FC88" s="63">
        <v>0.60284330465480584</v>
      </c>
      <c r="FD88" s="63">
        <v>-1.7955059581400548</v>
      </c>
      <c r="FE88" s="63">
        <v>-0.6015781346349014</v>
      </c>
      <c r="FF88" s="63">
        <v>7.7847186722137821E-2</v>
      </c>
      <c r="FG88" s="63">
        <v>-1.7163936013980126</v>
      </c>
      <c r="FH88" s="60">
        <v>-1.7163936013980394</v>
      </c>
      <c r="FI88" s="60"/>
      <c r="FJ88" s="60">
        <v>-0.31890231069552133</v>
      </c>
      <c r="FK88" s="60">
        <v>-3.4633881898594281E-2</v>
      </c>
      <c r="FL88" s="60">
        <v>-2.1632764236008118E-2</v>
      </c>
      <c r="FM88" s="60">
        <v>-0.2984899780794677</v>
      </c>
      <c r="FN88" s="60">
        <v>0.56394871748752295</v>
      </c>
      <c r="FO88" s="60">
        <v>8.3623487105370695E-2</v>
      </c>
      <c r="FP88" s="60">
        <v>-4.0591318437202262E-3</v>
      </c>
      <c r="FQ88" s="60">
        <v>1.5424701006136722E-2</v>
      </c>
      <c r="FR88" s="60">
        <v>-0.45223689900792097</v>
      </c>
      <c r="FS88" s="60">
        <v>1.9282809177558025E-2</v>
      </c>
      <c r="FT88" s="60">
        <v>-1.2515939684919728</v>
      </c>
      <c r="FU88" s="60">
        <v>4.3311581083634927E-2</v>
      </c>
      <c r="FV88" s="60">
        <v>-6.04359630050572E-2</v>
      </c>
      <c r="FW88" s="72">
        <v>5.155973876861097</v>
      </c>
      <c r="FX88" s="72"/>
      <c r="FY88" s="72">
        <v>1.0863156702061172</v>
      </c>
      <c r="FZ88" s="72">
        <v>-0.27746717298818202</v>
      </c>
      <c r="GA88" s="72">
        <v>0.35890815095801493</v>
      </c>
      <c r="GB88" s="72">
        <v>0.96098425874586513</v>
      </c>
      <c r="GC88" s="72">
        <v>2.1647571318615038</v>
      </c>
      <c r="GD88" s="72">
        <v>0.44194317500085517</v>
      </c>
      <c r="GE88" s="72">
        <v>-1.4239253753371272E-2</v>
      </c>
      <c r="GF88" s="72">
        <v>0.21799068742287944</v>
      </c>
      <c r="GG88" s="72">
        <v>0.4010457277456751</v>
      </c>
      <c r="GH88" s="72">
        <v>-2.2603625552026954E-2</v>
      </c>
      <c r="GI88" s="72">
        <v>-0.32378409252684492</v>
      </c>
      <c r="GJ88" s="72">
        <v>0.11186994441200582</v>
      </c>
      <c r="GK88" s="72">
        <v>5.0253275328605344E-2</v>
      </c>
      <c r="GL88" s="60">
        <v>1.4619130794057182</v>
      </c>
      <c r="GM88" s="60">
        <v>-1.9821544728524398</v>
      </c>
      <c r="GN88" s="60">
        <v>-0.55217816452817414</v>
      </c>
      <c r="GO88" s="60">
        <v>0.27209046164637429</v>
      </c>
      <c r="GP88" s="60">
        <v>-0.80032909632852134</v>
      </c>
      <c r="GQ88" s="60">
        <v>-0.80032909632854676</v>
      </c>
      <c r="GR88" s="60"/>
      <c r="GS88" s="60">
        <v>-0.28561068627104147</v>
      </c>
      <c r="GT88" s="60">
        <v>3.9728424500398908E-2</v>
      </c>
      <c r="GU88" s="60">
        <v>-5.9674409656131154E-2</v>
      </c>
      <c r="GV88" s="60">
        <v>6.2954703249198926E-2</v>
      </c>
      <c r="GW88" s="60">
        <v>0.64086532422450548</v>
      </c>
      <c r="GX88" s="60">
        <v>0.17101711959091401</v>
      </c>
      <c r="GY88" s="60">
        <v>-3.761424015911629E-3</v>
      </c>
      <c r="GZ88" s="60">
        <v>1.7993839211252895E-2</v>
      </c>
      <c r="HA88" s="60">
        <v>-0.38378514193950003</v>
      </c>
      <c r="HB88" s="60">
        <v>3.3154228728161654E-3</v>
      </c>
      <c r="HC88" s="60">
        <v>-1.0730845231672703</v>
      </c>
      <c r="HD88" s="60">
        <v>8.8054374285158415E-2</v>
      </c>
      <c r="HE88" s="60">
        <v>-1.8342119212936808E-2</v>
      </c>
      <c r="HF88" s="43">
        <v>-0.8108382095440444</v>
      </c>
      <c r="HG88" s="43"/>
      <c r="HH88" s="43">
        <v>-0.38586150972431227</v>
      </c>
      <c r="HI88" s="43">
        <v>-0.41747516016167097</v>
      </c>
      <c r="HJ88" s="43">
        <v>0.1342342463250952</v>
      </c>
      <c r="HK88" s="43">
        <v>8.0955764155031987E-2</v>
      </c>
      <c r="HL88" s="43">
        <v>0.65351010174859281</v>
      </c>
      <c r="HM88" s="43">
        <v>-3.9713288366500232E-2</v>
      </c>
      <c r="HN88" s="43">
        <v>-1.8584793208147161E-2</v>
      </c>
      <c r="HO88" s="43">
        <v>-0.12015911360482409</v>
      </c>
      <c r="HP88" s="43">
        <v>-0.13466820138788752</v>
      </c>
      <c r="HQ88" s="43">
        <v>-5.2220496223356852E-2</v>
      </c>
      <c r="HR88" s="43">
        <v>-0.55917275370799924</v>
      </c>
      <c r="HS88" s="43">
        <v>5.2641624413860617E-2</v>
      </c>
      <c r="HT88" s="43">
        <v>-4.3246298019268105E-3</v>
      </c>
      <c r="HU88" s="65">
        <v>16522</v>
      </c>
      <c r="HV88" s="65">
        <v>118319</v>
      </c>
      <c r="HW88" s="57">
        <v>11.079736452870792</v>
      </c>
      <c r="HX88" s="57">
        <v>-0.4794388042627995</v>
      </c>
      <c r="HY88" s="65">
        <v>75171</v>
      </c>
      <c r="HZ88" s="65">
        <v>526495</v>
      </c>
      <c r="IA88" s="57">
        <v>30.584556588204649</v>
      </c>
      <c r="IB88" s="57">
        <v>14.019434380271957</v>
      </c>
    </row>
    <row r="89" spans="1:236" x14ac:dyDescent="0.25">
      <c r="A89" s="41">
        <v>2024</v>
      </c>
      <c r="B89" s="30" t="s">
        <v>169</v>
      </c>
      <c r="C89" s="57">
        <v>110.63585926183475</v>
      </c>
      <c r="D89" s="57">
        <v>80.78333716976762</v>
      </c>
      <c r="E89" s="57">
        <v>83.291823710326554</v>
      </c>
      <c r="F89" s="57">
        <v>91.119328604059461</v>
      </c>
      <c r="G89" s="57">
        <v>100.37297228934376</v>
      </c>
      <c r="H89" s="71">
        <v>100.37297228934379</v>
      </c>
      <c r="I89" s="71">
        <v>100.54767410102323</v>
      </c>
      <c r="J89" s="71">
        <v>98.492317428468837</v>
      </c>
      <c r="K89" s="71">
        <v>101.14929799143407</v>
      </c>
      <c r="L89" s="71">
        <v>114.34153892091115</v>
      </c>
      <c r="M89" s="71">
        <v>103.38321771495148</v>
      </c>
      <c r="N89" s="71">
        <v>117.55046023520504</v>
      </c>
      <c r="O89" s="71">
        <v>98.603222500516111</v>
      </c>
      <c r="P89" s="71">
        <v>90.100975230862161</v>
      </c>
      <c r="Q89" s="71">
        <v>112.21085097434459</v>
      </c>
      <c r="R89" s="71">
        <v>90.086065829080695</v>
      </c>
      <c r="S89" s="71">
        <v>86.690364571403293</v>
      </c>
      <c r="T89" s="71">
        <v>80.443784290574726</v>
      </c>
      <c r="U89" s="71">
        <v>121.46619187066638</v>
      </c>
      <c r="V89" s="71">
        <v>93.571511883365105</v>
      </c>
      <c r="W89" s="71">
        <v>109.60301851304965</v>
      </c>
      <c r="X89" s="71">
        <v>153.90848324605105</v>
      </c>
      <c r="Y89" s="59">
        <v>112.38232675685987</v>
      </c>
      <c r="Z89" s="59">
        <v>113.95085059979802</v>
      </c>
      <c r="AA89" s="59">
        <v>119.8553500881065</v>
      </c>
      <c r="AB89" s="59">
        <v>108.39397112210418</v>
      </c>
      <c r="AC89" s="59">
        <v>128.72596854868544</v>
      </c>
      <c r="AD89" s="59">
        <v>106.73172284654918</v>
      </c>
      <c r="AE89" s="59">
        <v>145.11097840821358</v>
      </c>
      <c r="AF89" s="59">
        <v>106.29805187634499</v>
      </c>
      <c r="AG89" s="59">
        <v>102.27737471568507</v>
      </c>
      <c r="AH89" s="59">
        <v>244.67373184577889</v>
      </c>
      <c r="AI89" s="59">
        <v>107.01047278427819</v>
      </c>
      <c r="AJ89" s="59">
        <v>79.435764858028406</v>
      </c>
      <c r="AK89" s="59">
        <v>99.784308208806991</v>
      </c>
      <c r="AL89" s="59">
        <v>114.95732315261465</v>
      </c>
      <c r="AM89" s="59">
        <v>110.6824177703476</v>
      </c>
      <c r="AN89" s="59">
        <v>155.31335065530826</v>
      </c>
      <c r="AO89" s="59">
        <v>156.55941746965865</v>
      </c>
      <c r="AP89" s="59">
        <v>160.53410242198547</v>
      </c>
      <c r="AQ89" s="59">
        <v>145.71489101716713</v>
      </c>
      <c r="AR89" s="59">
        <v>177.47243635010506</v>
      </c>
      <c r="AS89" s="59">
        <v>166.01805393009917</v>
      </c>
      <c r="AT89" s="59">
        <v>155.87691266326388</v>
      </c>
      <c r="AU89" s="59">
        <v>150.55675572304375</v>
      </c>
      <c r="AV89" s="59">
        <v>137.7134173807234</v>
      </c>
      <c r="AW89" s="59">
        <v>168.8663936409163</v>
      </c>
      <c r="AX89" s="59">
        <v>138.46415382630423</v>
      </c>
      <c r="AY89" s="59">
        <v>104.94686265453417</v>
      </c>
      <c r="AZ89" s="59">
        <v>115.24037913878844</v>
      </c>
      <c r="BA89" s="59">
        <v>162.70392800583596</v>
      </c>
      <c r="BB89" s="59">
        <v>153.73124182002152</v>
      </c>
      <c r="BC89" s="57">
        <v>1.1755198971087122</v>
      </c>
      <c r="BD89" s="57">
        <v>-8.1552784283682946</v>
      </c>
      <c r="BE89" s="57">
        <v>-8.4858188951616338</v>
      </c>
      <c r="BF89" s="57">
        <v>2.2423194416837156</v>
      </c>
      <c r="BG89" s="57">
        <v>-1.5336688017577926</v>
      </c>
      <c r="BH89" s="57">
        <v>-1.5336688017577371</v>
      </c>
      <c r="BI89" s="57">
        <v>-1.709001491063733</v>
      </c>
      <c r="BJ89" s="57">
        <v>-3.03623252376235</v>
      </c>
      <c r="BK89" s="57">
        <v>-0.67193023107802174</v>
      </c>
      <c r="BL89" s="57">
        <v>-1.1949244926280134</v>
      </c>
      <c r="BM89" s="57">
        <v>-1.1042533066569438</v>
      </c>
      <c r="BN89" s="57">
        <v>4.5676517639134495</v>
      </c>
      <c r="BO89" s="57">
        <v>0.73118382918628821</v>
      </c>
      <c r="BP89" s="57">
        <v>-2.5755879059350506</v>
      </c>
      <c r="BQ89" s="57">
        <v>2.3529411764705799</v>
      </c>
      <c r="BR89" s="57">
        <v>-2.1492487165471363</v>
      </c>
      <c r="BS89" s="57">
        <v>3.1887884996821825</v>
      </c>
      <c r="BT89" s="57">
        <v>-9.9513296357101044</v>
      </c>
      <c r="BU89" s="57">
        <v>0.60107768747250656</v>
      </c>
      <c r="BV89" s="57">
        <v>-3.5631064369596066</v>
      </c>
      <c r="BW89" s="57">
        <v>4.5981717392779231</v>
      </c>
      <c r="BX89" s="57">
        <v>10.676869398947964</v>
      </c>
      <c r="BY89" s="57">
        <v>1.6075223275436423</v>
      </c>
      <c r="BZ89" s="57">
        <v>3.9941287136557424</v>
      </c>
      <c r="CA89" s="57">
        <v>12.656004419467326</v>
      </c>
      <c r="CB89" s="57">
        <v>-8.7503277761806224</v>
      </c>
      <c r="CC89" s="57">
        <v>15.841599355936919</v>
      </c>
      <c r="CD89" s="57">
        <v>0.76742660802384677</v>
      </c>
      <c r="CE89" s="57">
        <v>12.793006807917839</v>
      </c>
      <c r="CF89" s="57">
        <v>-7.3202726119465762</v>
      </c>
      <c r="CG89" s="57">
        <v>-3.1099540248013646</v>
      </c>
      <c r="CH89" s="57">
        <v>14.384101554318441</v>
      </c>
      <c r="CI89" s="57">
        <v>3.035065061946729</v>
      </c>
      <c r="CJ89" s="57">
        <v>-4.8589749165229845</v>
      </c>
      <c r="CK89" s="57">
        <v>-10.483004783585347</v>
      </c>
      <c r="CL89" s="57">
        <v>1.3273736130797964</v>
      </c>
      <c r="CM89" s="57">
        <v>3.6542755684531691</v>
      </c>
      <c r="CN89" s="57">
        <v>2.919553739722347</v>
      </c>
      <c r="CO89" s="57">
        <v>3.2113561363905418</v>
      </c>
      <c r="CP89" s="57">
        <v>9.3633831893373376</v>
      </c>
      <c r="CQ89" s="57">
        <v>-9.8588888968955786</v>
      </c>
      <c r="CR89" s="57">
        <v>12.127540232644908</v>
      </c>
      <c r="CS89" s="57">
        <v>2.6417949466341684</v>
      </c>
      <c r="CT89" s="57">
        <v>4.9732003014015813</v>
      </c>
      <c r="CU89" s="57">
        <v>1.8010836987609524</v>
      </c>
      <c r="CV89" s="57">
        <v>-4.4727231995831733</v>
      </c>
      <c r="CW89" s="57">
        <v>-6.9127040612155017</v>
      </c>
      <c r="CX89" s="57">
        <v>2.2943844166987581</v>
      </c>
      <c r="CY89" s="57">
        <v>-4.8586957234445389</v>
      </c>
      <c r="CZ89" s="57">
        <v>-8.8157932697051855</v>
      </c>
      <c r="DA89" s="57">
        <v>5.8351545958918782</v>
      </c>
      <c r="DB89" s="57">
        <v>3.5899730935190277</v>
      </c>
      <c r="DC89" s="57">
        <v>2.132917141125712</v>
      </c>
      <c r="DD89" s="57">
        <v>-9.116612435762562</v>
      </c>
      <c r="DE89" s="57">
        <v>-5.1664486427911545</v>
      </c>
      <c r="DF89" s="57">
        <v>10.105180744425857</v>
      </c>
      <c r="DG89" s="57">
        <v>-0.6656243626718128</v>
      </c>
      <c r="DH89" s="57">
        <v>-0.66562436267179059</v>
      </c>
      <c r="DI89" s="57">
        <v>-0.86578943905675221</v>
      </c>
      <c r="DJ89" s="57">
        <v>-3.0748899914179839</v>
      </c>
      <c r="DK89" s="57">
        <v>0.56660094166729458</v>
      </c>
      <c r="DL89" s="57">
        <v>-1.9724827675277723</v>
      </c>
      <c r="DM89" s="57">
        <v>2.4676297981196527E-3</v>
      </c>
      <c r="DN89" s="57">
        <v>6.3779968522791997</v>
      </c>
      <c r="DO89" s="57">
        <v>1.9341928715122858</v>
      </c>
      <c r="DP89" s="57">
        <v>-1.7681728880157288</v>
      </c>
      <c r="DQ89" s="57">
        <v>3.5484242005981104</v>
      </c>
      <c r="DR89" s="57">
        <v>-1.3924145810188193</v>
      </c>
      <c r="DS89" s="57">
        <v>0.56104461944261885</v>
      </c>
      <c r="DT89" s="57">
        <v>-9.1384466183719653</v>
      </c>
      <c r="DU89" s="57">
        <v>1.1320833910228201</v>
      </c>
      <c r="DV89" s="57">
        <v>-0.20624099533871343</v>
      </c>
      <c r="DW89" s="57">
        <v>3.899984311464566</v>
      </c>
      <c r="DX89" s="57">
        <v>11.259919060902067</v>
      </c>
      <c r="DY89" s="57">
        <v>-0.46976378086521775</v>
      </c>
      <c r="DZ89" s="57">
        <v>-0.31039425238040819</v>
      </c>
      <c r="EA89" s="57">
        <v>-5.1060393279334093E-2</v>
      </c>
      <c r="EB89" s="57">
        <v>-10.133383990215449</v>
      </c>
      <c r="EC89" s="57">
        <v>9.4681117661538305</v>
      </c>
      <c r="ED89" s="57">
        <v>0.32564015323224282</v>
      </c>
      <c r="EE89" s="57">
        <v>7.3579293799209466</v>
      </c>
      <c r="EF89" s="57">
        <v>-1.0040020070969935</v>
      </c>
      <c r="EG89" s="57">
        <v>-10.21673050293016</v>
      </c>
      <c r="EH89" s="57">
        <v>-7.7084270875833134</v>
      </c>
      <c r="EI89" s="57">
        <v>9.0915221791876277E-2</v>
      </c>
      <c r="EJ89" s="57">
        <v>-6.9276809343653216</v>
      </c>
      <c r="EK89" s="57">
        <v>-11.117254139788047</v>
      </c>
      <c r="EL89" s="57">
        <v>1.6546270702360699</v>
      </c>
      <c r="EM89" s="57">
        <v>-0.35742826988438559</v>
      </c>
      <c r="EN89" s="57">
        <v>3.3895087105046517</v>
      </c>
      <c r="EO89" s="57">
        <v>0.88774842361942774</v>
      </c>
      <c r="EP89" s="57">
        <v>-2.5324950287238912</v>
      </c>
      <c r="EQ89" s="57">
        <v>-9.6727116023202164</v>
      </c>
      <c r="ER89" s="57">
        <v>7.2755474599125902</v>
      </c>
      <c r="ES89" s="57">
        <v>3.9935301499962605</v>
      </c>
      <c r="ET89" s="57">
        <v>4.2057417679304043</v>
      </c>
      <c r="EU89" s="57">
        <v>14.553554671726342</v>
      </c>
      <c r="EV89" s="57">
        <v>-9.6778197446762313</v>
      </c>
      <c r="EW89" s="57">
        <v>-17.446344227836473</v>
      </c>
      <c r="EX89" s="57">
        <v>0.51261187878024472</v>
      </c>
      <c r="EY89" s="57">
        <v>-4.1266791337172037</v>
      </c>
      <c r="EZ89" s="57">
        <v>-8.2562463606832175</v>
      </c>
      <c r="FA89" s="57">
        <v>7.8455385115259624</v>
      </c>
      <c r="FB89" s="57">
        <v>1.7509625639043236</v>
      </c>
      <c r="FC89" s="63">
        <v>0.74383190477637595</v>
      </c>
      <c r="FD89" s="63">
        <v>-1.5926778165585562</v>
      </c>
      <c r="FE89" s="63">
        <v>-0.7306726623255213</v>
      </c>
      <c r="FF89" s="63">
        <v>5.999118014486729E-2</v>
      </c>
      <c r="FG89" s="63">
        <v>-1.5195273939628342</v>
      </c>
      <c r="FH89" s="60">
        <v>-1.5195273939628606</v>
      </c>
      <c r="FI89" s="60"/>
      <c r="FJ89" s="60">
        <v>-0.25487491838221676</v>
      </c>
      <c r="FK89" s="60">
        <v>-2.1015497257141014E-2</v>
      </c>
      <c r="FL89" s="60">
        <v>-2.0288630387590115E-2</v>
      </c>
      <c r="FM89" s="60">
        <v>-0.37688954664800678</v>
      </c>
      <c r="FN89" s="60">
        <v>0.39911193880109974</v>
      </c>
      <c r="FO89" s="60">
        <v>8.1834965740600368E-2</v>
      </c>
      <c r="FP89" s="60">
        <v>-6.2108082492728948E-3</v>
      </c>
      <c r="FQ89" s="60">
        <v>1.1881546216000344E-2</v>
      </c>
      <c r="FR89" s="60">
        <v>-0.30646172783336695</v>
      </c>
      <c r="FS89" s="60">
        <v>4.0826791056425664E-2</v>
      </c>
      <c r="FT89" s="60">
        <v>-1.0435022614179545</v>
      </c>
      <c r="FU89" s="60">
        <v>4.2099348390507239E-2</v>
      </c>
      <c r="FV89" s="60">
        <v>-6.603859399197648E-2</v>
      </c>
      <c r="FW89" s="72">
        <v>1.5461289111760959</v>
      </c>
      <c r="FX89" s="72"/>
      <c r="FY89" s="72">
        <v>2.0447425777951085</v>
      </c>
      <c r="FZ89" s="72">
        <v>-0.34149646690617935</v>
      </c>
      <c r="GA89" s="72">
        <v>0.24313516950832931</v>
      </c>
      <c r="GB89" s="72">
        <v>0.22409038851298724</v>
      </c>
      <c r="GC89" s="72">
        <v>1.0554344060067238</v>
      </c>
      <c r="GD89" s="72">
        <v>-1.4999780622944749</v>
      </c>
      <c r="GE89" s="72">
        <v>-4.8843704679029376E-3</v>
      </c>
      <c r="GF89" s="72">
        <v>0.15681056446273264</v>
      </c>
      <c r="GG89" s="72">
        <v>0.11998672329418236</v>
      </c>
      <c r="GH89" s="72">
        <v>-3.4842569880782048E-2</v>
      </c>
      <c r="GI89" s="72">
        <v>-0.47563473445507837</v>
      </c>
      <c r="GJ89" s="72">
        <v>4.132461649962739E-2</v>
      </c>
      <c r="GK89" s="72">
        <v>1.7440669100822256E-2</v>
      </c>
      <c r="GL89" s="60">
        <v>1.3759207197825836</v>
      </c>
      <c r="GM89" s="60">
        <v>-1.8883485890472096</v>
      </c>
      <c r="GN89" s="60">
        <v>-0.58174351103124422</v>
      </c>
      <c r="GO89" s="60">
        <v>0.25081511085722352</v>
      </c>
      <c r="GP89" s="60">
        <v>-0.84335626943864661</v>
      </c>
      <c r="GQ89" s="60">
        <v>-0.84335626943867226</v>
      </c>
      <c r="GR89" s="60"/>
      <c r="GS89" s="60">
        <v>-0.28255603611955155</v>
      </c>
      <c r="GT89" s="60">
        <v>3.442448202803338E-2</v>
      </c>
      <c r="GU89" s="60">
        <v>-5.7556519693859942E-2</v>
      </c>
      <c r="GV89" s="60">
        <v>1.7520869756439503E-2</v>
      </c>
      <c r="GW89" s="60">
        <v>0.61393424730794688</v>
      </c>
      <c r="GX89" s="60">
        <v>0.15277953155114074</v>
      </c>
      <c r="GY89" s="60">
        <v>-4.3357788922189682E-3</v>
      </c>
      <c r="GZ89" s="60">
        <v>1.8396950716290151E-2</v>
      </c>
      <c r="HA89" s="60">
        <v>-0.36997868073146939</v>
      </c>
      <c r="HB89" s="60">
        <v>8.4222935121331041E-3</v>
      </c>
      <c r="HC89" s="60">
        <v>-1.0346035949409902</v>
      </c>
      <c r="HD89" s="60">
        <v>8.3857074258203448E-2</v>
      </c>
      <c r="HE89" s="60">
        <v>-2.3661108190774927E-2</v>
      </c>
      <c r="HF89" s="43">
        <v>-0.55886211087201154</v>
      </c>
      <c r="HG89" s="43"/>
      <c r="HH89" s="43">
        <v>-0.11502229603396197</v>
      </c>
      <c r="HI89" s="43">
        <v>-0.40919496399567251</v>
      </c>
      <c r="HJ89" s="43">
        <v>0.14116081871811137</v>
      </c>
      <c r="HK89" s="43">
        <v>9.3378413909317781E-2</v>
      </c>
      <c r="HL89" s="43">
        <v>0.6983255093536197</v>
      </c>
      <c r="HM89" s="43">
        <v>-0.20254545436243646</v>
      </c>
      <c r="HN89" s="43">
        <v>-1.7058846380299638E-2</v>
      </c>
      <c r="HO89" s="43">
        <v>-8.9132891478693674E-2</v>
      </c>
      <c r="HP89" s="43">
        <v>-0.10742107708237063</v>
      </c>
      <c r="HQ89" s="43">
        <v>-5.0294745730468479E-2</v>
      </c>
      <c r="HR89" s="43">
        <v>-0.55122795320961215</v>
      </c>
      <c r="HS89" s="43">
        <v>5.2070760554524559E-2</v>
      </c>
      <c r="HT89" s="43">
        <v>-1.8993851340694729E-3</v>
      </c>
      <c r="HU89" s="65">
        <v>17144</v>
      </c>
      <c r="HV89" s="65">
        <v>135463</v>
      </c>
      <c r="HW89" s="57">
        <v>9.8199987188520854</v>
      </c>
      <c r="HX89" s="57">
        <v>0.71598513011152942</v>
      </c>
      <c r="HY89" s="65">
        <v>69929</v>
      </c>
      <c r="HZ89" s="65">
        <v>596424</v>
      </c>
      <c r="IA89" s="57">
        <v>16.110981967920821</v>
      </c>
      <c r="IB89" s="57">
        <v>14.260754619385608</v>
      </c>
    </row>
    <row r="90" spans="1:236" x14ac:dyDescent="0.25">
      <c r="A90" s="41">
        <v>2024</v>
      </c>
      <c r="B90" s="30" t="s">
        <v>170</v>
      </c>
      <c r="C90" s="57">
        <v>110.76253865592901</v>
      </c>
      <c r="D90" s="57">
        <v>81.221677325685718</v>
      </c>
      <c r="E90" s="57">
        <v>85.601139919211874</v>
      </c>
      <c r="F90" s="57">
        <v>91.329310140376123</v>
      </c>
      <c r="G90" s="57">
        <v>100.79290278757074</v>
      </c>
      <c r="H90" s="71">
        <v>100.79290278757075</v>
      </c>
      <c r="I90" s="71">
        <v>100.97472283558015</v>
      </c>
      <c r="J90" s="71">
        <v>98.109047259319738</v>
      </c>
      <c r="K90" s="71">
        <v>101.27335822229102</v>
      </c>
      <c r="L90" s="71">
        <v>113.29188623787533</v>
      </c>
      <c r="M90" s="71">
        <v>103.17119104224707</v>
      </c>
      <c r="N90" s="71">
        <v>120.49880504484041</v>
      </c>
      <c r="O90" s="71">
        <v>98.951093005922388</v>
      </c>
      <c r="P90" s="71">
        <v>90.100975230862161</v>
      </c>
      <c r="Q90" s="71">
        <v>112.60339268190103</v>
      </c>
      <c r="R90" s="71">
        <v>90.836619710938223</v>
      </c>
      <c r="S90" s="71">
        <v>87.15369000400716</v>
      </c>
      <c r="T90" s="71">
        <v>82.507630624998313</v>
      </c>
      <c r="U90" s="71">
        <v>121.93568675547553</v>
      </c>
      <c r="V90" s="71">
        <v>94.030881864592317</v>
      </c>
      <c r="W90" s="71">
        <v>109.08268788964384</v>
      </c>
      <c r="X90" s="71">
        <v>152.97573480081965</v>
      </c>
      <c r="Y90" s="59">
        <v>119.8406658032732</v>
      </c>
      <c r="Z90" s="59">
        <v>120.62051797028414</v>
      </c>
      <c r="AA90" s="59">
        <v>129.72706916762621</v>
      </c>
      <c r="AB90" s="59">
        <v>118.36674935707985</v>
      </c>
      <c r="AC90" s="59">
        <v>139.80119027158952</v>
      </c>
      <c r="AD90" s="59">
        <v>109.17464385890385</v>
      </c>
      <c r="AE90" s="59">
        <v>151.32968095029111</v>
      </c>
      <c r="AF90" s="59">
        <v>116.90385901275644</v>
      </c>
      <c r="AG90" s="59">
        <v>103.87457109984872</v>
      </c>
      <c r="AH90" s="59">
        <v>244.42601649697866</v>
      </c>
      <c r="AI90" s="59">
        <v>119.56878477466996</v>
      </c>
      <c r="AJ90" s="59">
        <v>84.432459735196403</v>
      </c>
      <c r="AK90" s="59">
        <v>113.20341688369575</v>
      </c>
      <c r="AL90" s="59">
        <v>117.67569243514546</v>
      </c>
      <c r="AM90" s="59">
        <v>118.68204192680125</v>
      </c>
      <c r="AN90" s="59">
        <v>164.91557220100776</v>
      </c>
      <c r="AO90" s="59">
        <v>165.00583550934863</v>
      </c>
      <c r="AP90" s="59">
        <v>173.30636453307423</v>
      </c>
      <c r="AQ90" s="59">
        <v>159.72401470937382</v>
      </c>
      <c r="AR90" s="59">
        <v>192.17620392881759</v>
      </c>
      <c r="AS90" s="59">
        <v>169.14892623770888</v>
      </c>
      <c r="AT90" s="59">
        <v>161.84472452402537</v>
      </c>
      <c r="AU90" s="59">
        <v>164.75691820319531</v>
      </c>
      <c r="AV90" s="59">
        <v>140.57608306074025</v>
      </c>
      <c r="AW90" s="59">
        <v>165.65439286536204</v>
      </c>
      <c r="AX90" s="59">
        <v>155.21467706219602</v>
      </c>
      <c r="AY90" s="59">
        <v>112.56263427548828</v>
      </c>
      <c r="AZ90" s="59">
        <v>130.65064024495933</v>
      </c>
      <c r="BA90" s="59">
        <v>166.57450312235113</v>
      </c>
      <c r="BB90" s="59">
        <v>165.96483265807527</v>
      </c>
      <c r="BC90" s="57">
        <v>0.9946325621672969</v>
      </c>
      <c r="BD90" s="57">
        <v>-8.2547621581181669</v>
      </c>
      <c r="BE90" s="57">
        <v>-5.9923113343162253</v>
      </c>
      <c r="BF90" s="57">
        <v>3.2769573985829803</v>
      </c>
      <c r="BG90" s="57">
        <v>-1.4331215157024402</v>
      </c>
      <c r="BH90" s="57">
        <v>-1.4331215157024624</v>
      </c>
      <c r="BI90" s="57">
        <v>-1.6257564192754703</v>
      </c>
      <c r="BJ90" s="57">
        <v>-2.8345963641063898</v>
      </c>
      <c r="BK90" s="57">
        <v>-0.84490884389518683</v>
      </c>
      <c r="BL90" s="57">
        <v>-2.1039485844506767</v>
      </c>
      <c r="BM90" s="57">
        <v>-0.92958333878634392</v>
      </c>
      <c r="BN90" s="57">
        <v>3.9095657851779375</v>
      </c>
      <c r="BO90" s="57">
        <v>1.0814824470357642</v>
      </c>
      <c r="BP90" s="57">
        <v>-3.1180400890868709</v>
      </c>
      <c r="BQ90" s="57">
        <v>1.2096774193548265</v>
      </c>
      <c r="BR90" s="57">
        <v>-1.9578648906074747</v>
      </c>
      <c r="BS90" s="57">
        <v>4.6550302290342405</v>
      </c>
      <c r="BT90" s="57">
        <v>-9.8773036413409621</v>
      </c>
      <c r="BU90" s="57">
        <v>0.77627764985199743</v>
      </c>
      <c r="BV90" s="57">
        <v>-2.1718026583769978</v>
      </c>
      <c r="BW90" s="57">
        <v>3.9954416473367393</v>
      </c>
      <c r="BX90" s="57">
        <v>9.6201126576507932</v>
      </c>
      <c r="BY90" s="57">
        <v>8.7867039462768091</v>
      </c>
      <c r="BZ90" s="57">
        <v>11.097280434554492</v>
      </c>
      <c r="CA90" s="57">
        <v>26.949387729004528</v>
      </c>
      <c r="CB90" s="57">
        <v>8.5650904012856586</v>
      </c>
      <c r="CC90" s="57">
        <v>28.692741434025248</v>
      </c>
      <c r="CD90" s="57">
        <v>2.6114667128152913</v>
      </c>
      <c r="CE90" s="57">
        <v>17.652656279956002</v>
      </c>
      <c r="CF90" s="57">
        <v>0.35904804024091685</v>
      </c>
      <c r="CG90" s="57">
        <v>3.3257690389990824</v>
      </c>
      <c r="CH90" s="57">
        <v>14.746909741401781</v>
      </c>
      <c r="CI90" s="57">
        <v>12.260671058750482</v>
      </c>
      <c r="CJ90" s="57">
        <v>1.9294047561501548</v>
      </c>
      <c r="CK90" s="57">
        <v>-0.10600339078176146</v>
      </c>
      <c r="CL90" s="57">
        <v>7.3709566755114198</v>
      </c>
      <c r="CM90" s="57">
        <v>0.69580072055734909</v>
      </c>
      <c r="CN90" s="57">
        <v>9.7257126114487669</v>
      </c>
      <c r="CO90" s="57">
        <v>9.8092298866937266</v>
      </c>
      <c r="CP90" s="57">
        <v>23.816472357036588</v>
      </c>
      <c r="CQ90" s="57">
        <v>7.5330119354226843</v>
      </c>
      <c r="CR90" s="57">
        <v>24.968012506139516</v>
      </c>
      <c r="CS90" s="57">
        <v>3.8590766257607934</v>
      </c>
      <c r="CT90" s="57">
        <v>8.8355281225896967</v>
      </c>
      <c r="CU90" s="57">
        <v>9.4512583548161935</v>
      </c>
      <c r="CV90" s="57">
        <v>2.4715170551760979</v>
      </c>
      <c r="CW90" s="57">
        <v>-8.2229126798111452</v>
      </c>
      <c r="CX90" s="57">
        <v>11.864527418719483</v>
      </c>
      <c r="CY90" s="57">
        <v>3.0463214373100067</v>
      </c>
      <c r="CZ90" s="57">
        <v>1.5294285197651414</v>
      </c>
      <c r="DA90" s="57">
        <v>11.647415502683689</v>
      </c>
      <c r="DB90" s="57">
        <v>1.1192333842252822</v>
      </c>
      <c r="DC90" s="57">
        <v>2.0172167678176978</v>
      </c>
      <c r="DD90" s="57">
        <v>-9.0318601550906656</v>
      </c>
      <c r="DE90" s="57">
        <v>-5.2476974213481071</v>
      </c>
      <c r="DF90" s="57">
        <v>9.3943687387702646</v>
      </c>
      <c r="DG90" s="57">
        <v>-0.7429306750819209</v>
      </c>
      <c r="DH90" s="57">
        <v>-0.74293067508189869</v>
      </c>
      <c r="DI90" s="57">
        <v>-0.94232496292037116</v>
      </c>
      <c r="DJ90" s="57">
        <v>-3.051189996660153</v>
      </c>
      <c r="DK90" s="57">
        <v>0.42410419421530232</v>
      </c>
      <c r="DL90" s="57">
        <v>-1.9855500962176253</v>
      </c>
      <c r="DM90" s="57">
        <v>-9.0722455830927196E-2</v>
      </c>
      <c r="DN90" s="57">
        <v>6.1168720158177647</v>
      </c>
      <c r="DO90" s="57">
        <v>1.8480862457554537</v>
      </c>
      <c r="DP90" s="57">
        <v>-1.902234019022353</v>
      </c>
      <c r="DQ90" s="57">
        <v>3.3088994424943285</v>
      </c>
      <c r="DR90" s="57">
        <v>-1.4495722366424046</v>
      </c>
      <c r="DS90" s="57">
        <v>0.96688106531823692</v>
      </c>
      <c r="DT90" s="57">
        <v>-9.2133005633151086</v>
      </c>
      <c r="DU90" s="57">
        <v>1.0958695408143537</v>
      </c>
      <c r="DV90" s="57">
        <v>-0.40500351766450393</v>
      </c>
      <c r="DW90" s="57">
        <v>3.9094302141009729</v>
      </c>
      <c r="DX90" s="57">
        <v>11.093764943561757</v>
      </c>
      <c r="DY90" s="57">
        <v>0.45590498907659427</v>
      </c>
      <c r="DZ90" s="57">
        <v>0.82022832997297179</v>
      </c>
      <c r="EA90" s="57">
        <v>2.6168852291397204</v>
      </c>
      <c r="EB90" s="57">
        <v>-8.4404108414147139</v>
      </c>
      <c r="EC90" s="57">
        <v>11.334660629201142</v>
      </c>
      <c r="ED90" s="57">
        <v>0.55450300824364529</v>
      </c>
      <c r="EE90" s="57">
        <v>8.3432876423699796</v>
      </c>
      <c r="EF90" s="57">
        <v>-0.86294414857732704</v>
      </c>
      <c r="EG90" s="57">
        <v>-8.9875517737537649</v>
      </c>
      <c r="EH90" s="57">
        <v>-5.4989818840646691</v>
      </c>
      <c r="EI90" s="57">
        <v>1.328560774445986</v>
      </c>
      <c r="EJ90" s="57">
        <v>-6.1154704369095647</v>
      </c>
      <c r="EK90" s="57">
        <v>-9.9610532729183294</v>
      </c>
      <c r="EL90" s="57">
        <v>2.2048409553716564</v>
      </c>
      <c r="EM90" s="57">
        <v>-0.24220787537028166</v>
      </c>
      <c r="EN90" s="57">
        <v>4.0388085775411753</v>
      </c>
      <c r="EO90" s="57">
        <v>1.7835700287514689</v>
      </c>
      <c r="EP90" s="57">
        <v>5.4744621623803447E-2</v>
      </c>
      <c r="EQ90" s="57">
        <v>-8.0956990890693081</v>
      </c>
      <c r="ER90" s="57">
        <v>8.9902345721468038</v>
      </c>
      <c r="ES90" s="57">
        <v>3.9797885546769107</v>
      </c>
      <c r="ET90" s="57">
        <v>4.6594577456339881</v>
      </c>
      <c r="EU90" s="57">
        <v>13.984322377269475</v>
      </c>
      <c r="EV90" s="57">
        <v>-8.5624502963538411</v>
      </c>
      <c r="EW90" s="57">
        <v>-16.529735870537632</v>
      </c>
      <c r="EX90" s="57">
        <v>1.6729959379949699</v>
      </c>
      <c r="EY90" s="57">
        <v>-3.4512320472966151</v>
      </c>
      <c r="EZ90" s="57">
        <v>-7.2127851583085327</v>
      </c>
      <c r="FA90" s="57">
        <v>8.221086537745137</v>
      </c>
      <c r="FB90" s="57">
        <v>1.680551779898809</v>
      </c>
      <c r="FC90" s="63">
        <v>0.61330761778345722</v>
      </c>
      <c r="FD90" s="63">
        <v>-1.7427891608080757</v>
      </c>
      <c r="FE90" s="63">
        <v>-0.56433608924666034</v>
      </c>
      <c r="FF90" s="63">
        <v>8.2315707532370067E-2</v>
      </c>
      <c r="FG90" s="63">
        <v>-1.6115019247389084</v>
      </c>
      <c r="FH90" s="60">
        <v>-1.6115019247389171</v>
      </c>
      <c r="FI90" s="60"/>
      <c r="FJ90" s="60">
        <v>-0.2261781065757387</v>
      </c>
      <c r="FK90" s="60">
        <v>-3.488759555523125E-2</v>
      </c>
      <c r="FL90" s="60">
        <v>-4.3961540870220819E-2</v>
      </c>
      <c r="FM90" s="60">
        <v>-0.42971519948374698</v>
      </c>
      <c r="FN90" s="60">
        <v>0.25795458396834248</v>
      </c>
      <c r="FO90" s="60">
        <v>8.6686657728136524E-2</v>
      </c>
      <c r="FP90" s="60">
        <v>-7.539382412435929E-3</v>
      </c>
      <c r="FQ90" s="60">
        <v>5.3852731517397877E-3</v>
      </c>
      <c r="FR90" s="60">
        <v>-0.24621319258562666</v>
      </c>
      <c r="FS90" s="60">
        <v>7.0223518060361687E-2</v>
      </c>
      <c r="FT90" s="60">
        <v>-1.0454031173408402</v>
      </c>
      <c r="FU90" s="60">
        <v>5.1406467421495766E-2</v>
      </c>
      <c r="FV90" s="60">
        <v>-4.9260290245135271E-2</v>
      </c>
      <c r="FW90" s="72">
        <v>9.0213294567871714</v>
      </c>
      <c r="FX90" s="72"/>
      <c r="FY90" s="72">
        <v>4.5109172254530154</v>
      </c>
      <c r="FZ90" s="72">
        <v>0.32108387302713864</v>
      </c>
      <c r="GA90" s="72">
        <v>0.45020098416666066</v>
      </c>
      <c r="GB90" s="72">
        <v>0.80133726292720409</v>
      </c>
      <c r="GC90" s="72">
        <v>1.3341596433573113</v>
      </c>
      <c r="GD90" s="72">
        <v>0.32125698948398229</v>
      </c>
      <c r="GE90" s="72">
        <v>4.9975458793003278E-3</v>
      </c>
      <c r="GF90" s="72">
        <v>0.16169772483622619</v>
      </c>
      <c r="GG90" s="72">
        <v>0.87491335986783203</v>
      </c>
      <c r="GH90" s="72">
        <v>1.4398423517740169E-2</v>
      </c>
      <c r="GI90" s="72">
        <v>1.2054582339440885E-2</v>
      </c>
      <c r="GJ90" s="72">
        <v>0.21195032565721783</v>
      </c>
      <c r="GK90" s="72">
        <v>2.3615162741014296E-3</v>
      </c>
      <c r="GL90" s="60">
        <v>1.268401692431397</v>
      </c>
      <c r="GM90" s="60">
        <v>-1.9032619572957581</v>
      </c>
      <c r="GN90" s="60">
        <v>-0.57977965882788218</v>
      </c>
      <c r="GO90" s="60">
        <v>0.23115217012456127</v>
      </c>
      <c r="GP90" s="60">
        <v>-0.98348775356768192</v>
      </c>
      <c r="GQ90" s="60">
        <v>-0.9834877535676867</v>
      </c>
      <c r="GR90" s="60"/>
      <c r="GS90" s="60">
        <v>-0.27599400095788207</v>
      </c>
      <c r="GT90" s="60">
        <v>1.730229197078598E-2</v>
      </c>
      <c r="GU90" s="60">
        <v>-5.6203438251301564E-2</v>
      </c>
      <c r="GV90" s="60">
        <v>-4.9144859329334406E-2</v>
      </c>
      <c r="GW90" s="60">
        <v>0.3838120865077192</v>
      </c>
      <c r="GX90" s="60">
        <v>0.13710554954398127</v>
      </c>
      <c r="GY90" s="60">
        <v>-4.6591628823014035E-3</v>
      </c>
      <c r="GZ90" s="60">
        <v>1.7092626620535914E-2</v>
      </c>
      <c r="HA90" s="60">
        <v>-0.18228530253640673</v>
      </c>
      <c r="HB90" s="60">
        <v>1.467554448169443E-2</v>
      </c>
      <c r="HC90" s="60">
        <v>-1.0394791854908361</v>
      </c>
      <c r="HD90" s="60">
        <v>8.0613765081519156E-2</v>
      </c>
      <c r="HE90" s="60">
        <v>-2.6323668325871588E-2</v>
      </c>
      <c r="HF90" s="43">
        <v>0.38086612693976424</v>
      </c>
      <c r="HG90" s="43"/>
      <c r="HH90" s="43">
        <v>0.34668690511737943</v>
      </c>
      <c r="HI90" s="43">
        <v>-0.34814801879705132</v>
      </c>
      <c r="HJ90" s="43">
        <v>0.17205887931461894</v>
      </c>
      <c r="HK90" s="43">
        <v>0.15570161151355841</v>
      </c>
      <c r="HL90" s="43">
        <v>0.65648157202430779</v>
      </c>
      <c r="HM90" s="43">
        <v>-0.14870419121979672</v>
      </c>
      <c r="HN90" s="43">
        <v>-1.4860209894792094E-2</v>
      </c>
      <c r="HO90" s="43">
        <v>-6.4104045709512517E-2</v>
      </c>
      <c r="HP90" s="43">
        <v>9.6042776021039125E-2</v>
      </c>
      <c r="HQ90" s="43">
        <v>-3.891035313265178E-2</v>
      </c>
      <c r="HR90" s="43">
        <v>-0.49795409931076484</v>
      </c>
      <c r="HS90" s="43">
        <v>6.8049610376789305E-2</v>
      </c>
      <c r="HT90" s="43">
        <v>-1.4743093633594754E-3</v>
      </c>
      <c r="HU90" s="65">
        <v>18550</v>
      </c>
      <c r="HV90" s="65">
        <v>154013</v>
      </c>
      <c r="HW90" s="57">
        <v>33.520477938530192</v>
      </c>
      <c r="HX90" s="57">
        <v>3.7872406380354828</v>
      </c>
      <c r="HY90" s="65">
        <v>75878</v>
      </c>
      <c r="HZ90" s="65">
        <v>672302</v>
      </c>
      <c r="IA90" s="57">
        <v>34.423441458359164</v>
      </c>
      <c r="IB90" s="57">
        <v>16.228355277716311</v>
      </c>
    </row>
    <row r="91" spans="1:236" x14ac:dyDescent="0.25">
      <c r="A91" s="41">
        <v>2024</v>
      </c>
      <c r="B91" s="30" t="s">
        <v>171</v>
      </c>
      <c r="C91" s="57">
        <v>111.07519770744523</v>
      </c>
      <c r="D91" s="57">
        <v>83.309855496067271</v>
      </c>
      <c r="E91" s="57">
        <v>96.244221063886812</v>
      </c>
      <c r="F91" s="57">
        <v>90.640077509527018</v>
      </c>
      <c r="G91" s="57">
        <v>102.52204311419881</v>
      </c>
      <c r="H91" s="71">
        <v>102.52204311419881</v>
      </c>
      <c r="I91" s="71">
        <v>102.87591703537376</v>
      </c>
      <c r="J91" s="71">
        <v>98.504236092099475</v>
      </c>
      <c r="K91" s="71">
        <v>101.04443664376623</v>
      </c>
      <c r="L91" s="71">
        <v>114.18879514556606</v>
      </c>
      <c r="M91" s="71">
        <v>103.41814995488059</v>
      </c>
      <c r="N91" s="71">
        <v>125.71874778164265</v>
      </c>
      <c r="O91" s="71">
        <v>98.559351251695787</v>
      </c>
      <c r="P91" s="71">
        <v>92.586519375161814</v>
      </c>
      <c r="Q91" s="71">
        <v>112.99593438945746</v>
      </c>
      <c r="R91" s="71">
        <v>91.684555994861597</v>
      </c>
      <c r="S91" s="71">
        <v>92.439085477306676</v>
      </c>
      <c r="T91" s="71">
        <v>92.165504788285631</v>
      </c>
      <c r="U91" s="71">
        <v>122.91881732635655</v>
      </c>
      <c r="V91" s="71">
        <v>94.316791826889187</v>
      </c>
      <c r="W91" s="71">
        <v>109.30277768400501</v>
      </c>
      <c r="X91" s="71">
        <v>153.70002093356504</v>
      </c>
      <c r="Y91" s="59">
        <v>130.93969405555436</v>
      </c>
      <c r="Z91" s="59">
        <v>135.4097196911566</v>
      </c>
      <c r="AA91" s="59">
        <v>150.93750659095093</v>
      </c>
      <c r="AB91" s="59">
        <v>119.84486741063132</v>
      </c>
      <c r="AC91" s="59">
        <v>135.63295875309359</v>
      </c>
      <c r="AD91" s="59">
        <v>112.34823214259487</v>
      </c>
      <c r="AE91" s="59">
        <v>206.11806729508692</v>
      </c>
      <c r="AF91" s="59">
        <v>113.60960363181198</v>
      </c>
      <c r="AG91" s="59">
        <v>101.01913566584237</v>
      </c>
      <c r="AH91" s="59">
        <v>328.08097943349611</v>
      </c>
      <c r="AI91" s="59">
        <v>133.11197228244353</v>
      </c>
      <c r="AJ91" s="59">
        <v>107.62901832680953</v>
      </c>
      <c r="AK91" s="59">
        <v>143.00526141061457</v>
      </c>
      <c r="AL91" s="59">
        <v>121.5231944386298</v>
      </c>
      <c r="AM91" s="59">
        <v>129.90378220038542</v>
      </c>
      <c r="AN91" s="59">
        <v>177.39577336288039</v>
      </c>
      <c r="AO91" s="59">
        <v>181.94505083823131</v>
      </c>
      <c r="AP91" s="59">
        <v>202.37645889261242</v>
      </c>
      <c r="AQ91" s="59">
        <v>161.24771601561005</v>
      </c>
      <c r="AR91" s="59">
        <v>186.85720697083599</v>
      </c>
      <c r="AS91" s="59">
        <v>172.35412779788177</v>
      </c>
      <c r="AT91" s="59">
        <v>212.96382697112711</v>
      </c>
      <c r="AU91" s="59">
        <v>159.84342326057589</v>
      </c>
      <c r="AV91" s="59">
        <v>136.27211350194426</v>
      </c>
      <c r="AW91" s="59">
        <v>220.26677205109678</v>
      </c>
      <c r="AX91" s="59">
        <v>172.39019114278673</v>
      </c>
      <c r="AY91" s="59">
        <v>143.71582986270843</v>
      </c>
      <c r="AZ91" s="59">
        <v>165.6049532978777</v>
      </c>
      <c r="BA91" s="59">
        <v>172.63169087631795</v>
      </c>
      <c r="BB91" s="59">
        <v>182.32610630082905</v>
      </c>
      <c r="BC91" s="57">
        <v>0.70031683738465134</v>
      </c>
      <c r="BD91" s="57">
        <v>-7.7254111374552288</v>
      </c>
      <c r="BE91" s="57">
        <v>-2.3223480006121511</v>
      </c>
      <c r="BF91" s="57">
        <v>2.1607191860937736</v>
      </c>
      <c r="BG91" s="57">
        <v>-1.2552429917962016</v>
      </c>
      <c r="BH91" s="57">
        <v>-1.2552429917962349</v>
      </c>
      <c r="BI91" s="57">
        <v>-1.3635388110491586</v>
      </c>
      <c r="BJ91" s="57">
        <v>-2.5644653134554996</v>
      </c>
      <c r="BK91" s="57">
        <v>-0.703874400300597</v>
      </c>
      <c r="BL91" s="57">
        <v>-1.8834639727411617</v>
      </c>
      <c r="BM91" s="57">
        <v>-0.89917656970383009</v>
      </c>
      <c r="BN91" s="57">
        <v>3.6238102668123107</v>
      </c>
      <c r="BO91" s="57">
        <v>0.12957443226364607</v>
      </c>
      <c r="BP91" s="57">
        <v>-0.88691796008868451</v>
      </c>
      <c r="BQ91" s="57">
        <v>-0.54294175715694504</v>
      </c>
      <c r="BR91" s="57">
        <v>-1.4795572875289986</v>
      </c>
      <c r="BS91" s="57">
        <v>8.3965097608972314</v>
      </c>
      <c r="BT91" s="57">
        <v>-8.2438506934363946</v>
      </c>
      <c r="BU91" s="57">
        <v>0.98865547765842887</v>
      </c>
      <c r="BV91" s="57">
        <v>-2.3543836616718328</v>
      </c>
      <c r="BW91" s="57">
        <v>4.2877479937603713</v>
      </c>
      <c r="BX91" s="57">
        <v>9.7117150460290347</v>
      </c>
      <c r="BY91" s="57">
        <v>10.401564025331433</v>
      </c>
      <c r="BZ91" s="57">
        <v>12.548309195535069</v>
      </c>
      <c r="CA91" s="57">
        <v>23.964577058080792</v>
      </c>
      <c r="CB91" s="57">
        <v>3.5688386464357569</v>
      </c>
      <c r="CC91" s="57">
        <v>20.175060410110479</v>
      </c>
      <c r="CD91" s="57">
        <v>6.6914454579749538</v>
      </c>
      <c r="CE91" s="57">
        <v>23.373396722387831</v>
      </c>
      <c r="CF91" s="57">
        <v>1.4028002015917584</v>
      </c>
      <c r="CG91" s="57">
        <v>1.5749231524474716</v>
      </c>
      <c r="CH91" s="57">
        <v>38.011579643781481</v>
      </c>
      <c r="CI91" s="57">
        <v>10.71063409390538</v>
      </c>
      <c r="CJ91" s="57">
        <v>3.3989593724885747</v>
      </c>
      <c r="CK91" s="57">
        <v>-4.4053251464499787</v>
      </c>
      <c r="CL91" s="57">
        <v>6.1506236791775359</v>
      </c>
      <c r="CM91" s="57">
        <v>8.176106187862775</v>
      </c>
      <c r="CN91" s="57">
        <v>10.3524857884846</v>
      </c>
      <c r="CO91" s="57">
        <v>10.876659846827907</v>
      </c>
      <c r="CP91" s="57">
        <v>21.374175798761421</v>
      </c>
      <c r="CQ91" s="57">
        <v>2.3846623972270997</v>
      </c>
      <c r="CR91" s="57">
        <v>17.453745504692431</v>
      </c>
      <c r="CS91" s="57">
        <v>7.7738833716496814</v>
      </c>
      <c r="CT91" s="57">
        <v>12.274018385784746</v>
      </c>
      <c r="CU91" s="57">
        <v>8.1389449154184224</v>
      </c>
      <c r="CV91" s="57">
        <v>0.35071325547582077</v>
      </c>
      <c r="CW91" s="57">
        <v>9.1413045765539103</v>
      </c>
      <c r="CX91" s="57">
        <v>10.23502476845497</v>
      </c>
      <c r="CY91" s="57">
        <v>4.3071083672748589</v>
      </c>
      <c r="CZ91" s="57">
        <v>-2.7372524185161895</v>
      </c>
      <c r="DA91" s="57">
        <v>10.166951799745604</v>
      </c>
      <c r="DB91" s="57">
        <v>8.6451929287678873</v>
      </c>
      <c r="DC91" s="57">
        <v>1.8950772037434449</v>
      </c>
      <c r="DD91" s="57">
        <v>-8.9127820754558265</v>
      </c>
      <c r="DE91" s="57">
        <v>-4.9662380804227908</v>
      </c>
      <c r="DF91" s="57">
        <v>8.7103137171183462</v>
      </c>
      <c r="DG91" s="57">
        <v>-0.79046308026060608</v>
      </c>
      <c r="DH91" s="57">
        <v>-0.79046308026058387</v>
      </c>
      <c r="DI91" s="57">
        <v>-0.98142735840728301</v>
      </c>
      <c r="DJ91" s="57">
        <v>-3.0074448573622403</v>
      </c>
      <c r="DK91" s="57">
        <v>0.32101827284150009</v>
      </c>
      <c r="DL91" s="57">
        <v>-1.9762730042403698</v>
      </c>
      <c r="DM91" s="57">
        <v>-0.16434686139442656</v>
      </c>
      <c r="DN91" s="57">
        <v>5.8684515341620225</v>
      </c>
      <c r="DO91" s="57">
        <v>1.6896789547012903</v>
      </c>
      <c r="DP91" s="57">
        <v>-1.8101367658889811</v>
      </c>
      <c r="DQ91" s="57">
        <v>2.944200392560048</v>
      </c>
      <c r="DR91" s="57">
        <v>-1.4523360542892605</v>
      </c>
      <c r="DS91" s="57">
        <v>1.6515759682563802</v>
      </c>
      <c r="DT91" s="57">
        <v>-9.1163214006287792</v>
      </c>
      <c r="DU91" s="57">
        <v>1.0859119655263205</v>
      </c>
      <c r="DV91" s="57">
        <v>-0.58482538637241177</v>
      </c>
      <c r="DW91" s="57">
        <v>3.9434709259251521</v>
      </c>
      <c r="DX91" s="57">
        <v>10.966162331551699</v>
      </c>
      <c r="DY91" s="57">
        <v>1.4226296936751703</v>
      </c>
      <c r="DZ91" s="57">
        <v>1.9808344326881944</v>
      </c>
      <c r="EA91" s="57">
        <v>4.8655134141014411</v>
      </c>
      <c r="EB91" s="57">
        <v>-7.3875695469998837</v>
      </c>
      <c r="EC91" s="57">
        <v>12.144707387998711</v>
      </c>
      <c r="ED91" s="57">
        <v>1.1078026864268287</v>
      </c>
      <c r="EE91" s="57">
        <v>10.005255149688196</v>
      </c>
      <c r="EF91" s="57">
        <v>-0.65783742722981264</v>
      </c>
      <c r="EG91" s="57">
        <v>-8.1172793271317758</v>
      </c>
      <c r="EH91" s="57">
        <v>-1.1940061929655355</v>
      </c>
      <c r="EI91" s="57">
        <v>2.2947291953080651</v>
      </c>
      <c r="EJ91" s="57">
        <v>-5.1323703457855867</v>
      </c>
      <c r="EK91" s="57">
        <v>-9.2847199759770618</v>
      </c>
      <c r="EL91" s="57">
        <v>2.5653176576014625</v>
      </c>
      <c r="EM91" s="57">
        <v>0.60200934722458577</v>
      </c>
      <c r="EN91" s="57">
        <v>4.6624553133107538</v>
      </c>
      <c r="EO91" s="57">
        <v>2.6821322058024011</v>
      </c>
      <c r="EP91" s="57">
        <v>2.2873150891029814</v>
      </c>
      <c r="EQ91" s="57">
        <v>-7.1673967130002065</v>
      </c>
      <c r="ER91" s="57">
        <v>9.7614807029488446</v>
      </c>
      <c r="ES91" s="57">
        <v>4.3258257970678837</v>
      </c>
      <c r="ET91" s="57">
        <v>5.5055405192519169</v>
      </c>
      <c r="EU91" s="57">
        <v>13.407185054570236</v>
      </c>
      <c r="EV91" s="57">
        <v>-7.8199419929641634</v>
      </c>
      <c r="EW91" s="57">
        <v>-13.962499073939426</v>
      </c>
      <c r="EX91" s="57">
        <v>2.5575119639981825</v>
      </c>
      <c r="EY91" s="57">
        <v>-2.6275756261961214</v>
      </c>
      <c r="EZ91" s="57">
        <v>-6.659412132174114</v>
      </c>
      <c r="FA91" s="57">
        <v>8.4039891364905639</v>
      </c>
      <c r="FB91" s="57">
        <v>2.3930638360510237</v>
      </c>
      <c r="FC91" s="63">
        <v>0.52398924606389041</v>
      </c>
      <c r="FD91" s="63">
        <v>-1.6235416893489356</v>
      </c>
      <c r="FE91" s="63">
        <v>-0.21449521593245513</v>
      </c>
      <c r="FF91" s="63">
        <v>5.6278705605355445E-2</v>
      </c>
      <c r="FG91" s="63">
        <v>-1.2577689536121448</v>
      </c>
      <c r="FH91" s="60">
        <v>-1.2577689536121994</v>
      </c>
      <c r="FI91" s="60"/>
      <c r="FJ91" s="60">
        <v>-0.15215494378143574</v>
      </c>
      <c r="FK91" s="60">
        <v>-2.6657986805968842E-2</v>
      </c>
      <c r="FL91" s="60">
        <v>-3.8186692767416722E-2</v>
      </c>
      <c r="FM91" s="60">
        <v>-0.41789037682574409</v>
      </c>
      <c r="FN91" s="60">
        <v>0.24668750920365881</v>
      </c>
      <c r="FO91" s="60">
        <v>2.1820422418110365E-2</v>
      </c>
      <c r="FP91" s="60">
        <v>-2.1243273128409433E-3</v>
      </c>
      <c r="FQ91" s="60">
        <v>-3.1864909692615358E-3</v>
      </c>
      <c r="FR91" s="60">
        <v>-0.17070070704797055</v>
      </c>
      <c r="FS91" s="60">
        <v>0.12039683406400442</v>
      </c>
      <c r="FT91" s="60">
        <v>-0.8602097183293721</v>
      </c>
      <c r="FU91" s="60">
        <v>7.1335000426247269E-2</v>
      </c>
      <c r="FV91" s="60">
        <v>-4.6897475884208319E-2</v>
      </c>
      <c r="FW91" s="72">
        <v>10.431301731566791</v>
      </c>
      <c r="FX91" s="72"/>
      <c r="FY91" s="72">
        <v>4.5230544919660467</v>
      </c>
      <c r="FZ91" s="72">
        <v>0.13369048999208949</v>
      </c>
      <c r="GA91" s="72">
        <v>0.32157223903452986</v>
      </c>
      <c r="GB91" s="72">
        <v>1.8757940926115844</v>
      </c>
      <c r="GC91" s="72">
        <v>2.1211005008968691</v>
      </c>
      <c r="GD91" s="72">
        <v>0.27027626220690115</v>
      </c>
      <c r="GE91" s="72">
        <v>2.1701271998796753E-3</v>
      </c>
      <c r="GF91" s="72">
        <v>0.44156441529128154</v>
      </c>
      <c r="GG91" s="72">
        <v>0.79967906635001929</v>
      </c>
      <c r="GH91" s="72">
        <v>1.6140952648108265E-2</v>
      </c>
      <c r="GI91" s="72">
        <v>-0.29319575198276321</v>
      </c>
      <c r="GJ91" s="72">
        <v>0.17742378818456683</v>
      </c>
      <c r="GK91" s="72">
        <v>4.2031057167675724E-2</v>
      </c>
      <c r="GL91" s="60">
        <v>1.237609575397403</v>
      </c>
      <c r="GM91" s="60">
        <v>-1.873279743565923</v>
      </c>
      <c r="GN91" s="60">
        <v>-0.54139950303109319</v>
      </c>
      <c r="GO91" s="60">
        <v>0.21606033835106861</v>
      </c>
      <c r="GP91" s="60">
        <v>-0.96100933284854451</v>
      </c>
      <c r="GQ91" s="60">
        <v>-0.96100933284859025</v>
      </c>
      <c r="GR91" s="60"/>
      <c r="GS91" s="60">
        <v>-0.23445641496077343</v>
      </c>
      <c r="GT91" s="60">
        <v>1.250291093050231E-2</v>
      </c>
      <c r="GU91" s="60">
        <v>-5.4451620442910728E-2</v>
      </c>
      <c r="GV91" s="60">
        <v>-7.6200396927720418E-2</v>
      </c>
      <c r="GW91" s="60">
        <v>0.37089964634018124</v>
      </c>
      <c r="GX91" s="60">
        <v>0.12632949474772664</v>
      </c>
      <c r="GY91" s="60">
        <v>-4.4219059704088525E-3</v>
      </c>
      <c r="GZ91" s="60">
        <v>1.5255575597910447E-2</v>
      </c>
      <c r="HA91" s="60">
        <v>-0.18037009044898389</v>
      </c>
      <c r="HB91" s="60">
        <v>2.4478246076637605E-2</v>
      </c>
      <c r="HC91" s="60">
        <v>-1.0126508210010268</v>
      </c>
      <c r="HD91" s="60">
        <v>8.0336662632680453E-2</v>
      </c>
      <c r="HE91" s="60">
        <v>-2.8260619422391428E-2</v>
      </c>
      <c r="HF91" s="43">
        <v>1.4201769713307877</v>
      </c>
      <c r="HG91" s="43"/>
      <c r="HH91" s="43">
        <v>0.84640340067624265</v>
      </c>
      <c r="HI91" s="43">
        <v>-0.30130524838499162</v>
      </c>
      <c r="HJ91" s="43">
        <v>0.18486016797380209</v>
      </c>
      <c r="HK91" s="43">
        <v>0.32313860329319355</v>
      </c>
      <c r="HL91" s="43">
        <v>0.79734210209347778</v>
      </c>
      <c r="HM91" s="43">
        <v>-0.13582029228529244</v>
      </c>
      <c r="HN91" s="43">
        <v>-1.318279504251319E-2</v>
      </c>
      <c r="HO91" s="43">
        <v>-1.4795257455180323E-2</v>
      </c>
      <c r="HP91" s="43">
        <v>0.16233746928693438</v>
      </c>
      <c r="HQ91" s="43">
        <v>-3.3586663610931884E-2</v>
      </c>
      <c r="HR91" s="43">
        <v>-0.47709325466720354</v>
      </c>
      <c r="HS91" s="43">
        <v>7.9125931545921305E-2</v>
      </c>
      <c r="HT91" s="43">
        <v>2.7528079073290113E-3</v>
      </c>
      <c r="HU91" s="65">
        <v>21848</v>
      </c>
      <c r="HV91" s="65">
        <v>175861</v>
      </c>
      <c r="HW91" s="57">
        <v>17.709175152200849</v>
      </c>
      <c r="HX91" s="57">
        <v>5.3350024557662579</v>
      </c>
      <c r="HY91" s="65">
        <v>72936</v>
      </c>
      <c r="HZ91" s="65">
        <v>745238</v>
      </c>
      <c r="IA91" s="57">
        <v>31.132686084142392</v>
      </c>
      <c r="IB91" s="57">
        <v>17.53578570842771</v>
      </c>
    </row>
    <row r="92" spans="1:236" x14ac:dyDescent="0.25">
      <c r="A92" s="41">
        <v>2024</v>
      </c>
      <c r="B92" s="30" t="s">
        <v>172</v>
      </c>
      <c r="C92" s="57">
        <v>111.10759135154549</v>
      </c>
      <c r="D92" s="57">
        <v>91.2310880962021</v>
      </c>
      <c r="E92" s="57">
        <v>106.51528595516837</v>
      </c>
      <c r="F92" s="57">
        <v>90.233889398217997</v>
      </c>
      <c r="G92" s="57">
        <v>105.40170889658478</v>
      </c>
      <c r="H92" s="71">
        <v>105.40170889658475</v>
      </c>
      <c r="I92" s="71">
        <v>106.02348714407906</v>
      </c>
      <c r="J92" s="71">
        <v>98.715196438418388</v>
      </c>
      <c r="K92" s="71">
        <v>100.09205314348546</v>
      </c>
      <c r="L92" s="71">
        <v>113.76425739310821</v>
      </c>
      <c r="M92" s="71">
        <v>104.07369637514626</v>
      </c>
      <c r="N92" s="71">
        <v>128.54404770355649</v>
      </c>
      <c r="O92" s="71">
        <v>98.270445767730138</v>
      </c>
      <c r="P92" s="71">
        <v>92.793648053853445</v>
      </c>
      <c r="Q92" s="71">
        <v>115.01472031403337</v>
      </c>
      <c r="R92" s="71">
        <v>92.001976823109217</v>
      </c>
      <c r="S92" s="71">
        <v>96.035885050972396</v>
      </c>
      <c r="T92" s="71">
        <v>113.43712229264665</v>
      </c>
      <c r="U92" s="71">
        <v>123.26352214791399</v>
      </c>
      <c r="V92" s="71">
        <v>97.448642376171321</v>
      </c>
      <c r="W92" s="71">
        <v>114.96167226902109</v>
      </c>
      <c r="X92" s="71">
        <v>162.3972783679452</v>
      </c>
      <c r="Y92" s="59">
        <v>151.91553666765759</v>
      </c>
      <c r="Z92" s="59">
        <v>160.06667217540061</v>
      </c>
      <c r="AA92" s="59">
        <v>129.10390600518497</v>
      </c>
      <c r="AB92" s="59">
        <v>129.08398984707421</v>
      </c>
      <c r="AC92" s="59">
        <v>144.86898170826083</v>
      </c>
      <c r="AD92" s="59">
        <v>142.9502742142183</v>
      </c>
      <c r="AE92" s="59">
        <v>250.54268209612709</v>
      </c>
      <c r="AF92" s="59">
        <v>120.15524554302341</v>
      </c>
      <c r="AG92" s="59">
        <v>117.03786295168537</v>
      </c>
      <c r="AH92" s="59">
        <v>450.69320547318881</v>
      </c>
      <c r="AI92" s="59">
        <v>137.75048281791689</v>
      </c>
      <c r="AJ92" s="59">
        <v>170.95396318229677</v>
      </c>
      <c r="AK92" s="59">
        <v>293.89640657447467</v>
      </c>
      <c r="AL92" s="59">
        <v>145.74626498377373</v>
      </c>
      <c r="AM92" s="59">
        <v>199.68899408941081</v>
      </c>
      <c r="AN92" s="59">
        <v>205.57908061113017</v>
      </c>
      <c r="AO92" s="59">
        <v>213.68213872338018</v>
      </c>
      <c r="AP92" s="59">
        <v>173.97429751025433</v>
      </c>
      <c r="AQ92" s="59">
        <v>173.05479115825042</v>
      </c>
      <c r="AR92" s="59">
        <v>199.82237038583244</v>
      </c>
      <c r="AS92" s="59">
        <v>217.45457698226224</v>
      </c>
      <c r="AT92" s="59">
        <v>262.43426225195685</v>
      </c>
      <c r="AU92" s="59">
        <v>174.11166619230156</v>
      </c>
      <c r="AV92" s="59">
        <v>157.59178744278125</v>
      </c>
      <c r="AW92" s="59">
        <v>298.12083792979405</v>
      </c>
      <c r="AX92" s="59">
        <v>177.64492517014963</v>
      </c>
      <c r="AY92" s="59">
        <v>230.58792558264102</v>
      </c>
      <c r="AZ92" s="59">
        <v>341.09496882986258</v>
      </c>
      <c r="BA92" s="59">
        <v>206.76838933500713</v>
      </c>
      <c r="BB92" s="59">
        <v>280.36821017940002</v>
      </c>
      <c r="BC92" s="57">
        <v>0.39631207649344358</v>
      </c>
      <c r="BD92" s="57">
        <v>-6.0224781074826321</v>
      </c>
      <c r="BE92" s="57">
        <v>-4.98654849025929</v>
      </c>
      <c r="BF92" s="57">
        <v>0.22391629207851871</v>
      </c>
      <c r="BG92" s="57">
        <v>-1.526995055549496</v>
      </c>
      <c r="BH92" s="57">
        <v>-1.526995055549496</v>
      </c>
      <c r="BI92" s="57">
        <v>-1.6121770892856824</v>
      </c>
      <c r="BJ92" s="57">
        <v>-2.4838431335931555</v>
      </c>
      <c r="BK92" s="57">
        <v>-1.1103146757484028</v>
      </c>
      <c r="BL92" s="57">
        <v>-1.2995408389474106</v>
      </c>
      <c r="BM92" s="57">
        <v>-1.7304459648694537</v>
      </c>
      <c r="BN92" s="57">
        <v>2.839618355293072</v>
      </c>
      <c r="BO92" s="57">
        <v>-0.42663928269631723</v>
      </c>
      <c r="BP92" s="57">
        <v>-0.55493895671476778</v>
      </c>
      <c r="BQ92" s="57">
        <v>0.146484375</v>
      </c>
      <c r="BR92" s="57">
        <v>-1.1183576234129244</v>
      </c>
      <c r="BS92" s="57">
        <v>10.152309821276129</v>
      </c>
      <c r="BT92" s="57">
        <v>-6.5791634002164479</v>
      </c>
      <c r="BU92" s="57">
        <v>1.2994932512688351</v>
      </c>
      <c r="BV92" s="57">
        <v>-3.1575443435471029</v>
      </c>
      <c r="BW92" s="57">
        <v>4.7939456257067414</v>
      </c>
      <c r="BX92" s="57">
        <v>10.24213507299152</v>
      </c>
      <c r="BY92" s="57">
        <v>8.3348148227230023</v>
      </c>
      <c r="BZ92" s="57">
        <v>9.8945850070945021</v>
      </c>
      <c r="CA92" s="57">
        <v>19.030960740335679</v>
      </c>
      <c r="CB92" s="57">
        <v>7.5671781505108893</v>
      </c>
      <c r="CC92" s="57">
        <v>23.599098252937889</v>
      </c>
      <c r="CD92" s="57">
        <v>3.4595738855474734</v>
      </c>
      <c r="CE92" s="57">
        <v>24.958905881635118</v>
      </c>
      <c r="CF92" s="57">
        <v>0.87038308262763486</v>
      </c>
      <c r="CG92" s="57">
        <v>4.0275770053849635</v>
      </c>
      <c r="CH92" s="57">
        <v>33.636216656657368</v>
      </c>
      <c r="CI92" s="57">
        <v>14.484910913025262</v>
      </c>
      <c r="CJ92" s="57">
        <v>4.9477700593958618</v>
      </c>
      <c r="CK92" s="57">
        <v>-2.165757362274745</v>
      </c>
      <c r="CL92" s="57">
        <v>9.2549737581499425</v>
      </c>
      <c r="CM92" s="57">
        <v>19.64684554675571</v>
      </c>
      <c r="CN92" s="57">
        <v>9.0369108299133352</v>
      </c>
      <c r="CO92" s="57">
        <v>8.9707503689318244</v>
      </c>
      <c r="CP92" s="57">
        <v>17.86381038361149</v>
      </c>
      <c r="CQ92" s="57">
        <v>6.541716051830071</v>
      </c>
      <c r="CR92" s="57">
        <v>21.292564675715543</v>
      </c>
      <c r="CS92" s="57">
        <v>5.1156534177670743</v>
      </c>
      <c r="CT92" s="57">
        <v>14.737720718283477</v>
      </c>
      <c r="CU92" s="57">
        <v>9.405065185164819</v>
      </c>
      <c r="CV92" s="57">
        <v>2.8897292121249363</v>
      </c>
      <c r="CW92" s="57">
        <v>6.7849360399559133</v>
      </c>
      <c r="CX92" s="57">
        <v>14.046495130466008</v>
      </c>
      <c r="CY92" s="57">
        <v>6.3485687038963512</v>
      </c>
      <c r="CZ92" s="57">
        <v>-0.44724314949556865</v>
      </c>
      <c r="DA92" s="57">
        <v>12.820149526773793</v>
      </c>
      <c r="DB92" s="57">
        <v>20.522710419825785</v>
      </c>
      <c r="DC92" s="57">
        <v>1.7674819369235095</v>
      </c>
      <c r="DD92" s="57">
        <v>-8.6548035584882665</v>
      </c>
      <c r="DE92" s="57">
        <v>-4.9682420420522178</v>
      </c>
      <c r="DF92" s="57">
        <v>7.9672539454212599</v>
      </c>
      <c r="DG92" s="57">
        <v>-0.85476178857797347</v>
      </c>
      <c r="DH92" s="57">
        <v>-0.85476178857795126</v>
      </c>
      <c r="DI92" s="57">
        <v>-1.0366307215388559</v>
      </c>
      <c r="DJ92" s="57">
        <v>-2.9642140779388315</v>
      </c>
      <c r="DK92" s="57">
        <v>0.20175067688998904</v>
      </c>
      <c r="DL92" s="57">
        <v>-1.9203950897694777</v>
      </c>
      <c r="DM92" s="57">
        <v>-0.29684148859365767</v>
      </c>
      <c r="DN92" s="57">
        <v>5.5864582672391361</v>
      </c>
      <c r="DO92" s="57">
        <v>1.5106356070597071</v>
      </c>
      <c r="DP92" s="57">
        <v>-1.7058552328261922</v>
      </c>
      <c r="DQ92" s="57">
        <v>2.699820864966318</v>
      </c>
      <c r="DR92" s="57">
        <v>-1.42415542953932</v>
      </c>
      <c r="DS92" s="57">
        <v>2.3835278186655096</v>
      </c>
      <c r="DT92" s="57">
        <v>-8.8426051301977111</v>
      </c>
      <c r="DU92" s="57">
        <v>1.1040581732396637</v>
      </c>
      <c r="DV92" s="57">
        <v>-0.81038544119914624</v>
      </c>
      <c r="DW92" s="57">
        <v>4.0166746695916578</v>
      </c>
      <c r="DX92" s="57">
        <v>10.902091372013544</v>
      </c>
      <c r="DY92" s="57">
        <v>2.1351180190912755</v>
      </c>
      <c r="DZ92" s="57">
        <v>2.8275001287048518</v>
      </c>
      <c r="EA92" s="57">
        <v>6.0806543283102865</v>
      </c>
      <c r="EB92" s="57">
        <v>-6.1412300895161254</v>
      </c>
      <c r="EC92" s="57">
        <v>13.139980883124625</v>
      </c>
      <c r="ED92" s="57">
        <v>1.3565867957230582</v>
      </c>
      <c r="EE92" s="57">
        <v>11.757164340593418</v>
      </c>
      <c r="EF92" s="57">
        <v>-0.52366572364087594</v>
      </c>
      <c r="EG92" s="57">
        <v>-7.0818031204435865</v>
      </c>
      <c r="EH92" s="57">
        <v>3.0932422940996407</v>
      </c>
      <c r="EI92" s="57">
        <v>3.433624849664918</v>
      </c>
      <c r="EJ92" s="57">
        <v>-3.7292961758138454</v>
      </c>
      <c r="EK92" s="57">
        <v>-7.8862884480407791</v>
      </c>
      <c r="EL92" s="57">
        <v>3.208944126001545</v>
      </c>
      <c r="EM92" s="57">
        <v>2.9317160752925897</v>
      </c>
      <c r="EN92" s="57">
        <v>5.1166250942894287</v>
      </c>
      <c r="EO92" s="57">
        <v>3.3462960298868749</v>
      </c>
      <c r="EP92" s="57">
        <v>3.6088161722303447</v>
      </c>
      <c r="EQ92" s="57">
        <v>-6.0198696515408106</v>
      </c>
      <c r="ER92" s="57">
        <v>10.755780745801724</v>
      </c>
      <c r="ES92" s="57">
        <v>4.4091758775944845</v>
      </c>
      <c r="ET92" s="57">
        <v>6.5963596791805301</v>
      </c>
      <c r="EU92" s="57">
        <v>13.022628243141199</v>
      </c>
      <c r="EV92" s="57">
        <v>-6.9000877030606977</v>
      </c>
      <c r="EW92" s="57">
        <v>-11.441122500303802</v>
      </c>
      <c r="EX92" s="57">
        <v>3.6294092691003144</v>
      </c>
      <c r="EY92" s="57">
        <v>-1.3426280979622396</v>
      </c>
      <c r="EZ92" s="57">
        <v>-5.4217125488274842</v>
      </c>
      <c r="FA92" s="57">
        <v>8.8413931297122605</v>
      </c>
      <c r="FB92" s="57">
        <v>4.6447584730200608</v>
      </c>
      <c r="FC92" s="63">
        <v>0.28395906840537533</v>
      </c>
      <c r="FD92" s="63">
        <v>-1.4223235663025269</v>
      </c>
      <c r="FE92" s="63">
        <v>-0.55252269199622017</v>
      </c>
      <c r="FF92" s="63">
        <v>1.1416712078602851E-2</v>
      </c>
      <c r="FG92" s="63">
        <v>-1.6794704778147689</v>
      </c>
      <c r="FH92" s="60">
        <v>-1.6794704778147747</v>
      </c>
      <c r="FI92" s="60"/>
      <c r="FJ92" s="60">
        <v>-0.14915140384923367</v>
      </c>
      <c r="FK92" s="60">
        <v>-3.9431264178853988E-2</v>
      </c>
      <c r="FL92" s="60">
        <v>-3.2193887782275908E-2</v>
      </c>
      <c r="FM92" s="60">
        <v>-0.82175145155528273</v>
      </c>
      <c r="FN92" s="60">
        <v>0.19301036883671382</v>
      </c>
      <c r="FO92" s="60">
        <v>1.8878403443339228E-2</v>
      </c>
      <c r="FP92" s="60">
        <v>-1.2884537305521775E-3</v>
      </c>
      <c r="FQ92" s="60">
        <v>5.1538149222078939E-4</v>
      </c>
      <c r="FR92" s="60">
        <v>-0.15850722979539994</v>
      </c>
      <c r="FS92" s="60">
        <v>0.12274758879260174</v>
      </c>
      <c r="FT92" s="60">
        <v>-0.86348458557399899</v>
      </c>
      <c r="FU92" s="60">
        <v>8.9467448035486855E-2</v>
      </c>
      <c r="FV92" s="60">
        <v>-3.8281391949560088E-2</v>
      </c>
      <c r="FW92" s="72">
        <v>7.7897037351247906</v>
      </c>
      <c r="FX92" s="72"/>
      <c r="FY92" s="72">
        <v>2.6943821512801089</v>
      </c>
      <c r="FZ92" s="72">
        <v>0.23590196203834451</v>
      </c>
      <c r="GA92" s="72">
        <v>0.29779856517224396</v>
      </c>
      <c r="GB92" s="72">
        <v>0.94762734358172795</v>
      </c>
      <c r="GC92" s="72">
        <v>2.2969620732621974</v>
      </c>
      <c r="GD92" s="72">
        <v>0.14980258064967111</v>
      </c>
      <c r="GE92" s="72">
        <v>5.3051702560419078E-3</v>
      </c>
      <c r="GF92" s="72">
        <v>0.46715299233171093</v>
      </c>
      <c r="GG92" s="72">
        <v>0.86670009243309498</v>
      </c>
      <c r="GH92" s="72">
        <v>1.540770016760336E-2</v>
      </c>
      <c r="GI92" s="72">
        <v>-0.56171261972379072</v>
      </c>
      <c r="GJ92" s="72">
        <v>0.25545482847468243</v>
      </c>
      <c r="GK92" s="72">
        <v>0.11892089520115422</v>
      </c>
      <c r="GL92" s="60">
        <v>1.167607353109998</v>
      </c>
      <c r="GM92" s="60">
        <v>-1.8366767355888811</v>
      </c>
      <c r="GN92" s="60">
        <v>-0.54253124819808773</v>
      </c>
      <c r="GO92" s="60">
        <v>0.19758616153963807</v>
      </c>
      <c r="GP92" s="60">
        <v>-1.0140144691373327</v>
      </c>
      <c r="GQ92" s="60">
        <v>-1.0140144691373649</v>
      </c>
      <c r="GR92" s="60"/>
      <c r="GS92" s="60">
        <v>-0.23114847142164949</v>
      </c>
      <c r="GT92" s="60">
        <v>7.366282173311884E-3</v>
      </c>
      <c r="GU92" s="60">
        <v>-5.5367029144841116E-2</v>
      </c>
      <c r="GV92" s="60">
        <v>-0.14113579350234043</v>
      </c>
      <c r="GW92" s="60">
        <v>0.35537842671354219</v>
      </c>
      <c r="GX92" s="60">
        <v>0.11785691475270953</v>
      </c>
      <c r="GY92" s="60">
        <v>-4.1487353405695523E-3</v>
      </c>
      <c r="GZ92" s="60">
        <v>1.3971146579323322E-2</v>
      </c>
      <c r="HA92" s="60">
        <v>-0.17992094354713259</v>
      </c>
      <c r="HB92" s="60">
        <v>3.2937791913659142E-2</v>
      </c>
      <c r="HC92" s="60">
        <v>-1.0011932549636753</v>
      </c>
      <c r="HD92" s="60">
        <v>8.1098234040165446E-2</v>
      </c>
      <c r="HE92" s="60">
        <v>-9.7090373898734324E-3</v>
      </c>
      <c r="HF92" s="43">
        <v>2.0649971274793586</v>
      </c>
      <c r="HG92" s="43"/>
      <c r="HH92" s="43">
        <v>1.0293584795366575</v>
      </c>
      <c r="HI92" s="43">
        <v>-0.24830307521777836</v>
      </c>
      <c r="HJ92" s="43">
        <v>0.19322308452150028</v>
      </c>
      <c r="HK92" s="43">
        <v>0.38722263663164314</v>
      </c>
      <c r="HL92" s="43">
        <v>0.95188787034001199</v>
      </c>
      <c r="HM92" s="43">
        <v>-0.10636599229149851</v>
      </c>
      <c r="HN92" s="43">
        <v>-1.1276863049030385E-2</v>
      </c>
      <c r="HO92" s="43">
        <v>3.4868260993753404E-2</v>
      </c>
      <c r="HP92" s="43">
        <v>0.23576225206997528</v>
      </c>
      <c r="HQ92" s="43">
        <v>-2.8535850986246104E-2</v>
      </c>
      <c r="HR92" s="43">
        <v>-0.48519988034318973</v>
      </c>
      <c r="HS92" s="43">
        <v>9.7410683480217711E-2</v>
      </c>
      <c r="HT92" s="43">
        <v>1.4945521793342098E-2</v>
      </c>
      <c r="HU92" s="65">
        <v>25358</v>
      </c>
      <c r="HV92" s="65">
        <v>201219</v>
      </c>
      <c r="HW92" s="57">
        <v>27.606682769726241</v>
      </c>
      <c r="HX92" s="57">
        <v>7.703959834284313</v>
      </c>
      <c r="HY92" s="65">
        <v>87940</v>
      </c>
      <c r="HZ92" s="65">
        <v>833178</v>
      </c>
      <c r="IA92" s="57">
        <v>41.137574629261088</v>
      </c>
      <c r="IB92" s="57">
        <v>19.647596070997754</v>
      </c>
    </row>
    <row r="93" spans="1:236" x14ac:dyDescent="0.25">
      <c r="A93" s="41" t="s">
        <v>497</v>
      </c>
      <c r="B93" s="30" t="s">
        <v>160</v>
      </c>
      <c r="C93" s="57">
        <v>109.82175471001273</v>
      </c>
      <c r="D93" s="57">
        <v>80.71266807454414</v>
      </c>
      <c r="E93" s="57">
        <v>89.860618680467994</v>
      </c>
      <c r="F93" s="57">
        <v>86.658869673939591</v>
      </c>
      <c r="G93" s="57">
        <v>100.36191956433012</v>
      </c>
      <c r="H93" s="71">
        <v>100.36191956433014</v>
      </c>
      <c r="I93" s="71">
        <v>100.57093567148685</v>
      </c>
      <c r="J93" s="71">
        <v>98.227779851335654</v>
      </c>
      <c r="K93" s="71">
        <v>99.642621544836231</v>
      </c>
      <c r="L93" s="71">
        <v>113.49761468339858</v>
      </c>
      <c r="M93" s="71">
        <v>102.19049846421846</v>
      </c>
      <c r="N93" s="71">
        <v>117.17659307635881</v>
      </c>
      <c r="O93" s="71">
        <v>98.087640214270635</v>
      </c>
      <c r="P93" s="71">
        <v>92.586519375161814</v>
      </c>
      <c r="Q93" s="71">
        <v>113.61278564418897</v>
      </c>
      <c r="R93" s="71">
        <v>89.340334381509606</v>
      </c>
      <c r="S93" s="71">
        <v>103.67140243949453</v>
      </c>
      <c r="T93" s="71">
        <v>84.486430688661201</v>
      </c>
      <c r="U93" s="71">
        <v>121.52852481006578</v>
      </c>
      <c r="V93" s="71">
        <v>91.852463281705724</v>
      </c>
      <c r="W93" s="71">
        <v>115.21158115961261</v>
      </c>
      <c r="X93" s="71">
        <v>164.27805489119299</v>
      </c>
      <c r="Y93" s="59">
        <v>118.27901832992956</v>
      </c>
      <c r="Z93" s="59">
        <v>120.1259045265257</v>
      </c>
      <c r="AA93" s="59">
        <v>113.59804495070797</v>
      </c>
      <c r="AB93" s="59">
        <v>128.24960809121629</v>
      </c>
      <c r="AC93" s="59">
        <v>142.47141727608016</v>
      </c>
      <c r="AD93" s="59">
        <v>109.80643606610707</v>
      </c>
      <c r="AE93" s="59">
        <v>168.1276536321821</v>
      </c>
      <c r="AF93" s="59">
        <v>111.05953819968796</v>
      </c>
      <c r="AG93" s="59">
        <v>113.25699052417318</v>
      </c>
      <c r="AH93" s="59">
        <v>282.8017408848699</v>
      </c>
      <c r="AI93" s="59">
        <v>127.90235062491465</v>
      </c>
      <c r="AJ93" s="59">
        <v>141.09275737022918</v>
      </c>
      <c r="AK93" s="59">
        <v>98.741190629842961</v>
      </c>
      <c r="AL93" s="59">
        <v>129.85964815107744</v>
      </c>
      <c r="AM93" s="59">
        <v>109.70289306101246</v>
      </c>
      <c r="AN93" s="59">
        <v>163.76841264447501</v>
      </c>
      <c r="AO93" s="59">
        <v>164.32687817647897</v>
      </c>
      <c r="AP93" s="59">
        <v>152.85908809047041</v>
      </c>
      <c r="AQ93" s="59">
        <v>171.74370851110228</v>
      </c>
      <c r="AR93" s="59">
        <v>196.64746787090181</v>
      </c>
      <c r="AS93" s="59">
        <v>171.96144627738767</v>
      </c>
      <c r="AT93" s="59">
        <v>172.29824652114763</v>
      </c>
      <c r="AU93" s="59">
        <v>161.66600037215878</v>
      </c>
      <c r="AV93" s="59">
        <v>152.23153947616959</v>
      </c>
      <c r="AW93" s="59">
        <v>178.21459069348879</v>
      </c>
      <c r="AX93" s="59">
        <v>165.67924122481358</v>
      </c>
      <c r="AY93" s="59">
        <v>185.74496819417493</v>
      </c>
      <c r="AZ93" s="59">
        <v>114.10954564391729</v>
      </c>
      <c r="BA93" s="59">
        <v>186.22013551461453</v>
      </c>
      <c r="BB93" s="59">
        <v>154.08126319445574</v>
      </c>
      <c r="BC93" s="57">
        <v>0.18933670078240539</v>
      </c>
      <c r="BD93" s="57">
        <v>-3.7371388232928737</v>
      </c>
      <c r="BE93" s="57">
        <v>-5.7370646524807274</v>
      </c>
      <c r="BF93" s="57">
        <v>-2.9721441423793404</v>
      </c>
      <c r="BG93" s="57">
        <v>-1.203672214071505</v>
      </c>
      <c r="BH93" s="57">
        <v>-1.203672214071505</v>
      </c>
      <c r="BI93" s="57">
        <v>-1.2879375141550242</v>
      </c>
      <c r="BJ93" s="57">
        <v>-1.9172615309705376</v>
      </c>
      <c r="BK93" s="57">
        <v>-1.2627270154729198</v>
      </c>
      <c r="BL93" s="57">
        <v>-0.48630824885939061</v>
      </c>
      <c r="BM93" s="57">
        <v>-1.9932342129615477</v>
      </c>
      <c r="BN93" s="57">
        <v>-0.5302908565000819</v>
      </c>
      <c r="BO93" s="57">
        <v>-0.19774834573849098</v>
      </c>
      <c r="BP93" s="57">
        <v>0.56242969628794715</v>
      </c>
      <c r="BQ93" s="57">
        <v>0.89641434262948128</v>
      </c>
      <c r="BR93" s="57">
        <v>-1.6698588593503816</v>
      </c>
      <c r="BS93" s="57">
        <v>18.393813540929948</v>
      </c>
      <c r="BT93" s="57">
        <v>-2.5300146804517309</v>
      </c>
      <c r="BU93" s="57">
        <v>1.0499699966615594</v>
      </c>
      <c r="BV93" s="57">
        <v>-4.6991361334173254</v>
      </c>
      <c r="BW93" s="57">
        <v>2.6417559107481781</v>
      </c>
      <c r="BX93" s="57">
        <v>8.0035284529271777</v>
      </c>
      <c r="BY93" s="57">
        <v>10.163904654664169</v>
      </c>
      <c r="BZ93" s="57">
        <v>12.851441674907926</v>
      </c>
      <c r="CA93" s="57">
        <v>19.673507573899208</v>
      </c>
      <c r="CB93" s="57">
        <v>8.8669989763136883</v>
      </c>
      <c r="CC93" s="57">
        <v>21.127996465269728</v>
      </c>
      <c r="CD93" s="57">
        <v>4.647979537980107</v>
      </c>
      <c r="CE93" s="57">
        <v>25.701707998947242</v>
      </c>
      <c r="CF93" s="57">
        <v>6.3040086993138011E-2</v>
      </c>
      <c r="CG93" s="57">
        <v>6.1426823186697899</v>
      </c>
      <c r="CH93" s="57">
        <v>48.347471537809298</v>
      </c>
      <c r="CI93" s="57">
        <v>19.496275174455779</v>
      </c>
      <c r="CJ93" s="57">
        <v>22.295524113550226</v>
      </c>
      <c r="CK93" s="57">
        <v>5.8673212114408679</v>
      </c>
      <c r="CL93" s="57">
        <v>9.0515051574485241</v>
      </c>
      <c r="CM93" s="57">
        <v>12.260003776232153</v>
      </c>
      <c r="CN93" s="57">
        <v>10.76737962169263</v>
      </c>
      <c r="CO93" s="57">
        <v>11.712303658626677</v>
      </c>
      <c r="CP93" s="57">
        <v>18.594011701165037</v>
      </c>
      <c r="CQ93" s="57">
        <v>7.9664760133645762</v>
      </c>
      <c r="CR93" s="57">
        <v>19.24441002012356</v>
      </c>
      <c r="CS93" s="57">
        <v>6.9520828367625853</v>
      </c>
      <c r="CT93" s="57">
        <v>13.67304971453227</v>
      </c>
      <c r="CU93" s="57">
        <v>7.188552967848727</v>
      </c>
      <c r="CV93" s="57">
        <v>5.0794473154315067</v>
      </c>
      <c r="CW93" s="57">
        <v>14.435083513424797</v>
      </c>
      <c r="CX93" s="57">
        <v>18.649184583928346</v>
      </c>
      <c r="CY93" s="57">
        <v>24.115841274951144</v>
      </c>
      <c r="CZ93" s="57">
        <v>7.0718195260962791</v>
      </c>
      <c r="DA93" s="57">
        <v>12.936091062890952</v>
      </c>
      <c r="DB93" s="57">
        <v>13.391603183872647</v>
      </c>
      <c r="DC93" s="57">
        <v>0.18933670078240539</v>
      </c>
      <c r="DD93" s="57">
        <v>-3.7371388232928737</v>
      </c>
      <c r="DE93" s="57">
        <v>-5.7370646524807274</v>
      </c>
      <c r="DF93" s="57">
        <v>-2.9721441423793404</v>
      </c>
      <c r="DG93" s="57">
        <v>-1.203672214071505</v>
      </c>
      <c r="DH93" s="57">
        <v>-1.203672214071505</v>
      </c>
      <c r="DI93" s="57">
        <v>-1.2879375141550242</v>
      </c>
      <c r="DJ93" s="57">
        <v>-1.9172615309705376</v>
      </c>
      <c r="DK93" s="57">
        <v>-1.2627270154729198</v>
      </c>
      <c r="DL93" s="57">
        <v>-0.48630824885939061</v>
      </c>
      <c r="DM93" s="57">
        <v>-1.9932342129615477</v>
      </c>
      <c r="DN93" s="57">
        <v>-0.5302908565000819</v>
      </c>
      <c r="DO93" s="57">
        <v>-0.19774834573849098</v>
      </c>
      <c r="DP93" s="57">
        <v>0.56242969628794715</v>
      </c>
      <c r="DQ93" s="57">
        <v>0.89641434262948128</v>
      </c>
      <c r="DR93" s="57">
        <v>-1.6698588593503816</v>
      </c>
      <c r="DS93" s="57">
        <v>18.393813540929948</v>
      </c>
      <c r="DT93" s="57">
        <v>-2.5300146804517309</v>
      </c>
      <c r="DU93" s="57">
        <v>1.0499699966615594</v>
      </c>
      <c r="DV93" s="57">
        <v>-4.6991361334173254</v>
      </c>
      <c r="DW93" s="57">
        <v>2.6417559107481781</v>
      </c>
      <c r="DX93" s="57">
        <v>8.0035284529271777</v>
      </c>
      <c r="DY93" s="57">
        <v>10.163904654664169</v>
      </c>
      <c r="DZ93" s="57">
        <v>12.851441674907926</v>
      </c>
      <c r="EA93" s="57">
        <v>19.673507573899208</v>
      </c>
      <c r="EB93" s="57">
        <v>8.8669989763136883</v>
      </c>
      <c r="EC93" s="57">
        <v>21.127996465269728</v>
      </c>
      <c r="ED93" s="57">
        <v>4.647979537980107</v>
      </c>
      <c r="EE93" s="57">
        <v>25.701707998947242</v>
      </c>
      <c r="EF93" s="57">
        <v>6.3040086993138011E-2</v>
      </c>
      <c r="EG93" s="57">
        <v>6.1426823186697899</v>
      </c>
      <c r="EH93" s="57">
        <v>48.347471537809298</v>
      </c>
      <c r="EI93" s="57">
        <v>19.496275174455779</v>
      </c>
      <c r="EJ93" s="57">
        <v>22.295524113550226</v>
      </c>
      <c r="EK93" s="57">
        <v>5.8673212114408679</v>
      </c>
      <c r="EL93" s="57">
        <v>9.0515051574485241</v>
      </c>
      <c r="EM93" s="57">
        <v>12.260003776232153</v>
      </c>
      <c r="EN93" s="57">
        <v>10.76737962169263</v>
      </c>
      <c r="EO93" s="57">
        <v>11.712303658626677</v>
      </c>
      <c r="EP93" s="57">
        <v>18.594011701165037</v>
      </c>
      <c r="EQ93" s="57">
        <v>7.9664760133645762</v>
      </c>
      <c r="ER93" s="57">
        <v>19.24441002012356</v>
      </c>
      <c r="ES93" s="57">
        <v>6.9520828367625853</v>
      </c>
      <c r="ET93" s="57">
        <v>13.67304971453227</v>
      </c>
      <c r="EU93" s="57">
        <v>7.188552967848727</v>
      </c>
      <c r="EV93" s="57">
        <v>5.0794473154315067</v>
      </c>
      <c r="EW93" s="57">
        <v>14.435083513424797</v>
      </c>
      <c r="EX93" s="57">
        <v>18.649184583928346</v>
      </c>
      <c r="EY93" s="57">
        <v>24.115841274951144</v>
      </c>
      <c r="EZ93" s="57">
        <v>7.0718195260962791</v>
      </c>
      <c r="FA93" s="57">
        <v>12.936091062890952</v>
      </c>
      <c r="FB93" s="57">
        <v>13.391603183872647</v>
      </c>
      <c r="FC93" s="63">
        <v>1.268307009956115E-2</v>
      </c>
      <c r="FD93" s="63">
        <v>-0.70074818538514105</v>
      </c>
      <c r="FE93" s="63">
        <v>-0.61286496827300152</v>
      </c>
      <c r="FF93" s="63">
        <v>-8.6771382293072921E-2</v>
      </c>
      <c r="FG93" s="63">
        <v>-1.3877014658516544</v>
      </c>
      <c r="FH93" s="60">
        <v>-1.3877014658517055</v>
      </c>
      <c r="FI93" s="60"/>
      <c r="FJ93" s="60">
        <v>-0.1333692896951911</v>
      </c>
      <c r="FK93" s="60">
        <v>-5.0863934346181097E-2</v>
      </c>
      <c r="FL93" s="60">
        <v>-9.7858967280380176E-3</v>
      </c>
      <c r="FM93" s="60">
        <v>-0.97639546493718454</v>
      </c>
      <c r="FN93" s="60">
        <v>-3.6332771631147794E-2</v>
      </c>
      <c r="FO93" s="60">
        <v>-1.8756881373406385E-2</v>
      </c>
      <c r="FP93" s="60">
        <v>1.3557004339980036E-3</v>
      </c>
      <c r="FQ93" s="60">
        <v>4.0671013019941138E-3</v>
      </c>
      <c r="FR93" s="60">
        <v>-0.24432421634245288</v>
      </c>
      <c r="FS93" s="60">
        <v>0.26104831236524623</v>
      </c>
      <c r="FT93" s="60">
        <v>-0.21574959001724875</v>
      </c>
      <c r="FU93" s="60">
        <v>8.7983363228838374E-2</v>
      </c>
      <c r="FV93" s="60">
        <v>-5.6577898110919247E-2</v>
      </c>
      <c r="FW93" s="72">
        <v>10.161081266757787</v>
      </c>
      <c r="FX93" s="72"/>
      <c r="FY93" s="72">
        <v>3.2095724567526687</v>
      </c>
      <c r="FZ93" s="72">
        <v>0.37188658499036142</v>
      </c>
      <c r="GA93" s="72">
        <v>0.3475156550051654</v>
      </c>
      <c r="GB93" s="72">
        <v>1.411313516457575</v>
      </c>
      <c r="GC93" s="72">
        <v>2.0612693380732265</v>
      </c>
      <c r="GD93" s="72">
        <v>1.3204457262891696E-2</v>
      </c>
      <c r="GE93" s="72">
        <v>1.0020819512489556E-2</v>
      </c>
      <c r="GF93" s="72">
        <v>0.50108109200179474</v>
      </c>
      <c r="GG93" s="72">
        <v>1.423962643113631</v>
      </c>
      <c r="GH93" s="72">
        <v>0.19861167619078227</v>
      </c>
      <c r="GI93" s="72">
        <v>0.26769686508125523</v>
      </c>
      <c r="GJ93" s="72">
        <v>0.28719578771132398</v>
      </c>
      <c r="GK93" s="72">
        <v>5.7750374604619993E-2</v>
      </c>
      <c r="GL93" s="60">
        <v>0.94774061405067977</v>
      </c>
      <c r="GM93" s="60">
        <v>-1.7009620845154094</v>
      </c>
      <c r="GN93" s="60">
        <v>-0.52590988569134633</v>
      </c>
      <c r="GO93" s="60">
        <v>0.17556122218021766</v>
      </c>
      <c r="GP93" s="60">
        <v>-1.1035701339758583</v>
      </c>
      <c r="GQ93" s="60">
        <v>-1.1035701339758788</v>
      </c>
      <c r="GR93" s="60"/>
      <c r="GS93" s="60">
        <v>-0.22239715024913295</v>
      </c>
      <c r="GT93" s="60">
        <v>-5.510995951428301E-3</v>
      </c>
      <c r="GU93" s="60">
        <v>-5.2779181970744327E-2</v>
      </c>
      <c r="GV93" s="60">
        <v>-0.25416435350377703</v>
      </c>
      <c r="GW93" s="60">
        <v>0.31032473436884994</v>
      </c>
      <c r="GX93" s="60">
        <v>9.5031651190123134E-2</v>
      </c>
      <c r="GY93" s="60">
        <v>-3.9920360423253178E-3</v>
      </c>
      <c r="GZ93" s="60">
        <v>1.231251565863265E-2</v>
      </c>
      <c r="HA93" s="60">
        <v>-0.18270228829779664</v>
      </c>
      <c r="HB93" s="60">
        <v>6.0063161867766342E-2</v>
      </c>
      <c r="HC93" s="60">
        <v>-0.91451052167869762</v>
      </c>
      <c r="HD93" s="60">
        <v>7.08084456152199E-2</v>
      </c>
      <c r="HE93" s="60">
        <v>-1.6054114982558092E-2</v>
      </c>
      <c r="HF93" s="43">
        <v>3.2096853661885789</v>
      </c>
      <c r="HG93" s="43"/>
      <c r="HH93" s="43">
        <v>1.3694877861851831</v>
      </c>
      <c r="HI93" s="43">
        <v>-0.13629341964489258</v>
      </c>
      <c r="HJ93" s="43">
        <v>0.21743679455719098</v>
      </c>
      <c r="HK93" s="43">
        <v>0.5453431443999911</v>
      </c>
      <c r="HL93" s="43">
        <v>1.1365541637830061</v>
      </c>
      <c r="HM93" s="43">
        <v>-0.11232367165034753</v>
      </c>
      <c r="HN93" s="43">
        <v>-8.4372479970765638E-3</v>
      </c>
      <c r="HO93" s="43">
        <v>7.6608294563314208E-2</v>
      </c>
      <c r="HP93" s="43">
        <v>0.38608870739431184</v>
      </c>
      <c r="HQ93" s="43">
        <v>4.905568320445207E-4</v>
      </c>
      <c r="HR93" s="43">
        <v>-0.40203861419927978</v>
      </c>
      <c r="HS93" s="43">
        <v>0.11517856631520101</v>
      </c>
      <c r="HT93" s="43">
        <v>2.1590305649932071E-2</v>
      </c>
      <c r="HU93" s="65">
        <v>14399</v>
      </c>
      <c r="HV93" s="65">
        <v>14399</v>
      </c>
      <c r="HW93" s="57">
        <v>24.193548387096776</v>
      </c>
      <c r="HX93" s="57">
        <v>24.193548387096776</v>
      </c>
      <c r="HY93" s="65">
        <v>74903</v>
      </c>
      <c r="HZ93" s="65">
        <v>74903</v>
      </c>
      <c r="IA93" s="57">
        <v>30.850933738623066</v>
      </c>
      <c r="IB93" s="57">
        <v>30.850933738623066</v>
      </c>
    </row>
    <row r="94" spans="1:236" ht="14.25" customHeight="1" x14ac:dyDescent="0.25">
      <c r="A94" s="41" t="s">
        <v>497</v>
      </c>
      <c r="B94" s="30" t="s">
        <v>162</v>
      </c>
      <c r="C94" s="57">
        <v>110.20376892634951</v>
      </c>
      <c r="D94" s="57">
        <v>80.36888754455984</v>
      </c>
      <c r="E94" s="57">
        <v>84.202675279951904</v>
      </c>
      <c r="F94" s="57">
        <v>82.758361040184653</v>
      </c>
      <c r="G94" s="57">
        <v>99.844032088991952</v>
      </c>
      <c r="H94" s="71">
        <v>99.844032088991938</v>
      </c>
      <c r="I94" s="71">
        <v>99.943179838388716</v>
      </c>
      <c r="J94" s="71">
        <v>98.157516491437121</v>
      </c>
      <c r="K94" s="71">
        <v>101.64674579605932</v>
      </c>
      <c r="L94" s="71">
        <v>114.48098963470783</v>
      </c>
      <c r="M94" s="71">
        <v>102.33387362142345</v>
      </c>
      <c r="N94" s="71">
        <v>115.10375996781903</v>
      </c>
      <c r="O94" s="71">
        <v>98.907290510169091</v>
      </c>
      <c r="P94" s="71">
        <v>92.068697678432727</v>
      </c>
      <c r="Q94" s="71">
        <v>113.78101780457031</v>
      </c>
      <c r="R94" s="71">
        <v>89.385513214295813</v>
      </c>
      <c r="S94" s="71">
        <v>93.770059194125352</v>
      </c>
      <c r="T94" s="71">
        <v>80.121327525094514</v>
      </c>
      <c r="U94" s="71">
        <v>121.63662236533493</v>
      </c>
      <c r="V94" s="71">
        <v>92.397965134461487</v>
      </c>
      <c r="W94" s="71">
        <v>112.02243946988801</v>
      </c>
      <c r="X94" s="71">
        <v>161.5438528297214</v>
      </c>
      <c r="Y94" s="59">
        <v>111.90643600386356</v>
      </c>
      <c r="Z94" s="59">
        <v>113.87865976712861</v>
      </c>
      <c r="AA94" s="59">
        <v>114.00581333701038</v>
      </c>
      <c r="AB94" s="59">
        <v>119.93159120716743</v>
      </c>
      <c r="AC94" s="59">
        <v>147.60655892749352</v>
      </c>
      <c r="AD94" s="59">
        <v>104.89465143944696</v>
      </c>
      <c r="AE94" s="59">
        <v>158.48181103905415</v>
      </c>
      <c r="AF94" s="59">
        <v>104.23057511189376</v>
      </c>
      <c r="AG94" s="59">
        <v>102.38087014188848</v>
      </c>
      <c r="AH94" s="59">
        <v>268.19198125855428</v>
      </c>
      <c r="AI94" s="59">
        <v>114.75588029232595</v>
      </c>
      <c r="AJ94" s="59">
        <v>110.75332357352308</v>
      </c>
      <c r="AK94" s="59">
        <v>81.479524176747802</v>
      </c>
      <c r="AL94" s="59">
        <v>116.97347616691363</v>
      </c>
      <c r="AM94" s="59">
        <v>101.98799860671454</v>
      </c>
      <c r="AN94" s="59">
        <v>154.97110676422417</v>
      </c>
      <c r="AO94" s="59">
        <v>156.00981529936567</v>
      </c>
      <c r="AP94" s="59">
        <v>153.04786432020558</v>
      </c>
      <c r="AQ94" s="59">
        <v>161.61170083420427</v>
      </c>
      <c r="AR94" s="59">
        <v>204.28054119205066</v>
      </c>
      <c r="AS94" s="59">
        <v>164.49805130607501</v>
      </c>
      <c r="AT94" s="59">
        <v>159.59253808961304</v>
      </c>
      <c r="AU94" s="59">
        <v>151.02122722324043</v>
      </c>
      <c r="AV94" s="59">
        <v>138.41800366190483</v>
      </c>
      <c r="AW94" s="59">
        <v>166.64158239324289</v>
      </c>
      <c r="AX94" s="59">
        <v>149.42813194685658</v>
      </c>
      <c r="AY94" s="59">
        <v>147.37893065337252</v>
      </c>
      <c r="AZ94" s="59">
        <v>94.661410577167331</v>
      </c>
      <c r="BA94" s="59">
        <v>168.24206415303232</v>
      </c>
      <c r="BB94" s="59">
        <v>142.72534868757208</v>
      </c>
      <c r="BC94" s="57">
        <v>0.53785134083887964</v>
      </c>
      <c r="BD94" s="57">
        <v>-3.1284274836587578</v>
      </c>
      <c r="BE94" s="57">
        <v>-6.4742444311808311</v>
      </c>
      <c r="BF94" s="57">
        <v>-9.2127048869675487</v>
      </c>
      <c r="BG94" s="57">
        <v>-1.0508009157558784</v>
      </c>
      <c r="BH94" s="57">
        <v>-1.0508009157559339</v>
      </c>
      <c r="BI94" s="57">
        <v>-1.1350375417284009</v>
      </c>
      <c r="BJ94" s="57">
        <v>-2.6061546674325919</v>
      </c>
      <c r="BK94" s="57">
        <v>-0.32324046705635157</v>
      </c>
      <c r="BL94" s="57">
        <v>-9.6571381380472499E-2</v>
      </c>
      <c r="BM94" s="57">
        <v>-2.0505896731658368</v>
      </c>
      <c r="BN94" s="57">
        <v>1.4896724389735105</v>
      </c>
      <c r="BO94" s="57">
        <v>6.6221435206070822E-3</v>
      </c>
      <c r="BP94" s="57">
        <v>-1.3318534961154205</v>
      </c>
      <c r="BQ94" s="57">
        <v>1.2475049900199542</v>
      </c>
      <c r="BR94" s="57">
        <v>-1.287037899511323</v>
      </c>
      <c r="BS94" s="57">
        <v>10.432152844348686</v>
      </c>
      <c r="BT94" s="57">
        <v>-2.3454462959348832</v>
      </c>
      <c r="BU94" s="57">
        <v>2.1003826357184341</v>
      </c>
      <c r="BV94" s="57">
        <v>-3.4766308421832592</v>
      </c>
      <c r="BW94" s="57">
        <v>2.532858765544943</v>
      </c>
      <c r="BX94" s="57">
        <v>7.9408485402811424</v>
      </c>
      <c r="BY94" s="57">
        <v>7.4687606182424426</v>
      </c>
      <c r="BZ94" s="57">
        <v>10.243140805027595</v>
      </c>
      <c r="CA94" s="57">
        <v>16.90953847988834</v>
      </c>
      <c r="CB94" s="57">
        <v>5.1659585558919918</v>
      </c>
      <c r="CC94" s="57">
        <v>24.062429965620915</v>
      </c>
      <c r="CD94" s="57">
        <v>2.6063195664941308</v>
      </c>
      <c r="CE94" s="57">
        <v>23.718094106654487</v>
      </c>
      <c r="CF94" s="57">
        <v>-2.9682269419954332</v>
      </c>
      <c r="CG94" s="57">
        <v>0.84509638325687142</v>
      </c>
      <c r="CH94" s="57">
        <v>42.284970309124745</v>
      </c>
      <c r="CI94" s="57">
        <v>11.024293848450162</v>
      </c>
      <c r="CJ94" s="57">
        <v>18.842794627862403</v>
      </c>
      <c r="CK94" s="57">
        <v>6.819170489351456</v>
      </c>
      <c r="CL94" s="57">
        <v>7.151892931948689</v>
      </c>
      <c r="CM94" s="57">
        <v>3.4385203199949199</v>
      </c>
      <c r="CN94" s="57">
        <v>7.7672009656192031</v>
      </c>
      <c r="CO94" s="57">
        <v>8.9189681163374566</v>
      </c>
      <c r="CP94" s="57">
        <v>15.620086820171242</v>
      </c>
      <c r="CQ94" s="57">
        <v>4.8273960005917882</v>
      </c>
      <c r="CR94" s="57">
        <v>22.602007683812552</v>
      </c>
      <c r="CS94" s="57">
        <v>4.5199417615360726</v>
      </c>
      <c r="CT94" s="57">
        <v>11.059799342736287</v>
      </c>
      <c r="CU94" s="57">
        <v>3.3837586833483924</v>
      </c>
      <c r="CV94" s="57">
        <v>0.38427690819728966</v>
      </c>
      <c r="CW94" s="57">
        <v>9.0810426279383183</v>
      </c>
      <c r="CX94" s="57">
        <v>10.787354187832943</v>
      </c>
      <c r="CY94" s="57">
        <v>20.27170149239965</v>
      </c>
      <c r="CZ94" s="57">
        <v>8.0065016872919124</v>
      </c>
      <c r="DA94" s="57">
        <v>11.035328089415186</v>
      </c>
      <c r="DB94" s="57">
        <v>4.2626079073682988</v>
      </c>
      <c r="DC94" s="57">
        <v>0.36359401498402555</v>
      </c>
      <c r="DD94" s="57">
        <v>-3.4343919518486921</v>
      </c>
      <c r="DE94" s="57">
        <v>-6.095119078779943</v>
      </c>
      <c r="DF94" s="57">
        <v>-6.1242883854247481</v>
      </c>
      <c r="DG94" s="57">
        <v>-1.1274933762920325</v>
      </c>
      <c r="DH94" s="57">
        <v>-1.1274933762920547</v>
      </c>
      <c r="DI94" s="57">
        <v>-1.2117860343424436</v>
      </c>
      <c r="DJ94" s="57">
        <v>-2.2627987523908044</v>
      </c>
      <c r="DK94" s="57">
        <v>-0.79053088301812569</v>
      </c>
      <c r="DL94" s="57">
        <v>-0.29098010245597328</v>
      </c>
      <c r="DM94" s="57">
        <v>-2.0219404404855923</v>
      </c>
      <c r="DN94" s="57">
        <v>0.46052766236159837</v>
      </c>
      <c r="DO94" s="57">
        <v>-9.5242448723653617E-2</v>
      </c>
      <c r="DP94" s="57">
        <v>-0.39106145251397439</v>
      </c>
      <c r="DQ94" s="57">
        <v>1.071784646061813</v>
      </c>
      <c r="DR94" s="57">
        <v>-1.4787718720378096</v>
      </c>
      <c r="DS94" s="57">
        <v>14.474214598165158</v>
      </c>
      <c r="DT94" s="57">
        <v>-2.4402649279028688</v>
      </c>
      <c r="DU94" s="57">
        <v>1.5726941470382005</v>
      </c>
      <c r="DV94" s="57">
        <v>-4.0899693625220728</v>
      </c>
      <c r="DW94" s="57">
        <v>2.5880426095337139</v>
      </c>
      <c r="DX94" s="57">
        <v>7.9724423962400426</v>
      </c>
      <c r="DY94" s="57">
        <v>8.8369584272793631</v>
      </c>
      <c r="DZ94" s="57">
        <v>11.566866973454392</v>
      </c>
      <c r="EA94" s="57">
        <v>18.272901947207476</v>
      </c>
      <c r="EB94" s="57">
        <v>7.0465189866919964</v>
      </c>
      <c r="EC94" s="57">
        <v>22.603628969443079</v>
      </c>
      <c r="ED94" s="57">
        <v>3.6404502142038275</v>
      </c>
      <c r="EE94" s="57">
        <v>24.731309620654308</v>
      </c>
      <c r="EF94" s="57">
        <v>-1.427815771295371</v>
      </c>
      <c r="EG94" s="57">
        <v>3.5597790495912607</v>
      </c>
      <c r="EH94" s="57">
        <v>45.333373973660684</v>
      </c>
      <c r="EI94" s="57">
        <v>15.334245513930632</v>
      </c>
      <c r="EJ94" s="57">
        <v>20.752729111067914</v>
      </c>
      <c r="EK94" s="57">
        <v>6.2955519632883927</v>
      </c>
      <c r="EL94" s="57">
        <v>8.1429583427876864</v>
      </c>
      <c r="EM94" s="57">
        <v>7.8295911090402237</v>
      </c>
      <c r="EN94" s="57">
        <v>9.2881069352215953</v>
      </c>
      <c r="EO94" s="57">
        <v>10.334221662250798</v>
      </c>
      <c r="EP94" s="57">
        <v>17.087251155409099</v>
      </c>
      <c r="EQ94" s="57">
        <v>6.4214981874673116</v>
      </c>
      <c r="ER94" s="57">
        <v>20.931865905867731</v>
      </c>
      <c r="ES94" s="57">
        <v>5.749004637682753</v>
      </c>
      <c r="ET94" s="57">
        <v>12.401267541783589</v>
      </c>
      <c r="EU94" s="57">
        <v>5.3165635223274998</v>
      </c>
      <c r="EV94" s="57">
        <v>2.7898514130216601</v>
      </c>
      <c r="EW94" s="57">
        <v>11.783797154626807</v>
      </c>
      <c r="EX94" s="57">
        <v>14.786423855123921</v>
      </c>
      <c r="EY94" s="57">
        <v>22.385250408312562</v>
      </c>
      <c r="EZ94" s="57">
        <v>7.493612756458945</v>
      </c>
      <c r="FA94" s="57">
        <v>12.025863997229468</v>
      </c>
      <c r="FB94" s="57">
        <v>8.8102705025577155</v>
      </c>
      <c r="FC94" s="63">
        <v>0.33681193440709495</v>
      </c>
      <c r="FD94" s="63">
        <v>-0.64159502971341498</v>
      </c>
      <c r="FE94" s="63">
        <v>-0.64253958692519408</v>
      </c>
      <c r="FF94" s="63">
        <v>-0.25334743904391849</v>
      </c>
      <c r="FG94" s="63">
        <v>-1.2006701212754327</v>
      </c>
      <c r="FH94" s="60">
        <v>-1.2006701212754223</v>
      </c>
      <c r="FI94" s="60"/>
      <c r="FJ94" s="60">
        <v>-0.21753501748138782</v>
      </c>
      <c r="FK94" s="60">
        <v>-1.1914954803636604E-2</v>
      </c>
      <c r="FL94" s="60">
        <v>-1.2459033691224366E-2</v>
      </c>
      <c r="FM94" s="60">
        <v>-0.89795991935127373</v>
      </c>
      <c r="FN94" s="60">
        <v>9.9198685744056436E-2</v>
      </c>
      <c r="FO94" s="60">
        <v>1.8562135733015496E-2</v>
      </c>
      <c r="FP94" s="60">
        <v>-3.2613266545990487E-3</v>
      </c>
      <c r="FQ94" s="60">
        <v>6.522653309198094E-3</v>
      </c>
      <c r="FR94" s="60">
        <v>-0.16646915272454968</v>
      </c>
      <c r="FS94" s="60">
        <v>0.14003127196928214</v>
      </c>
      <c r="FT94" s="60">
        <v>-0.28069403540068744</v>
      </c>
      <c r="FU94" s="60">
        <v>0.16812858315042373</v>
      </c>
      <c r="FV94" s="60">
        <v>-4.2820011074071539E-2</v>
      </c>
      <c r="FW94" s="72">
        <v>7.4910001030414843</v>
      </c>
      <c r="FX94" s="72"/>
      <c r="FY94" s="72">
        <v>2.8938684137894963</v>
      </c>
      <c r="FZ94" s="72">
        <v>0.21243805285428061</v>
      </c>
      <c r="GA94" s="72">
        <v>0.413433366290057</v>
      </c>
      <c r="GB94" s="72">
        <v>0.83847857945652426</v>
      </c>
      <c r="GC94" s="72">
        <v>1.8724013380316844</v>
      </c>
      <c r="GD94" s="72">
        <v>-0.62119135015051963</v>
      </c>
      <c r="GE94" s="72">
        <v>1.3481637045286354E-3</v>
      </c>
      <c r="GF94" s="72">
        <v>0.43617775665327208</v>
      </c>
      <c r="GG94" s="72">
        <v>0.82203711203312924</v>
      </c>
      <c r="GH94" s="72">
        <v>0.13612234608581689</v>
      </c>
      <c r="GI94" s="72">
        <v>0.24500266603697582</v>
      </c>
      <c r="GJ94" s="72">
        <v>0.2167691831862319</v>
      </c>
      <c r="GK94" s="72">
        <v>2.4114475070006039E-2</v>
      </c>
      <c r="GL94" s="60">
        <v>0.21944941892293443</v>
      </c>
      <c r="GM94" s="60">
        <v>-0.69752596938757361</v>
      </c>
      <c r="GN94" s="60">
        <v>-0.60619871782404788</v>
      </c>
      <c r="GO94" s="60">
        <v>-0.16628032706052082</v>
      </c>
      <c r="GP94" s="60">
        <v>-1.250555595349208</v>
      </c>
      <c r="GQ94" s="60">
        <v>-1.2505555953491978</v>
      </c>
      <c r="GR94" s="60"/>
      <c r="GS94" s="60">
        <v>-0.18983560788597034</v>
      </c>
      <c r="GT94" s="60">
        <v>-3.2190490164794694E-2</v>
      </c>
      <c r="GU94" s="60">
        <v>-1.1726863304938438E-2</v>
      </c>
      <c r="GV94" s="60">
        <v>-0.86914335395868325</v>
      </c>
      <c r="GW94" s="60">
        <v>3.1566260654330193E-2</v>
      </c>
      <c r="GX94" s="60">
        <v>4.8382557555216941E-4</v>
      </c>
      <c r="GY94" s="60">
        <v>-9.4834259476531818E-4</v>
      </c>
      <c r="GZ94" s="60">
        <v>5.6900555685916957E-3</v>
      </c>
      <c r="HA94" s="60">
        <v>-0.18354301082808896</v>
      </c>
      <c r="HB94" s="60">
        <v>0.1979086781845085</v>
      </c>
      <c r="HC94" s="60">
        <v>-0.27620579688166791</v>
      </c>
      <c r="HD94" s="60">
        <v>0.12763615475046383</v>
      </c>
      <c r="HE94" s="60">
        <v>-5.0247104463754189E-2</v>
      </c>
      <c r="HF94" s="43">
        <v>8.8579716971337188</v>
      </c>
      <c r="HG94" s="43"/>
      <c r="HH94" s="43">
        <v>3.047947670227904</v>
      </c>
      <c r="HI94" s="43">
        <v>0.28975259249806545</v>
      </c>
      <c r="HJ94" s="43">
        <v>0.3840388028964245</v>
      </c>
      <c r="HK94" s="43">
        <v>1.1488243152785864</v>
      </c>
      <c r="HL94" s="43">
        <v>1.9648642958050753</v>
      </c>
      <c r="HM94" s="43">
        <v>-0.29916215321836537</v>
      </c>
      <c r="HN94" s="43">
        <v>5.7355592413725889E-3</v>
      </c>
      <c r="HO94" s="43">
        <v>0.4670730773523159</v>
      </c>
      <c r="HP94" s="43">
        <v>1.135264651435125</v>
      </c>
      <c r="HQ94" s="43">
        <v>0.16508028044214526</v>
      </c>
      <c r="HR94" s="43">
        <v>0.2513874312524535</v>
      </c>
      <c r="HS94" s="43">
        <v>0.25662755472164983</v>
      </c>
      <c r="HT94" s="43">
        <v>4.0537619200967233E-2</v>
      </c>
      <c r="HU94" s="65">
        <v>17114</v>
      </c>
      <c r="HV94" s="65">
        <v>31513</v>
      </c>
      <c r="HW94" s="57">
        <v>9.6208045093517889</v>
      </c>
      <c r="HX94" s="57">
        <v>15.831066676468431</v>
      </c>
      <c r="HY94" s="65">
        <v>82297</v>
      </c>
      <c r="HZ94" s="65">
        <v>157200</v>
      </c>
      <c r="IA94" s="57">
        <v>25.071428571428566</v>
      </c>
      <c r="IB94" s="57">
        <v>27.760213908958665</v>
      </c>
    </row>
    <row r="95" spans="1:236" x14ac:dyDescent="0.25">
      <c r="A95" s="41" t="s">
        <v>497</v>
      </c>
      <c r="B95" s="30" t="s">
        <v>163</v>
      </c>
      <c r="C95" s="57">
        <v>110.56540755985966</v>
      </c>
      <c r="D95" s="57">
        <v>79.60200066877708</v>
      </c>
      <c r="E95" s="57">
        <v>83.153747192439056</v>
      </c>
      <c r="F95" s="57">
        <v>84.42884433964602</v>
      </c>
      <c r="G95" s="57">
        <v>99.840736677301152</v>
      </c>
      <c r="H95" s="71">
        <v>99.840736677301138</v>
      </c>
      <c r="I95" s="71">
        <v>99.911904693885717</v>
      </c>
      <c r="J95" s="71">
        <v>98.024311236443864</v>
      </c>
      <c r="K95" s="71">
        <v>102.09803925199378</v>
      </c>
      <c r="L95" s="71">
        <v>116.03405867061956</v>
      </c>
      <c r="M95" s="71">
        <v>102.39472689008709</v>
      </c>
      <c r="N95" s="71">
        <v>115.36404723030691</v>
      </c>
      <c r="O95" s="71">
        <v>99.25170668099112</v>
      </c>
      <c r="P95" s="71">
        <v>91.861568999741081</v>
      </c>
      <c r="Q95" s="71">
        <v>114.06140473853918</v>
      </c>
      <c r="R95" s="71">
        <v>88.713165932463895</v>
      </c>
      <c r="S95" s="71">
        <v>90.784534187952545</v>
      </c>
      <c r="T95" s="71">
        <v>79.222116179707442</v>
      </c>
      <c r="U95" s="71">
        <v>123.29355300681976</v>
      </c>
      <c r="V95" s="71">
        <v>92.558266117537428</v>
      </c>
      <c r="W95" s="71">
        <v>112.26654397604494</v>
      </c>
      <c r="X95" s="71">
        <v>162.74967973914295</v>
      </c>
      <c r="Y95" s="59">
        <v>120.95760667719905</v>
      </c>
      <c r="Z95" s="59">
        <v>123.12752732540784</v>
      </c>
      <c r="AA95" s="59">
        <v>118.49516937427379</v>
      </c>
      <c r="AB95" s="59">
        <v>114.31568885533167</v>
      </c>
      <c r="AC95" s="59">
        <v>147.49842739529581</v>
      </c>
      <c r="AD95" s="59">
        <v>116.37084277815875</v>
      </c>
      <c r="AE95" s="59">
        <v>177.99569975097603</v>
      </c>
      <c r="AF95" s="59">
        <v>112.55142380720031</v>
      </c>
      <c r="AG95" s="59">
        <v>105.62651489295017</v>
      </c>
      <c r="AH95" s="59">
        <v>304.76931224344656</v>
      </c>
      <c r="AI95" s="59">
        <v>122.98815779909464</v>
      </c>
      <c r="AJ95" s="59">
        <v>94.107703761379895</v>
      </c>
      <c r="AK95" s="59">
        <v>93.954092604672255</v>
      </c>
      <c r="AL95" s="59">
        <v>129.88282868823009</v>
      </c>
      <c r="AM95" s="59">
        <v>120.03447416341227</v>
      </c>
      <c r="AN95" s="59">
        <v>168.5292959948774</v>
      </c>
      <c r="AO95" s="59">
        <v>169.74346375280439</v>
      </c>
      <c r="AP95" s="59">
        <v>159.63224337191758</v>
      </c>
      <c r="AQ95" s="59">
        <v>155.14883633969814</v>
      </c>
      <c r="AR95" s="59">
        <v>205.3006551410212</v>
      </c>
      <c r="AS95" s="59">
        <v>184.55242073113044</v>
      </c>
      <c r="AT95" s="59">
        <v>179.95016107558669</v>
      </c>
      <c r="AU95" s="59">
        <v>163.95643119039889</v>
      </c>
      <c r="AV95" s="59">
        <v>143.69256007237078</v>
      </c>
      <c r="AW95" s="59">
        <v>181.56843041004817</v>
      </c>
      <c r="AX95" s="59">
        <v>160.12071989062449</v>
      </c>
      <c r="AY95" s="59">
        <v>126.21161415789585</v>
      </c>
      <c r="AZ95" s="59">
        <v>109.39239551352028</v>
      </c>
      <c r="BA95" s="59">
        <v>188.03676852397271</v>
      </c>
      <c r="BB95" s="59">
        <v>168.35969990203549</v>
      </c>
      <c r="BC95" s="57">
        <v>1.0102554037339839</v>
      </c>
      <c r="BD95" s="57">
        <v>-3.5068823583151332</v>
      </c>
      <c r="BE95" s="57">
        <v>-6.4533371517903397</v>
      </c>
      <c r="BF95" s="57">
        <v>-10.619064985215765</v>
      </c>
      <c r="BG95" s="57">
        <v>-0.83395229327439813</v>
      </c>
      <c r="BH95" s="57">
        <v>-0.83395229327443143</v>
      </c>
      <c r="BI95" s="57">
        <v>-0.89549191362618963</v>
      </c>
      <c r="BJ95" s="57">
        <v>-1.9489492251054119</v>
      </c>
      <c r="BK95" s="57">
        <v>0.42508333288915345</v>
      </c>
      <c r="BL95" s="57">
        <v>1.3037279440474503</v>
      </c>
      <c r="BM95" s="57">
        <v>-1.7895708836618618</v>
      </c>
      <c r="BN95" s="57">
        <v>1.4524721158648335</v>
      </c>
      <c r="BO95" s="57">
        <v>-4.9833890419548332E-2</v>
      </c>
      <c r="BP95" s="57">
        <v>-1.5538290788013387</v>
      </c>
      <c r="BQ95" s="57">
        <v>1.3452914798206317</v>
      </c>
      <c r="BR95" s="57">
        <v>-1.6329303772393944</v>
      </c>
      <c r="BS95" s="57">
        <v>10.829172922843577</v>
      </c>
      <c r="BT95" s="57">
        <v>-3.2588731848283925</v>
      </c>
      <c r="BU95" s="57">
        <v>3.3587805641904112</v>
      </c>
      <c r="BV95" s="57">
        <v>-2.4472658957144566</v>
      </c>
      <c r="BW95" s="57">
        <v>2.4254630871647809</v>
      </c>
      <c r="BX95" s="57">
        <v>7.6379548473258341</v>
      </c>
      <c r="BY95" s="57">
        <v>12.684124016618048</v>
      </c>
      <c r="BZ95" s="57">
        <v>14.780440357095049</v>
      </c>
      <c r="CA95" s="57">
        <v>24.723481763210152</v>
      </c>
      <c r="CB95" s="57">
        <v>19.424025891164366</v>
      </c>
      <c r="CC95" s="57">
        <v>32.449221982982721</v>
      </c>
      <c r="CD95" s="57">
        <v>2.953308312513192</v>
      </c>
      <c r="CE95" s="57">
        <v>32.02721747727464</v>
      </c>
      <c r="CF95" s="57">
        <v>4.4933474158204589</v>
      </c>
      <c r="CG95" s="57">
        <v>10.43884624831184</v>
      </c>
      <c r="CH95" s="57">
        <v>63.999337264256461</v>
      </c>
      <c r="CI95" s="57">
        <v>21.475742628024985</v>
      </c>
      <c r="CJ95" s="57">
        <v>22.854269727835863</v>
      </c>
      <c r="CK95" s="57">
        <v>6.1710878475649267</v>
      </c>
      <c r="CL95" s="57">
        <v>12.95114788042242</v>
      </c>
      <c r="CM95" s="57">
        <v>18.9942767113344</v>
      </c>
      <c r="CN95" s="57">
        <v>13.164309401309836</v>
      </c>
      <c r="CO95" s="57">
        <v>13.789029372869965</v>
      </c>
      <c r="CP95" s="57">
        <v>24.427112777283998</v>
      </c>
      <c r="CQ95" s="57">
        <v>19.344454993888395</v>
      </c>
      <c r="CR95" s="57">
        <v>31.62176636224785</v>
      </c>
      <c r="CS95" s="57">
        <v>5.8850240686320943</v>
      </c>
      <c r="CT95" s="57">
        <v>19.114095709979175</v>
      </c>
      <c r="CU95" s="57">
        <v>10.7120097055321</v>
      </c>
      <c r="CV95" s="57">
        <v>10.138417196389927</v>
      </c>
      <c r="CW95" s="57">
        <v>25.905896705112252</v>
      </c>
      <c r="CX95" s="57">
        <v>21.095795384547444</v>
      </c>
      <c r="CY95" s="57">
        <v>23.998046527455141</v>
      </c>
      <c r="CZ95" s="57">
        <v>7.3825366512422441</v>
      </c>
      <c r="DA95" s="57">
        <v>17.082593878768094</v>
      </c>
      <c r="DB95" s="57">
        <v>19.694674605388251</v>
      </c>
      <c r="DC95" s="57">
        <v>0.57894500498547607</v>
      </c>
      <c r="DD95" s="57">
        <v>-3.4583789745690541</v>
      </c>
      <c r="DE95" s="57">
        <v>-6.2112244060567479</v>
      </c>
      <c r="DF95" s="57">
        <v>-7.6685933291638868</v>
      </c>
      <c r="DG95" s="57">
        <v>-1.0300104964028556</v>
      </c>
      <c r="DH95" s="57">
        <v>-1.0300104964028667</v>
      </c>
      <c r="DI95" s="57">
        <v>-1.106821220551446</v>
      </c>
      <c r="DJ95" s="57">
        <v>-2.1585252315518666</v>
      </c>
      <c r="DK95" s="57">
        <v>-0.38474280606756173</v>
      </c>
      <c r="DL95" s="57">
        <v>0.24126706625133831</v>
      </c>
      <c r="DM95" s="57">
        <v>-1.9445393494017527</v>
      </c>
      <c r="DN95" s="57">
        <v>0.78754201824791092</v>
      </c>
      <c r="DO95" s="57">
        <v>-8.0033786109534599E-2</v>
      </c>
      <c r="DP95" s="57">
        <v>-0.78037904124860225</v>
      </c>
      <c r="DQ95" s="57">
        <v>1.1629838843661755</v>
      </c>
      <c r="DR95" s="57">
        <v>-1.529961877912811</v>
      </c>
      <c r="DS95" s="57">
        <v>13.300509502828572</v>
      </c>
      <c r="DT95" s="57">
        <v>-2.7077519659361893</v>
      </c>
      <c r="DU95" s="57">
        <v>2.1666849545570965</v>
      </c>
      <c r="DV95" s="57">
        <v>-3.5468797544634501</v>
      </c>
      <c r="DW95" s="57">
        <v>2.5342234877679282</v>
      </c>
      <c r="DX95" s="57">
        <v>7.8607894856702387</v>
      </c>
      <c r="DY95" s="57">
        <v>10.132172176889021</v>
      </c>
      <c r="DZ95" s="57">
        <v>12.654279445575378</v>
      </c>
      <c r="EA95" s="57">
        <v>20.404940739818645</v>
      </c>
      <c r="EB95" s="57">
        <v>10.663510309214551</v>
      </c>
      <c r="EC95" s="57">
        <v>25.75464043227873</v>
      </c>
      <c r="ED95" s="57">
        <v>3.3978788259507953</v>
      </c>
      <c r="EE95" s="57">
        <v>27.211005233283881</v>
      </c>
      <c r="EF95" s="57">
        <v>0.52783697683151942</v>
      </c>
      <c r="EG95" s="57">
        <v>5.7249671440659844</v>
      </c>
      <c r="EH95" s="57">
        <v>51.473284894962212</v>
      </c>
      <c r="EI95" s="57">
        <v>17.329479535027147</v>
      </c>
      <c r="EJ95" s="57">
        <v>21.317246296994675</v>
      </c>
      <c r="EK95" s="57">
        <v>6.2528678064669219</v>
      </c>
      <c r="EL95" s="57">
        <v>9.7537825725623861</v>
      </c>
      <c r="EM95" s="57">
        <v>11.61913001394208</v>
      </c>
      <c r="EN95" s="57">
        <v>10.598351657625704</v>
      </c>
      <c r="EO95" s="57">
        <v>11.506824324961062</v>
      </c>
      <c r="EP95" s="57">
        <v>19.504500632077203</v>
      </c>
      <c r="EQ95" s="57">
        <v>10.211746940606115</v>
      </c>
      <c r="ER95" s="57">
        <v>24.352076567424817</v>
      </c>
      <c r="ES95" s="57">
        <v>5.7971453432951403</v>
      </c>
      <c r="ET95" s="57">
        <v>14.673339315823487</v>
      </c>
      <c r="EU95" s="57">
        <v>7.1121486468377126</v>
      </c>
      <c r="EV95" s="57">
        <v>5.1099691070586983</v>
      </c>
      <c r="EW95" s="57">
        <v>16.282332029567016</v>
      </c>
      <c r="EX95" s="57">
        <v>16.837514122317998</v>
      </c>
      <c r="EY95" s="57">
        <v>22.824203264696273</v>
      </c>
      <c r="EZ95" s="57">
        <v>7.4553961435445126</v>
      </c>
      <c r="FA95" s="57">
        <v>13.728375752205736</v>
      </c>
      <c r="FB95" s="57">
        <v>12.513356500045546</v>
      </c>
      <c r="FC95" s="63">
        <v>0.72350883363437035</v>
      </c>
      <c r="FD95" s="63">
        <v>-0.71281983369426161</v>
      </c>
      <c r="FE95" s="63">
        <v>-0.62768046846867631</v>
      </c>
      <c r="FF95" s="63">
        <v>-0.29822818987671335</v>
      </c>
      <c r="FG95" s="63">
        <v>-0.91521965840528097</v>
      </c>
      <c r="FH95" s="60">
        <v>-0.91521965840520636</v>
      </c>
      <c r="FI95" s="60"/>
      <c r="FJ95" s="60">
        <v>-0.15628742168482268</v>
      </c>
      <c r="FK95" s="60">
        <v>2.2605927807812932E-2</v>
      </c>
      <c r="FL95" s="60">
        <v>3.1297099665660973E-2</v>
      </c>
      <c r="FM95" s="60">
        <v>-0.76620186217645392</v>
      </c>
      <c r="FN95" s="60">
        <v>9.4503569451698813E-2</v>
      </c>
      <c r="FO95" s="60">
        <v>-5.0406095008609523E-3</v>
      </c>
      <c r="FP95" s="60">
        <v>-3.7909741327329001E-3</v>
      </c>
      <c r="FQ95" s="60">
        <v>7.3111643988419848E-3</v>
      </c>
      <c r="FR95" s="60">
        <v>-0.15830052875398953</v>
      </c>
      <c r="FS95" s="60">
        <v>0.14161386217015715</v>
      </c>
      <c r="FT95" s="60">
        <v>-0.34877216352575574</v>
      </c>
      <c r="FU95" s="60">
        <v>0.25531258869024387</v>
      </c>
      <c r="FV95" s="60">
        <v>-2.9470310815026986E-2</v>
      </c>
      <c r="FW95" s="72">
        <v>12.658061632387476</v>
      </c>
      <c r="FX95" s="72"/>
      <c r="FY95" s="72">
        <v>3.9801168089176566</v>
      </c>
      <c r="FZ95" s="72">
        <v>0.65544902521911974</v>
      </c>
      <c r="GA95" s="72">
        <v>0.51196866763712889</v>
      </c>
      <c r="GB95" s="72">
        <v>0.97523832074433758</v>
      </c>
      <c r="GC95" s="72">
        <v>2.5758021905343753</v>
      </c>
      <c r="GD95" s="72">
        <v>0.91362727034206115</v>
      </c>
      <c r="GE95" s="72">
        <v>1.5191989479962387E-2</v>
      </c>
      <c r="GF95" s="72">
        <v>0.64019568413608363</v>
      </c>
      <c r="GG95" s="72">
        <v>1.4619793424339693</v>
      </c>
      <c r="GH95" s="72">
        <v>0.13101843598613447</v>
      </c>
      <c r="GI95" s="72">
        <v>0.27582760472200801</v>
      </c>
      <c r="GJ95" s="72">
        <v>0.43145632718279059</v>
      </c>
      <c r="GK95" s="72">
        <v>9.0189965051848078E-2</v>
      </c>
      <c r="GL95" s="60">
        <v>0.43583275366607865</v>
      </c>
      <c r="GM95" s="60">
        <v>-0.69165597257781963</v>
      </c>
      <c r="GN95" s="60">
        <v>-0.63450072282808967</v>
      </c>
      <c r="GO95" s="60">
        <v>-0.20789296173528718</v>
      </c>
      <c r="GP95" s="60">
        <v>-1.0982169034751179</v>
      </c>
      <c r="GQ95" s="60">
        <v>-1.0982169034750768</v>
      </c>
      <c r="GR95" s="60"/>
      <c r="GS95" s="60">
        <v>-0.17137111540170413</v>
      </c>
      <c r="GT95" s="60">
        <v>-1.4448869967238926E-2</v>
      </c>
      <c r="GU95" s="60">
        <v>6.1467081097568189E-3</v>
      </c>
      <c r="GV95" s="60">
        <v>-0.81253163179171151</v>
      </c>
      <c r="GW95" s="60">
        <v>5.1627197467613108E-2</v>
      </c>
      <c r="GX95" s="60">
        <v>-8.5878005167930489E-3</v>
      </c>
      <c r="GY95" s="60">
        <v>-1.8887999073517511E-3</v>
      </c>
      <c r="GZ95" s="60">
        <v>6.2959996911724717E-3</v>
      </c>
      <c r="HA95" s="60">
        <v>-0.14785322566405967</v>
      </c>
      <c r="HB95" s="60">
        <v>0.17941805205047781</v>
      </c>
      <c r="HC95" s="60">
        <v>-0.31221129487078814</v>
      </c>
      <c r="HD95" s="60">
        <v>0.16997569109773866</v>
      </c>
      <c r="HE95" s="60">
        <v>-4.2787813772215716E-2</v>
      </c>
      <c r="HF95" s="43">
        <v>10.122378611180288</v>
      </c>
      <c r="HG95" s="43"/>
      <c r="HH95" s="43">
        <v>3.3528502736890227</v>
      </c>
      <c r="HI95" s="43">
        <v>0.41456260203196138</v>
      </c>
      <c r="HJ95" s="43">
        <v>0.42715369640256529</v>
      </c>
      <c r="HK95" s="43">
        <v>1.0809171652811596</v>
      </c>
      <c r="HL95" s="43">
        <v>2.1678208869256039</v>
      </c>
      <c r="HM95" s="43">
        <v>0.10950025290882329</v>
      </c>
      <c r="HN95" s="43">
        <v>8.9119679177270313E-3</v>
      </c>
      <c r="HO95" s="43">
        <v>0.52700171843642951</v>
      </c>
      <c r="HP95" s="43">
        <v>1.2400542113459385</v>
      </c>
      <c r="HQ95" s="43">
        <v>0.1530104832973764</v>
      </c>
      <c r="HR95" s="43">
        <v>0.26881332778393979</v>
      </c>
      <c r="HS95" s="43">
        <v>0.31705854086659269</v>
      </c>
      <c r="HT95" s="43">
        <v>5.4723484293148369E-2</v>
      </c>
      <c r="HU95" s="65">
        <v>18361</v>
      </c>
      <c r="HV95" s="65">
        <v>35475</v>
      </c>
      <c r="HW95" s="57">
        <v>37.422348626599813</v>
      </c>
      <c r="HX95" s="57">
        <v>-12.552074346143415</v>
      </c>
      <c r="HY95" s="65">
        <v>85763</v>
      </c>
      <c r="HZ95" s="65">
        <v>168060</v>
      </c>
      <c r="IA95" s="57">
        <v>45.385658586201046</v>
      </c>
      <c r="IB95" s="57">
        <v>-7.6760807106403757</v>
      </c>
    </row>
    <row r="96" spans="1:236" x14ac:dyDescent="0.25">
      <c r="A96" s="41" t="s">
        <v>497</v>
      </c>
      <c r="B96" s="30" t="s">
        <v>164</v>
      </c>
      <c r="C96" s="57">
        <v>110.97909361805638</v>
      </c>
      <c r="D96" s="57">
        <v>79.570708417318997</v>
      </c>
      <c r="E96" s="57">
        <v>81.765457352759768</v>
      </c>
      <c r="F96" s="57">
        <v>88.459738182896558</v>
      </c>
      <c r="G96" s="57">
        <v>100.07797507485321</v>
      </c>
      <c r="H96" s="71">
        <v>100.07797507485321</v>
      </c>
      <c r="I96" s="71">
        <v>100.19710796593517</v>
      </c>
      <c r="J96" s="71">
        <v>98.380963056809151</v>
      </c>
      <c r="K96" s="71">
        <v>102.46567277865822</v>
      </c>
      <c r="L96" s="71">
        <v>116.26436678154897</v>
      </c>
      <c r="M96" s="71">
        <v>102.78621305980931</v>
      </c>
      <c r="N96" s="71">
        <v>116.16857149617852</v>
      </c>
      <c r="O96" s="71">
        <v>98.996068577278905</v>
      </c>
      <c r="P96" s="71">
        <v>89.479589194787252</v>
      </c>
      <c r="Q96" s="71">
        <v>114.56610121968316</v>
      </c>
      <c r="R96" s="71">
        <v>88.441177358329981</v>
      </c>
      <c r="S96" s="71">
        <v>90.928447922864706</v>
      </c>
      <c r="T96" s="71">
        <v>79.508090122027781</v>
      </c>
      <c r="U96" s="71">
        <v>123.35561403525932</v>
      </c>
      <c r="V96" s="71">
        <v>92.542714529635077</v>
      </c>
      <c r="W96" s="71">
        <v>113.37265063471914</v>
      </c>
      <c r="X96" s="71">
        <v>165.4364788914317</v>
      </c>
      <c r="Y96" s="59">
        <v>116.42413458252847</v>
      </c>
      <c r="Z96" s="59">
        <v>118.0215097231182</v>
      </c>
      <c r="AA96" s="59">
        <v>120.96056338497594</v>
      </c>
      <c r="AB96" s="59">
        <v>116.17529150752847</v>
      </c>
      <c r="AC96" s="59">
        <v>139.19494024659181</v>
      </c>
      <c r="AD96" s="59">
        <v>107.30983543273156</v>
      </c>
      <c r="AE96" s="59">
        <v>172.02426094092598</v>
      </c>
      <c r="AF96" s="59">
        <v>110.22837752420318</v>
      </c>
      <c r="AG96" s="59">
        <v>106.07980033285327</v>
      </c>
      <c r="AH96" s="59">
        <v>300.69510166473214</v>
      </c>
      <c r="AI96" s="59">
        <v>113.51046725407619</v>
      </c>
      <c r="AJ96" s="59">
        <v>93.71936296471705</v>
      </c>
      <c r="AK96" s="59">
        <v>90.933683686691111</v>
      </c>
      <c r="AL96" s="59">
        <v>122.70837446777638</v>
      </c>
      <c r="AM96" s="59">
        <v>108.48171251811398</v>
      </c>
      <c r="AN96" s="59">
        <v>162.68636310182882</v>
      </c>
      <c r="AO96" s="59">
        <v>163.05769877654646</v>
      </c>
      <c r="AP96" s="59">
        <v>163.5936005750907</v>
      </c>
      <c r="AQ96" s="59">
        <v>157.36074309167614</v>
      </c>
      <c r="AR96" s="59">
        <v>193.86898926091584</v>
      </c>
      <c r="AS96" s="59">
        <v>172.36737185878485</v>
      </c>
      <c r="AT96" s="59">
        <v>171.42807042909078</v>
      </c>
      <c r="AU96" s="59">
        <v>161.37800424974355</v>
      </c>
      <c r="AV96" s="59">
        <v>143.90149086781821</v>
      </c>
      <c r="AW96" s="59">
        <v>175.36897354244189</v>
      </c>
      <c r="AX96" s="59">
        <v>147.93798659510736</v>
      </c>
      <c r="AY96" s="59">
        <v>125.59778080537509</v>
      </c>
      <c r="AZ96" s="59">
        <v>106.19718290716975</v>
      </c>
      <c r="BA96" s="59">
        <v>178.06404723958488</v>
      </c>
      <c r="BB96" s="59">
        <v>152.82863711802389</v>
      </c>
      <c r="BC96" s="57">
        <v>0.90921978168936324</v>
      </c>
      <c r="BD96" s="57">
        <v>-3.1396772347049073</v>
      </c>
      <c r="BE96" s="57">
        <v>-8.7370447404860112</v>
      </c>
      <c r="BF96" s="57">
        <v>-7.9654903236795471</v>
      </c>
      <c r="BG96" s="57">
        <v>-0.96261529255070588</v>
      </c>
      <c r="BH96" s="57">
        <v>-0.96261529255068368</v>
      </c>
      <c r="BI96" s="57">
        <v>-1.0093713804313342</v>
      </c>
      <c r="BJ96" s="57">
        <v>-1.8905728317222259</v>
      </c>
      <c r="BK96" s="57">
        <v>0.14718561074400505</v>
      </c>
      <c r="BL96" s="57">
        <v>2.3492832638725591</v>
      </c>
      <c r="BM96" s="57">
        <v>-1.9555379403166095</v>
      </c>
      <c r="BN96" s="57">
        <v>0.30237404486577191</v>
      </c>
      <c r="BO96" s="57">
        <v>-0.29398972994779671</v>
      </c>
      <c r="BP96" s="57">
        <v>-3.6789297658862963</v>
      </c>
      <c r="BQ96" s="57">
        <v>1.5912481352560848</v>
      </c>
      <c r="BR96" s="57">
        <v>-2.3569602999559125</v>
      </c>
      <c r="BS96" s="57">
        <v>10.66385783634669</v>
      </c>
      <c r="BT96" s="57">
        <v>-2.5759943745938152</v>
      </c>
      <c r="BU96" s="57">
        <v>3.9385184219414393</v>
      </c>
      <c r="BV96" s="57">
        <v>-3.244406088474916</v>
      </c>
      <c r="BW96" s="57">
        <v>2.6521721779001917</v>
      </c>
      <c r="BX96" s="57">
        <v>7.9463468812854376</v>
      </c>
      <c r="BY96" s="57">
        <v>11.443295601446145</v>
      </c>
      <c r="BZ96" s="57">
        <v>15.339572253948974</v>
      </c>
      <c r="CA96" s="57">
        <v>25.594214133391425</v>
      </c>
      <c r="CB96" s="57">
        <v>4.6123991260520913</v>
      </c>
      <c r="CC96" s="57">
        <v>14.42224384545192</v>
      </c>
      <c r="CD96" s="57">
        <v>7.5903935356308239</v>
      </c>
      <c r="CE96" s="57">
        <v>29.418392748118549</v>
      </c>
      <c r="CF96" s="57">
        <v>-2.3863180701860554</v>
      </c>
      <c r="CG96" s="57">
        <v>4.6774389997610077</v>
      </c>
      <c r="CH96" s="57">
        <v>64.480388354110147</v>
      </c>
      <c r="CI96" s="57">
        <v>12.708695197914244</v>
      </c>
      <c r="CJ96" s="57">
        <v>31.700455117655157</v>
      </c>
      <c r="CK96" s="57">
        <v>8.8907152228395283</v>
      </c>
      <c r="CL96" s="57">
        <v>11.750816492348527</v>
      </c>
      <c r="CM96" s="57">
        <v>4.0163850113376531</v>
      </c>
      <c r="CN96" s="57">
        <v>12.453348506170482</v>
      </c>
      <c r="CO96" s="57">
        <v>14.560058391807274</v>
      </c>
      <c r="CP96" s="57">
        <v>25.847077115599749</v>
      </c>
      <c r="CQ96" s="57">
        <v>4.1371140641295545</v>
      </c>
      <c r="CR96" s="57">
        <v>13.89657237420916</v>
      </c>
      <c r="CS96" s="57">
        <v>10.54384906560788</v>
      </c>
      <c r="CT96" s="57">
        <v>16.349699102951853</v>
      </c>
      <c r="CU96" s="57">
        <v>4.8557756352141324</v>
      </c>
      <c r="CV96" s="57">
        <v>3.9635324587671938</v>
      </c>
      <c r="CW96" s="57">
        <v>25.066680984015079</v>
      </c>
      <c r="CX96" s="57">
        <v>12.278649385588803</v>
      </c>
      <c r="CY96" s="57">
        <v>34.271531931310321</v>
      </c>
      <c r="CZ96" s="57">
        <v>10.425170313937148</v>
      </c>
      <c r="DA96" s="57">
        <v>15.694598195608256</v>
      </c>
      <c r="DB96" s="57">
        <v>5.1997448626817766</v>
      </c>
      <c r="DC96" s="57">
        <v>0.66174887213634737</v>
      </c>
      <c r="DD96" s="57">
        <v>-3.3793899773490343</v>
      </c>
      <c r="DE96" s="57">
        <v>-6.8331834360109589</v>
      </c>
      <c r="DF96" s="57">
        <v>-7.7455017730843849</v>
      </c>
      <c r="DG96" s="57">
        <v>-1.0131624144909313</v>
      </c>
      <c r="DH96" s="57">
        <v>-1.0131624144909424</v>
      </c>
      <c r="DI96" s="57">
        <v>-1.0824667049913805</v>
      </c>
      <c r="DJ96" s="57">
        <v>-2.0915495557746966</v>
      </c>
      <c r="DK96" s="57">
        <v>-0.25098084500793094</v>
      </c>
      <c r="DL96" s="57">
        <v>0.76550488980864362</v>
      </c>
      <c r="DM96" s="57">
        <v>-1.9472988901654165</v>
      </c>
      <c r="DN96" s="57">
        <v>0.66558474907043585</v>
      </c>
      <c r="DO96" s="57">
        <v>-0.1337092764992498</v>
      </c>
      <c r="DP96" s="57">
        <v>-1.5050167224080258</v>
      </c>
      <c r="DQ96" s="57">
        <v>1.2702366127023579</v>
      </c>
      <c r="DR96" s="57">
        <v>-1.7367878372622325</v>
      </c>
      <c r="DS96" s="57">
        <v>12.656802843982295</v>
      </c>
      <c r="DT96" s="57">
        <v>-2.6753861190081496</v>
      </c>
      <c r="DU96" s="57">
        <v>2.6071907462192234</v>
      </c>
      <c r="DV96" s="57">
        <v>-3.471271267413778</v>
      </c>
      <c r="DW96" s="57">
        <v>2.5637254179451618</v>
      </c>
      <c r="DX96" s="57">
        <v>7.882419084077652</v>
      </c>
      <c r="DY96" s="57">
        <v>10.45574865103147</v>
      </c>
      <c r="DZ96" s="57">
        <v>13.30952923190134</v>
      </c>
      <c r="EA96" s="57">
        <v>21.707282573121802</v>
      </c>
      <c r="EB96" s="57">
        <v>9.1314443695081682</v>
      </c>
      <c r="EC96" s="57">
        <v>22.81904109592956</v>
      </c>
      <c r="ED96" s="57">
        <v>4.3936562009986968</v>
      </c>
      <c r="EE96" s="57">
        <v>27.765035409058569</v>
      </c>
      <c r="EF96" s="57">
        <v>-0.22169140860700542</v>
      </c>
      <c r="EG96" s="57">
        <v>5.4629874775429466</v>
      </c>
      <c r="EH96" s="57">
        <v>54.653247056298213</v>
      </c>
      <c r="EI96" s="57">
        <v>16.200915948389994</v>
      </c>
      <c r="EJ96" s="57">
        <v>23.39085434218784</v>
      </c>
      <c r="EK96" s="57">
        <v>6.8978244762921248</v>
      </c>
      <c r="EL96" s="57">
        <v>10.237809833539169</v>
      </c>
      <c r="EM96" s="57">
        <v>9.6441904754175809</v>
      </c>
      <c r="EN96" s="57">
        <v>11.056898881611787</v>
      </c>
      <c r="EO96" s="57">
        <v>12.253727138471437</v>
      </c>
      <c r="EP96" s="57">
        <v>21.091438797504793</v>
      </c>
      <c r="EQ96" s="57">
        <v>8.6673174021597799</v>
      </c>
      <c r="ER96" s="57">
        <v>21.64625948223653</v>
      </c>
      <c r="ES96" s="57">
        <v>6.9386466688176718</v>
      </c>
      <c r="ET96" s="57">
        <v>15.089371950697616</v>
      </c>
      <c r="EU96" s="57">
        <v>6.5323078210518082</v>
      </c>
      <c r="EV96" s="57">
        <v>4.8223105980733427</v>
      </c>
      <c r="EW96" s="57">
        <v>18.359708521506256</v>
      </c>
      <c r="EX96" s="57">
        <v>15.72206033531125</v>
      </c>
      <c r="EY96" s="57">
        <v>25.114562976583834</v>
      </c>
      <c r="EZ96" s="57">
        <v>8.1835017770878196</v>
      </c>
      <c r="FA96" s="57">
        <v>14.208021332942078</v>
      </c>
      <c r="FB96" s="57">
        <v>10.611674093705691</v>
      </c>
      <c r="FC96" s="63">
        <v>0.63088148275153255</v>
      </c>
      <c r="FD96" s="63">
        <v>-0.5942344362344939</v>
      </c>
      <c r="FE96" s="63">
        <v>-0.77449146608609742</v>
      </c>
      <c r="FF96" s="63">
        <v>-0.22477087298164494</v>
      </c>
      <c r="FG96" s="63">
        <v>-0.96261529255070366</v>
      </c>
      <c r="FH96" s="60">
        <v>-0.96261529255068012</v>
      </c>
      <c r="FI96" s="60"/>
      <c r="FJ96" s="60">
        <v>-0.15015711913095589</v>
      </c>
      <c r="FK96" s="60">
        <v>6.6409178128205735E-3</v>
      </c>
      <c r="FL96" s="60">
        <v>5.5435849025414707E-2</v>
      </c>
      <c r="FM96" s="60">
        <v>-0.81116039670497186</v>
      </c>
      <c r="FN96" s="60">
        <v>1.9959213512099089E-2</v>
      </c>
      <c r="FO96" s="60">
        <v>-2.186887847656447E-2</v>
      </c>
      <c r="FP96" s="60">
        <v>-8.9007303499901089E-3</v>
      </c>
      <c r="FQ96" s="60">
        <v>8.6310112484751806E-3</v>
      </c>
      <c r="FR96" s="60">
        <v>-0.23221382832456849</v>
      </c>
      <c r="FS96" s="60">
        <v>0.13933170093926336</v>
      </c>
      <c r="FT96" s="60">
        <v>-0.22945924671361792</v>
      </c>
      <c r="FU96" s="60">
        <v>0.30001573401719617</v>
      </c>
      <c r="FV96" s="60">
        <v>-3.8869519405278115E-2</v>
      </c>
      <c r="FW96" s="72">
        <v>11.443295601446163</v>
      </c>
      <c r="FX96" s="72"/>
      <c r="FY96" s="72">
        <v>4.3075839876405846</v>
      </c>
      <c r="FZ96" s="72">
        <v>0.18543860974192444</v>
      </c>
      <c r="GA96" s="72">
        <v>0.25018024851617038</v>
      </c>
      <c r="GB96" s="72">
        <v>2.3412494545564808</v>
      </c>
      <c r="GC96" s="72">
        <v>2.3956150303804797</v>
      </c>
      <c r="GD96" s="72">
        <v>-0.52225660221775783</v>
      </c>
      <c r="GE96" s="72">
        <v>7.407231649235897E-3</v>
      </c>
      <c r="GF96" s="72">
        <v>0.65163608799942163</v>
      </c>
      <c r="GG96" s="72">
        <v>0.90408921012045074</v>
      </c>
      <c r="GH96" s="72">
        <v>0.17273417014377132</v>
      </c>
      <c r="GI96" s="72">
        <v>0.36602393658189059</v>
      </c>
      <c r="GJ96" s="72">
        <v>0.36334527362970087</v>
      </c>
      <c r="GK96" s="72">
        <v>2.0248962703810585E-2</v>
      </c>
      <c r="GL96" s="60">
        <v>0.45784489479160717</v>
      </c>
      <c r="GM96" s="60">
        <v>-0.6451347438373457</v>
      </c>
      <c r="GN96" s="60">
        <v>-0.61494646358361349</v>
      </c>
      <c r="GO96" s="60">
        <v>-0.21092610186156921</v>
      </c>
      <c r="GP96" s="60">
        <v>-1.0131624144909213</v>
      </c>
      <c r="GQ96" s="60">
        <v>-1.0131624144909495</v>
      </c>
      <c r="GR96" s="60"/>
      <c r="GS96" s="60">
        <v>-0.16614324727332788</v>
      </c>
      <c r="GT96" s="60">
        <v>-1.1257588429072974E-2</v>
      </c>
      <c r="GU96" s="60">
        <v>1.8158097904914346E-2</v>
      </c>
      <c r="GV96" s="60">
        <v>-0.80481269493045149</v>
      </c>
      <c r="GW96" s="60">
        <v>4.3692629708862049E-2</v>
      </c>
      <c r="GX96" s="60">
        <v>-9.9111876748598643E-3</v>
      </c>
      <c r="GY96" s="60">
        <v>-3.6410524757385537E-3</v>
      </c>
      <c r="GZ96" s="60">
        <v>6.8775435652839011E-3</v>
      </c>
      <c r="HA96" s="60">
        <v>-0.1710423628819204</v>
      </c>
      <c r="HB96" s="60">
        <v>0.16933465126077332</v>
      </c>
      <c r="HC96" s="60">
        <v>-0.24252542134672569</v>
      </c>
      <c r="HD96" s="60">
        <v>0.19969937614328276</v>
      </c>
      <c r="HE96" s="60">
        <v>-4.1591158061937125E-2</v>
      </c>
      <c r="HF96" s="43">
        <v>10.45574865103147</v>
      </c>
      <c r="HG96" s="43"/>
      <c r="HH96" s="43">
        <v>3.5926287175878735</v>
      </c>
      <c r="HI96" s="43">
        <v>0.35785228617326337</v>
      </c>
      <c r="HJ96" s="43">
        <v>0.37711683604130786</v>
      </c>
      <c r="HK96" s="43">
        <v>1.4081702642031106</v>
      </c>
      <c r="HL96" s="43">
        <v>2.2231811078338959</v>
      </c>
      <c r="HM96" s="43">
        <v>-4.6554578998198634E-2</v>
      </c>
      <c r="HN96" s="43">
        <v>8.5370824598402263E-3</v>
      </c>
      <c r="HO96" s="43">
        <v>0.55755210117509324</v>
      </c>
      <c r="HP96" s="43">
        <v>1.1645896308106447</v>
      </c>
      <c r="HQ96" s="43">
        <v>0.15750600860365049</v>
      </c>
      <c r="HR96" s="43">
        <v>0.28664041304069515</v>
      </c>
      <c r="HS96" s="43">
        <v>0.3223350337904789</v>
      </c>
      <c r="HT96" s="43">
        <v>4.6193748309814542E-2</v>
      </c>
      <c r="HU96" s="65">
        <v>17430</v>
      </c>
      <c r="HV96" s="65">
        <v>35791</v>
      </c>
      <c r="HW96" s="57">
        <v>13.8099902056807</v>
      </c>
      <c r="HX96" s="57">
        <v>-35.952542858165415</v>
      </c>
      <c r="HY96" s="65">
        <v>82435</v>
      </c>
      <c r="HZ96" s="65">
        <v>168198</v>
      </c>
      <c r="IA96" s="57">
        <v>17.376941806324851</v>
      </c>
      <c r="IB96" s="57">
        <v>-33.324612310912386</v>
      </c>
    </row>
    <row r="97" spans="1:236" x14ac:dyDescent="0.25">
      <c r="A97" s="41"/>
      <c r="C97" s="57"/>
      <c r="D97" s="57"/>
      <c r="E97" s="57"/>
      <c r="F97" s="57"/>
      <c r="G97" s="57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59"/>
      <c r="Z97" s="59"/>
      <c r="AA97" s="59"/>
      <c r="AB97" s="59"/>
      <c r="AC97" s="59"/>
      <c r="AD97" s="59"/>
      <c r="AE97" s="59"/>
      <c r="AF97" s="59"/>
      <c r="AG97" s="59"/>
      <c r="AH97" s="59"/>
      <c r="AI97" s="59"/>
      <c r="AJ97" s="59"/>
      <c r="AK97" s="59"/>
      <c r="AL97" s="59"/>
      <c r="AM97" s="59"/>
      <c r="AN97" s="59"/>
      <c r="AO97" s="59"/>
      <c r="AP97" s="59"/>
      <c r="AQ97" s="59"/>
      <c r="AR97" s="59"/>
      <c r="AS97" s="59"/>
      <c r="AT97" s="59"/>
      <c r="AU97" s="59"/>
      <c r="AV97" s="59"/>
      <c r="AW97" s="59"/>
      <c r="AX97" s="59"/>
      <c r="AY97" s="59"/>
      <c r="AZ97" s="59"/>
      <c r="BA97" s="59"/>
      <c r="BB97" s="59"/>
      <c r="BC97" s="57"/>
      <c r="BD97" s="57"/>
      <c r="BE97" s="57"/>
      <c r="BF97" s="57"/>
      <c r="BG97" s="57"/>
      <c r="BH97" s="57"/>
      <c r="BI97" s="57"/>
      <c r="BJ97" s="57"/>
      <c r="BK97" s="57"/>
      <c r="BL97" s="57"/>
      <c r="BM97" s="57"/>
      <c r="BN97" s="57"/>
      <c r="BO97" s="57"/>
      <c r="BP97" s="57"/>
      <c r="BQ97" s="57"/>
      <c r="BR97" s="57"/>
      <c r="BS97" s="57"/>
      <c r="BT97" s="57"/>
      <c r="BU97" s="57"/>
      <c r="BV97" s="57"/>
      <c r="BW97" s="57"/>
      <c r="BX97" s="57"/>
      <c r="BY97" s="57"/>
      <c r="BZ97" s="57"/>
      <c r="CA97" s="57"/>
      <c r="CB97" s="57"/>
      <c r="CC97" s="57"/>
      <c r="CD97" s="57"/>
      <c r="CE97" s="57"/>
      <c r="CF97" s="57"/>
      <c r="CG97" s="57"/>
      <c r="CH97" s="57"/>
      <c r="CI97" s="57"/>
      <c r="CJ97" s="57"/>
      <c r="CK97" s="57"/>
      <c r="CL97" s="57"/>
      <c r="CM97" s="57"/>
      <c r="CN97" s="57"/>
      <c r="CO97" s="57"/>
      <c r="CP97" s="57"/>
      <c r="CQ97" s="57"/>
      <c r="CR97" s="57"/>
      <c r="CS97" s="57"/>
      <c r="CT97" s="57"/>
      <c r="CU97" s="57"/>
      <c r="CV97" s="57"/>
      <c r="CW97" s="57"/>
      <c r="CX97" s="57"/>
      <c r="CY97" s="57"/>
      <c r="CZ97" s="57"/>
      <c r="DA97" s="57"/>
      <c r="DB97" s="57"/>
      <c r="DC97" s="57"/>
      <c r="DD97" s="57"/>
      <c r="DE97" s="57"/>
      <c r="DF97" s="57"/>
      <c r="DG97" s="57"/>
      <c r="DH97" s="57"/>
      <c r="DI97" s="57"/>
      <c r="DJ97" s="57"/>
      <c r="DK97" s="57"/>
      <c r="DL97" s="57"/>
      <c r="DM97" s="57"/>
      <c r="DN97" s="57"/>
      <c r="DO97" s="57"/>
      <c r="DP97" s="57"/>
      <c r="DQ97" s="57"/>
      <c r="DR97" s="57"/>
      <c r="DS97" s="57"/>
      <c r="DT97" s="57"/>
      <c r="DU97" s="57"/>
      <c r="DV97" s="57"/>
      <c r="DW97" s="57"/>
      <c r="DX97" s="57"/>
      <c r="DY97" s="57"/>
      <c r="DZ97" s="57"/>
      <c r="EA97" s="57"/>
      <c r="EB97" s="57"/>
      <c r="EC97" s="57"/>
      <c r="ED97" s="57"/>
      <c r="EE97" s="57"/>
      <c r="EF97" s="57"/>
      <c r="EG97" s="57"/>
      <c r="EH97" s="57"/>
      <c r="EI97" s="57"/>
      <c r="EJ97" s="57"/>
      <c r="EK97" s="57"/>
      <c r="EL97" s="57"/>
      <c r="EM97" s="57"/>
      <c r="EN97" s="57"/>
      <c r="EO97" s="57"/>
      <c r="EP97" s="57"/>
      <c r="EQ97" s="57"/>
      <c r="ER97" s="57"/>
      <c r="ES97" s="57"/>
      <c r="ET97" s="57"/>
      <c r="EU97" s="57"/>
      <c r="EV97" s="57"/>
      <c r="EW97" s="57"/>
      <c r="EX97" s="57"/>
      <c r="EY97" s="57"/>
      <c r="EZ97" s="57"/>
      <c r="FA97" s="57"/>
      <c r="FB97" s="57"/>
      <c r="FC97" s="63"/>
      <c r="FD97" s="63"/>
      <c r="FE97" s="63"/>
      <c r="FF97" s="63"/>
      <c r="FG97" s="63"/>
      <c r="FH97" s="60"/>
      <c r="FI97" s="60"/>
      <c r="FJ97" s="60"/>
      <c r="FK97" s="60"/>
      <c r="FL97" s="60"/>
      <c r="FM97" s="60"/>
      <c r="FN97" s="60"/>
      <c r="FO97" s="60"/>
      <c r="FP97" s="60"/>
      <c r="FQ97" s="60"/>
      <c r="FR97" s="60"/>
      <c r="FS97" s="60"/>
      <c r="FT97" s="60"/>
      <c r="FU97" s="60"/>
      <c r="FV97" s="60"/>
      <c r="FW97" s="72"/>
      <c r="FX97" s="72"/>
      <c r="FY97" s="72"/>
      <c r="FZ97" s="72"/>
      <c r="GA97" s="72"/>
      <c r="GB97" s="72"/>
      <c r="GC97" s="72"/>
      <c r="GD97" s="72"/>
      <c r="GE97" s="72"/>
      <c r="GF97" s="72"/>
      <c r="GG97" s="72"/>
      <c r="GH97" s="72"/>
      <c r="GI97" s="72"/>
      <c r="GJ97" s="72"/>
      <c r="GK97" s="72"/>
      <c r="GL97" s="60"/>
      <c r="GM97" s="60"/>
      <c r="GN97" s="60"/>
      <c r="GO97" s="60"/>
      <c r="GP97" s="60"/>
      <c r="GQ97" s="60"/>
      <c r="GR97" s="60"/>
      <c r="GS97" s="60"/>
      <c r="GT97" s="60"/>
      <c r="GU97" s="60"/>
      <c r="GV97" s="60"/>
      <c r="GW97" s="60"/>
      <c r="GX97" s="60"/>
      <c r="GY97" s="60"/>
      <c r="GZ97" s="60"/>
      <c r="HA97" s="60"/>
      <c r="HB97" s="60"/>
      <c r="HC97" s="60"/>
      <c r="HD97" s="60"/>
      <c r="HE97" s="60"/>
      <c r="HF97" s="43"/>
      <c r="HG97" s="43"/>
      <c r="HH97" s="43"/>
      <c r="HI97" s="43"/>
      <c r="HJ97" s="43"/>
      <c r="HK97" s="43"/>
      <c r="HL97" s="43"/>
      <c r="HM97" s="43"/>
      <c r="HN97" s="43"/>
      <c r="HO97" s="43"/>
      <c r="HP97" s="43"/>
      <c r="HQ97" s="43"/>
      <c r="HR97" s="43"/>
      <c r="HS97" s="43"/>
      <c r="HT97" s="43"/>
      <c r="HU97" s="65"/>
      <c r="HV97" s="65"/>
      <c r="HW97" s="57"/>
      <c r="HX97" s="57"/>
      <c r="HY97" s="65"/>
      <c r="HZ97" s="65"/>
      <c r="IA97" s="57"/>
      <c r="IB97" s="57"/>
    </row>
    <row r="98" spans="1:236" x14ac:dyDescent="0.25">
      <c r="A98" s="41"/>
      <c r="C98" s="57"/>
      <c r="D98" s="57"/>
      <c r="E98" s="57"/>
      <c r="F98" s="57"/>
      <c r="G98" s="57"/>
      <c r="H98" s="71"/>
      <c r="I98" s="71"/>
      <c r="J98" s="71"/>
      <c r="K98" s="71"/>
      <c r="L98" s="71"/>
      <c r="M98" s="71"/>
      <c r="N98" s="71"/>
      <c r="O98" s="71"/>
      <c r="P98" s="71"/>
      <c r="Q98" s="71"/>
      <c r="R98" s="71"/>
      <c r="S98" s="71"/>
      <c r="T98" s="71"/>
      <c r="U98" s="71"/>
      <c r="V98" s="71"/>
      <c r="W98" s="71"/>
      <c r="X98" s="71"/>
      <c r="Y98" s="59"/>
      <c r="Z98" s="59"/>
      <c r="AA98" s="59"/>
      <c r="AB98" s="59"/>
      <c r="AC98" s="59"/>
      <c r="AD98" s="59"/>
      <c r="AE98" s="59"/>
      <c r="AF98" s="59"/>
      <c r="AG98" s="59"/>
      <c r="AH98" s="59"/>
      <c r="AI98" s="59"/>
      <c r="AJ98" s="59"/>
      <c r="AK98" s="59"/>
      <c r="AL98" s="59"/>
      <c r="AM98" s="59"/>
      <c r="AN98" s="59"/>
      <c r="AO98" s="59"/>
      <c r="AP98" s="59"/>
      <c r="AQ98" s="59"/>
      <c r="AR98" s="59"/>
      <c r="AS98" s="59"/>
      <c r="AT98" s="59"/>
      <c r="AU98" s="59"/>
      <c r="AV98" s="59"/>
      <c r="AW98" s="59"/>
      <c r="AX98" s="59"/>
      <c r="AY98" s="59"/>
      <c r="AZ98" s="59"/>
      <c r="BA98" s="59"/>
      <c r="BB98" s="59"/>
      <c r="BC98" s="57"/>
      <c r="BD98" s="57"/>
      <c r="BE98" s="57"/>
      <c r="BF98" s="57"/>
      <c r="BG98" s="57"/>
      <c r="BH98" s="57"/>
      <c r="BI98" s="57"/>
      <c r="BJ98" s="57"/>
      <c r="BK98" s="57"/>
      <c r="BL98" s="57"/>
      <c r="BM98" s="57"/>
      <c r="BN98" s="57"/>
      <c r="BO98" s="57"/>
      <c r="BP98" s="57"/>
      <c r="BQ98" s="57"/>
      <c r="BR98" s="57"/>
      <c r="BS98" s="57"/>
      <c r="BT98" s="57"/>
      <c r="BU98" s="57"/>
      <c r="BV98" s="57"/>
      <c r="BW98" s="57"/>
      <c r="BX98" s="57"/>
      <c r="BY98" s="57"/>
      <c r="BZ98" s="57"/>
      <c r="CA98" s="57"/>
      <c r="CB98" s="57"/>
      <c r="CC98" s="57"/>
      <c r="CD98" s="57"/>
      <c r="CE98" s="57"/>
      <c r="CF98" s="57"/>
      <c r="CG98" s="57"/>
      <c r="CH98" s="57"/>
      <c r="CI98" s="57"/>
      <c r="CJ98" s="57"/>
      <c r="CK98" s="57"/>
      <c r="CL98" s="57"/>
      <c r="CM98" s="57"/>
      <c r="CN98" s="57"/>
      <c r="CO98" s="57"/>
      <c r="CP98" s="57"/>
      <c r="CQ98" s="57"/>
      <c r="CR98" s="57"/>
      <c r="CS98" s="57"/>
      <c r="CT98" s="57"/>
      <c r="CU98" s="57"/>
      <c r="CV98" s="57"/>
      <c r="CW98" s="57"/>
      <c r="CX98" s="57"/>
      <c r="CY98" s="57"/>
      <c r="CZ98" s="57"/>
      <c r="DA98" s="57"/>
      <c r="DB98" s="57"/>
      <c r="DC98" s="57"/>
      <c r="DD98" s="57"/>
      <c r="DE98" s="57"/>
      <c r="DF98" s="57"/>
      <c r="DG98" s="57"/>
      <c r="DH98" s="57"/>
      <c r="DI98" s="57"/>
      <c r="DJ98" s="57"/>
      <c r="DK98" s="57"/>
      <c r="DL98" s="57"/>
      <c r="DM98" s="57"/>
      <c r="DN98" s="57"/>
      <c r="DO98" s="57"/>
      <c r="DP98" s="57"/>
      <c r="DQ98" s="57"/>
      <c r="DR98" s="57"/>
      <c r="DS98" s="57"/>
      <c r="DT98" s="57"/>
      <c r="DU98" s="57"/>
      <c r="DV98" s="57"/>
      <c r="DW98" s="57"/>
      <c r="DX98" s="57"/>
      <c r="DY98" s="57"/>
      <c r="DZ98" s="57"/>
      <c r="EA98" s="57"/>
      <c r="EB98" s="57"/>
      <c r="EC98" s="57"/>
      <c r="ED98" s="57"/>
      <c r="EE98" s="57"/>
      <c r="EF98" s="57"/>
      <c r="EG98" s="57"/>
      <c r="EH98" s="57"/>
      <c r="EI98" s="57"/>
      <c r="EJ98" s="57"/>
      <c r="EK98" s="57"/>
      <c r="EL98" s="57"/>
      <c r="EM98" s="57"/>
      <c r="EN98" s="57"/>
      <c r="EO98" s="57"/>
      <c r="EP98" s="57"/>
      <c r="EQ98" s="57"/>
      <c r="ER98" s="57"/>
      <c r="ES98" s="57"/>
      <c r="ET98" s="57"/>
      <c r="EU98" s="57"/>
      <c r="EV98" s="57"/>
      <c r="EW98" s="57"/>
      <c r="EX98" s="57"/>
      <c r="EY98" s="57"/>
      <c r="EZ98" s="57"/>
      <c r="FA98" s="57"/>
      <c r="FB98" s="57"/>
      <c r="FC98" s="63"/>
      <c r="FD98" s="63"/>
      <c r="FE98" s="63"/>
      <c r="FF98" s="63"/>
      <c r="FG98" s="63"/>
      <c r="FH98" s="60"/>
      <c r="FI98" s="60"/>
      <c r="FJ98" s="60"/>
      <c r="FK98" s="60"/>
      <c r="FL98" s="60"/>
      <c r="FM98" s="60"/>
      <c r="FN98" s="60"/>
      <c r="FO98" s="60"/>
      <c r="FP98" s="60"/>
      <c r="FQ98" s="60"/>
      <c r="FR98" s="60"/>
      <c r="FS98" s="60"/>
      <c r="FT98" s="60"/>
      <c r="FU98" s="60"/>
      <c r="FV98" s="60"/>
      <c r="FW98" s="72"/>
      <c r="FX98" s="72"/>
      <c r="FY98" s="72"/>
      <c r="FZ98" s="72"/>
      <c r="GA98" s="72"/>
      <c r="GB98" s="72"/>
      <c r="GC98" s="72"/>
      <c r="GD98" s="72"/>
      <c r="GE98" s="72"/>
      <c r="GF98" s="72"/>
      <c r="GG98" s="72"/>
      <c r="GH98" s="72"/>
      <c r="GI98" s="72"/>
      <c r="GJ98" s="72"/>
      <c r="GK98" s="72"/>
      <c r="GL98" s="60"/>
      <c r="GM98" s="60"/>
      <c r="GN98" s="60"/>
      <c r="GO98" s="60"/>
      <c r="GP98" s="60"/>
      <c r="GQ98" s="60"/>
      <c r="GR98" s="60"/>
      <c r="GS98" s="60"/>
      <c r="GT98" s="60"/>
      <c r="GU98" s="60"/>
      <c r="GV98" s="60"/>
      <c r="GW98" s="60"/>
      <c r="GX98" s="60"/>
      <c r="GY98" s="60"/>
      <c r="GZ98" s="60"/>
      <c r="HA98" s="60"/>
      <c r="HB98" s="60"/>
      <c r="HC98" s="60"/>
      <c r="HD98" s="60"/>
      <c r="HE98" s="60"/>
      <c r="HF98" s="43"/>
      <c r="HG98" s="43"/>
      <c r="HH98" s="43"/>
      <c r="HI98" s="43"/>
      <c r="HJ98" s="43"/>
      <c r="HK98" s="43"/>
      <c r="HL98" s="43"/>
      <c r="HM98" s="43"/>
      <c r="HN98" s="43"/>
      <c r="HO98" s="43"/>
      <c r="HP98" s="43"/>
      <c r="HQ98" s="43"/>
      <c r="HR98" s="43"/>
      <c r="HS98" s="43"/>
      <c r="HT98" s="43"/>
      <c r="HU98" s="65"/>
      <c r="HV98" s="65"/>
      <c r="HW98" s="57"/>
      <c r="HX98" s="57"/>
      <c r="HY98" s="65"/>
      <c r="HZ98" s="65"/>
      <c r="IA98" s="57"/>
      <c r="IB98" s="57"/>
    </row>
    <row r="99" spans="1:236" x14ac:dyDescent="0.25">
      <c r="A99" s="41"/>
      <c r="C99" s="57"/>
      <c r="D99" s="57"/>
      <c r="E99" s="57"/>
      <c r="F99" s="57"/>
      <c r="G99" s="57"/>
      <c r="H99" s="71"/>
      <c r="I99" s="71"/>
      <c r="J99" s="71"/>
      <c r="K99" s="71"/>
      <c r="L99" s="71"/>
      <c r="M99" s="71"/>
      <c r="N99" s="71"/>
      <c r="O99" s="71"/>
      <c r="P99" s="71"/>
      <c r="Q99" s="71"/>
      <c r="R99" s="71"/>
      <c r="S99" s="71"/>
      <c r="T99" s="71"/>
      <c r="U99" s="71"/>
      <c r="V99" s="71"/>
      <c r="W99" s="71"/>
      <c r="X99" s="71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  <c r="AQ99" s="59"/>
      <c r="AR99" s="59"/>
      <c r="AS99" s="59"/>
      <c r="AT99" s="59"/>
      <c r="AU99" s="59"/>
      <c r="AV99" s="59"/>
      <c r="AW99" s="59"/>
      <c r="AX99" s="59"/>
      <c r="AY99" s="59"/>
      <c r="AZ99" s="59"/>
      <c r="BA99" s="59"/>
      <c r="BB99" s="59"/>
      <c r="BC99" s="57"/>
      <c r="BD99" s="57"/>
      <c r="BE99" s="57"/>
      <c r="BF99" s="57"/>
      <c r="BG99" s="57"/>
      <c r="BH99" s="57"/>
      <c r="BI99" s="57"/>
      <c r="BJ99" s="57"/>
      <c r="BK99" s="57"/>
      <c r="BL99" s="57"/>
      <c r="BM99" s="57"/>
      <c r="BN99" s="57"/>
      <c r="BO99" s="57"/>
      <c r="BP99" s="57"/>
      <c r="BQ99" s="57"/>
      <c r="BR99" s="57"/>
      <c r="BS99" s="57"/>
      <c r="BT99" s="57"/>
      <c r="BU99" s="57"/>
      <c r="BV99" s="57"/>
      <c r="BW99" s="57"/>
      <c r="BX99" s="57"/>
      <c r="BY99" s="57"/>
      <c r="BZ99" s="57"/>
      <c r="CA99" s="57"/>
      <c r="CB99" s="57"/>
      <c r="CC99" s="57"/>
      <c r="CD99" s="57"/>
      <c r="CE99" s="57"/>
      <c r="CF99" s="57"/>
      <c r="CG99" s="57"/>
      <c r="CH99" s="57"/>
      <c r="CI99" s="57"/>
      <c r="CJ99" s="57"/>
      <c r="CK99" s="57"/>
      <c r="CL99" s="57"/>
      <c r="CM99" s="57"/>
      <c r="CN99" s="57"/>
      <c r="CO99" s="57"/>
      <c r="CP99" s="57"/>
      <c r="CQ99" s="57"/>
      <c r="CR99" s="57"/>
      <c r="CS99" s="57"/>
      <c r="CT99" s="57"/>
      <c r="CU99" s="57"/>
      <c r="CV99" s="57"/>
      <c r="CW99" s="57"/>
      <c r="CX99" s="57"/>
      <c r="CY99" s="57"/>
      <c r="CZ99" s="57"/>
      <c r="DA99" s="57"/>
      <c r="DB99" s="57"/>
      <c r="DC99" s="57"/>
      <c r="DD99" s="57"/>
      <c r="DE99" s="57"/>
      <c r="DF99" s="57"/>
      <c r="DG99" s="57"/>
      <c r="DH99" s="57"/>
      <c r="DI99" s="57"/>
      <c r="DJ99" s="57"/>
      <c r="DK99" s="57"/>
      <c r="DL99" s="57"/>
      <c r="DM99" s="57"/>
      <c r="DN99" s="57"/>
      <c r="DO99" s="57"/>
      <c r="DP99" s="57"/>
      <c r="DQ99" s="57"/>
      <c r="DR99" s="57"/>
      <c r="DS99" s="57"/>
      <c r="DT99" s="57"/>
      <c r="DU99" s="57"/>
      <c r="DV99" s="57"/>
      <c r="DW99" s="57"/>
      <c r="DX99" s="57"/>
      <c r="DY99" s="57"/>
      <c r="DZ99" s="57"/>
      <c r="EA99" s="57"/>
      <c r="EB99" s="57"/>
      <c r="EC99" s="57"/>
      <c r="ED99" s="57"/>
      <c r="EE99" s="57"/>
      <c r="EF99" s="57"/>
      <c r="EG99" s="57"/>
      <c r="EH99" s="57"/>
      <c r="EI99" s="57"/>
      <c r="EJ99" s="57"/>
      <c r="EK99" s="57"/>
      <c r="EL99" s="57"/>
      <c r="EM99" s="57"/>
      <c r="EN99" s="57"/>
      <c r="EO99" s="57"/>
      <c r="EP99" s="57"/>
      <c r="EQ99" s="57"/>
      <c r="ER99" s="57"/>
      <c r="ES99" s="57"/>
      <c r="ET99" s="57"/>
      <c r="EU99" s="57"/>
      <c r="EV99" s="57"/>
      <c r="EW99" s="57"/>
      <c r="EX99" s="57"/>
      <c r="EY99" s="57"/>
      <c r="EZ99" s="57"/>
      <c r="FA99" s="57"/>
      <c r="FB99" s="57"/>
      <c r="FC99" s="63"/>
      <c r="FD99" s="63"/>
      <c r="FE99" s="63"/>
      <c r="FF99" s="63"/>
      <c r="FG99" s="63"/>
      <c r="FH99" s="60"/>
      <c r="FI99" s="60"/>
      <c r="FJ99" s="60"/>
      <c r="FK99" s="60"/>
      <c r="FL99" s="60"/>
      <c r="FM99" s="60"/>
      <c r="FN99" s="60"/>
      <c r="FO99" s="60"/>
      <c r="FP99" s="60"/>
      <c r="FQ99" s="60"/>
      <c r="FR99" s="60"/>
      <c r="FS99" s="60"/>
      <c r="FT99" s="60"/>
      <c r="FU99" s="60"/>
      <c r="FV99" s="60"/>
      <c r="FW99" s="72"/>
      <c r="FX99" s="72"/>
      <c r="FY99" s="72"/>
      <c r="FZ99" s="72"/>
      <c r="GA99" s="72"/>
      <c r="GB99" s="72"/>
      <c r="GC99" s="72"/>
      <c r="GD99" s="72"/>
      <c r="GE99" s="72"/>
      <c r="GF99" s="72"/>
      <c r="GG99" s="72"/>
      <c r="GH99" s="72"/>
      <c r="GI99" s="72"/>
      <c r="GJ99" s="72"/>
      <c r="GK99" s="72"/>
      <c r="GL99" s="60"/>
      <c r="GM99" s="60"/>
      <c r="GN99" s="60"/>
      <c r="GO99" s="60"/>
      <c r="GP99" s="60"/>
      <c r="GQ99" s="60"/>
      <c r="GR99" s="60"/>
      <c r="GS99" s="60"/>
      <c r="GT99" s="60"/>
      <c r="GU99" s="60"/>
      <c r="GV99" s="60"/>
      <c r="GW99" s="60"/>
      <c r="GX99" s="60"/>
      <c r="GY99" s="60"/>
      <c r="GZ99" s="60"/>
      <c r="HA99" s="60"/>
      <c r="HB99" s="60"/>
      <c r="HC99" s="60"/>
      <c r="HD99" s="60"/>
      <c r="HE99" s="60"/>
      <c r="HF99" s="43"/>
      <c r="HG99" s="43"/>
      <c r="HH99" s="43"/>
      <c r="HI99" s="43"/>
      <c r="HJ99" s="43"/>
      <c r="HK99" s="43"/>
      <c r="HL99" s="43"/>
      <c r="HM99" s="43"/>
      <c r="HN99" s="43"/>
      <c r="HO99" s="43"/>
      <c r="HP99" s="43"/>
      <c r="HQ99" s="43"/>
      <c r="HR99" s="43"/>
      <c r="HS99" s="43"/>
      <c r="HT99" s="43"/>
      <c r="HU99" s="65"/>
      <c r="HV99" s="65"/>
      <c r="HW99" s="57"/>
      <c r="HX99" s="57"/>
      <c r="HY99" s="65"/>
      <c r="HZ99" s="65"/>
      <c r="IA99" s="57"/>
      <c r="IB99" s="57"/>
    </row>
    <row r="100" spans="1:236" x14ac:dyDescent="0.25">
      <c r="A100" s="41"/>
      <c r="C100" s="57"/>
      <c r="D100" s="57"/>
      <c r="E100" s="57"/>
      <c r="F100" s="57"/>
      <c r="G100" s="57"/>
      <c r="H100" s="71"/>
      <c r="I100" s="71"/>
      <c r="J100" s="71"/>
      <c r="K100" s="71"/>
      <c r="L100" s="71"/>
      <c r="M100" s="71"/>
      <c r="N100" s="71"/>
      <c r="O100" s="71"/>
      <c r="P100" s="71"/>
      <c r="Q100" s="71"/>
      <c r="R100" s="71"/>
      <c r="S100" s="71"/>
      <c r="T100" s="71"/>
      <c r="U100" s="71"/>
      <c r="V100" s="71"/>
      <c r="W100" s="71"/>
      <c r="X100" s="71"/>
      <c r="Y100" s="59"/>
      <c r="Z100" s="59"/>
      <c r="AA100" s="59"/>
      <c r="AB100" s="59"/>
      <c r="AC100" s="59"/>
      <c r="AD100" s="59"/>
      <c r="AE100" s="59"/>
      <c r="AF100" s="59"/>
      <c r="AG100" s="59"/>
      <c r="AH100" s="59"/>
      <c r="AI100" s="59"/>
      <c r="AJ100" s="59"/>
      <c r="AK100" s="59"/>
      <c r="AL100" s="59"/>
      <c r="AM100" s="59"/>
      <c r="AN100" s="59"/>
      <c r="AO100" s="59"/>
      <c r="AP100" s="59"/>
      <c r="AQ100" s="59"/>
      <c r="AR100" s="59"/>
      <c r="AS100" s="59"/>
      <c r="AT100" s="59"/>
      <c r="AU100" s="59"/>
      <c r="AV100" s="59"/>
      <c r="AW100" s="59"/>
      <c r="AX100" s="59"/>
      <c r="AY100" s="59"/>
      <c r="AZ100" s="59"/>
      <c r="BA100" s="59"/>
      <c r="BB100" s="59"/>
      <c r="BC100" s="57"/>
      <c r="BD100" s="57"/>
      <c r="BE100" s="57"/>
      <c r="BF100" s="57"/>
      <c r="BG100" s="57"/>
      <c r="BH100" s="57"/>
      <c r="BI100" s="57"/>
      <c r="BJ100" s="57"/>
      <c r="BK100" s="57"/>
      <c r="BL100" s="57"/>
      <c r="BM100" s="57"/>
      <c r="BN100" s="57"/>
      <c r="BO100" s="57"/>
      <c r="BP100" s="57"/>
      <c r="BQ100" s="57"/>
      <c r="BR100" s="57"/>
      <c r="BS100" s="57"/>
      <c r="BT100" s="57"/>
      <c r="BU100" s="57"/>
      <c r="BV100" s="57"/>
      <c r="BW100" s="57"/>
      <c r="BX100" s="57"/>
      <c r="BY100" s="57"/>
      <c r="BZ100" s="57"/>
      <c r="CA100" s="57"/>
      <c r="CB100" s="57"/>
      <c r="CC100" s="57"/>
      <c r="CD100" s="57"/>
      <c r="CE100" s="57"/>
      <c r="CF100" s="57"/>
      <c r="CG100" s="57"/>
      <c r="CH100" s="57"/>
      <c r="CI100" s="57"/>
      <c r="CJ100" s="57"/>
      <c r="CK100" s="57"/>
      <c r="CL100" s="57"/>
      <c r="CM100" s="57"/>
      <c r="CN100" s="57"/>
      <c r="CO100" s="57"/>
      <c r="CP100" s="57"/>
      <c r="CQ100" s="57"/>
      <c r="CR100" s="57"/>
      <c r="CS100" s="57"/>
      <c r="CT100" s="57"/>
      <c r="CU100" s="57"/>
      <c r="CV100" s="57"/>
      <c r="CW100" s="57"/>
      <c r="CX100" s="57"/>
      <c r="CY100" s="57"/>
      <c r="CZ100" s="57"/>
      <c r="DA100" s="57"/>
      <c r="DB100" s="57"/>
      <c r="DC100" s="57"/>
      <c r="DD100" s="57"/>
      <c r="DE100" s="57"/>
      <c r="DF100" s="57"/>
      <c r="DG100" s="57"/>
      <c r="DH100" s="57"/>
      <c r="DI100" s="57"/>
      <c r="DJ100" s="57"/>
      <c r="DK100" s="57"/>
      <c r="DL100" s="57"/>
      <c r="DM100" s="57"/>
      <c r="DN100" s="57"/>
      <c r="DO100" s="57"/>
      <c r="DP100" s="57"/>
      <c r="DQ100" s="57"/>
      <c r="DR100" s="57"/>
      <c r="DS100" s="57"/>
      <c r="DT100" s="57"/>
      <c r="DU100" s="57"/>
      <c r="DV100" s="57"/>
      <c r="DW100" s="57"/>
      <c r="DX100" s="57"/>
      <c r="DY100" s="57"/>
      <c r="DZ100" s="57"/>
      <c r="EA100" s="57"/>
      <c r="EB100" s="57"/>
      <c r="EC100" s="57"/>
      <c r="ED100" s="57"/>
      <c r="EE100" s="57"/>
      <c r="EF100" s="57"/>
      <c r="EG100" s="57"/>
      <c r="EH100" s="57"/>
      <c r="EI100" s="57"/>
      <c r="EJ100" s="57"/>
      <c r="EK100" s="57"/>
      <c r="EL100" s="57"/>
      <c r="EM100" s="57"/>
      <c r="EN100" s="57"/>
      <c r="EO100" s="57"/>
      <c r="EP100" s="57"/>
      <c r="EQ100" s="57"/>
      <c r="ER100" s="57"/>
      <c r="ES100" s="57"/>
      <c r="ET100" s="57"/>
      <c r="EU100" s="57"/>
      <c r="EV100" s="57"/>
      <c r="EW100" s="57"/>
      <c r="EX100" s="57"/>
      <c r="EY100" s="57"/>
      <c r="EZ100" s="57"/>
      <c r="FA100" s="57"/>
      <c r="FB100" s="57"/>
      <c r="FC100" s="63"/>
      <c r="FD100" s="63"/>
      <c r="FE100" s="63"/>
      <c r="FF100" s="63"/>
      <c r="FG100" s="63"/>
      <c r="FH100" s="60"/>
      <c r="FI100" s="60"/>
      <c r="FJ100" s="60"/>
      <c r="FK100" s="60"/>
      <c r="FL100" s="60"/>
      <c r="FM100" s="60"/>
      <c r="FN100" s="60"/>
      <c r="FO100" s="60"/>
      <c r="FP100" s="60"/>
      <c r="FQ100" s="60"/>
      <c r="FR100" s="60"/>
      <c r="FS100" s="60"/>
      <c r="FT100" s="60"/>
      <c r="FU100" s="60"/>
      <c r="FV100" s="60"/>
      <c r="FW100" s="72"/>
      <c r="FX100" s="72"/>
      <c r="FY100" s="72"/>
      <c r="FZ100" s="72"/>
      <c r="GA100" s="72"/>
      <c r="GB100" s="72"/>
      <c r="GC100" s="72"/>
      <c r="GD100" s="72"/>
      <c r="GE100" s="72"/>
      <c r="GF100" s="72"/>
      <c r="GG100" s="72"/>
      <c r="GH100" s="72"/>
      <c r="GI100" s="72"/>
      <c r="GJ100" s="72"/>
      <c r="GK100" s="72"/>
      <c r="GL100" s="60"/>
      <c r="GM100" s="60"/>
      <c r="GN100" s="60"/>
      <c r="GO100" s="60"/>
      <c r="GP100" s="60"/>
      <c r="GQ100" s="60"/>
      <c r="GR100" s="60"/>
      <c r="GS100" s="60"/>
      <c r="GT100" s="60"/>
      <c r="GU100" s="60"/>
      <c r="GV100" s="60"/>
      <c r="GW100" s="60"/>
      <c r="GX100" s="60"/>
      <c r="GY100" s="60"/>
      <c r="GZ100" s="60"/>
      <c r="HA100" s="60"/>
      <c r="HB100" s="60"/>
      <c r="HC100" s="60"/>
      <c r="HD100" s="60"/>
      <c r="HE100" s="60"/>
      <c r="HF100" s="43"/>
      <c r="HG100" s="43"/>
      <c r="HH100" s="43"/>
      <c r="HI100" s="43"/>
      <c r="HJ100" s="43"/>
      <c r="HK100" s="43"/>
      <c r="HL100" s="43"/>
      <c r="HM100" s="43"/>
      <c r="HN100" s="43"/>
      <c r="HO100" s="43"/>
      <c r="HP100" s="43"/>
      <c r="HQ100" s="43"/>
      <c r="HR100" s="43"/>
      <c r="HS100" s="43"/>
      <c r="HT100" s="43"/>
      <c r="HU100" s="65"/>
      <c r="HV100" s="65"/>
      <c r="HW100" s="57"/>
      <c r="HX100" s="57"/>
      <c r="HY100" s="65"/>
      <c r="HZ100" s="65"/>
      <c r="IA100" s="57"/>
      <c r="IB100" s="57"/>
    </row>
    <row r="101" spans="1:236" x14ac:dyDescent="0.25">
      <c r="A101" s="41"/>
      <c r="C101" s="57"/>
      <c r="D101" s="57"/>
      <c r="E101" s="57"/>
      <c r="F101" s="57"/>
      <c r="G101" s="57"/>
      <c r="H101" s="71"/>
      <c r="I101" s="71"/>
      <c r="J101" s="71"/>
      <c r="K101" s="71"/>
      <c r="L101" s="71"/>
      <c r="M101" s="71"/>
      <c r="N101" s="71"/>
      <c r="O101" s="71"/>
      <c r="P101" s="71"/>
      <c r="Q101" s="71"/>
      <c r="R101" s="71"/>
      <c r="S101" s="71"/>
      <c r="T101" s="71"/>
      <c r="U101" s="71"/>
      <c r="V101" s="71"/>
      <c r="W101" s="71"/>
      <c r="X101" s="71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  <c r="AP101" s="59"/>
      <c r="AQ101" s="59"/>
      <c r="AR101" s="59"/>
      <c r="AS101" s="59"/>
      <c r="AT101" s="59"/>
      <c r="AU101" s="59"/>
      <c r="AV101" s="59"/>
      <c r="AW101" s="59"/>
      <c r="AX101" s="59"/>
      <c r="AY101" s="59"/>
      <c r="AZ101" s="59"/>
      <c r="BA101" s="59"/>
      <c r="BB101" s="59"/>
      <c r="BC101" s="57"/>
      <c r="BD101" s="57"/>
      <c r="BE101" s="57"/>
      <c r="BF101" s="57"/>
      <c r="BG101" s="57"/>
      <c r="BH101" s="57"/>
      <c r="BI101" s="57"/>
      <c r="BJ101" s="57"/>
      <c r="BK101" s="57"/>
      <c r="BL101" s="57"/>
      <c r="BM101" s="57"/>
      <c r="BN101" s="57"/>
      <c r="BO101" s="57"/>
      <c r="BP101" s="57"/>
      <c r="BQ101" s="57"/>
      <c r="BR101" s="57"/>
      <c r="BS101" s="57"/>
      <c r="BT101" s="57"/>
      <c r="BU101" s="57"/>
      <c r="BV101" s="57"/>
      <c r="BW101" s="57"/>
      <c r="BX101" s="57"/>
      <c r="BY101" s="57"/>
      <c r="BZ101" s="57"/>
      <c r="CA101" s="57"/>
      <c r="CB101" s="57"/>
      <c r="CC101" s="57"/>
      <c r="CD101" s="57"/>
      <c r="CE101" s="57"/>
      <c r="CF101" s="57"/>
      <c r="CG101" s="57"/>
      <c r="CH101" s="57"/>
      <c r="CI101" s="57"/>
      <c r="CJ101" s="57"/>
      <c r="CK101" s="57"/>
      <c r="CL101" s="57"/>
      <c r="CM101" s="57"/>
      <c r="CN101" s="57"/>
      <c r="CO101" s="57"/>
      <c r="CP101" s="57"/>
      <c r="CQ101" s="57"/>
      <c r="CR101" s="57"/>
      <c r="CS101" s="57"/>
      <c r="CT101" s="57"/>
      <c r="CU101" s="57"/>
      <c r="CV101" s="57"/>
      <c r="CW101" s="57"/>
      <c r="CX101" s="57"/>
      <c r="CY101" s="57"/>
      <c r="CZ101" s="57"/>
      <c r="DA101" s="57"/>
      <c r="DB101" s="57"/>
      <c r="DC101" s="57"/>
      <c r="DD101" s="57"/>
      <c r="DE101" s="57"/>
      <c r="DF101" s="57"/>
      <c r="DG101" s="57"/>
      <c r="DH101" s="57"/>
      <c r="DI101" s="57"/>
      <c r="DJ101" s="57"/>
      <c r="DK101" s="57"/>
      <c r="DL101" s="57"/>
      <c r="DM101" s="57"/>
      <c r="DN101" s="57"/>
      <c r="DO101" s="57"/>
      <c r="DP101" s="57"/>
      <c r="DQ101" s="57"/>
      <c r="DR101" s="57"/>
      <c r="DS101" s="57"/>
      <c r="DT101" s="57"/>
      <c r="DU101" s="57"/>
      <c r="DV101" s="57"/>
      <c r="DW101" s="57"/>
      <c r="DX101" s="57"/>
      <c r="DY101" s="57"/>
      <c r="DZ101" s="57"/>
      <c r="EA101" s="57"/>
      <c r="EB101" s="57"/>
      <c r="EC101" s="57"/>
      <c r="ED101" s="57"/>
      <c r="EE101" s="57"/>
      <c r="EF101" s="57"/>
      <c r="EG101" s="57"/>
      <c r="EH101" s="57"/>
      <c r="EI101" s="57"/>
      <c r="EJ101" s="57"/>
      <c r="EK101" s="57"/>
      <c r="EL101" s="57"/>
      <c r="EM101" s="57"/>
      <c r="EN101" s="57"/>
      <c r="EO101" s="57"/>
      <c r="EP101" s="57"/>
      <c r="EQ101" s="57"/>
      <c r="ER101" s="57"/>
      <c r="ES101" s="57"/>
      <c r="ET101" s="57"/>
      <c r="EU101" s="57"/>
      <c r="EV101" s="57"/>
      <c r="EW101" s="57"/>
      <c r="EX101" s="57"/>
      <c r="EY101" s="57"/>
      <c r="EZ101" s="57"/>
      <c r="FA101" s="57"/>
      <c r="FB101" s="57"/>
      <c r="FC101" s="63"/>
      <c r="FD101" s="63"/>
      <c r="FE101" s="63"/>
      <c r="FF101" s="63"/>
      <c r="FG101" s="63"/>
      <c r="FH101" s="60"/>
      <c r="FI101" s="60"/>
      <c r="FJ101" s="60"/>
      <c r="FK101" s="60"/>
      <c r="FL101" s="60"/>
      <c r="FM101" s="60"/>
      <c r="FN101" s="60"/>
      <c r="FO101" s="60"/>
      <c r="FP101" s="60"/>
      <c r="FQ101" s="60"/>
      <c r="FR101" s="60"/>
      <c r="FS101" s="60"/>
      <c r="FT101" s="60"/>
      <c r="FU101" s="60"/>
      <c r="FV101" s="60"/>
      <c r="FW101" s="72"/>
      <c r="FX101" s="72"/>
      <c r="FY101" s="72"/>
      <c r="FZ101" s="72"/>
      <c r="GA101" s="72"/>
      <c r="GB101" s="72"/>
      <c r="GC101" s="72"/>
      <c r="GD101" s="72"/>
      <c r="GE101" s="72"/>
      <c r="GF101" s="72"/>
      <c r="GG101" s="72"/>
      <c r="GH101" s="72"/>
      <c r="GI101" s="72"/>
      <c r="GJ101" s="72"/>
      <c r="GK101" s="72"/>
      <c r="GL101" s="60"/>
      <c r="GM101" s="60"/>
      <c r="GN101" s="60"/>
      <c r="GO101" s="60"/>
      <c r="GP101" s="60"/>
      <c r="GQ101" s="60"/>
      <c r="GR101" s="60"/>
      <c r="GS101" s="60"/>
      <c r="GT101" s="60"/>
      <c r="GU101" s="60"/>
      <c r="GV101" s="60"/>
      <c r="GW101" s="60"/>
      <c r="GX101" s="60"/>
      <c r="GY101" s="60"/>
      <c r="GZ101" s="60"/>
      <c r="HA101" s="60"/>
      <c r="HB101" s="60"/>
      <c r="HC101" s="60"/>
      <c r="HD101" s="60"/>
      <c r="HE101" s="60"/>
      <c r="HF101" s="43"/>
      <c r="HG101" s="43"/>
      <c r="HH101" s="43"/>
      <c r="HI101" s="43"/>
      <c r="HJ101" s="43"/>
      <c r="HK101" s="43"/>
      <c r="HL101" s="43"/>
      <c r="HM101" s="43"/>
      <c r="HN101" s="43"/>
      <c r="HO101" s="43"/>
      <c r="HP101" s="43"/>
      <c r="HQ101" s="43"/>
      <c r="HR101" s="43"/>
      <c r="HS101" s="43"/>
      <c r="HT101" s="43"/>
      <c r="HU101" s="65"/>
      <c r="HV101" s="65"/>
      <c r="HW101" s="57"/>
      <c r="HX101" s="57"/>
      <c r="HY101" s="65"/>
      <c r="HZ101" s="65"/>
      <c r="IA101" s="57"/>
      <c r="IB101" s="57"/>
    </row>
    <row r="102" spans="1:236" x14ac:dyDescent="0.25">
      <c r="A102" s="41"/>
      <c r="C102" s="57"/>
      <c r="D102" s="57"/>
      <c r="E102" s="57"/>
      <c r="F102" s="57"/>
      <c r="G102" s="57"/>
      <c r="H102" s="71"/>
      <c r="I102" s="71"/>
      <c r="J102" s="71"/>
      <c r="K102" s="71"/>
      <c r="L102" s="71"/>
      <c r="M102" s="71"/>
      <c r="N102" s="71"/>
      <c r="O102" s="71"/>
      <c r="P102" s="71"/>
      <c r="Q102" s="71"/>
      <c r="R102" s="71"/>
      <c r="S102" s="71"/>
      <c r="T102" s="71"/>
      <c r="U102" s="71"/>
      <c r="V102" s="71"/>
      <c r="W102" s="71"/>
      <c r="X102" s="71"/>
      <c r="Y102" s="59"/>
      <c r="Z102" s="59"/>
      <c r="AA102" s="59"/>
      <c r="AB102" s="59"/>
      <c r="AC102" s="59"/>
      <c r="AD102" s="59"/>
      <c r="AE102" s="59"/>
      <c r="AF102" s="59"/>
      <c r="AG102" s="59"/>
      <c r="AH102" s="59"/>
      <c r="AI102" s="59"/>
      <c r="AJ102" s="59"/>
      <c r="AK102" s="59"/>
      <c r="AL102" s="59"/>
      <c r="AM102" s="59"/>
      <c r="AN102" s="59"/>
      <c r="AO102" s="59"/>
      <c r="AP102" s="59"/>
      <c r="AQ102" s="59"/>
      <c r="AR102" s="59"/>
      <c r="AS102" s="59"/>
      <c r="AT102" s="59"/>
      <c r="AU102" s="59"/>
      <c r="AV102" s="59"/>
      <c r="AW102" s="59"/>
      <c r="AX102" s="59"/>
      <c r="AY102" s="59"/>
      <c r="AZ102" s="59"/>
      <c r="BA102" s="59"/>
      <c r="BB102" s="59"/>
      <c r="BC102" s="57"/>
      <c r="BD102" s="57"/>
      <c r="BE102" s="57"/>
      <c r="BF102" s="57"/>
      <c r="BG102" s="57"/>
      <c r="BH102" s="57"/>
      <c r="BI102" s="57"/>
      <c r="BJ102" s="57"/>
      <c r="BK102" s="57"/>
      <c r="BL102" s="57"/>
      <c r="BM102" s="57"/>
      <c r="BN102" s="57"/>
      <c r="BO102" s="57"/>
      <c r="BP102" s="57"/>
      <c r="BQ102" s="57"/>
      <c r="BR102" s="57"/>
      <c r="BS102" s="57"/>
      <c r="BT102" s="57"/>
      <c r="BU102" s="57"/>
      <c r="BV102" s="57"/>
      <c r="BW102" s="57"/>
      <c r="BX102" s="57"/>
      <c r="BY102" s="57"/>
      <c r="BZ102" s="57"/>
      <c r="CA102" s="57"/>
      <c r="CB102" s="57"/>
      <c r="CC102" s="57"/>
      <c r="CD102" s="57"/>
      <c r="CE102" s="57"/>
      <c r="CF102" s="57"/>
      <c r="CG102" s="57"/>
      <c r="CH102" s="57"/>
      <c r="CI102" s="57"/>
      <c r="CJ102" s="57"/>
      <c r="CK102" s="57"/>
      <c r="CL102" s="57"/>
      <c r="CM102" s="57"/>
      <c r="CN102" s="57"/>
      <c r="CO102" s="57"/>
      <c r="CP102" s="57"/>
      <c r="CQ102" s="57"/>
      <c r="CR102" s="57"/>
      <c r="CS102" s="57"/>
      <c r="CT102" s="57"/>
      <c r="CU102" s="57"/>
      <c r="CV102" s="57"/>
      <c r="CW102" s="57"/>
      <c r="CX102" s="57"/>
      <c r="CY102" s="57"/>
      <c r="CZ102" s="57"/>
      <c r="DA102" s="57"/>
      <c r="DB102" s="57"/>
      <c r="DC102" s="57"/>
      <c r="DD102" s="57"/>
      <c r="DE102" s="57"/>
      <c r="DF102" s="57"/>
      <c r="DG102" s="57"/>
      <c r="DH102" s="57"/>
      <c r="DI102" s="57"/>
      <c r="DJ102" s="57"/>
      <c r="DK102" s="57"/>
      <c r="DL102" s="57"/>
      <c r="DM102" s="57"/>
      <c r="DN102" s="57"/>
      <c r="DO102" s="57"/>
      <c r="DP102" s="57"/>
      <c r="DQ102" s="57"/>
      <c r="DR102" s="57"/>
      <c r="DS102" s="57"/>
      <c r="DT102" s="57"/>
      <c r="DU102" s="57"/>
      <c r="DV102" s="57"/>
      <c r="DW102" s="57"/>
      <c r="DX102" s="57"/>
      <c r="DY102" s="57"/>
      <c r="DZ102" s="57"/>
      <c r="EA102" s="57"/>
      <c r="EB102" s="57"/>
      <c r="EC102" s="57"/>
      <c r="ED102" s="57"/>
      <c r="EE102" s="57"/>
      <c r="EF102" s="57"/>
      <c r="EG102" s="57"/>
      <c r="EH102" s="57"/>
      <c r="EI102" s="57"/>
      <c r="EJ102" s="57"/>
      <c r="EK102" s="57"/>
      <c r="EL102" s="57"/>
      <c r="EM102" s="57"/>
      <c r="EN102" s="57"/>
      <c r="EO102" s="57"/>
      <c r="EP102" s="57"/>
      <c r="EQ102" s="57"/>
      <c r="ER102" s="57"/>
      <c r="ES102" s="57"/>
      <c r="ET102" s="57"/>
      <c r="EU102" s="57"/>
      <c r="EV102" s="57"/>
      <c r="EW102" s="57"/>
      <c r="EX102" s="57"/>
      <c r="EY102" s="57"/>
      <c r="EZ102" s="57"/>
      <c r="FA102" s="57"/>
      <c r="FB102" s="57"/>
      <c r="FC102" s="63"/>
      <c r="FD102" s="63"/>
      <c r="FE102" s="63"/>
      <c r="FF102" s="63"/>
      <c r="FG102" s="63"/>
      <c r="FH102" s="60"/>
      <c r="FI102" s="60"/>
      <c r="FJ102" s="60"/>
      <c r="FK102" s="60"/>
      <c r="FL102" s="60"/>
      <c r="FM102" s="60"/>
      <c r="FN102" s="60"/>
      <c r="FO102" s="60"/>
      <c r="FP102" s="60"/>
      <c r="FQ102" s="60"/>
      <c r="FR102" s="60"/>
      <c r="FS102" s="60"/>
      <c r="FT102" s="60"/>
      <c r="FU102" s="60"/>
      <c r="FV102" s="60"/>
      <c r="FW102" s="72"/>
      <c r="FX102" s="72"/>
      <c r="FY102" s="72"/>
      <c r="FZ102" s="72"/>
      <c r="GA102" s="72"/>
      <c r="GB102" s="72"/>
      <c r="GC102" s="72"/>
      <c r="GD102" s="72"/>
      <c r="GE102" s="72"/>
      <c r="GF102" s="72"/>
      <c r="GG102" s="72"/>
      <c r="GH102" s="72"/>
      <c r="GI102" s="72"/>
      <c r="GJ102" s="72"/>
      <c r="GK102" s="72"/>
      <c r="GL102" s="60"/>
      <c r="GM102" s="60"/>
      <c r="GN102" s="60"/>
      <c r="GO102" s="60"/>
      <c r="GP102" s="60"/>
      <c r="GQ102" s="60"/>
      <c r="GR102" s="60"/>
      <c r="GS102" s="60"/>
      <c r="GT102" s="60"/>
      <c r="GU102" s="60"/>
      <c r="GV102" s="60"/>
      <c r="GW102" s="60"/>
      <c r="GX102" s="60"/>
      <c r="GY102" s="60"/>
      <c r="GZ102" s="60"/>
      <c r="HA102" s="60"/>
      <c r="HB102" s="60"/>
      <c r="HC102" s="60"/>
      <c r="HD102" s="60"/>
      <c r="HE102" s="60"/>
      <c r="HF102" s="43"/>
      <c r="HG102" s="43"/>
      <c r="HH102" s="43"/>
      <c r="HI102" s="43"/>
      <c r="HJ102" s="43"/>
      <c r="HK102" s="43"/>
      <c r="HL102" s="43"/>
      <c r="HM102" s="43"/>
      <c r="HN102" s="43"/>
      <c r="HO102" s="43"/>
      <c r="HP102" s="43"/>
      <c r="HQ102" s="43"/>
      <c r="HR102" s="43"/>
      <c r="HS102" s="43"/>
      <c r="HT102" s="43"/>
      <c r="HU102" s="65"/>
      <c r="HV102" s="65"/>
      <c r="HW102" s="57"/>
      <c r="HX102" s="57"/>
      <c r="HY102" s="65"/>
      <c r="HZ102" s="65"/>
      <c r="IA102" s="57"/>
      <c r="IB102" s="57"/>
    </row>
    <row r="103" spans="1:236" x14ac:dyDescent="0.25">
      <c r="A103" s="41"/>
      <c r="C103" s="57"/>
      <c r="D103" s="57"/>
      <c r="E103" s="57"/>
      <c r="F103" s="57"/>
      <c r="G103" s="57"/>
      <c r="H103" s="71"/>
      <c r="I103" s="71"/>
      <c r="J103" s="71"/>
      <c r="K103" s="71"/>
      <c r="L103" s="71"/>
      <c r="M103" s="71"/>
      <c r="N103" s="71"/>
      <c r="O103" s="71"/>
      <c r="P103" s="71"/>
      <c r="Q103" s="71"/>
      <c r="R103" s="71"/>
      <c r="S103" s="71"/>
      <c r="T103" s="71"/>
      <c r="U103" s="71"/>
      <c r="V103" s="71"/>
      <c r="W103" s="71"/>
      <c r="X103" s="71"/>
      <c r="Y103" s="59"/>
      <c r="Z103" s="59"/>
      <c r="AA103" s="59"/>
      <c r="AB103" s="59"/>
      <c r="AC103" s="59"/>
      <c r="AD103" s="59"/>
      <c r="AE103" s="59"/>
      <c r="AF103" s="59"/>
      <c r="AG103" s="59"/>
      <c r="AH103" s="59"/>
      <c r="AI103" s="59"/>
      <c r="AJ103" s="59"/>
      <c r="AK103" s="59"/>
      <c r="AL103" s="59"/>
      <c r="AM103" s="59"/>
      <c r="AN103" s="59"/>
      <c r="AO103" s="59"/>
      <c r="AP103" s="59"/>
      <c r="AQ103" s="59"/>
      <c r="AR103" s="59"/>
      <c r="AS103" s="59"/>
      <c r="AT103" s="59"/>
      <c r="AU103" s="59"/>
      <c r="AV103" s="59"/>
      <c r="AW103" s="59"/>
      <c r="AX103" s="59"/>
      <c r="AY103" s="59"/>
      <c r="AZ103" s="59"/>
      <c r="BA103" s="59"/>
      <c r="BB103" s="59"/>
      <c r="BC103" s="57"/>
      <c r="BD103" s="57"/>
      <c r="BE103" s="57"/>
      <c r="BF103" s="57"/>
      <c r="BG103" s="57"/>
      <c r="BH103" s="57"/>
      <c r="BI103" s="57"/>
      <c r="BJ103" s="57"/>
      <c r="BK103" s="57"/>
      <c r="BL103" s="57"/>
      <c r="BM103" s="57"/>
      <c r="BN103" s="57"/>
      <c r="BO103" s="57"/>
      <c r="BP103" s="57"/>
      <c r="BQ103" s="57"/>
      <c r="BR103" s="57"/>
      <c r="BS103" s="57"/>
      <c r="BT103" s="57"/>
      <c r="BU103" s="57"/>
      <c r="BV103" s="57"/>
      <c r="BW103" s="57"/>
      <c r="BX103" s="57"/>
      <c r="BY103" s="57"/>
      <c r="BZ103" s="57"/>
      <c r="CA103" s="57"/>
      <c r="CB103" s="57"/>
      <c r="CC103" s="57"/>
      <c r="CD103" s="57"/>
      <c r="CE103" s="57"/>
      <c r="CF103" s="57"/>
      <c r="CG103" s="57"/>
      <c r="CH103" s="57"/>
      <c r="CI103" s="57"/>
      <c r="CJ103" s="57"/>
      <c r="CK103" s="57"/>
      <c r="CL103" s="57"/>
      <c r="CM103" s="57"/>
      <c r="CN103" s="57"/>
      <c r="CO103" s="57"/>
      <c r="CP103" s="57"/>
      <c r="CQ103" s="57"/>
      <c r="CR103" s="57"/>
      <c r="CS103" s="57"/>
      <c r="CT103" s="57"/>
      <c r="CU103" s="57"/>
      <c r="CV103" s="57"/>
      <c r="CW103" s="57"/>
      <c r="CX103" s="57"/>
      <c r="CY103" s="57"/>
      <c r="CZ103" s="57"/>
      <c r="DA103" s="57"/>
      <c r="DB103" s="57"/>
      <c r="DC103" s="57"/>
      <c r="DD103" s="57"/>
      <c r="DE103" s="57"/>
      <c r="DF103" s="57"/>
      <c r="DG103" s="57"/>
      <c r="DH103" s="57"/>
      <c r="DI103" s="57"/>
      <c r="DJ103" s="57"/>
      <c r="DK103" s="57"/>
      <c r="DL103" s="57"/>
      <c r="DM103" s="57"/>
      <c r="DN103" s="57"/>
      <c r="DO103" s="57"/>
      <c r="DP103" s="57"/>
      <c r="DQ103" s="57"/>
      <c r="DR103" s="57"/>
      <c r="DS103" s="57"/>
      <c r="DT103" s="57"/>
      <c r="DU103" s="57"/>
      <c r="DV103" s="57"/>
      <c r="DW103" s="57"/>
      <c r="DX103" s="57"/>
      <c r="DY103" s="57"/>
      <c r="DZ103" s="57"/>
      <c r="EA103" s="57"/>
      <c r="EB103" s="57"/>
      <c r="EC103" s="57"/>
      <c r="ED103" s="57"/>
      <c r="EE103" s="57"/>
      <c r="EF103" s="57"/>
      <c r="EG103" s="57"/>
      <c r="EH103" s="57"/>
      <c r="EI103" s="57"/>
      <c r="EJ103" s="57"/>
      <c r="EK103" s="57"/>
      <c r="EL103" s="57"/>
      <c r="EM103" s="57"/>
      <c r="EN103" s="57"/>
      <c r="EO103" s="57"/>
      <c r="EP103" s="57"/>
      <c r="EQ103" s="57"/>
      <c r="ER103" s="57"/>
      <c r="ES103" s="57"/>
      <c r="ET103" s="57"/>
      <c r="EU103" s="57"/>
      <c r="EV103" s="57"/>
      <c r="EW103" s="57"/>
      <c r="EX103" s="57"/>
      <c r="EY103" s="57"/>
      <c r="EZ103" s="57"/>
      <c r="FA103" s="57"/>
      <c r="FB103" s="57"/>
      <c r="FC103" s="63"/>
      <c r="FD103" s="63"/>
      <c r="FE103" s="63"/>
      <c r="FF103" s="63"/>
      <c r="FG103" s="63"/>
      <c r="FH103" s="60"/>
      <c r="FI103" s="60"/>
      <c r="FJ103" s="60"/>
      <c r="FK103" s="60"/>
      <c r="FL103" s="60"/>
      <c r="FM103" s="60"/>
      <c r="FN103" s="60"/>
      <c r="FO103" s="60"/>
      <c r="FP103" s="60"/>
      <c r="FQ103" s="60"/>
      <c r="FR103" s="60"/>
      <c r="FS103" s="60"/>
      <c r="FT103" s="60"/>
      <c r="FU103" s="60"/>
      <c r="FV103" s="60"/>
      <c r="FW103" s="72"/>
      <c r="FX103" s="72"/>
      <c r="FY103" s="72"/>
      <c r="FZ103" s="72"/>
      <c r="GA103" s="72"/>
      <c r="GB103" s="72"/>
      <c r="GC103" s="72"/>
      <c r="GD103" s="72"/>
      <c r="GE103" s="72"/>
      <c r="GF103" s="72"/>
      <c r="GG103" s="72"/>
      <c r="GH103" s="72"/>
      <c r="GI103" s="72"/>
      <c r="GJ103" s="72"/>
      <c r="GK103" s="72"/>
      <c r="GL103" s="60"/>
      <c r="GM103" s="60"/>
      <c r="GN103" s="60"/>
      <c r="GO103" s="60"/>
      <c r="GP103" s="60"/>
      <c r="GQ103" s="60"/>
      <c r="GR103" s="60"/>
      <c r="GS103" s="60"/>
      <c r="GT103" s="60"/>
      <c r="GU103" s="60"/>
      <c r="GV103" s="60"/>
      <c r="GW103" s="60"/>
      <c r="GX103" s="60"/>
      <c r="GY103" s="60"/>
      <c r="GZ103" s="60"/>
      <c r="HA103" s="60"/>
      <c r="HB103" s="60"/>
      <c r="HC103" s="60"/>
      <c r="HD103" s="60"/>
      <c r="HE103" s="60"/>
      <c r="HF103" s="43"/>
      <c r="HG103" s="43"/>
      <c r="HH103" s="43"/>
      <c r="HI103" s="43"/>
      <c r="HJ103" s="43"/>
      <c r="HK103" s="43"/>
      <c r="HL103" s="43"/>
      <c r="HM103" s="43"/>
      <c r="HN103" s="43"/>
      <c r="HO103" s="43"/>
      <c r="HP103" s="43"/>
      <c r="HQ103" s="43"/>
      <c r="HR103" s="43"/>
      <c r="HS103" s="43"/>
      <c r="HT103" s="43"/>
      <c r="HU103" s="65"/>
      <c r="HV103" s="65"/>
      <c r="HW103" s="57"/>
      <c r="HX103" s="57"/>
      <c r="HY103" s="65"/>
      <c r="HZ103" s="65"/>
      <c r="IA103" s="57"/>
      <c r="IB103" s="57"/>
    </row>
    <row r="104" spans="1:236" x14ac:dyDescent="0.25">
      <c r="A104" s="41"/>
      <c r="C104" s="57"/>
      <c r="D104" s="57"/>
      <c r="E104" s="57"/>
      <c r="F104" s="57"/>
      <c r="G104" s="57"/>
      <c r="H104" s="71"/>
      <c r="I104" s="71"/>
      <c r="J104" s="71"/>
      <c r="K104" s="71"/>
      <c r="L104" s="71"/>
      <c r="M104" s="71"/>
      <c r="N104" s="71"/>
      <c r="O104" s="71"/>
      <c r="P104" s="71"/>
      <c r="Q104" s="71"/>
      <c r="R104" s="71"/>
      <c r="S104" s="71"/>
      <c r="T104" s="71"/>
      <c r="U104" s="71"/>
      <c r="V104" s="71"/>
      <c r="W104" s="71"/>
      <c r="X104" s="71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  <c r="AP104" s="59"/>
      <c r="AQ104" s="59"/>
      <c r="AR104" s="59"/>
      <c r="AS104" s="59"/>
      <c r="AT104" s="59"/>
      <c r="AU104" s="59"/>
      <c r="AV104" s="59"/>
      <c r="AW104" s="59"/>
      <c r="AX104" s="59"/>
      <c r="AY104" s="59"/>
      <c r="AZ104" s="59"/>
      <c r="BA104" s="59"/>
      <c r="BB104" s="59"/>
      <c r="BC104" s="57"/>
      <c r="BD104" s="57"/>
      <c r="BE104" s="57"/>
      <c r="BF104" s="57"/>
      <c r="BG104" s="57"/>
      <c r="BH104" s="57"/>
      <c r="BI104" s="57"/>
      <c r="BJ104" s="57"/>
      <c r="BK104" s="57"/>
      <c r="BL104" s="57"/>
      <c r="BM104" s="57"/>
      <c r="BN104" s="57"/>
      <c r="BO104" s="57"/>
      <c r="BP104" s="57"/>
      <c r="BQ104" s="57"/>
      <c r="BR104" s="57"/>
      <c r="BS104" s="57"/>
      <c r="BT104" s="57"/>
      <c r="BU104" s="57"/>
      <c r="BV104" s="57"/>
      <c r="BW104" s="57"/>
      <c r="BX104" s="57"/>
      <c r="BY104" s="57"/>
      <c r="BZ104" s="57"/>
      <c r="CA104" s="57"/>
      <c r="CB104" s="57"/>
      <c r="CC104" s="57"/>
      <c r="CD104" s="57"/>
      <c r="CE104" s="57"/>
      <c r="CF104" s="57"/>
      <c r="CG104" s="57"/>
      <c r="CH104" s="57"/>
      <c r="CI104" s="57"/>
      <c r="CJ104" s="57"/>
      <c r="CK104" s="57"/>
      <c r="CL104" s="57"/>
      <c r="CM104" s="57"/>
      <c r="CN104" s="57"/>
      <c r="CO104" s="57"/>
      <c r="CP104" s="57"/>
      <c r="CQ104" s="57"/>
      <c r="CR104" s="57"/>
      <c r="CS104" s="57"/>
      <c r="CT104" s="57"/>
      <c r="CU104" s="57"/>
      <c r="CV104" s="57"/>
      <c r="CW104" s="57"/>
      <c r="CX104" s="57"/>
      <c r="CY104" s="57"/>
      <c r="CZ104" s="57"/>
      <c r="DA104" s="57"/>
      <c r="DB104" s="57"/>
      <c r="DC104" s="57"/>
      <c r="DD104" s="57"/>
      <c r="DE104" s="57"/>
      <c r="DF104" s="57"/>
      <c r="DG104" s="57"/>
      <c r="DH104" s="57"/>
      <c r="DI104" s="57"/>
      <c r="DJ104" s="57"/>
      <c r="DK104" s="57"/>
      <c r="DL104" s="57"/>
      <c r="DM104" s="57"/>
      <c r="DN104" s="57"/>
      <c r="DO104" s="57"/>
      <c r="DP104" s="57"/>
      <c r="DQ104" s="57"/>
      <c r="DR104" s="57"/>
      <c r="DS104" s="57"/>
      <c r="DT104" s="57"/>
      <c r="DU104" s="57"/>
      <c r="DV104" s="57"/>
      <c r="DW104" s="57"/>
      <c r="DX104" s="57"/>
      <c r="DY104" s="57"/>
      <c r="DZ104" s="57"/>
      <c r="EA104" s="57"/>
      <c r="EB104" s="57"/>
      <c r="EC104" s="57"/>
      <c r="ED104" s="57"/>
      <c r="EE104" s="57"/>
      <c r="EF104" s="57"/>
      <c r="EG104" s="57"/>
      <c r="EH104" s="57"/>
      <c r="EI104" s="57"/>
      <c r="EJ104" s="57"/>
      <c r="EK104" s="57"/>
      <c r="EL104" s="57"/>
      <c r="EM104" s="57"/>
      <c r="EN104" s="57"/>
      <c r="EO104" s="57"/>
      <c r="EP104" s="57"/>
      <c r="EQ104" s="57"/>
      <c r="ER104" s="57"/>
      <c r="ES104" s="57"/>
      <c r="ET104" s="57"/>
      <c r="EU104" s="57"/>
      <c r="EV104" s="57"/>
      <c r="EW104" s="57"/>
      <c r="EX104" s="57"/>
      <c r="EY104" s="57"/>
      <c r="EZ104" s="57"/>
      <c r="FA104" s="57"/>
      <c r="FB104" s="57"/>
      <c r="FC104" s="63"/>
      <c r="FD104" s="63"/>
      <c r="FE104" s="63"/>
      <c r="FF104" s="63"/>
      <c r="FG104" s="63"/>
      <c r="FH104" s="60"/>
      <c r="FI104" s="60"/>
      <c r="FJ104" s="60"/>
      <c r="FK104" s="60"/>
      <c r="FL104" s="60"/>
      <c r="FM104" s="60"/>
      <c r="FN104" s="60"/>
      <c r="FO104" s="60"/>
      <c r="FP104" s="60"/>
      <c r="FQ104" s="60"/>
      <c r="FR104" s="60"/>
      <c r="FS104" s="60"/>
      <c r="FT104" s="60"/>
      <c r="FU104" s="60"/>
      <c r="FV104" s="60"/>
      <c r="FW104" s="72"/>
      <c r="FX104" s="72"/>
      <c r="FY104" s="72"/>
      <c r="FZ104" s="72"/>
      <c r="GA104" s="72"/>
      <c r="GB104" s="72"/>
      <c r="GC104" s="72"/>
      <c r="GD104" s="72"/>
      <c r="GE104" s="72"/>
      <c r="GF104" s="72"/>
      <c r="GG104" s="72"/>
      <c r="GH104" s="72"/>
      <c r="GI104" s="72"/>
      <c r="GJ104" s="72"/>
      <c r="GK104" s="72"/>
      <c r="GL104" s="60"/>
      <c r="GM104" s="60"/>
      <c r="GN104" s="60"/>
      <c r="GO104" s="60"/>
      <c r="GP104" s="60"/>
      <c r="GQ104" s="60"/>
      <c r="GR104" s="60"/>
      <c r="GS104" s="60"/>
      <c r="GT104" s="60"/>
      <c r="GU104" s="60"/>
      <c r="GV104" s="60"/>
      <c r="GW104" s="60"/>
      <c r="GX104" s="60"/>
      <c r="GY104" s="60"/>
      <c r="GZ104" s="60"/>
      <c r="HA104" s="60"/>
      <c r="HB104" s="60"/>
      <c r="HC104" s="60"/>
      <c r="HD104" s="60"/>
      <c r="HE104" s="60"/>
      <c r="HF104" s="43"/>
      <c r="HG104" s="43"/>
      <c r="HH104" s="43"/>
      <c r="HI104" s="43"/>
      <c r="HJ104" s="43"/>
      <c r="HK104" s="43"/>
      <c r="HL104" s="43"/>
      <c r="HM104" s="43"/>
      <c r="HN104" s="43"/>
      <c r="HO104" s="43"/>
      <c r="HP104" s="43"/>
      <c r="HQ104" s="43"/>
      <c r="HR104" s="43"/>
      <c r="HS104" s="43"/>
      <c r="HT104" s="43"/>
      <c r="HU104" s="65"/>
      <c r="HV104" s="65"/>
      <c r="HW104" s="57"/>
      <c r="HX104" s="57"/>
      <c r="HY104" s="65"/>
      <c r="HZ104" s="65"/>
      <c r="IA104" s="57"/>
      <c r="IB104" s="57"/>
    </row>
    <row r="105" spans="1:236" x14ac:dyDescent="0.25">
      <c r="A105" s="41"/>
      <c r="C105" s="57"/>
      <c r="D105" s="57"/>
      <c r="E105" s="57"/>
      <c r="F105" s="57"/>
      <c r="G105" s="57"/>
      <c r="H105" s="71"/>
      <c r="I105" s="71"/>
      <c r="J105" s="71"/>
      <c r="K105" s="71"/>
      <c r="L105" s="71"/>
      <c r="M105" s="71"/>
      <c r="N105" s="71"/>
      <c r="O105" s="71"/>
      <c r="P105" s="71"/>
      <c r="Q105" s="71"/>
      <c r="R105" s="71"/>
      <c r="S105" s="71"/>
      <c r="T105" s="71"/>
      <c r="U105" s="71"/>
      <c r="V105" s="71"/>
      <c r="W105" s="71"/>
      <c r="X105" s="71"/>
      <c r="Y105" s="59"/>
      <c r="Z105" s="59"/>
      <c r="AA105" s="59"/>
      <c r="AB105" s="59"/>
      <c r="AC105" s="59"/>
      <c r="AD105" s="59"/>
      <c r="AE105" s="59"/>
      <c r="AF105" s="59"/>
      <c r="AG105" s="59"/>
      <c r="AH105" s="59"/>
      <c r="AI105" s="59"/>
      <c r="AJ105" s="59"/>
      <c r="AK105" s="59"/>
      <c r="AL105" s="59"/>
      <c r="AM105" s="59"/>
      <c r="AN105" s="59"/>
      <c r="AO105" s="59"/>
      <c r="AP105" s="59"/>
      <c r="AQ105" s="59"/>
      <c r="AR105" s="59"/>
      <c r="AS105" s="59"/>
      <c r="AT105" s="59"/>
      <c r="AU105" s="59"/>
      <c r="AV105" s="59"/>
      <c r="AW105" s="59"/>
      <c r="AX105" s="59"/>
      <c r="AY105" s="59"/>
      <c r="AZ105" s="59"/>
      <c r="BA105" s="59"/>
      <c r="BB105" s="59"/>
      <c r="BC105" s="57"/>
      <c r="BD105" s="57"/>
      <c r="BE105" s="57"/>
      <c r="BF105" s="57"/>
      <c r="BG105" s="57"/>
      <c r="BH105" s="57"/>
      <c r="BI105" s="57"/>
      <c r="BJ105" s="57"/>
      <c r="BK105" s="57"/>
      <c r="BL105" s="57"/>
      <c r="BM105" s="57"/>
      <c r="BN105" s="57"/>
      <c r="BO105" s="57"/>
      <c r="BP105" s="57"/>
      <c r="BQ105" s="57"/>
      <c r="BR105" s="57"/>
      <c r="BS105" s="57"/>
      <c r="BT105" s="57"/>
      <c r="BU105" s="57"/>
      <c r="BV105" s="57"/>
      <c r="BW105" s="57"/>
      <c r="BX105" s="57"/>
      <c r="BY105" s="57"/>
      <c r="BZ105" s="57"/>
      <c r="CA105" s="57"/>
      <c r="CB105" s="57"/>
      <c r="CC105" s="57"/>
      <c r="CD105" s="57"/>
      <c r="CE105" s="57"/>
      <c r="CF105" s="57"/>
      <c r="CG105" s="57"/>
      <c r="CH105" s="57"/>
      <c r="CI105" s="57"/>
      <c r="CJ105" s="57"/>
      <c r="CK105" s="57"/>
      <c r="CL105" s="57"/>
      <c r="CM105" s="57"/>
      <c r="CN105" s="57"/>
      <c r="CO105" s="57"/>
      <c r="CP105" s="57"/>
      <c r="CQ105" s="57"/>
      <c r="CR105" s="57"/>
      <c r="CS105" s="57"/>
      <c r="CT105" s="57"/>
      <c r="CU105" s="57"/>
      <c r="CV105" s="57"/>
      <c r="CW105" s="57"/>
      <c r="CX105" s="57"/>
      <c r="CY105" s="57"/>
      <c r="CZ105" s="57"/>
      <c r="DA105" s="57"/>
      <c r="DB105" s="57"/>
      <c r="DC105" s="57"/>
      <c r="DD105" s="57"/>
      <c r="DE105" s="57"/>
      <c r="DF105" s="57"/>
      <c r="DG105" s="57"/>
      <c r="DH105" s="57"/>
      <c r="DI105" s="57"/>
      <c r="DJ105" s="57"/>
      <c r="DK105" s="57"/>
      <c r="DL105" s="57"/>
      <c r="DM105" s="57"/>
      <c r="DN105" s="57"/>
      <c r="DO105" s="57"/>
      <c r="DP105" s="57"/>
      <c r="DQ105" s="57"/>
      <c r="DR105" s="57"/>
      <c r="DS105" s="57"/>
      <c r="DT105" s="57"/>
      <c r="DU105" s="57"/>
      <c r="DV105" s="57"/>
      <c r="DW105" s="57"/>
      <c r="DX105" s="57"/>
      <c r="DY105" s="57"/>
      <c r="DZ105" s="57"/>
      <c r="EA105" s="57"/>
      <c r="EB105" s="57"/>
      <c r="EC105" s="57"/>
      <c r="ED105" s="57"/>
      <c r="EE105" s="57"/>
      <c r="EF105" s="57"/>
      <c r="EG105" s="57"/>
      <c r="EH105" s="57"/>
      <c r="EI105" s="57"/>
      <c r="EJ105" s="57"/>
      <c r="EK105" s="57"/>
      <c r="EL105" s="57"/>
      <c r="EM105" s="57"/>
      <c r="EN105" s="57"/>
      <c r="EO105" s="57"/>
      <c r="EP105" s="57"/>
      <c r="EQ105" s="57"/>
      <c r="ER105" s="57"/>
      <c r="ES105" s="57"/>
      <c r="ET105" s="57"/>
      <c r="EU105" s="57"/>
      <c r="EV105" s="57"/>
      <c r="EW105" s="57"/>
      <c r="EX105" s="57"/>
      <c r="EY105" s="57"/>
      <c r="EZ105" s="57"/>
      <c r="FA105" s="57"/>
      <c r="FB105" s="57"/>
      <c r="FC105" s="63"/>
      <c r="FD105" s="63"/>
      <c r="FE105" s="63"/>
      <c r="FF105" s="63"/>
      <c r="FG105" s="63"/>
      <c r="FH105" s="60"/>
      <c r="FI105" s="60"/>
      <c r="FJ105" s="60"/>
      <c r="FK105" s="60"/>
      <c r="FL105" s="60"/>
      <c r="FM105" s="60"/>
      <c r="FN105" s="60"/>
      <c r="FO105" s="60"/>
      <c r="FP105" s="60"/>
      <c r="FQ105" s="60"/>
      <c r="FR105" s="60"/>
      <c r="FS105" s="60"/>
      <c r="FT105" s="60"/>
      <c r="FU105" s="60"/>
      <c r="FV105" s="60"/>
      <c r="FW105" s="72"/>
      <c r="FX105" s="72"/>
      <c r="FY105" s="72"/>
      <c r="FZ105" s="72"/>
      <c r="GA105" s="72"/>
      <c r="GB105" s="72"/>
      <c r="GC105" s="72"/>
      <c r="GD105" s="72"/>
      <c r="GE105" s="72"/>
      <c r="GF105" s="72"/>
      <c r="GG105" s="72"/>
      <c r="GH105" s="72"/>
      <c r="GI105" s="72"/>
      <c r="GJ105" s="72"/>
      <c r="GK105" s="72"/>
      <c r="GL105" s="60"/>
      <c r="GM105" s="60"/>
      <c r="GN105" s="60"/>
      <c r="GO105" s="60"/>
      <c r="GP105" s="60"/>
      <c r="GQ105" s="60"/>
      <c r="GR105" s="60"/>
      <c r="GS105" s="60"/>
      <c r="GT105" s="60"/>
      <c r="GU105" s="60"/>
      <c r="GV105" s="60"/>
      <c r="GW105" s="60"/>
      <c r="GX105" s="60"/>
      <c r="GY105" s="60"/>
      <c r="GZ105" s="60"/>
      <c r="HA105" s="60"/>
      <c r="HB105" s="60"/>
      <c r="HC105" s="60"/>
      <c r="HD105" s="60"/>
      <c r="HE105" s="60"/>
      <c r="HF105" s="43"/>
      <c r="HG105" s="43"/>
      <c r="HH105" s="43"/>
      <c r="HI105" s="43"/>
      <c r="HJ105" s="43"/>
      <c r="HK105" s="43"/>
      <c r="HL105" s="43"/>
      <c r="HM105" s="43"/>
      <c r="HN105" s="43"/>
      <c r="HO105" s="43"/>
      <c r="HP105" s="43"/>
      <c r="HQ105" s="43"/>
      <c r="HR105" s="43"/>
      <c r="HS105" s="43"/>
      <c r="HT105" s="43"/>
      <c r="HU105" s="65"/>
      <c r="HV105" s="65"/>
      <c r="HW105" s="57"/>
      <c r="HX105" s="57"/>
      <c r="HY105" s="65"/>
      <c r="HZ105" s="65"/>
      <c r="IA105" s="57"/>
      <c r="IB105" s="57"/>
    </row>
    <row r="106" spans="1:236" x14ac:dyDescent="0.25">
      <c r="A106" s="41"/>
      <c r="C106" s="57"/>
      <c r="D106" s="57"/>
      <c r="E106" s="57"/>
      <c r="F106" s="57"/>
      <c r="G106" s="57"/>
      <c r="H106" s="71"/>
      <c r="I106" s="71"/>
      <c r="J106" s="71"/>
      <c r="K106" s="71"/>
      <c r="L106" s="71"/>
      <c r="M106" s="71"/>
      <c r="N106" s="71"/>
      <c r="O106" s="71"/>
      <c r="P106" s="71"/>
      <c r="Q106" s="71"/>
      <c r="R106" s="71"/>
      <c r="S106" s="71"/>
      <c r="T106" s="71"/>
      <c r="U106" s="71"/>
      <c r="V106" s="71"/>
      <c r="W106" s="71"/>
      <c r="X106" s="71"/>
      <c r="Y106" s="59"/>
      <c r="Z106" s="59"/>
      <c r="AA106" s="59"/>
      <c r="AB106" s="59"/>
      <c r="AC106" s="59"/>
      <c r="AD106" s="59"/>
      <c r="AE106" s="59"/>
      <c r="AF106" s="59"/>
      <c r="AG106" s="59"/>
      <c r="AH106" s="59"/>
      <c r="AI106" s="59"/>
      <c r="AJ106" s="59"/>
      <c r="AK106" s="59"/>
      <c r="AL106" s="59"/>
      <c r="AM106" s="59"/>
      <c r="AN106" s="59"/>
      <c r="AO106" s="59"/>
      <c r="AP106" s="59"/>
      <c r="AQ106" s="59"/>
      <c r="AR106" s="59"/>
      <c r="AS106" s="59"/>
      <c r="AT106" s="59"/>
      <c r="AU106" s="59"/>
      <c r="AV106" s="59"/>
      <c r="AW106" s="59"/>
      <c r="AX106" s="59"/>
      <c r="AY106" s="59"/>
      <c r="AZ106" s="59"/>
      <c r="BA106" s="59"/>
      <c r="BB106" s="59"/>
      <c r="BC106" s="57"/>
      <c r="BD106" s="57"/>
      <c r="BE106" s="57"/>
      <c r="BF106" s="57"/>
      <c r="BG106" s="57"/>
      <c r="BH106" s="57"/>
      <c r="BI106" s="57"/>
      <c r="BJ106" s="57"/>
      <c r="BK106" s="57"/>
      <c r="BL106" s="57"/>
      <c r="BM106" s="57"/>
      <c r="BN106" s="57"/>
      <c r="BO106" s="57"/>
      <c r="BP106" s="57"/>
      <c r="BQ106" s="57"/>
      <c r="BR106" s="57"/>
      <c r="BS106" s="57"/>
      <c r="BT106" s="57"/>
      <c r="BU106" s="57"/>
      <c r="BV106" s="57"/>
      <c r="BW106" s="57"/>
      <c r="BX106" s="57"/>
      <c r="BY106" s="57"/>
      <c r="BZ106" s="57"/>
      <c r="CA106" s="57"/>
      <c r="CB106" s="57"/>
      <c r="CC106" s="57"/>
      <c r="CD106" s="57"/>
      <c r="CE106" s="57"/>
      <c r="CF106" s="57"/>
      <c r="CG106" s="57"/>
      <c r="CH106" s="57"/>
      <c r="CI106" s="57"/>
      <c r="CJ106" s="57"/>
      <c r="CK106" s="57"/>
      <c r="CL106" s="57"/>
      <c r="CM106" s="57"/>
      <c r="CN106" s="57"/>
      <c r="CO106" s="57"/>
      <c r="CP106" s="57"/>
      <c r="CQ106" s="57"/>
      <c r="CR106" s="57"/>
      <c r="CS106" s="57"/>
      <c r="CT106" s="57"/>
      <c r="CU106" s="57"/>
      <c r="CV106" s="57"/>
      <c r="CW106" s="57"/>
      <c r="CX106" s="57"/>
      <c r="CY106" s="57"/>
      <c r="CZ106" s="57"/>
      <c r="DA106" s="57"/>
      <c r="DB106" s="57"/>
      <c r="DC106" s="57"/>
      <c r="DD106" s="57"/>
      <c r="DE106" s="57"/>
      <c r="DF106" s="57"/>
      <c r="DG106" s="57"/>
      <c r="DH106" s="57"/>
      <c r="DI106" s="57"/>
      <c r="DJ106" s="57"/>
      <c r="DK106" s="57"/>
      <c r="DL106" s="57"/>
      <c r="DM106" s="57"/>
      <c r="DN106" s="57"/>
      <c r="DO106" s="57"/>
      <c r="DP106" s="57"/>
      <c r="DQ106" s="57"/>
      <c r="DR106" s="57"/>
      <c r="DS106" s="57"/>
      <c r="DT106" s="57"/>
      <c r="DU106" s="57"/>
      <c r="DV106" s="57"/>
      <c r="DW106" s="57"/>
      <c r="DX106" s="57"/>
      <c r="DY106" s="57"/>
      <c r="DZ106" s="57"/>
      <c r="EA106" s="57"/>
      <c r="EB106" s="57"/>
      <c r="EC106" s="57"/>
      <c r="ED106" s="57"/>
      <c r="EE106" s="57"/>
      <c r="EF106" s="57"/>
      <c r="EG106" s="57"/>
      <c r="EH106" s="57"/>
      <c r="EI106" s="57"/>
      <c r="EJ106" s="57"/>
      <c r="EK106" s="57"/>
      <c r="EL106" s="57"/>
      <c r="EM106" s="57"/>
      <c r="EN106" s="57"/>
      <c r="EO106" s="57"/>
      <c r="EP106" s="57"/>
      <c r="EQ106" s="57"/>
      <c r="ER106" s="57"/>
      <c r="ES106" s="57"/>
      <c r="ET106" s="57"/>
      <c r="EU106" s="57"/>
      <c r="EV106" s="57"/>
      <c r="EW106" s="57"/>
      <c r="EX106" s="57"/>
      <c r="EY106" s="57"/>
      <c r="EZ106" s="57"/>
      <c r="FA106" s="57"/>
      <c r="FB106" s="57"/>
      <c r="FC106" s="63"/>
      <c r="FD106" s="63"/>
      <c r="FE106" s="63"/>
      <c r="FF106" s="63"/>
      <c r="FG106" s="63"/>
      <c r="FH106" s="60"/>
      <c r="FI106" s="60"/>
      <c r="FJ106" s="60"/>
      <c r="FK106" s="60"/>
      <c r="FL106" s="60"/>
      <c r="FM106" s="60"/>
      <c r="FN106" s="60"/>
      <c r="FO106" s="60"/>
      <c r="FP106" s="60"/>
      <c r="FQ106" s="60"/>
      <c r="FR106" s="60"/>
      <c r="FS106" s="60"/>
      <c r="FT106" s="60"/>
      <c r="FU106" s="60"/>
      <c r="FV106" s="60"/>
      <c r="FW106" s="72"/>
      <c r="FX106" s="72"/>
      <c r="FY106" s="72"/>
      <c r="FZ106" s="72"/>
      <c r="GA106" s="72"/>
      <c r="GB106" s="72"/>
      <c r="GC106" s="72"/>
      <c r="GD106" s="72"/>
      <c r="GE106" s="72"/>
      <c r="GF106" s="72"/>
      <c r="GG106" s="72"/>
      <c r="GH106" s="72"/>
      <c r="GI106" s="72"/>
      <c r="GJ106" s="72"/>
      <c r="GK106" s="72"/>
      <c r="GL106" s="60"/>
      <c r="GM106" s="60"/>
      <c r="GN106" s="60"/>
      <c r="GO106" s="60"/>
      <c r="GP106" s="60"/>
      <c r="GQ106" s="60"/>
      <c r="GR106" s="60"/>
      <c r="GS106" s="60"/>
      <c r="GT106" s="60"/>
      <c r="GU106" s="60"/>
      <c r="GV106" s="60"/>
      <c r="GW106" s="60"/>
      <c r="GX106" s="60"/>
      <c r="GY106" s="60"/>
      <c r="GZ106" s="60"/>
      <c r="HA106" s="60"/>
      <c r="HB106" s="60"/>
      <c r="HC106" s="60"/>
      <c r="HD106" s="60"/>
      <c r="HE106" s="60"/>
      <c r="HF106" s="43"/>
      <c r="HG106" s="43"/>
      <c r="HH106" s="43"/>
      <c r="HI106" s="43"/>
      <c r="HJ106" s="43"/>
      <c r="HK106" s="43"/>
      <c r="HL106" s="43"/>
      <c r="HM106" s="43"/>
      <c r="HN106" s="43"/>
      <c r="HO106" s="43"/>
      <c r="HP106" s="43"/>
      <c r="HQ106" s="43"/>
      <c r="HR106" s="43"/>
      <c r="HS106" s="43"/>
      <c r="HT106" s="43"/>
      <c r="HU106" s="65"/>
      <c r="HV106" s="65"/>
      <c r="HW106" s="57"/>
      <c r="HX106" s="57"/>
      <c r="HY106" s="65"/>
      <c r="HZ106" s="65"/>
      <c r="IA106" s="57"/>
      <c r="IB106" s="57"/>
    </row>
    <row r="107" spans="1:236" x14ac:dyDescent="0.25">
      <c r="A107" s="41"/>
      <c r="C107" s="57"/>
      <c r="D107" s="57"/>
      <c r="E107" s="57"/>
      <c r="F107" s="57"/>
      <c r="G107" s="57"/>
      <c r="H107" s="71"/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59"/>
      <c r="Z107" s="59"/>
      <c r="AA107" s="59"/>
      <c r="AB107" s="59"/>
      <c r="AC107" s="59"/>
      <c r="AD107" s="59"/>
      <c r="AE107" s="59"/>
      <c r="AF107" s="59"/>
      <c r="AG107" s="59"/>
      <c r="AH107" s="59"/>
      <c r="AI107" s="59"/>
      <c r="AJ107" s="59"/>
      <c r="AK107" s="59"/>
      <c r="AL107" s="59"/>
      <c r="AM107" s="59"/>
      <c r="AN107" s="59"/>
      <c r="AO107" s="59"/>
      <c r="AP107" s="59"/>
      <c r="AQ107" s="59"/>
      <c r="AR107" s="59"/>
      <c r="AS107" s="59"/>
      <c r="AT107" s="59"/>
      <c r="AU107" s="59"/>
      <c r="AV107" s="59"/>
      <c r="AW107" s="59"/>
      <c r="AX107" s="59"/>
      <c r="AY107" s="59"/>
      <c r="AZ107" s="59"/>
      <c r="BA107" s="59"/>
      <c r="BB107" s="59"/>
      <c r="BC107" s="57"/>
      <c r="BD107" s="57"/>
      <c r="BE107" s="57"/>
      <c r="BF107" s="57"/>
      <c r="BG107" s="57"/>
      <c r="BH107" s="57"/>
      <c r="BI107" s="57"/>
      <c r="BJ107" s="57"/>
      <c r="BK107" s="57"/>
      <c r="BL107" s="57"/>
      <c r="BM107" s="57"/>
      <c r="BN107" s="57"/>
      <c r="BO107" s="57"/>
      <c r="BP107" s="57"/>
      <c r="BQ107" s="57"/>
      <c r="BR107" s="57"/>
      <c r="BS107" s="57"/>
      <c r="BT107" s="57"/>
      <c r="BU107" s="57"/>
      <c r="BV107" s="57"/>
      <c r="BW107" s="57"/>
      <c r="BX107" s="57"/>
      <c r="BY107" s="57"/>
      <c r="BZ107" s="57"/>
      <c r="CA107" s="57"/>
      <c r="CB107" s="57"/>
      <c r="CC107" s="57"/>
      <c r="CD107" s="57"/>
      <c r="CE107" s="57"/>
      <c r="CF107" s="57"/>
      <c r="CG107" s="57"/>
      <c r="CH107" s="57"/>
      <c r="CI107" s="57"/>
      <c r="CJ107" s="57"/>
      <c r="CK107" s="57"/>
      <c r="CL107" s="57"/>
      <c r="CM107" s="57"/>
      <c r="CN107" s="57"/>
      <c r="CO107" s="57"/>
      <c r="CP107" s="57"/>
      <c r="CQ107" s="57"/>
      <c r="CR107" s="57"/>
      <c r="CS107" s="57"/>
      <c r="CT107" s="57"/>
      <c r="CU107" s="57"/>
      <c r="CV107" s="57"/>
      <c r="CW107" s="57"/>
      <c r="CX107" s="57"/>
      <c r="CY107" s="57"/>
      <c r="CZ107" s="57"/>
      <c r="DA107" s="57"/>
      <c r="DB107" s="57"/>
      <c r="DC107" s="57"/>
      <c r="DD107" s="57"/>
      <c r="DE107" s="57"/>
      <c r="DF107" s="57"/>
      <c r="DG107" s="57"/>
      <c r="DH107" s="57"/>
      <c r="DI107" s="57"/>
      <c r="DJ107" s="57"/>
      <c r="DK107" s="57"/>
      <c r="DL107" s="57"/>
      <c r="DM107" s="57"/>
      <c r="DN107" s="57"/>
      <c r="DO107" s="57"/>
      <c r="DP107" s="57"/>
      <c r="DQ107" s="57"/>
      <c r="DR107" s="57"/>
      <c r="DS107" s="57"/>
      <c r="DT107" s="57"/>
      <c r="DU107" s="57"/>
      <c r="DV107" s="57"/>
      <c r="DW107" s="57"/>
      <c r="DX107" s="57"/>
      <c r="DY107" s="57"/>
      <c r="DZ107" s="57"/>
      <c r="EA107" s="57"/>
      <c r="EB107" s="57"/>
      <c r="EC107" s="57"/>
      <c r="ED107" s="57"/>
      <c r="EE107" s="57"/>
      <c r="EF107" s="57"/>
      <c r="EG107" s="57"/>
      <c r="EH107" s="57"/>
      <c r="EI107" s="57"/>
      <c r="EJ107" s="57"/>
      <c r="EK107" s="57"/>
      <c r="EL107" s="57"/>
      <c r="EM107" s="57"/>
      <c r="EN107" s="57"/>
      <c r="EO107" s="57"/>
      <c r="EP107" s="57"/>
      <c r="EQ107" s="57"/>
      <c r="ER107" s="57"/>
      <c r="ES107" s="57"/>
      <c r="ET107" s="57"/>
      <c r="EU107" s="57"/>
      <c r="EV107" s="57"/>
      <c r="EW107" s="57"/>
      <c r="EX107" s="57"/>
      <c r="EY107" s="57"/>
      <c r="EZ107" s="57"/>
      <c r="FA107" s="57"/>
      <c r="FB107" s="57"/>
      <c r="FC107" s="63"/>
      <c r="FD107" s="63"/>
      <c r="FE107" s="63"/>
      <c r="FF107" s="63"/>
      <c r="FG107" s="63"/>
      <c r="FH107" s="60"/>
      <c r="FI107" s="60"/>
      <c r="FJ107" s="60"/>
      <c r="FK107" s="60"/>
      <c r="FL107" s="60"/>
      <c r="FM107" s="60"/>
      <c r="FN107" s="60"/>
      <c r="FO107" s="60"/>
      <c r="FP107" s="60"/>
      <c r="FQ107" s="60"/>
      <c r="FR107" s="60"/>
      <c r="FS107" s="60"/>
      <c r="FT107" s="60"/>
      <c r="FU107" s="60"/>
      <c r="FV107" s="60"/>
      <c r="FW107" s="72"/>
      <c r="FX107" s="72"/>
      <c r="FY107" s="72"/>
      <c r="FZ107" s="72"/>
      <c r="GA107" s="72"/>
      <c r="GB107" s="72"/>
      <c r="GC107" s="72"/>
      <c r="GD107" s="72"/>
      <c r="GE107" s="72"/>
      <c r="GF107" s="72"/>
      <c r="GG107" s="72"/>
      <c r="GH107" s="72"/>
      <c r="GI107" s="72"/>
      <c r="GJ107" s="72"/>
      <c r="GK107" s="72"/>
      <c r="GL107" s="60"/>
      <c r="GM107" s="60"/>
      <c r="GN107" s="60"/>
      <c r="GO107" s="60"/>
      <c r="GP107" s="60"/>
      <c r="GQ107" s="60"/>
      <c r="GR107" s="60"/>
      <c r="GS107" s="60"/>
      <c r="GT107" s="60"/>
      <c r="GU107" s="60"/>
      <c r="GV107" s="60"/>
      <c r="GW107" s="60"/>
      <c r="GX107" s="60"/>
      <c r="GY107" s="60"/>
      <c r="GZ107" s="60"/>
      <c r="HA107" s="60"/>
      <c r="HB107" s="60"/>
      <c r="HC107" s="60"/>
      <c r="HD107" s="60"/>
      <c r="HE107" s="60"/>
      <c r="HF107" s="43"/>
      <c r="HG107" s="43"/>
      <c r="HH107" s="43"/>
      <c r="HI107" s="43"/>
      <c r="HJ107" s="43"/>
      <c r="HK107" s="43"/>
      <c r="HL107" s="43"/>
      <c r="HM107" s="43"/>
      <c r="HN107" s="43"/>
      <c r="HO107" s="43"/>
      <c r="HP107" s="43"/>
      <c r="HQ107" s="43"/>
      <c r="HR107" s="43"/>
      <c r="HS107" s="43"/>
      <c r="HT107" s="43"/>
      <c r="HU107" s="65"/>
      <c r="HV107" s="65"/>
      <c r="HW107" s="57"/>
      <c r="HX107" s="57"/>
      <c r="HY107" s="65"/>
      <c r="HZ107" s="65"/>
      <c r="IA107" s="57"/>
      <c r="IB107" s="57"/>
    </row>
    <row r="108" spans="1:236" x14ac:dyDescent="0.25">
      <c r="A108" s="41"/>
      <c r="C108" s="57"/>
      <c r="D108" s="57"/>
      <c r="E108" s="57"/>
      <c r="F108" s="57"/>
      <c r="G108" s="57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71"/>
      <c r="T108" s="71"/>
      <c r="U108" s="71"/>
      <c r="V108" s="71"/>
      <c r="W108" s="71"/>
      <c r="X108" s="71"/>
      <c r="Y108" s="59"/>
      <c r="Z108" s="59"/>
      <c r="AA108" s="59"/>
      <c r="AB108" s="59"/>
      <c r="AC108" s="59"/>
      <c r="AD108" s="59"/>
      <c r="AE108" s="59"/>
      <c r="AF108" s="59"/>
      <c r="AG108" s="59"/>
      <c r="AH108" s="59"/>
      <c r="AI108" s="59"/>
      <c r="AJ108" s="59"/>
      <c r="AK108" s="59"/>
      <c r="AL108" s="59"/>
      <c r="AM108" s="59"/>
      <c r="AN108" s="59"/>
      <c r="AO108" s="59"/>
      <c r="AP108" s="59"/>
      <c r="AQ108" s="59"/>
      <c r="AR108" s="59"/>
      <c r="AS108" s="59"/>
      <c r="AT108" s="59"/>
      <c r="AU108" s="59"/>
      <c r="AV108" s="59"/>
      <c r="AW108" s="59"/>
      <c r="AX108" s="59"/>
      <c r="AY108" s="59"/>
      <c r="AZ108" s="59"/>
      <c r="BA108" s="59"/>
      <c r="BB108" s="59"/>
      <c r="BC108" s="57"/>
      <c r="BD108" s="57"/>
      <c r="BE108" s="57"/>
      <c r="BF108" s="57"/>
      <c r="BG108" s="57"/>
      <c r="BH108" s="57"/>
      <c r="BI108" s="57"/>
      <c r="BJ108" s="57"/>
      <c r="BK108" s="57"/>
      <c r="BL108" s="57"/>
      <c r="BM108" s="57"/>
      <c r="BN108" s="57"/>
      <c r="BO108" s="57"/>
      <c r="BP108" s="57"/>
      <c r="BQ108" s="57"/>
      <c r="BR108" s="57"/>
      <c r="BS108" s="57"/>
      <c r="BT108" s="57"/>
      <c r="BU108" s="57"/>
      <c r="BV108" s="57"/>
      <c r="BW108" s="57"/>
      <c r="BX108" s="57"/>
      <c r="BY108" s="57"/>
      <c r="BZ108" s="57"/>
      <c r="CA108" s="57"/>
      <c r="CB108" s="57"/>
      <c r="CC108" s="57"/>
      <c r="CD108" s="57"/>
      <c r="CE108" s="57"/>
      <c r="CF108" s="57"/>
      <c r="CG108" s="57"/>
      <c r="CH108" s="57"/>
      <c r="CI108" s="57"/>
      <c r="CJ108" s="57"/>
      <c r="CK108" s="57"/>
      <c r="CL108" s="57"/>
      <c r="CM108" s="57"/>
      <c r="CN108" s="57"/>
      <c r="CO108" s="57"/>
      <c r="CP108" s="57"/>
      <c r="CQ108" s="57"/>
      <c r="CR108" s="57"/>
      <c r="CS108" s="57"/>
      <c r="CT108" s="57"/>
      <c r="CU108" s="57"/>
      <c r="CV108" s="57"/>
      <c r="CW108" s="57"/>
      <c r="CX108" s="57"/>
      <c r="CY108" s="57"/>
      <c r="CZ108" s="57"/>
      <c r="DA108" s="57"/>
      <c r="DB108" s="57"/>
      <c r="DC108" s="57"/>
      <c r="DD108" s="57"/>
      <c r="DE108" s="57"/>
      <c r="DF108" s="57"/>
      <c r="DG108" s="57"/>
      <c r="DH108" s="57"/>
      <c r="DI108" s="57"/>
      <c r="DJ108" s="57"/>
      <c r="DK108" s="57"/>
      <c r="DL108" s="57"/>
      <c r="DM108" s="57"/>
      <c r="DN108" s="57"/>
      <c r="DO108" s="57"/>
      <c r="DP108" s="57"/>
      <c r="DQ108" s="57"/>
      <c r="DR108" s="57"/>
      <c r="DS108" s="57"/>
      <c r="DT108" s="57"/>
      <c r="DU108" s="57"/>
      <c r="DV108" s="57"/>
      <c r="DW108" s="57"/>
      <c r="DX108" s="57"/>
      <c r="DY108" s="57"/>
      <c r="DZ108" s="57"/>
      <c r="EA108" s="57"/>
      <c r="EB108" s="57"/>
      <c r="EC108" s="57"/>
      <c r="ED108" s="57"/>
      <c r="EE108" s="57"/>
      <c r="EF108" s="57"/>
      <c r="EG108" s="57"/>
      <c r="EH108" s="57"/>
      <c r="EI108" s="57"/>
      <c r="EJ108" s="57"/>
      <c r="EK108" s="57"/>
      <c r="EL108" s="57"/>
      <c r="EM108" s="57"/>
      <c r="EN108" s="57"/>
      <c r="EO108" s="57"/>
      <c r="EP108" s="57"/>
      <c r="EQ108" s="57"/>
      <c r="ER108" s="57"/>
      <c r="ES108" s="57"/>
      <c r="ET108" s="57"/>
      <c r="EU108" s="57"/>
      <c r="EV108" s="57"/>
      <c r="EW108" s="57"/>
      <c r="EX108" s="57"/>
      <c r="EY108" s="57"/>
      <c r="EZ108" s="57"/>
      <c r="FA108" s="57"/>
      <c r="FB108" s="57"/>
      <c r="FC108" s="63"/>
      <c r="FD108" s="63"/>
      <c r="FE108" s="63"/>
      <c r="FF108" s="63"/>
      <c r="FG108" s="63"/>
      <c r="FH108" s="60"/>
      <c r="FI108" s="60"/>
      <c r="FJ108" s="60"/>
      <c r="FK108" s="60"/>
      <c r="FL108" s="60"/>
      <c r="FM108" s="60"/>
      <c r="FN108" s="60"/>
      <c r="FO108" s="60"/>
      <c r="FP108" s="60"/>
      <c r="FQ108" s="60"/>
      <c r="FR108" s="60"/>
      <c r="FS108" s="60"/>
      <c r="FT108" s="60"/>
      <c r="FU108" s="60"/>
      <c r="FV108" s="60"/>
      <c r="FW108" s="72"/>
      <c r="FX108" s="72"/>
      <c r="FY108" s="72"/>
      <c r="FZ108" s="72"/>
      <c r="GA108" s="72"/>
      <c r="GB108" s="72"/>
      <c r="GC108" s="72"/>
      <c r="GD108" s="72"/>
      <c r="GE108" s="72"/>
      <c r="GF108" s="72"/>
      <c r="GG108" s="72"/>
      <c r="GH108" s="72"/>
      <c r="GI108" s="72"/>
      <c r="GJ108" s="72"/>
      <c r="GK108" s="72"/>
      <c r="GL108" s="60"/>
      <c r="GM108" s="60"/>
      <c r="GN108" s="60"/>
      <c r="GO108" s="60"/>
      <c r="GP108" s="60"/>
      <c r="GQ108" s="60"/>
      <c r="GR108" s="60"/>
      <c r="GS108" s="60"/>
      <c r="GT108" s="60"/>
      <c r="GU108" s="60"/>
      <c r="GV108" s="60"/>
      <c r="GW108" s="60"/>
      <c r="GX108" s="60"/>
      <c r="GY108" s="60"/>
      <c r="GZ108" s="60"/>
      <c r="HA108" s="60"/>
      <c r="HB108" s="60"/>
      <c r="HC108" s="60"/>
      <c r="HD108" s="60"/>
      <c r="HE108" s="60"/>
      <c r="HF108" s="43"/>
      <c r="HG108" s="43"/>
      <c r="HH108" s="43"/>
      <c r="HI108" s="43"/>
      <c r="HJ108" s="43"/>
      <c r="HK108" s="43"/>
      <c r="HL108" s="43"/>
      <c r="HM108" s="43"/>
      <c r="HN108" s="43"/>
      <c r="HO108" s="43"/>
      <c r="HP108" s="43"/>
      <c r="HQ108" s="43"/>
      <c r="HR108" s="43"/>
      <c r="HS108" s="43"/>
      <c r="HT108" s="43"/>
      <c r="HU108" s="65"/>
      <c r="HV108" s="65"/>
      <c r="HW108" s="57"/>
      <c r="HX108" s="57"/>
      <c r="HY108" s="65"/>
      <c r="HZ108" s="65"/>
      <c r="IA108" s="57"/>
      <c r="IB108" s="57"/>
    </row>
    <row r="109" spans="1:236" x14ac:dyDescent="0.25">
      <c r="A109" s="41"/>
      <c r="C109" s="57"/>
      <c r="D109" s="57"/>
      <c r="E109" s="57"/>
      <c r="F109" s="57"/>
      <c r="G109" s="57"/>
      <c r="H109" s="71"/>
      <c r="I109" s="71"/>
      <c r="J109" s="71"/>
      <c r="K109" s="71"/>
      <c r="L109" s="71"/>
      <c r="M109" s="71"/>
      <c r="N109" s="71"/>
      <c r="O109" s="71"/>
      <c r="P109" s="71"/>
      <c r="Q109" s="71"/>
      <c r="R109" s="71"/>
      <c r="S109" s="71"/>
      <c r="T109" s="71"/>
      <c r="U109" s="71"/>
      <c r="V109" s="71"/>
      <c r="W109" s="71"/>
      <c r="X109" s="71"/>
      <c r="Y109" s="59"/>
      <c r="Z109" s="59"/>
      <c r="AA109" s="59"/>
      <c r="AB109" s="59"/>
      <c r="AC109" s="59"/>
      <c r="AD109" s="59"/>
      <c r="AE109" s="59"/>
      <c r="AF109" s="59"/>
      <c r="AG109" s="59"/>
      <c r="AH109" s="59"/>
      <c r="AI109" s="59"/>
      <c r="AJ109" s="59"/>
      <c r="AK109" s="59"/>
      <c r="AL109" s="59"/>
      <c r="AM109" s="59"/>
      <c r="AN109" s="59"/>
      <c r="AO109" s="59"/>
      <c r="AP109" s="59"/>
      <c r="AQ109" s="59"/>
      <c r="AR109" s="59"/>
      <c r="AS109" s="59"/>
      <c r="AT109" s="59"/>
      <c r="AU109" s="59"/>
      <c r="AV109" s="59"/>
      <c r="AW109" s="59"/>
      <c r="AX109" s="59"/>
      <c r="AY109" s="59"/>
      <c r="AZ109" s="59"/>
      <c r="BA109" s="59"/>
      <c r="BB109" s="59"/>
      <c r="BC109" s="57"/>
      <c r="BD109" s="57"/>
      <c r="BE109" s="57"/>
      <c r="BF109" s="57"/>
      <c r="BG109" s="57"/>
      <c r="BH109" s="57"/>
      <c r="BI109" s="57"/>
      <c r="BJ109" s="57"/>
      <c r="BK109" s="57"/>
      <c r="BL109" s="57"/>
      <c r="BM109" s="57"/>
      <c r="BN109" s="57"/>
      <c r="BO109" s="57"/>
      <c r="BP109" s="57"/>
      <c r="BQ109" s="57"/>
      <c r="BR109" s="57"/>
      <c r="BS109" s="57"/>
      <c r="BT109" s="57"/>
      <c r="BU109" s="57"/>
      <c r="BV109" s="57"/>
      <c r="BW109" s="57"/>
      <c r="BX109" s="57"/>
      <c r="BY109" s="57"/>
      <c r="BZ109" s="57"/>
      <c r="CA109" s="57"/>
      <c r="CB109" s="57"/>
      <c r="CC109" s="57"/>
      <c r="CD109" s="57"/>
      <c r="CE109" s="57"/>
      <c r="CF109" s="57"/>
      <c r="CG109" s="57"/>
      <c r="CH109" s="57"/>
      <c r="CI109" s="57"/>
      <c r="CJ109" s="57"/>
      <c r="CK109" s="57"/>
      <c r="CL109" s="57"/>
      <c r="CM109" s="57"/>
      <c r="CN109" s="57"/>
      <c r="CO109" s="57"/>
      <c r="CP109" s="57"/>
      <c r="CQ109" s="57"/>
      <c r="CR109" s="57"/>
      <c r="CS109" s="57"/>
      <c r="CT109" s="57"/>
      <c r="CU109" s="57"/>
      <c r="CV109" s="57"/>
      <c r="CW109" s="57"/>
      <c r="CX109" s="57"/>
      <c r="CY109" s="57"/>
      <c r="CZ109" s="57"/>
      <c r="DA109" s="57"/>
      <c r="DB109" s="57"/>
      <c r="DC109" s="57"/>
      <c r="DD109" s="57"/>
      <c r="DE109" s="57"/>
      <c r="DF109" s="57"/>
      <c r="DG109" s="57"/>
      <c r="DH109" s="57"/>
      <c r="DI109" s="57"/>
      <c r="DJ109" s="57"/>
      <c r="DK109" s="57"/>
      <c r="DL109" s="57"/>
      <c r="DM109" s="57"/>
      <c r="DN109" s="57"/>
      <c r="DO109" s="57"/>
      <c r="DP109" s="57"/>
      <c r="DQ109" s="57"/>
      <c r="DR109" s="57"/>
      <c r="DS109" s="57"/>
      <c r="DT109" s="57"/>
      <c r="DU109" s="57"/>
      <c r="DV109" s="57"/>
      <c r="DW109" s="57"/>
      <c r="DX109" s="57"/>
      <c r="DY109" s="57"/>
      <c r="DZ109" s="57"/>
      <c r="EA109" s="57"/>
      <c r="EB109" s="57"/>
      <c r="EC109" s="57"/>
      <c r="ED109" s="57"/>
      <c r="EE109" s="57"/>
      <c r="EF109" s="57"/>
      <c r="EG109" s="57"/>
      <c r="EH109" s="57"/>
      <c r="EI109" s="57"/>
      <c r="EJ109" s="57"/>
      <c r="EK109" s="57"/>
      <c r="EL109" s="57"/>
      <c r="EM109" s="57"/>
      <c r="EN109" s="57"/>
      <c r="EO109" s="57"/>
      <c r="EP109" s="57"/>
      <c r="EQ109" s="57"/>
      <c r="ER109" s="57"/>
      <c r="ES109" s="57"/>
      <c r="ET109" s="57"/>
      <c r="EU109" s="57"/>
      <c r="EV109" s="57"/>
      <c r="EW109" s="57"/>
      <c r="EX109" s="57"/>
      <c r="EY109" s="57"/>
      <c r="EZ109" s="57"/>
      <c r="FA109" s="57"/>
      <c r="FB109" s="57"/>
      <c r="FC109" s="63"/>
      <c r="FD109" s="63"/>
      <c r="FE109" s="63"/>
      <c r="FF109" s="63"/>
      <c r="FG109" s="63"/>
      <c r="FH109" s="60"/>
      <c r="FI109" s="60"/>
      <c r="FJ109" s="60"/>
      <c r="FK109" s="60"/>
      <c r="FL109" s="60"/>
      <c r="FM109" s="60"/>
      <c r="FN109" s="60"/>
      <c r="FO109" s="60"/>
      <c r="FP109" s="60"/>
      <c r="FQ109" s="60"/>
      <c r="FR109" s="60"/>
      <c r="FS109" s="60"/>
      <c r="FT109" s="60"/>
      <c r="FU109" s="60"/>
      <c r="FV109" s="60"/>
      <c r="FW109" s="72"/>
      <c r="FX109" s="72"/>
      <c r="FY109" s="72"/>
      <c r="FZ109" s="72"/>
      <c r="GA109" s="72"/>
      <c r="GB109" s="72"/>
      <c r="GC109" s="72"/>
      <c r="GD109" s="72"/>
      <c r="GE109" s="72"/>
      <c r="GF109" s="72"/>
      <c r="GG109" s="72"/>
      <c r="GH109" s="72"/>
      <c r="GI109" s="72"/>
      <c r="GJ109" s="72"/>
      <c r="GK109" s="72"/>
      <c r="GL109" s="60"/>
      <c r="GM109" s="60"/>
      <c r="GN109" s="60"/>
      <c r="GO109" s="60"/>
      <c r="GP109" s="60"/>
      <c r="GQ109" s="60"/>
      <c r="GR109" s="60"/>
      <c r="GS109" s="60"/>
      <c r="GT109" s="60"/>
      <c r="GU109" s="60"/>
      <c r="GV109" s="60"/>
      <c r="GW109" s="60"/>
      <c r="GX109" s="60"/>
      <c r="GY109" s="60"/>
      <c r="GZ109" s="60"/>
      <c r="HA109" s="60"/>
      <c r="HB109" s="60"/>
      <c r="HC109" s="60"/>
      <c r="HD109" s="60"/>
      <c r="HE109" s="60"/>
      <c r="HF109" s="43"/>
      <c r="HG109" s="43"/>
      <c r="HH109" s="43"/>
      <c r="HI109" s="43"/>
      <c r="HJ109" s="43"/>
      <c r="HK109" s="43"/>
      <c r="HL109" s="43"/>
      <c r="HM109" s="43"/>
      <c r="HN109" s="43"/>
      <c r="HO109" s="43"/>
      <c r="HP109" s="43"/>
      <c r="HQ109" s="43"/>
      <c r="HR109" s="43"/>
      <c r="HS109" s="43"/>
      <c r="HT109" s="43"/>
      <c r="HU109" s="65"/>
      <c r="HV109" s="65"/>
      <c r="HW109" s="57"/>
      <c r="HX109" s="57"/>
      <c r="HY109" s="65"/>
      <c r="HZ109" s="65"/>
      <c r="IA109" s="57"/>
      <c r="IB109" s="57"/>
    </row>
    <row r="110" spans="1:236" x14ac:dyDescent="0.25">
      <c r="A110" s="41"/>
      <c r="C110" s="57"/>
      <c r="D110" s="57"/>
      <c r="E110" s="57"/>
      <c r="F110" s="57"/>
      <c r="G110" s="57"/>
      <c r="H110" s="71"/>
      <c r="I110" s="71"/>
      <c r="J110" s="71"/>
      <c r="K110" s="71"/>
      <c r="L110" s="71"/>
      <c r="M110" s="71"/>
      <c r="N110" s="71"/>
      <c r="O110" s="71"/>
      <c r="P110" s="71"/>
      <c r="Q110" s="71"/>
      <c r="R110" s="71"/>
      <c r="S110" s="71"/>
      <c r="T110" s="71"/>
      <c r="U110" s="71"/>
      <c r="V110" s="71"/>
      <c r="W110" s="71"/>
      <c r="X110" s="71"/>
      <c r="Y110" s="59"/>
      <c r="Z110" s="59"/>
      <c r="AA110" s="59"/>
      <c r="AB110" s="59"/>
      <c r="AC110" s="59"/>
      <c r="AD110" s="59"/>
      <c r="AE110" s="59"/>
      <c r="AF110" s="59"/>
      <c r="AG110" s="59"/>
      <c r="AH110" s="59"/>
      <c r="AI110" s="59"/>
      <c r="AJ110" s="59"/>
      <c r="AK110" s="59"/>
      <c r="AL110" s="59"/>
      <c r="AM110" s="59"/>
      <c r="AN110" s="59"/>
      <c r="AO110" s="59"/>
      <c r="AP110" s="59"/>
      <c r="AQ110" s="59"/>
      <c r="AR110" s="59"/>
      <c r="AS110" s="59"/>
      <c r="AT110" s="59"/>
      <c r="AU110" s="59"/>
      <c r="AV110" s="59"/>
      <c r="AW110" s="59"/>
      <c r="AX110" s="59"/>
      <c r="AY110" s="59"/>
      <c r="AZ110" s="59"/>
      <c r="BA110" s="59"/>
      <c r="BB110" s="59"/>
      <c r="BC110" s="57"/>
      <c r="BD110" s="57"/>
      <c r="BE110" s="57"/>
      <c r="BF110" s="57"/>
      <c r="BG110" s="57"/>
      <c r="BH110" s="57"/>
      <c r="BI110" s="57"/>
      <c r="BJ110" s="57"/>
      <c r="BK110" s="57"/>
      <c r="BL110" s="57"/>
      <c r="BM110" s="57"/>
      <c r="BN110" s="57"/>
      <c r="BO110" s="57"/>
      <c r="BP110" s="57"/>
      <c r="BQ110" s="57"/>
      <c r="BR110" s="57"/>
      <c r="BS110" s="57"/>
      <c r="BT110" s="57"/>
      <c r="BU110" s="57"/>
      <c r="BV110" s="57"/>
      <c r="BW110" s="57"/>
      <c r="BX110" s="57"/>
      <c r="BY110" s="57"/>
      <c r="BZ110" s="57"/>
      <c r="CA110" s="57"/>
      <c r="CB110" s="57"/>
      <c r="CC110" s="57"/>
      <c r="CD110" s="57"/>
      <c r="CE110" s="57"/>
      <c r="CF110" s="57"/>
      <c r="CG110" s="57"/>
      <c r="CH110" s="57"/>
      <c r="CI110" s="57"/>
      <c r="CJ110" s="57"/>
      <c r="CK110" s="57"/>
      <c r="CL110" s="57"/>
      <c r="CM110" s="57"/>
      <c r="CN110" s="57"/>
      <c r="CO110" s="57"/>
      <c r="CP110" s="57"/>
      <c r="CQ110" s="57"/>
      <c r="CR110" s="57"/>
      <c r="CS110" s="57"/>
      <c r="CT110" s="57"/>
      <c r="CU110" s="57"/>
      <c r="CV110" s="57"/>
      <c r="CW110" s="57"/>
      <c r="CX110" s="57"/>
      <c r="CY110" s="57"/>
      <c r="CZ110" s="57"/>
      <c r="DA110" s="57"/>
      <c r="DB110" s="57"/>
      <c r="DC110" s="57"/>
      <c r="DD110" s="57"/>
      <c r="DE110" s="57"/>
      <c r="DF110" s="57"/>
      <c r="DG110" s="57"/>
      <c r="DH110" s="57"/>
      <c r="DI110" s="57"/>
      <c r="DJ110" s="57"/>
      <c r="DK110" s="57"/>
      <c r="DL110" s="57"/>
      <c r="DM110" s="57"/>
      <c r="DN110" s="57"/>
      <c r="DO110" s="57"/>
      <c r="DP110" s="57"/>
      <c r="DQ110" s="57"/>
      <c r="DR110" s="57"/>
      <c r="DS110" s="57"/>
      <c r="DT110" s="57"/>
      <c r="DU110" s="57"/>
      <c r="DV110" s="57"/>
      <c r="DW110" s="57"/>
      <c r="DX110" s="57"/>
      <c r="DY110" s="57"/>
      <c r="DZ110" s="57"/>
      <c r="EA110" s="57"/>
      <c r="EB110" s="57"/>
      <c r="EC110" s="57"/>
      <c r="ED110" s="57"/>
      <c r="EE110" s="57"/>
      <c r="EF110" s="57"/>
      <c r="EG110" s="57"/>
      <c r="EH110" s="57"/>
      <c r="EI110" s="57"/>
      <c r="EJ110" s="57"/>
      <c r="EK110" s="57"/>
      <c r="EL110" s="57"/>
      <c r="EM110" s="57"/>
      <c r="EN110" s="57"/>
      <c r="EO110" s="57"/>
      <c r="EP110" s="57"/>
      <c r="EQ110" s="57"/>
      <c r="ER110" s="57"/>
      <c r="ES110" s="57"/>
      <c r="ET110" s="57"/>
      <c r="EU110" s="57"/>
      <c r="EV110" s="57"/>
      <c r="EW110" s="57"/>
      <c r="EX110" s="57"/>
      <c r="EY110" s="57"/>
      <c r="EZ110" s="57"/>
      <c r="FA110" s="57"/>
      <c r="FB110" s="57"/>
      <c r="FC110" s="63"/>
      <c r="FD110" s="63"/>
      <c r="FE110" s="63"/>
      <c r="FF110" s="63"/>
      <c r="FG110" s="63"/>
      <c r="FH110" s="60"/>
      <c r="FI110" s="60"/>
      <c r="FJ110" s="60"/>
      <c r="FK110" s="60"/>
      <c r="FL110" s="60"/>
      <c r="FM110" s="60"/>
      <c r="FN110" s="60"/>
      <c r="FO110" s="60"/>
      <c r="FP110" s="60"/>
      <c r="FQ110" s="60"/>
      <c r="FR110" s="60"/>
      <c r="FS110" s="60"/>
      <c r="FT110" s="60"/>
      <c r="FU110" s="60"/>
      <c r="FV110" s="60"/>
      <c r="FW110" s="72"/>
      <c r="FX110" s="72"/>
      <c r="FY110" s="72"/>
      <c r="FZ110" s="72"/>
      <c r="GA110" s="72"/>
      <c r="GB110" s="72"/>
      <c r="GC110" s="72"/>
      <c r="GD110" s="72"/>
      <c r="GE110" s="72"/>
      <c r="GF110" s="72"/>
      <c r="GG110" s="72"/>
      <c r="GH110" s="72"/>
      <c r="GI110" s="72"/>
      <c r="GJ110" s="72"/>
      <c r="GK110" s="72"/>
      <c r="GL110" s="60"/>
      <c r="GM110" s="60"/>
      <c r="GN110" s="60"/>
      <c r="GO110" s="60"/>
      <c r="GP110" s="60"/>
      <c r="GQ110" s="60"/>
      <c r="GR110" s="60"/>
      <c r="GS110" s="60"/>
      <c r="GT110" s="60"/>
      <c r="GU110" s="60"/>
      <c r="GV110" s="60"/>
      <c r="GW110" s="60"/>
      <c r="GX110" s="60"/>
      <c r="GY110" s="60"/>
      <c r="GZ110" s="60"/>
      <c r="HA110" s="60"/>
      <c r="HB110" s="60"/>
      <c r="HC110" s="60"/>
      <c r="HD110" s="60"/>
      <c r="HE110" s="60"/>
      <c r="HF110" s="43"/>
      <c r="HG110" s="43"/>
      <c r="HH110" s="43"/>
      <c r="HI110" s="43"/>
      <c r="HJ110" s="43"/>
      <c r="HK110" s="43"/>
      <c r="HL110" s="43"/>
      <c r="HM110" s="43"/>
      <c r="HN110" s="43"/>
      <c r="HO110" s="43"/>
      <c r="HP110" s="43"/>
      <c r="HQ110" s="43"/>
      <c r="HR110" s="43"/>
      <c r="HS110" s="43"/>
      <c r="HT110" s="43"/>
      <c r="HU110" s="65"/>
      <c r="HV110" s="65"/>
      <c r="HW110" s="57"/>
      <c r="HX110" s="57"/>
      <c r="HY110" s="65"/>
      <c r="HZ110" s="65"/>
      <c r="IA110" s="57"/>
      <c r="IB110" s="57"/>
    </row>
    <row r="111" spans="1:236" x14ac:dyDescent="0.25">
      <c r="A111" s="41"/>
      <c r="C111" s="57"/>
      <c r="D111" s="57"/>
      <c r="E111" s="57"/>
      <c r="F111" s="57"/>
      <c r="G111" s="57"/>
      <c r="H111" s="71"/>
      <c r="I111" s="71"/>
      <c r="J111" s="71"/>
      <c r="K111" s="71"/>
      <c r="L111" s="71"/>
      <c r="M111" s="71"/>
      <c r="N111" s="71"/>
      <c r="O111" s="71"/>
      <c r="P111" s="71"/>
      <c r="Q111" s="71"/>
      <c r="R111" s="71"/>
      <c r="S111" s="71"/>
      <c r="T111" s="71"/>
      <c r="U111" s="71"/>
      <c r="V111" s="71"/>
      <c r="W111" s="71"/>
      <c r="X111" s="71"/>
      <c r="Y111" s="59"/>
      <c r="Z111" s="59"/>
      <c r="AA111" s="59"/>
      <c r="AB111" s="59"/>
      <c r="AC111" s="59"/>
      <c r="AD111" s="59"/>
      <c r="AE111" s="59"/>
      <c r="AF111" s="59"/>
      <c r="AG111" s="59"/>
      <c r="AH111" s="59"/>
      <c r="AI111" s="59"/>
      <c r="AJ111" s="59"/>
      <c r="AK111" s="59"/>
      <c r="AL111" s="59"/>
      <c r="AM111" s="59"/>
      <c r="AN111" s="59"/>
      <c r="AO111" s="59"/>
      <c r="AP111" s="59"/>
      <c r="AQ111" s="59"/>
      <c r="AR111" s="59"/>
      <c r="AS111" s="59"/>
      <c r="AT111" s="59"/>
      <c r="AU111" s="59"/>
      <c r="AV111" s="59"/>
      <c r="AW111" s="59"/>
      <c r="AX111" s="59"/>
      <c r="AY111" s="59"/>
      <c r="AZ111" s="59"/>
      <c r="BA111" s="59"/>
      <c r="BB111" s="59"/>
      <c r="BC111" s="57"/>
      <c r="BD111" s="57"/>
      <c r="BE111" s="57"/>
      <c r="BF111" s="57"/>
      <c r="BG111" s="57"/>
      <c r="BH111" s="57"/>
      <c r="BI111" s="57"/>
      <c r="BJ111" s="57"/>
      <c r="BK111" s="57"/>
      <c r="BL111" s="57"/>
      <c r="BM111" s="57"/>
      <c r="BN111" s="57"/>
      <c r="BO111" s="57"/>
      <c r="BP111" s="57"/>
      <c r="BQ111" s="57"/>
      <c r="BR111" s="57"/>
      <c r="BS111" s="57"/>
      <c r="BT111" s="57"/>
      <c r="BU111" s="57"/>
      <c r="BV111" s="57"/>
      <c r="BW111" s="57"/>
      <c r="BX111" s="57"/>
      <c r="BY111" s="57"/>
      <c r="BZ111" s="57"/>
      <c r="CA111" s="57"/>
      <c r="CB111" s="57"/>
      <c r="CC111" s="57"/>
      <c r="CD111" s="57"/>
      <c r="CE111" s="57"/>
      <c r="CF111" s="57"/>
      <c r="CG111" s="57"/>
      <c r="CH111" s="57"/>
      <c r="CI111" s="57"/>
      <c r="CJ111" s="57"/>
      <c r="CK111" s="57"/>
      <c r="CL111" s="57"/>
      <c r="CM111" s="57"/>
      <c r="CN111" s="57"/>
      <c r="CO111" s="57"/>
      <c r="CP111" s="57"/>
      <c r="CQ111" s="57"/>
      <c r="CR111" s="57"/>
      <c r="CS111" s="57"/>
      <c r="CT111" s="57"/>
      <c r="CU111" s="57"/>
      <c r="CV111" s="57"/>
      <c r="CW111" s="57"/>
      <c r="CX111" s="57"/>
      <c r="CY111" s="57"/>
      <c r="CZ111" s="57"/>
      <c r="DA111" s="57"/>
      <c r="DB111" s="57"/>
      <c r="DC111" s="57"/>
      <c r="DD111" s="57"/>
      <c r="DE111" s="57"/>
      <c r="DF111" s="57"/>
      <c r="DG111" s="57"/>
      <c r="DH111" s="57"/>
      <c r="DI111" s="57"/>
      <c r="DJ111" s="57"/>
      <c r="DK111" s="57"/>
      <c r="DL111" s="57"/>
      <c r="DM111" s="57"/>
      <c r="DN111" s="57"/>
      <c r="DO111" s="57"/>
      <c r="DP111" s="57"/>
      <c r="DQ111" s="57"/>
      <c r="DR111" s="57"/>
      <c r="DS111" s="57"/>
      <c r="DT111" s="57"/>
      <c r="DU111" s="57"/>
      <c r="DV111" s="57"/>
      <c r="DW111" s="57"/>
      <c r="DX111" s="57"/>
      <c r="DY111" s="57"/>
      <c r="DZ111" s="57"/>
      <c r="EA111" s="57"/>
      <c r="EB111" s="57"/>
      <c r="EC111" s="57"/>
      <c r="ED111" s="57"/>
      <c r="EE111" s="57"/>
      <c r="EF111" s="57"/>
      <c r="EG111" s="57"/>
      <c r="EH111" s="57"/>
      <c r="EI111" s="57"/>
      <c r="EJ111" s="57"/>
      <c r="EK111" s="57"/>
      <c r="EL111" s="57"/>
      <c r="EM111" s="57"/>
      <c r="EN111" s="57"/>
      <c r="EO111" s="57"/>
      <c r="EP111" s="57"/>
      <c r="EQ111" s="57"/>
      <c r="ER111" s="57"/>
      <c r="ES111" s="57"/>
      <c r="ET111" s="57"/>
      <c r="EU111" s="57"/>
      <c r="EV111" s="57"/>
      <c r="EW111" s="57"/>
      <c r="EX111" s="57"/>
      <c r="EY111" s="57"/>
      <c r="EZ111" s="57"/>
      <c r="FA111" s="57"/>
      <c r="FB111" s="57"/>
      <c r="FC111" s="63"/>
      <c r="FD111" s="63"/>
      <c r="FE111" s="63"/>
      <c r="FF111" s="63"/>
      <c r="FG111" s="63"/>
      <c r="FH111" s="60"/>
      <c r="FI111" s="60"/>
      <c r="FJ111" s="60"/>
      <c r="FK111" s="60"/>
      <c r="FL111" s="60"/>
      <c r="FM111" s="60"/>
      <c r="FN111" s="60"/>
      <c r="FO111" s="60"/>
      <c r="FP111" s="60"/>
      <c r="FQ111" s="60"/>
      <c r="FR111" s="60"/>
      <c r="FS111" s="60"/>
      <c r="FT111" s="60"/>
      <c r="FU111" s="60"/>
      <c r="FV111" s="60"/>
      <c r="FW111" s="72"/>
      <c r="FX111" s="72"/>
      <c r="FY111" s="72"/>
      <c r="FZ111" s="72"/>
      <c r="GA111" s="72"/>
      <c r="GB111" s="72"/>
      <c r="GC111" s="72"/>
      <c r="GD111" s="72"/>
      <c r="GE111" s="72"/>
      <c r="GF111" s="72"/>
      <c r="GG111" s="72"/>
      <c r="GH111" s="72"/>
      <c r="GI111" s="72"/>
      <c r="GJ111" s="72"/>
      <c r="GK111" s="72"/>
      <c r="GL111" s="60"/>
      <c r="GM111" s="60"/>
      <c r="GN111" s="60"/>
      <c r="GO111" s="60"/>
      <c r="GP111" s="60"/>
      <c r="GQ111" s="60"/>
      <c r="GR111" s="60"/>
      <c r="GS111" s="60"/>
      <c r="GT111" s="60"/>
      <c r="GU111" s="60"/>
      <c r="GV111" s="60"/>
      <c r="GW111" s="60"/>
      <c r="GX111" s="60"/>
      <c r="GY111" s="60"/>
      <c r="GZ111" s="60"/>
      <c r="HA111" s="60"/>
      <c r="HB111" s="60"/>
      <c r="HC111" s="60"/>
      <c r="HD111" s="60"/>
      <c r="HE111" s="60"/>
      <c r="HF111" s="43"/>
      <c r="HG111" s="43"/>
      <c r="HH111" s="43"/>
      <c r="HI111" s="43"/>
      <c r="HJ111" s="43"/>
      <c r="HK111" s="43"/>
      <c r="HL111" s="43"/>
      <c r="HM111" s="43"/>
      <c r="HN111" s="43"/>
      <c r="HO111" s="43"/>
      <c r="HP111" s="43"/>
      <c r="HQ111" s="43"/>
      <c r="HR111" s="43"/>
      <c r="HS111" s="43"/>
      <c r="HT111" s="43"/>
      <c r="HU111" s="65"/>
      <c r="HV111" s="65"/>
      <c r="HW111" s="57"/>
      <c r="HX111" s="57"/>
      <c r="HY111" s="65"/>
      <c r="HZ111" s="65"/>
      <c r="IA111" s="57"/>
      <c r="IB111" s="57"/>
    </row>
    <row r="112" spans="1:236" x14ac:dyDescent="0.25">
      <c r="A112" s="41"/>
      <c r="C112" s="57"/>
      <c r="D112" s="57"/>
      <c r="E112" s="57"/>
      <c r="F112" s="57"/>
      <c r="G112" s="57"/>
      <c r="H112" s="71"/>
      <c r="I112" s="71"/>
      <c r="J112" s="71"/>
      <c r="K112" s="71"/>
      <c r="L112" s="71"/>
      <c r="M112" s="71"/>
      <c r="N112" s="71"/>
      <c r="O112" s="71"/>
      <c r="P112" s="71"/>
      <c r="Q112" s="71"/>
      <c r="R112" s="71"/>
      <c r="S112" s="71"/>
      <c r="T112" s="71"/>
      <c r="U112" s="71"/>
      <c r="V112" s="71"/>
      <c r="W112" s="71"/>
      <c r="X112" s="71"/>
      <c r="Y112" s="59"/>
      <c r="Z112" s="59"/>
      <c r="AA112" s="59"/>
      <c r="AB112" s="59"/>
      <c r="AC112" s="59"/>
      <c r="AD112" s="59"/>
      <c r="AE112" s="59"/>
      <c r="AF112" s="59"/>
      <c r="AG112" s="59"/>
      <c r="AH112" s="59"/>
      <c r="AI112" s="59"/>
      <c r="AJ112" s="59"/>
      <c r="AK112" s="59"/>
      <c r="AL112" s="59"/>
      <c r="AM112" s="59"/>
      <c r="AN112" s="59"/>
      <c r="AO112" s="59"/>
      <c r="AP112" s="59"/>
      <c r="AQ112" s="59"/>
      <c r="AR112" s="59"/>
      <c r="AS112" s="59"/>
      <c r="AT112" s="59"/>
      <c r="AU112" s="59"/>
      <c r="AV112" s="59"/>
      <c r="AW112" s="59"/>
      <c r="AX112" s="59"/>
      <c r="AY112" s="59"/>
      <c r="AZ112" s="59"/>
      <c r="BA112" s="59"/>
      <c r="BB112" s="59"/>
      <c r="BC112" s="57"/>
      <c r="BD112" s="57"/>
      <c r="BE112" s="57"/>
      <c r="BF112" s="57"/>
      <c r="BG112" s="57"/>
      <c r="BH112" s="57"/>
      <c r="BI112" s="57"/>
      <c r="BJ112" s="57"/>
      <c r="BK112" s="57"/>
      <c r="BL112" s="57"/>
      <c r="BM112" s="57"/>
      <c r="BN112" s="57"/>
      <c r="BO112" s="57"/>
      <c r="BP112" s="57"/>
      <c r="BQ112" s="57"/>
      <c r="BR112" s="57"/>
      <c r="BS112" s="57"/>
      <c r="BT112" s="57"/>
      <c r="BU112" s="57"/>
      <c r="BV112" s="57"/>
      <c r="BW112" s="57"/>
      <c r="BX112" s="57"/>
      <c r="BY112" s="57"/>
      <c r="BZ112" s="57"/>
      <c r="CA112" s="57"/>
      <c r="CB112" s="57"/>
      <c r="CC112" s="57"/>
      <c r="CD112" s="57"/>
      <c r="CE112" s="57"/>
      <c r="CF112" s="57"/>
      <c r="CG112" s="57"/>
      <c r="CH112" s="57"/>
      <c r="CI112" s="57"/>
      <c r="CJ112" s="57"/>
      <c r="CK112" s="57"/>
      <c r="CL112" s="57"/>
      <c r="CM112" s="57"/>
      <c r="CN112" s="57"/>
      <c r="CO112" s="57"/>
      <c r="CP112" s="57"/>
      <c r="CQ112" s="57"/>
      <c r="CR112" s="57"/>
      <c r="CS112" s="57"/>
      <c r="CT112" s="57"/>
      <c r="CU112" s="57"/>
      <c r="CV112" s="57"/>
      <c r="CW112" s="57"/>
      <c r="CX112" s="57"/>
      <c r="CY112" s="57"/>
      <c r="CZ112" s="57"/>
      <c r="DA112" s="57"/>
      <c r="DB112" s="57"/>
      <c r="DC112" s="57"/>
      <c r="DD112" s="57"/>
      <c r="DE112" s="57"/>
      <c r="DF112" s="57"/>
      <c r="DG112" s="57"/>
      <c r="DH112" s="57"/>
      <c r="DI112" s="57"/>
      <c r="DJ112" s="57"/>
      <c r="DK112" s="57"/>
      <c r="DL112" s="57"/>
      <c r="DM112" s="57"/>
      <c r="DN112" s="57"/>
      <c r="DO112" s="57"/>
      <c r="DP112" s="57"/>
      <c r="DQ112" s="57"/>
      <c r="DR112" s="57"/>
      <c r="DS112" s="57"/>
      <c r="DT112" s="57"/>
      <c r="DU112" s="57"/>
      <c r="DV112" s="57"/>
      <c r="DW112" s="57"/>
      <c r="DX112" s="57"/>
      <c r="DY112" s="57"/>
      <c r="DZ112" s="57"/>
      <c r="EA112" s="57"/>
      <c r="EB112" s="57"/>
      <c r="EC112" s="57"/>
      <c r="ED112" s="57"/>
      <c r="EE112" s="57"/>
      <c r="EF112" s="57"/>
      <c r="EG112" s="57"/>
      <c r="EH112" s="57"/>
      <c r="EI112" s="57"/>
      <c r="EJ112" s="57"/>
      <c r="EK112" s="57"/>
      <c r="EL112" s="57"/>
      <c r="EM112" s="57"/>
      <c r="EN112" s="57"/>
      <c r="EO112" s="57"/>
      <c r="EP112" s="57"/>
      <c r="EQ112" s="57"/>
      <c r="ER112" s="57"/>
      <c r="ES112" s="57"/>
      <c r="ET112" s="57"/>
      <c r="EU112" s="57"/>
      <c r="EV112" s="57"/>
      <c r="EW112" s="57"/>
      <c r="EX112" s="57"/>
      <c r="EY112" s="57"/>
      <c r="EZ112" s="57"/>
      <c r="FA112" s="57"/>
      <c r="FB112" s="57"/>
      <c r="FC112" s="63"/>
      <c r="FD112" s="63"/>
      <c r="FE112" s="63"/>
      <c r="FF112" s="63"/>
      <c r="FG112" s="63"/>
      <c r="FH112" s="60"/>
      <c r="FI112" s="60"/>
      <c r="FJ112" s="60"/>
      <c r="FK112" s="60"/>
      <c r="FL112" s="60"/>
      <c r="FM112" s="60"/>
      <c r="FN112" s="60"/>
      <c r="FO112" s="60"/>
      <c r="FP112" s="60"/>
      <c r="FQ112" s="60"/>
      <c r="FR112" s="60"/>
      <c r="FS112" s="60"/>
      <c r="FT112" s="60"/>
      <c r="FU112" s="60"/>
      <c r="FV112" s="60"/>
      <c r="FW112" s="72"/>
      <c r="FX112" s="72"/>
      <c r="FY112" s="72"/>
      <c r="FZ112" s="72"/>
      <c r="GA112" s="72"/>
      <c r="GB112" s="72"/>
      <c r="GC112" s="72"/>
      <c r="GD112" s="72"/>
      <c r="GE112" s="72"/>
      <c r="GF112" s="72"/>
      <c r="GG112" s="72"/>
      <c r="GH112" s="72"/>
      <c r="GI112" s="72"/>
      <c r="GJ112" s="72"/>
      <c r="GK112" s="72"/>
      <c r="GL112" s="60"/>
      <c r="GM112" s="60"/>
      <c r="GN112" s="60"/>
      <c r="GO112" s="60"/>
      <c r="GP112" s="60"/>
      <c r="GQ112" s="60"/>
      <c r="GR112" s="60"/>
      <c r="GS112" s="60"/>
      <c r="GT112" s="60"/>
      <c r="GU112" s="60"/>
      <c r="GV112" s="60"/>
      <c r="GW112" s="60"/>
      <c r="GX112" s="60"/>
      <c r="GY112" s="60"/>
      <c r="GZ112" s="60"/>
      <c r="HA112" s="60"/>
      <c r="HB112" s="60"/>
      <c r="HC112" s="60"/>
      <c r="HD112" s="60"/>
      <c r="HE112" s="60"/>
      <c r="HF112" s="43"/>
      <c r="HG112" s="43"/>
      <c r="HH112" s="43"/>
      <c r="HI112" s="43"/>
      <c r="HJ112" s="43"/>
      <c r="HK112" s="43"/>
      <c r="HL112" s="43"/>
      <c r="HM112" s="43"/>
      <c r="HN112" s="43"/>
      <c r="HO112" s="43"/>
      <c r="HP112" s="43"/>
      <c r="HQ112" s="43"/>
      <c r="HR112" s="43"/>
      <c r="HS112" s="43"/>
      <c r="HT112" s="43"/>
      <c r="HU112" s="65"/>
      <c r="HV112" s="65"/>
      <c r="HW112" s="57"/>
      <c r="HX112" s="57"/>
      <c r="HY112" s="65"/>
      <c r="HZ112" s="65"/>
      <c r="IA112" s="57"/>
      <c r="IB112" s="57"/>
    </row>
  </sheetData>
  <mergeCells count="22">
    <mergeCell ref="DH19:DV19"/>
    <mergeCell ref="C19:G19"/>
    <mergeCell ref="H19:V19"/>
    <mergeCell ref="W19:X19"/>
    <mergeCell ref="Y19:AM19"/>
    <mergeCell ref="AN19:BB19"/>
    <mergeCell ref="BC19:BG19"/>
    <mergeCell ref="BH19:BV19"/>
    <mergeCell ref="BW19:BX19"/>
    <mergeCell ref="BY19:CM19"/>
    <mergeCell ref="CN19:DB19"/>
    <mergeCell ref="DC19:DG19"/>
    <mergeCell ref="GL19:GP19"/>
    <mergeCell ref="GQ19:HE19"/>
    <mergeCell ref="HF19:HT19"/>
    <mergeCell ref="HU19:IB19"/>
    <mergeCell ref="DW19:DX19"/>
    <mergeCell ref="DY19:EM19"/>
    <mergeCell ref="EN19:FB19"/>
    <mergeCell ref="FC19:FG19"/>
    <mergeCell ref="FH19:FV19"/>
    <mergeCell ref="FW19:GK19"/>
  </mergeCells>
  <hyperlinks>
    <hyperlink ref="B14" r:id="rId1"/>
  </hyperlinks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2"/>
  <dimension ref="A1:O26"/>
  <sheetViews>
    <sheetView workbookViewId="0">
      <selection sqref="A1:B7"/>
    </sheetView>
  </sheetViews>
  <sheetFormatPr baseColWidth="10" defaultColWidth="11.453125" defaultRowHeight="12.5" x14ac:dyDescent="0.25"/>
  <cols>
    <col min="1" max="1" width="7" style="1" customWidth="1"/>
    <col min="2" max="2" width="9.7265625" style="1" customWidth="1"/>
    <col min="3" max="3" width="4.1796875" style="1" customWidth="1"/>
    <col min="4" max="4" width="23.453125" style="1" customWidth="1"/>
    <col min="5" max="5" width="6.54296875" style="1" customWidth="1"/>
    <col min="6" max="6" width="11.453125" style="1" customWidth="1"/>
    <col min="7" max="7" width="4.81640625" style="1" customWidth="1"/>
    <col min="8" max="8" width="6.54296875" style="1" customWidth="1"/>
    <col min="9" max="9" width="7.453125" style="1" customWidth="1"/>
    <col min="10" max="10" width="5.7265625" style="1" customWidth="1"/>
    <col min="11" max="11" width="9.7265625" style="1" customWidth="1"/>
    <col min="12" max="12" width="6.81640625" style="1" customWidth="1"/>
    <col min="13" max="13" width="9.453125" style="1" customWidth="1"/>
    <col min="14" max="14" width="8.54296875" style="1" customWidth="1"/>
    <col min="15" max="15" width="10.81640625" style="1" customWidth="1"/>
    <col min="16" max="16384" width="11.453125" style="1"/>
  </cols>
  <sheetData>
    <row r="1" spans="1:15" ht="18" customHeight="1" thickBot="1" x14ac:dyDescent="0.35">
      <c r="A1" s="133"/>
      <c r="B1" s="133"/>
      <c r="C1" s="134" t="s">
        <v>0</v>
      </c>
      <c r="D1" s="134"/>
      <c r="E1" s="134"/>
      <c r="F1" s="134"/>
      <c r="G1" s="127" t="s">
        <v>1</v>
      </c>
      <c r="H1" s="128"/>
      <c r="I1" s="128"/>
      <c r="J1" s="154"/>
      <c r="K1" s="135" t="s">
        <v>2</v>
      </c>
      <c r="L1" s="135"/>
      <c r="M1" s="135"/>
      <c r="N1" s="133"/>
      <c r="O1" s="133"/>
    </row>
    <row r="2" spans="1:15" ht="18.75" customHeight="1" thickBot="1" x14ac:dyDescent="0.35">
      <c r="A2" s="133"/>
      <c r="B2" s="133"/>
      <c r="C2" s="134"/>
      <c r="D2" s="134"/>
      <c r="E2" s="134"/>
      <c r="F2" s="134"/>
      <c r="G2" s="124" t="s">
        <v>5</v>
      </c>
      <c r="H2" s="125"/>
      <c r="I2" s="125"/>
      <c r="J2" s="155"/>
      <c r="K2" s="126">
        <v>3</v>
      </c>
      <c r="L2" s="126"/>
      <c r="M2" s="126"/>
      <c r="N2" s="133"/>
      <c r="O2" s="133"/>
    </row>
    <row r="3" spans="1:15" ht="18" customHeight="1" thickBot="1" x14ac:dyDescent="0.35">
      <c r="A3" s="133"/>
      <c r="B3" s="133"/>
      <c r="C3" s="134"/>
      <c r="D3" s="134"/>
      <c r="E3" s="134"/>
      <c r="F3" s="134"/>
      <c r="G3" s="127" t="s">
        <v>6</v>
      </c>
      <c r="H3" s="128"/>
      <c r="I3" s="128"/>
      <c r="J3" s="154"/>
      <c r="K3" s="135"/>
      <c r="L3" s="135"/>
      <c r="M3" s="135"/>
      <c r="N3" s="133"/>
      <c r="O3" s="133"/>
    </row>
    <row r="4" spans="1:15" ht="13.5" thickBot="1" x14ac:dyDescent="0.35">
      <c r="A4" s="133"/>
      <c r="B4" s="133"/>
      <c r="C4" s="115" t="s">
        <v>7</v>
      </c>
      <c r="D4" s="116"/>
      <c r="E4" s="116"/>
      <c r="F4" s="116"/>
      <c r="G4" s="124" t="s">
        <v>8</v>
      </c>
      <c r="H4" s="125"/>
      <c r="I4" s="125"/>
      <c r="J4" s="155"/>
      <c r="K4" s="126" t="s">
        <v>9</v>
      </c>
      <c r="L4" s="126"/>
      <c r="M4" s="126"/>
      <c r="N4" s="133"/>
      <c r="O4" s="133"/>
    </row>
    <row r="5" spans="1:15" ht="37.5" customHeight="1" thickBot="1" x14ac:dyDescent="0.35">
      <c r="A5" s="133"/>
      <c r="B5" s="133"/>
      <c r="C5" s="117"/>
      <c r="D5" s="118"/>
      <c r="E5" s="118"/>
      <c r="F5" s="118"/>
      <c r="G5" s="127" t="s">
        <v>10</v>
      </c>
      <c r="H5" s="128"/>
      <c r="I5" s="128"/>
      <c r="J5" s="154"/>
      <c r="K5" s="129" t="s">
        <v>11</v>
      </c>
      <c r="L5" s="130"/>
      <c r="M5" s="131"/>
      <c r="N5" s="133"/>
      <c r="O5" s="133"/>
    </row>
    <row r="6" spans="1:15" ht="40.5" customHeight="1" thickBot="1" x14ac:dyDescent="0.35">
      <c r="A6" s="133"/>
      <c r="B6" s="133"/>
      <c r="C6" s="117"/>
      <c r="D6" s="118"/>
      <c r="E6" s="118"/>
      <c r="F6" s="118"/>
      <c r="G6" s="124" t="s">
        <v>12</v>
      </c>
      <c r="H6" s="125"/>
      <c r="I6" s="125"/>
      <c r="J6" s="155"/>
      <c r="K6" s="132" t="s">
        <v>13</v>
      </c>
      <c r="L6" s="126"/>
      <c r="M6" s="126"/>
      <c r="N6" s="133"/>
      <c r="O6" s="133"/>
    </row>
    <row r="7" spans="1:15" ht="53.25" customHeight="1" thickBot="1" x14ac:dyDescent="0.3">
      <c r="A7" s="133"/>
      <c r="B7" s="133"/>
      <c r="C7" s="119"/>
      <c r="D7" s="120"/>
      <c r="E7" s="120"/>
      <c r="F7" s="120"/>
      <c r="G7" s="108" t="s">
        <v>14</v>
      </c>
      <c r="H7" s="109"/>
      <c r="I7" s="109"/>
      <c r="J7" s="160"/>
      <c r="K7" s="110" t="s">
        <v>15</v>
      </c>
      <c r="L7" s="111"/>
      <c r="M7" s="111"/>
      <c r="N7" s="133"/>
      <c r="O7" s="133"/>
    </row>
    <row r="8" spans="1:15" ht="12.75" x14ac:dyDescent="0.2">
      <c r="A8" s="156" t="s">
        <v>410</v>
      </c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</row>
    <row r="9" spans="1:15" ht="13" x14ac:dyDescent="0.3">
      <c r="A9" s="158" t="s">
        <v>411</v>
      </c>
      <c r="B9" s="158"/>
      <c r="C9" s="158"/>
      <c r="D9" s="158"/>
      <c r="E9" s="158"/>
      <c r="F9" s="158" t="s">
        <v>412</v>
      </c>
      <c r="G9" s="158"/>
      <c r="H9" s="158"/>
      <c r="I9" s="158"/>
      <c r="J9" s="158" t="s">
        <v>413</v>
      </c>
      <c r="K9" s="158"/>
      <c r="L9" s="158"/>
      <c r="M9" s="159" t="s">
        <v>414</v>
      </c>
      <c r="N9" s="159"/>
      <c r="O9" s="159"/>
    </row>
    <row r="10" spans="1:15" ht="26.25" customHeight="1" x14ac:dyDescent="0.25">
      <c r="A10" s="151" t="s">
        <v>111</v>
      </c>
      <c r="B10" s="152"/>
      <c r="C10" s="152"/>
      <c r="D10" s="152"/>
      <c r="E10" s="153"/>
      <c r="F10" s="148" t="s">
        <v>415</v>
      </c>
      <c r="G10" s="149"/>
      <c r="H10" s="149"/>
      <c r="I10" s="150"/>
      <c r="J10" s="151" t="s">
        <v>416</v>
      </c>
      <c r="K10" s="152"/>
      <c r="L10" s="153"/>
      <c r="M10" s="151">
        <v>255</v>
      </c>
      <c r="N10" s="152"/>
      <c r="O10" s="153"/>
    </row>
    <row r="11" spans="1:15" ht="25.5" customHeight="1" x14ac:dyDescent="0.2">
      <c r="A11" s="151" t="s">
        <v>112</v>
      </c>
      <c r="B11" s="152"/>
      <c r="C11" s="152"/>
      <c r="D11" s="152"/>
      <c r="E11" s="153"/>
      <c r="F11" s="148" t="s">
        <v>417</v>
      </c>
      <c r="G11" s="149"/>
      <c r="H11" s="149"/>
      <c r="I11" s="150"/>
      <c r="J11" s="151" t="s">
        <v>416</v>
      </c>
      <c r="K11" s="152"/>
      <c r="L11" s="153"/>
      <c r="M11" s="151">
        <v>255</v>
      </c>
      <c r="N11" s="152"/>
      <c r="O11" s="153"/>
    </row>
    <row r="12" spans="1:15" ht="25.5" customHeight="1" x14ac:dyDescent="0.25">
      <c r="A12" s="151" t="s">
        <v>113</v>
      </c>
      <c r="B12" s="152"/>
      <c r="C12" s="152"/>
      <c r="D12" s="152"/>
      <c r="E12" s="153"/>
      <c r="F12" s="148" t="s">
        <v>418</v>
      </c>
      <c r="G12" s="149"/>
      <c r="H12" s="149"/>
      <c r="I12" s="150"/>
      <c r="J12" s="151" t="s">
        <v>419</v>
      </c>
      <c r="K12" s="152"/>
      <c r="L12" s="153"/>
      <c r="M12" s="151">
        <v>255</v>
      </c>
      <c r="N12" s="152"/>
      <c r="O12" s="153"/>
    </row>
    <row r="13" spans="1:15" ht="73.5" customHeight="1" x14ac:dyDescent="0.25">
      <c r="A13" s="148" t="s">
        <v>420</v>
      </c>
      <c r="B13" s="149"/>
      <c r="C13" s="149"/>
      <c r="D13" s="149"/>
      <c r="E13" s="150"/>
      <c r="F13" s="148" t="s">
        <v>421</v>
      </c>
      <c r="G13" s="149"/>
      <c r="H13" s="149"/>
      <c r="I13" s="150"/>
      <c r="J13" s="151" t="s">
        <v>422</v>
      </c>
      <c r="K13" s="152"/>
      <c r="L13" s="153"/>
      <c r="M13" s="151">
        <v>255</v>
      </c>
      <c r="N13" s="152"/>
      <c r="O13" s="153"/>
    </row>
    <row r="14" spans="1:15" ht="71.25" customHeight="1" x14ac:dyDescent="0.25">
      <c r="A14" s="148" t="s">
        <v>423</v>
      </c>
      <c r="B14" s="149"/>
      <c r="C14" s="149"/>
      <c r="D14" s="149"/>
      <c r="E14" s="150"/>
      <c r="F14" s="148" t="s">
        <v>424</v>
      </c>
      <c r="G14" s="149"/>
      <c r="H14" s="149"/>
      <c r="I14" s="150"/>
      <c r="J14" s="151" t="s">
        <v>422</v>
      </c>
      <c r="K14" s="152"/>
      <c r="L14" s="153"/>
      <c r="M14" s="151">
        <v>255</v>
      </c>
      <c r="N14" s="152"/>
      <c r="O14" s="153"/>
    </row>
    <row r="15" spans="1:15" ht="77.25" customHeight="1" x14ac:dyDescent="0.25">
      <c r="A15" s="148" t="s">
        <v>425</v>
      </c>
      <c r="B15" s="149"/>
      <c r="C15" s="149"/>
      <c r="D15" s="149"/>
      <c r="E15" s="150"/>
      <c r="F15" s="148" t="s">
        <v>426</v>
      </c>
      <c r="G15" s="149"/>
      <c r="H15" s="149"/>
      <c r="I15" s="150"/>
      <c r="J15" s="151" t="s">
        <v>422</v>
      </c>
      <c r="K15" s="152"/>
      <c r="L15" s="153"/>
      <c r="M15" s="151">
        <v>255</v>
      </c>
      <c r="N15" s="152"/>
      <c r="O15" s="153"/>
    </row>
    <row r="16" spans="1:15" ht="44.25" customHeight="1" x14ac:dyDescent="0.25">
      <c r="A16" s="148" t="s">
        <v>427</v>
      </c>
      <c r="B16" s="149"/>
      <c r="C16" s="149"/>
      <c r="D16" s="149"/>
      <c r="E16" s="150"/>
      <c r="F16" s="148" t="s">
        <v>428</v>
      </c>
      <c r="G16" s="149"/>
      <c r="H16" s="149"/>
      <c r="I16" s="150"/>
      <c r="J16" s="151" t="s">
        <v>422</v>
      </c>
      <c r="K16" s="152"/>
      <c r="L16" s="153"/>
      <c r="M16" s="151">
        <v>255</v>
      </c>
      <c r="N16" s="152"/>
      <c r="O16" s="153"/>
    </row>
    <row r="17" spans="1:15" ht="45.75" customHeight="1" x14ac:dyDescent="0.25">
      <c r="A17" s="148" t="s">
        <v>429</v>
      </c>
      <c r="B17" s="149"/>
      <c r="C17" s="149"/>
      <c r="D17" s="149"/>
      <c r="E17" s="150"/>
      <c r="F17" s="148" t="s">
        <v>430</v>
      </c>
      <c r="G17" s="149"/>
      <c r="H17" s="149"/>
      <c r="I17" s="150"/>
      <c r="J17" s="151" t="s">
        <v>422</v>
      </c>
      <c r="K17" s="152"/>
      <c r="L17" s="153"/>
      <c r="M17" s="151">
        <v>255</v>
      </c>
      <c r="N17" s="152"/>
      <c r="O17" s="153"/>
    </row>
    <row r="18" spans="1:15" ht="40.5" customHeight="1" x14ac:dyDescent="0.25">
      <c r="A18" s="148" t="s">
        <v>431</v>
      </c>
      <c r="B18" s="149"/>
      <c r="C18" s="149"/>
      <c r="D18" s="149"/>
      <c r="E18" s="150"/>
      <c r="F18" s="148" t="s">
        <v>432</v>
      </c>
      <c r="G18" s="149"/>
      <c r="H18" s="149"/>
      <c r="I18" s="150"/>
      <c r="J18" s="151" t="s">
        <v>422</v>
      </c>
      <c r="K18" s="152"/>
      <c r="L18" s="153"/>
      <c r="M18" s="151">
        <v>255</v>
      </c>
      <c r="N18" s="152"/>
      <c r="O18" s="153"/>
    </row>
    <row r="19" spans="1:15" ht="42.75" customHeight="1" x14ac:dyDescent="0.25">
      <c r="A19" s="148" t="s">
        <v>433</v>
      </c>
      <c r="B19" s="149"/>
      <c r="C19" s="149"/>
      <c r="D19" s="149"/>
      <c r="E19" s="150"/>
      <c r="F19" s="148" t="s">
        <v>434</v>
      </c>
      <c r="G19" s="149"/>
      <c r="H19" s="149"/>
      <c r="I19" s="150"/>
      <c r="J19" s="151" t="s">
        <v>422</v>
      </c>
      <c r="K19" s="152"/>
      <c r="L19" s="153"/>
      <c r="M19" s="151">
        <v>255</v>
      </c>
      <c r="N19" s="152"/>
      <c r="O19" s="153"/>
    </row>
    <row r="20" spans="1:15" ht="42" customHeight="1" x14ac:dyDescent="0.25">
      <c r="A20" s="148" t="s">
        <v>435</v>
      </c>
      <c r="B20" s="149"/>
      <c r="C20" s="149"/>
      <c r="D20" s="149"/>
      <c r="E20" s="150"/>
      <c r="F20" s="148" t="s">
        <v>436</v>
      </c>
      <c r="G20" s="149"/>
      <c r="H20" s="149"/>
      <c r="I20" s="150"/>
      <c r="J20" s="151" t="s">
        <v>422</v>
      </c>
      <c r="K20" s="152"/>
      <c r="L20" s="153"/>
      <c r="M20" s="151">
        <v>255</v>
      </c>
      <c r="N20" s="152"/>
      <c r="O20" s="153"/>
    </row>
    <row r="21" spans="1:15" ht="44.25" customHeight="1" x14ac:dyDescent="0.25">
      <c r="A21" s="148" t="s">
        <v>437</v>
      </c>
      <c r="B21" s="149"/>
      <c r="C21" s="149"/>
      <c r="D21" s="149"/>
      <c r="E21" s="150"/>
      <c r="F21" s="148" t="s">
        <v>438</v>
      </c>
      <c r="G21" s="149"/>
      <c r="H21" s="149"/>
      <c r="I21" s="150"/>
      <c r="J21" s="151" t="s">
        <v>422</v>
      </c>
      <c r="K21" s="152"/>
      <c r="L21" s="153"/>
      <c r="M21" s="151">
        <v>255</v>
      </c>
      <c r="N21" s="152"/>
      <c r="O21" s="153"/>
    </row>
    <row r="22" spans="1:15" ht="55.5" customHeight="1" x14ac:dyDescent="0.25">
      <c r="A22" s="148" t="s">
        <v>123</v>
      </c>
      <c r="B22" s="149"/>
      <c r="C22" s="149"/>
      <c r="D22" s="149"/>
      <c r="E22" s="150"/>
      <c r="F22" s="148" t="s">
        <v>439</v>
      </c>
      <c r="G22" s="149"/>
      <c r="H22" s="149"/>
      <c r="I22" s="150"/>
      <c r="J22" s="151" t="s">
        <v>422</v>
      </c>
      <c r="K22" s="152"/>
      <c r="L22" s="153"/>
      <c r="M22" s="151">
        <v>255</v>
      </c>
      <c r="N22" s="152"/>
      <c r="O22" s="153"/>
    </row>
    <row r="23" spans="1:15" ht="54" customHeight="1" x14ac:dyDescent="0.25">
      <c r="A23" s="148" t="s">
        <v>124</v>
      </c>
      <c r="B23" s="149"/>
      <c r="C23" s="149"/>
      <c r="D23" s="149"/>
      <c r="E23" s="150"/>
      <c r="F23" s="148" t="s">
        <v>440</v>
      </c>
      <c r="G23" s="149"/>
      <c r="H23" s="149"/>
      <c r="I23" s="150"/>
      <c r="J23" s="151" t="s">
        <v>422</v>
      </c>
      <c r="K23" s="152"/>
      <c r="L23" s="153"/>
      <c r="M23" s="151">
        <v>255</v>
      </c>
      <c r="N23" s="152"/>
      <c r="O23" s="153"/>
    </row>
    <row r="24" spans="1:15" ht="52.5" customHeight="1" x14ac:dyDescent="0.25">
      <c r="A24" s="148" t="s">
        <v>125</v>
      </c>
      <c r="B24" s="149"/>
      <c r="C24" s="149"/>
      <c r="D24" s="149"/>
      <c r="E24" s="150"/>
      <c r="F24" s="148" t="s">
        <v>441</v>
      </c>
      <c r="G24" s="149"/>
      <c r="H24" s="149"/>
      <c r="I24" s="150"/>
      <c r="J24" s="151" t="s">
        <v>422</v>
      </c>
      <c r="K24" s="152"/>
      <c r="L24" s="153"/>
      <c r="M24" s="151">
        <v>255</v>
      </c>
      <c r="N24" s="152"/>
      <c r="O24" s="153"/>
    </row>
    <row r="25" spans="1:15" ht="48.75" customHeight="1" x14ac:dyDescent="0.25">
      <c r="A25" s="148" t="s">
        <v>126</v>
      </c>
      <c r="B25" s="149"/>
      <c r="C25" s="149"/>
      <c r="D25" s="149"/>
      <c r="E25" s="150"/>
      <c r="F25" s="148" t="s">
        <v>442</v>
      </c>
      <c r="G25" s="149"/>
      <c r="H25" s="149"/>
      <c r="I25" s="150"/>
      <c r="J25" s="151" t="s">
        <v>422</v>
      </c>
      <c r="K25" s="152"/>
      <c r="L25" s="153"/>
      <c r="M25" s="151">
        <v>255</v>
      </c>
      <c r="N25" s="152"/>
      <c r="O25" s="153"/>
    </row>
    <row r="26" spans="1:15" ht="50.25" customHeight="1" x14ac:dyDescent="0.25">
      <c r="A26" s="148" t="s">
        <v>443</v>
      </c>
      <c r="B26" s="149"/>
      <c r="C26" s="149"/>
      <c r="D26" s="149"/>
      <c r="E26" s="150"/>
      <c r="F26" s="148" t="s">
        <v>444</v>
      </c>
      <c r="G26" s="149"/>
      <c r="H26" s="149"/>
      <c r="I26" s="150"/>
      <c r="J26" s="151" t="s">
        <v>422</v>
      </c>
      <c r="K26" s="152"/>
      <c r="L26" s="153"/>
      <c r="M26" s="151">
        <v>255</v>
      </c>
      <c r="N26" s="152"/>
      <c r="O26" s="153"/>
    </row>
  </sheetData>
  <mergeCells count="91">
    <mergeCell ref="G7:J7"/>
    <mergeCell ref="K7:M7"/>
    <mergeCell ref="A8:O8"/>
    <mergeCell ref="A9:E9"/>
    <mergeCell ref="F9:I9"/>
    <mergeCell ref="J9:L9"/>
    <mergeCell ref="M9:O9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G4:J4"/>
    <mergeCell ref="K4:M4"/>
    <mergeCell ref="G5:J5"/>
    <mergeCell ref="K5:M5"/>
    <mergeCell ref="G6:J6"/>
    <mergeCell ref="K6:M6"/>
    <mergeCell ref="A10:E10"/>
    <mergeCell ref="F10:I10"/>
    <mergeCell ref="J10:L10"/>
    <mergeCell ref="M10:O10"/>
    <mergeCell ref="A11:E11"/>
    <mergeCell ref="F11:I11"/>
    <mergeCell ref="J11:L11"/>
    <mergeCell ref="M11:O11"/>
    <mergeCell ref="A12:E12"/>
    <mergeCell ref="F12:I12"/>
    <mergeCell ref="J12:L12"/>
    <mergeCell ref="M12:O12"/>
    <mergeCell ref="A13:E13"/>
    <mergeCell ref="F13:I13"/>
    <mergeCell ref="J13:L13"/>
    <mergeCell ref="M13:O13"/>
    <mergeCell ref="A14:E14"/>
    <mergeCell ref="F14:I14"/>
    <mergeCell ref="J14:L14"/>
    <mergeCell ref="M14:O14"/>
    <mergeCell ref="A15:E15"/>
    <mergeCell ref="F15:I15"/>
    <mergeCell ref="J15:L15"/>
    <mergeCell ref="M15:O15"/>
    <mergeCell ref="A16:E16"/>
    <mergeCell ref="F16:I16"/>
    <mergeCell ref="J16:L16"/>
    <mergeCell ref="M16:O16"/>
    <mergeCell ref="A17:E17"/>
    <mergeCell ref="F17:I17"/>
    <mergeCell ref="J17:L17"/>
    <mergeCell ref="M17:O17"/>
    <mergeCell ref="A18:E18"/>
    <mergeCell ref="F18:I18"/>
    <mergeCell ref="J18:L18"/>
    <mergeCell ref="M18:O18"/>
    <mergeCell ref="A19:E19"/>
    <mergeCell ref="F19:I19"/>
    <mergeCell ref="J19:L19"/>
    <mergeCell ref="M19:O19"/>
    <mergeCell ref="A20:E20"/>
    <mergeCell ref="F20:I20"/>
    <mergeCell ref="J20:L20"/>
    <mergeCell ref="M20:O20"/>
    <mergeCell ref="A21:E21"/>
    <mergeCell ref="F21:I21"/>
    <mergeCell ref="J21:L21"/>
    <mergeCell ref="M21:O21"/>
    <mergeCell ref="A22:E22"/>
    <mergeCell ref="F22:I22"/>
    <mergeCell ref="J22:L22"/>
    <mergeCell ref="M22:O22"/>
    <mergeCell ref="A23:E23"/>
    <mergeCell ref="F23:I23"/>
    <mergeCell ref="J23:L23"/>
    <mergeCell ref="M23:O23"/>
    <mergeCell ref="A26:E26"/>
    <mergeCell ref="F26:I26"/>
    <mergeCell ref="J26:L26"/>
    <mergeCell ref="M26:O26"/>
    <mergeCell ref="A24:E24"/>
    <mergeCell ref="F24:I24"/>
    <mergeCell ref="J24:L24"/>
    <mergeCell ref="M24:O24"/>
    <mergeCell ref="A25:E25"/>
    <mergeCell ref="F25:I25"/>
    <mergeCell ref="J25:L25"/>
    <mergeCell ref="M25:O25"/>
  </mergeCells>
  <pageMargins left="0.7" right="0.7" top="0.75" bottom="0.75" header="0.3" footer="0.3"/>
  <pageSetup scale="7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3"/>
  <dimension ref="A1:U40"/>
  <sheetViews>
    <sheetView workbookViewId="0">
      <selection sqref="A1:B7"/>
    </sheetView>
  </sheetViews>
  <sheetFormatPr baseColWidth="10" defaultColWidth="11.453125" defaultRowHeight="14.5" x14ac:dyDescent="0.35"/>
  <cols>
    <col min="1" max="1" width="7" style="1" customWidth="1"/>
    <col min="2" max="2" width="9.7265625" style="1" customWidth="1"/>
    <col min="3" max="3" width="4.1796875" style="1" customWidth="1"/>
    <col min="4" max="4" width="23.453125" style="1" customWidth="1"/>
    <col min="5" max="5" width="6.54296875" style="1" customWidth="1"/>
    <col min="6" max="6" width="11.453125" style="1" customWidth="1"/>
    <col min="7" max="7" width="4.81640625" style="1" customWidth="1"/>
    <col min="8" max="8" width="6.54296875" style="1" customWidth="1"/>
    <col min="9" max="9" width="7.453125" style="1" customWidth="1"/>
    <col min="10" max="10" width="5.7265625" style="1" customWidth="1"/>
    <col min="11" max="11" width="9.7265625" style="1" customWidth="1"/>
    <col min="12" max="12" width="6.81640625" style="1" customWidth="1"/>
    <col min="13" max="13" width="9.453125" style="1" customWidth="1"/>
    <col min="14" max="14" width="8.54296875" style="1" customWidth="1"/>
    <col min="15" max="15" width="10.81640625" style="1" customWidth="1"/>
    <col min="16" max="16" width="11.453125" style="1"/>
    <col min="17" max="21" width="11.453125" style="73"/>
    <col min="22" max="16384" width="11.453125" style="1"/>
  </cols>
  <sheetData>
    <row r="1" spans="1:15" ht="18" customHeight="1" thickBot="1" x14ac:dyDescent="0.4">
      <c r="A1" s="133"/>
      <c r="B1" s="133"/>
      <c r="C1" s="134" t="s">
        <v>0</v>
      </c>
      <c r="D1" s="134"/>
      <c r="E1" s="134"/>
      <c r="F1" s="134"/>
      <c r="G1" s="127" t="s">
        <v>1</v>
      </c>
      <c r="H1" s="128"/>
      <c r="I1" s="128"/>
      <c r="J1" s="154"/>
      <c r="K1" s="135" t="s">
        <v>2</v>
      </c>
      <c r="L1" s="135"/>
      <c r="M1" s="135"/>
      <c r="N1" s="133"/>
      <c r="O1" s="133"/>
    </row>
    <row r="2" spans="1:15" ht="18.75" customHeight="1" thickBot="1" x14ac:dyDescent="0.4">
      <c r="A2" s="133"/>
      <c r="B2" s="133"/>
      <c r="C2" s="134"/>
      <c r="D2" s="134"/>
      <c r="E2" s="134"/>
      <c r="F2" s="134"/>
      <c r="G2" s="124" t="s">
        <v>5</v>
      </c>
      <c r="H2" s="125"/>
      <c r="I2" s="125"/>
      <c r="J2" s="155"/>
      <c r="K2" s="126">
        <v>3</v>
      </c>
      <c r="L2" s="126"/>
      <c r="M2" s="126"/>
      <c r="N2" s="133"/>
      <c r="O2" s="133"/>
    </row>
    <row r="3" spans="1:15" ht="18" customHeight="1" thickBot="1" x14ac:dyDescent="0.4">
      <c r="A3" s="133"/>
      <c r="B3" s="133"/>
      <c r="C3" s="134"/>
      <c r="D3" s="134"/>
      <c r="E3" s="134"/>
      <c r="F3" s="134"/>
      <c r="G3" s="127" t="s">
        <v>6</v>
      </c>
      <c r="H3" s="128"/>
      <c r="I3" s="128"/>
      <c r="J3" s="154"/>
      <c r="K3" s="135"/>
      <c r="L3" s="135"/>
      <c r="M3" s="135"/>
      <c r="N3" s="133"/>
      <c r="O3" s="133"/>
    </row>
    <row r="4" spans="1:15" ht="15" thickBot="1" x14ac:dyDescent="0.4">
      <c r="A4" s="133"/>
      <c r="B4" s="133"/>
      <c r="C4" s="115" t="s">
        <v>7</v>
      </c>
      <c r="D4" s="116"/>
      <c r="E4" s="116"/>
      <c r="F4" s="116"/>
      <c r="G4" s="124" t="s">
        <v>8</v>
      </c>
      <c r="H4" s="125"/>
      <c r="I4" s="125"/>
      <c r="J4" s="155"/>
      <c r="K4" s="126" t="s">
        <v>9</v>
      </c>
      <c r="L4" s="126"/>
      <c r="M4" s="126"/>
      <c r="N4" s="133"/>
      <c r="O4" s="133"/>
    </row>
    <row r="5" spans="1:15" ht="37.5" customHeight="1" thickBot="1" x14ac:dyDescent="0.4">
      <c r="A5" s="133"/>
      <c r="B5" s="133"/>
      <c r="C5" s="117"/>
      <c r="D5" s="118"/>
      <c r="E5" s="118"/>
      <c r="F5" s="118"/>
      <c r="G5" s="127" t="s">
        <v>10</v>
      </c>
      <c r="H5" s="128"/>
      <c r="I5" s="128"/>
      <c r="J5" s="154"/>
      <c r="K5" s="129" t="s">
        <v>11</v>
      </c>
      <c r="L5" s="130"/>
      <c r="M5" s="131"/>
      <c r="N5" s="133"/>
      <c r="O5" s="133"/>
    </row>
    <row r="6" spans="1:15" ht="40.5" customHeight="1" thickBot="1" x14ac:dyDescent="0.4">
      <c r="A6" s="133"/>
      <c r="B6" s="133"/>
      <c r="C6" s="117"/>
      <c r="D6" s="118"/>
      <c r="E6" s="118"/>
      <c r="F6" s="118"/>
      <c r="G6" s="124" t="s">
        <v>12</v>
      </c>
      <c r="H6" s="125"/>
      <c r="I6" s="125"/>
      <c r="J6" s="155"/>
      <c r="K6" s="132" t="s">
        <v>13</v>
      </c>
      <c r="L6" s="126"/>
      <c r="M6" s="126"/>
      <c r="N6" s="133"/>
      <c r="O6" s="133"/>
    </row>
    <row r="7" spans="1:15" ht="53.25" customHeight="1" thickBot="1" x14ac:dyDescent="0.4">
      <c r="A7" s="133"/>
      <c r="B7" s="133"/>
      <c r="C7" s="119"/>
      <c r="D7" s="120"/>
      <c r="E7" s="120"/>
      <c r="F7" s="120"/>
      <c r="G7" s="108" t="s">
        <v>14</v>
      </c>
      <c r="H7" s="109"/>
      <c r="I7" s="109"/>
      <c r="J7" s="160"/>
      <c r="K7" s="110" t="s">
        <v>15</v>
      </c>
      <c r="L7" s="111"/>
      <c r="M7" s="111"/>
      <c r="N7" s="133"/>
      <c r="O7" s="133"/>
    </row>
    <row r="8" spans="1:15" ht="15" x14ac:dyDescent="0.25">
      <c r="A8" s="156" t="s">
        <v>410</v>
      </c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</row>
    <row r="9" spans="1:15" x14ac:dyDescent="0.35">
      <c r="A9" s="158" t="s">
        <v>411</v>
      </c>
      <c r="B9" s="158"/>
      <c r="C9" s="158"/>
      <c r="D9" s="158"/>
      <c r="E9" s="158"/>
      <c r="F9" s="158" t="s">
        <v>412</v>
      </c>
      <c r="G9" s="158"/>
      <c r="H9" s="158"/>
      <c r="I9" s="158"/>
      <c r="J9" s="158" t="s">
        <v>413</v>
      </c>
      <c r="K9" s="158"/>
      <c r="L9" s="158"/>
      <c r="M9" s="159" t="s">
        <v>414</v>
      </c>
      <c r="N9" s="159"/>
      <c r="O9" s="159"/>
    </row>
    <row r="10" spans="1:15" ht="26.25" customHeight="1" x14ac:dyDescent="0.35">
      <c r="A10" s="148" t="s">
        <v>111</v>
      </c>
      <c r="B10" s="149"/>
      <c r="C10" s="149"/>
      <c r="D10" s="149"/>
      <c r="E10" s="150"/>
      <c r="F10" s="148" t="s">
        <v>445</v>
      </c>
      <c r="G10" s="149"/>
      <c r="H10" s="149"/>
      <c r="I10" s="150"/>
      <c r="J10" s="151" t="s">
        <v>416</v>
      </c>
      <c r="K10" s="152"/>
      <c r="L10" s="153"/>
      <c r="M10" s="161">
        <v>255</v>
      </c>
      <c r="N10" s="152"/>
      <c r="O10" s="153"/>
    </row>
    <row r="11" spans="1:15" ht="25.5" customHeight="1" x14ac:dyDescent="0.25">
      <c r="A11" s="148" t="s">
        <v>112</v>
      </c>
      <c r="B11" s="149"/>
      <c r="C11" s="149"/>
      <c r="D11" s="149"/>
      <c r="E11" s="150"/>
      <c r="F11" s="148" t="s">
        <v>446</v>
      </c>
      <c r="G11" s="149"/>
      <c r="H11" s="149"/>
      <c r="I11" s="150"/>
      <c r="J11" s="151" t="s">
        <v>416</v>
      </c>
      <c r="K11" s="152"/>
      <c r="L11" s="153"/>
      <c r="M11" s="161">
        <v>255</v>
      </c>
      <c r="N11" s="152"/>
      <c r="O11" s="153"/>
    </row>
    <row r="12" spans="1:15" ht="25.5" customHeight="1" x14ac:dyDescent="0.35">
      <c r="A12" s="148" t="s">
        <v>447</v>
      </c>
      <c r="B12" s="149"/>
      <c r="C12" s="149"/>
      <c r="D12" s="149"/>
      <c r="E12" s="150"/>
      <c r="F12" s="148" t="s">
        <v>448</v>
      </c>
      <c r="G12" s="149"/>
      <c r="H12" s="149"/>
      <c r="I12" s="150"/>
      <c r="J12" s="151" t="s">
        <v>422</v>
      </c>
      <c r="K12" s="152"/>
      <c r="L12" s="153"/>
      <c r="M12" s="161">
        <v>255</v>
      </c>
      <c r="N12" s="152"/>
      <c r="O12" s="153"/>
    </row>
    <row r="13" spans="1:15" ht="73.5" customHeight="1" x14ac:dyDescent="0.35">
      <c r="A13" s="148" t="s">
        <v>449</v>
      </c>
      <c r="B13" s="149"/>
      <c r="C13" s="149"/>
      <c r="D13" s="149"/>
      <c r="E13" s="150"/>
      <c r="F13" s="148" t="s">
        <v>421</v>
      </c>
      <c r="G13" s="149"/>
      <c r="H13" s="149"/>
      <c r="I13" s="150"/>
      <c r="J13" s="151" t="s">
        <v>422</v>
      </c>
      <c r="K13" s="152"/>
      <c r="L13" s="153"/>
      <c r="M13" s="161">
        <v>255</v>
      </c>
      <c r="N13" s="152"/>
      <c r="O13" s="153"/>
    </row>
    <row r="14" spans="1:15" ht="71.25" customHeight="1" x14ac:dyDescent="0.35">
      <c r="A14" s="148" t="s">
        <v>184</v>
      </c>
      <c r="B14" s="149"/>
      <c r="C14" s="149"/>
      <c r="D14" s="149"/>
      <c r="E14" s="150"/>
      <c r="F14" s="148" t="s">
        <v>450</v>
      </c>
      <c r="G14" s="149"/>
      <c r="H14" s="149"/>
      <c r="I14" s="150"/>
      <c r="J14" s="151" t="s">
        <v>422</v>
      </c>
      <c r="K14" s="152"/>
      <c r="L14" s="153"/>
      <c r="M14" s="161">
        <v>255</v>
      </c>
      <c r="N14" s="152"/>
      <c r="O14" s="153"/>
    </row>
    <row r="15" spans="1:15" ht="77.25" customHeight="1" x14ac:dyDescent="0.35">
      <c r="A15" s="148" t="s">
        <v>451</v>
      </c>
      <c r="B15" s="149"/>
      <c r="C15" s="149"/>
      <c r="D15" s="149"/>
      <c r="E15" s="150"/>
      <c r="F15" s="148" t="s">
        <v>452</v>
      </c>
      <c r="G15" s="149"/>
      <c r="H15" s="149"/>
      <c r="I15" s="150"/>
      <c r="J15" s="151" t="s">
        <v>422</v>
      </c>
      <c r="K15" s="152"/>
      <c r="L15" s="153"/>
      <c r="M15" s="161">
        <v>255</v>
      </c>
      <c r="N15" s="152"/>
      <c r="O15" s="153"/>
    </row>
    <row r="16" spans="1:15" ht="44.25" customHeight="1" x14ac:dyDescent="0.35">
      <c r="A16" s="148" t="s">
        <v>453</v>
      </c>
      <c r="B16" s="149"/>
      <c r="C16" s="149"/>
      <c r="D16" s="149"/>
      <c r="E16" s="150"/>
      <c r="F16" s="148" t="s">
        <v>454</v>
      </c>
      <c r="G16" s="149"/>
      <c r="H16" s="149"/>
      <c r="I16" s="150"/>
      <c r="J16" s="151" t="s">
        <v>422</v>
      </c>
      <c r="K16" s="152"/>
      <c r="L16" s="153"/>
      <c r="M16" s="161">
        <v>255</v>
      </c>
      <c r="N16" s="152"/>
      <c r="O16" s="153"/>
    </row>
    <row r="17" spans="1:15" ht="45.75" customHeight="1" x14ac:dyDescent="0.35">
      <c r="A17" s="148" t="s">
        <v>455</v>
      </c>
      <c r="B17" s="149"/>
      <c r="C17" s="149"/>
      <c r="D17" s="149"/>
      <c r="E17" s="150"/>
      <c r="F17" s="148" t="s">
        <v>456</v>
      </c>
      <c r="G17" s="149"/>
      <c r="H17" s="149"/>
      <c r="I17" s="150"/>
      <c r="J17" s="151" t="s">
        <v>422</v>
      </c>
      <c r="K17" s="152"/>
      <c r="L17" s="153"/>
      <c r="M17" s="161">
        <v>255</v>
      </c>
      <c r="N17" s="152"/>
      <c r="O17" s="153"/>
    </row>
    <row r="18" spans="1:15" ht="40.5" customHeight="1" x14ac:dyDescent="0.35">
      <c r="A18" s="148" t="s">
        <v>457</v>
      </c>
      <c r="B18" s="149"/>
      <c r="C18" s="149"/>
      <c r="D18" s="149"/>
      <c r="E18" s="150"/>
      <c r="F18" s="148" t="s">
        <v>458</v>
      </c>
      <c r="G18" s="149"/>
      <c r="H18" s="149"/>
      <c r="I18" s="150"/>
      <c r="J18" s="151" t="s">
        <v>422</v>
      </c>
      <c r="K18" s="152"/>
      <c r="L18" s="153"/>
      <c r="M18" s="161">
        <v>255</v>
      </c>
      <c r="N18" s="152"/>
      <c r="O18" s="153"/>
    </row>
    <row r="19" spans="1:15" ht="42.75" customHeight="1" x14ac:dyDescent="0.35">
      <c r="A19" s="148" t="s">
        <v>459</v>
      </c>
      <c r="B19" s="149"/>
      <c r="C19" s="149"/>
      <c r="D19" s="149"/>
      <c r="E19" s="150"/>
      <c r="F19" s="148" t="s">
        <v>460</v>
      </c>
      <c r="G19" s="149"/>
      <c r="H19" s="149"/>
      <c r="I19" s="150"/>
      <c r="J19" s="151" t="s">
        <v>422</v>
      </c>
      <c r="K19" s="152"/>
      <c r="L19" s="153"/>
      <c r="M19" s="161">
        <v>255</v>
      </c>
      <c r="N19" s="152"/>
      <c r="O19" s="153"/>
    </row>
    <row r="20" spans="1:15" ht="42" customHeight="1" x14ac:dyDescent="0.35">
      <c r="A20" s="148" t="s">
        <v>461</v>
      </c>
      <c r="B20" s="149"/>
      <c r="C20" s="149"/>
      <c r="D20" s="149"/>
      <c r="E20" s="150"/>
      <c r="F20" s="148" t="s">
        <v>462</v>
      </c>
      <c r="G20" s="149"/>
      <c r="H20" s="149"/>
      <c r="I20" s="150"/>
      <c r="J20" s="151" t="s">
        <v>422</v>
      </c>
      <c r="K20" s="152"/>
      <c r="L20" s="153"/>
      <c r="M20" s="161">
        <v>255</v>
      </c>
      <c r="N20" s="152"/>
      <c r="O20" s="153"/>
    </row>
    <row r="21" spans="1:15" ht="44.25" customHeight="1" x14ac:dyDescent="0.35">
      <c r="A21" s="148" t="s">
        <v>463</v>
      </c>
      <c r="B21" s="149"/>
      <c r="C21" s="149"/>
      <c r="D21" s="149"/>
      <c r="E21" s="150"/>
      <c r="F21" s="148" t="s">
        <v>464</v>
      </c>
      <c r="G21" s="149"/>
      <c r="H21" s="149"/>
      <c r="I21" s="150"/>
      <c r="J21" s="151" t="s">
        <v>422</v>
      </c>
      <c r="K21" s="152"/>
      <c r="L21" s="153"/>
      <c r="M21" s="161">
        <v>255</v>
      </c>
      <c r="N21" s="152"/>
      <c r="O21" s="153"/>
    </row>
    <row r="22" spans="1:15" ht="55.5" customHeight="1" x14ac:dyDescent="0.35">
      <c r="A22" s="148" t="s">
        <v>465</v>
      </c>
      <c r="B22" s="149"/>
      <c r="C22" s="149"/>
      <c r="D22" s="149"/>
      <c r="E22" s="150"/>
      <c r="F22" s="148" t="s">
        <v>466</v>
      </c>
      <c r="G22" s="149"/>
      <c r="H22" s="149"/>
      <c r="I22" s="150"/>
      <c r="J22" s="151" t="s">
        <v>422</v>
      </c>
      <c r="K22" s="152"/>
      <c r="L22" s="153"/>
      <c r="M22" s="161">
        <v>255</v>
      </c>
      <c r="N22" s="152"/>
      <c r="O22" s="153"/>
    </row>
    <row r="23" spans="1:15" ht="54" customHeight="1" x14ac:dyDescent="0.35">
      <c r="A23" s="148" t="s">
        <v>467</v>
      </c>
      <c r="B23" s="149"/>
      <c r="C23" s="149"/>
      <c r="D23" s="149"/>
      <c r="E23" s="150"/>
      <c r="F23" s="148" t="s">
        <v>468</v>
      </c>
      <c r="G23" s="149"/>
      <c r="H23" s="149"/>
      <c r="I23" s="150"/>
      <c r="J23" s="151" t="s">
        <v>422</v>
      </c>
      <c r="K23" s="152"/>
      <c r="L23" s="153"/>
      <c r="M23" s="161">
        <v>255</v>
      </c>
      <c r="N23" s="152"/>
      <c r="O23" s="153"/>
    </row>
    <row r="24" spans="1:15" ht="52.5" customHeight="1" x14ac:dyDescent="0.35">
      <c r="A24" s="148" t="s">
        <v>469</v>
      </c>
      <c r="B24" s="149"/>
      <c r="C24" s="149"/>
      <c r="D24" s="149"/>
      <c r="E24" s="150"/>
      <c r="F24" s="148" t="s">
        <v>470</v>
      </c>
      <c r="G24" s="149"/>
      <c r="H24" s="149"/>
      <c r="I24" s="150"/>
      <c r="J24" s="151" t="s">
        <v>422</v>
      </c>
      <c r="K24" s="152"/>
      <c r="L24" s="153"/>
      <c r="M24" s="161">
        <v>255</v>
      </c>
      <c r="N24" s="152"/>
      <c r="O24" s="153"/>
    </row>
    <row r="25" spans="1:15" ht="48.75" customHeight="1" x14ac:dyDescent="0.35">
      <c r="A25" s="148" t="s">
        <v>471</v>
      </c>
      <c r="B25" s="149"/>
      <c r="C25" s="149"/>
      <c r="D25" s="149"/>
      <c r="E25" s="150"/>
      <c r="F25" s="148" t="s">
        <v>472</v>
      </c>
      <c r="G25" s="149"/>
      <c r="H25" s="149"/>
      <c r="I25" s="150"/>
      <c r="J25" s="151" t="s">
        <v>422</v>
      </c>
      <c r="K25" s="152"/>
      <c r="L25" s="153"/>
      <c r="M25" s="161">
        <v>255</v>
      </c>
      <c r="N25" s="152"/>
      <c r="O25" s="153"/>
    </row>
    <row r="26" spans="1:15" ht="50.25" customHeight="1" x14ac:dyDescent="0.35">
      <c r="A26" s="148" t="s">
        <v>473</v>
      </c>
      <c r="B26" s="149"/>
      <c r="C26" s="149"/>
      <c r="D26" s="149"/>
      <c r="E26" s="150"/>
      <c r="F26" s="148" t="s">
        <v>474</v>
      </c>
      <c r="G26" s="149"/>
      <c r="H26" s="149"/>
      <c r="I26" s="150"/>
      <c r="J26" s="151" t="s">
        <v>422</v>
      </c>
      <c r="K26" s="152"/>
      <c r="L26" s="153"/>
      <c r="M26" s="161">
        <v>255</v>
      </c>
      <c r="N26" s="152"/>
      <c r="O26" s="153"/>
    </row>
    <row r="27" spans="1:15" ht="67.5" customHeight="1" x14ac:dyDescent="0.35">
      <c r="A27" s="148" t="s">
        <v>197</v>
      </c>
      <c r="B27" s="149"/>
      <c r="C27" s="149"/>
      <c r="D27" s="149"/>
      <c r="E27" s="150"/>
      <c r="F27" s="148" t="s">
        <v>475</v>
      </c>
      <c r="G27" s="149"/>
      <c r="H27" s="149"/>
      <c r="I27" s="150"/>
      <c r="J27" s="151" t="s">
        <v>422</v>
      </c>
      <c r="K27" s="152"/>
      <c r="L27" s="153"/>
      <c r="M27" s="161">
        <v>255</v>
      </c>
      <c r="N27" s="152"/>
      <c r="O27" s="153"/>
    </row>
    <row r="28" spans="1:15" ht="55.5" customHeight="1" x14ac:dyDescent="0.35">
      <c r="A28" s="148" t="s">
        <v>198</v>
      </c>
      <c r="B28" s="149"/>
      <c r="C28" s="149"/>
      <c r="D28" s="149"/>
      <c r="E28" s="150"/>
      <c r="F28" s="148" t="s">
        <v>476</v>
      </c>
      <c r="G28" s="149"/>
      <c r="H28" s="149"/>
      <c r="I28" s="150"/>
      <c r="J28" s="151" t="s">
        <v>422</v>
      </c>
      <c r="K28" s="152"/>
      <c r="L28" s="153"/>
      <c r="M28" s="161">
        <v>255</v>
      </c>
      <c r="N28" s="152"/>
      <c r="O28" s="153"/>
    </row>
    <row r="29" spans="1:15" ht="56.25" customHeight="1" x14ac:dyDescent="0.35">
      <c r="A29" s="148" t="s">
        <v>199</v>
      </c>
      <c r="B29" s="149"/>
      <c r="C29" s="149"/>
      <c r="D29" s="149"/>
      <c r="E29" s="150"/>
      <c r="F29" s="148" t="s">
        <v>477</v>
      </c>
      <c r="G29" s="149"/>
      <c r="H29" s="149"/>
      <c r="I29" s="150"/>
      <c r="J29" s="151" t="s">
        <v>422</v>
      </c>
      <c r="K29" s="152"/>
      <c r="L29" s="153"/>
      <c r="M29" s="161">
        <v>255</v>
      </c>
      <c r="N29" s="152"/>
      <c r="O29" s="153"/>
    </row>
    <row r="30" spans="1:15" ht="66.75" customHeight="1" x14ac:dyDescent="0.35">
      <c r="A30" s="148" t="s">
        <v>200</v>
      </c>
      <c r="B30" s="149"/>
      <c r="C30" s="149"/>
      <c r="D30" s="149"/>
      <c r="E30" s="150"/>
      <c r="F30" s="148" t="s">
        <v>478</v>
      </c>
      <c r="G30" s="149"/>
      <c r="H30" s="149"/>
      <c r="I30" s="150"/>
      <c r="J30" s="151" t="s">
        <v>422</v>
      </c>
      <c r="K30" s="152"/>
      <c r="L30" s="153"/>
      <c r="M30" s="161">
        <v>255</v>
      </c>
      <c r="N30" s="152"/>
      <c r="O30" s="153"/>
    </row>
    <row r="31" spans="1:15" ht="70.5" customHeight="1" x14ac:dyDescent="0.35">
      <c r="A31" s="148" t="s">
        <v>201</v>
      </c>
      <c r="B31" s="149"/>
      <c r="C31" s="149"/>
      <c r="D31" s="149"/>
      <c r="E31" s="150"/>
      <c r="F31" s="148" t="s">
        <v>479</v>
      </c>
      <c r="G31" s="149"/>
      <c r="H31" s="149"/>
      <c r="I31" s="150"/>
      <c r="J31" s="151" t="s">
        <v>422</v>
      </c>
      <c r="K31" s="152"/>
      <c r="L31" s="153"/>
      <c r="M31" s="161">
        <v>255</v>
      </c>
      <c r="N31" s="152"/>
      <c r="O31" s="153"/>
    </row>
    <row r="32" spans="1:15" ht="62.25" customHeight="1" x14ac:dyDescent="0.35">
      <c r="A32" s="148" t="s">
        <v>202</v>
      </c>
      <c r="B32" s="149"/>
      <c r="C32" s="149"/>
      <c r="D32" s="149"/>
      <c r="E32" s="150"/>
      <c r="F32" s="148" t="s">
        <v>480</v>
      </c>
      <c r="G32" s="149"/>
      <c r="H32" s="149"/>
      <c r="I32" s="150"/>
      <c r="J32" s="151" t="s">
        <v>422</v>
      </c>
      <c r="K32" s="152"/>
      <c r="L32" s="153"/>
      <c r="M32" s="161">
        <v>255</v>
      </c>
      <c r="N32" s="152"/>
      <c r="O32" s="153"/>
    </row>
    <row r="33" spans="1:15" ht="76.5" customHeight="1" x14ac:dyDescent="0.35">
      <c r="A33" s="148" t="s">
        <v>402</v>
      </c>
      <c r="B33" s="149"/>
      <c r="C33" s="149"/>
      <c r="D33" s="149"/>
      <c r="E33" s="150"/>
      <c r="F33" s="148" t="s">
        <v>481</v>
      </c>
      <c r="G33" s="149"/>
      <c r="H33" s="149"/>
      <c r="I33" s="150"/>
      <c r="J33" s="151" t="s">
        <v>422</v>
      </c>
      <c r="K33" s="152"/>
      <c r="L33" s="153"/>
      <c r="M33" s="161">
        <v>255</v>
      </c>
      <c r="N33" s="152"/>
      <c r="O33" s="153"/>
    </row>
    <row r="34" spans="1:15" ht="102" customHeight="1" x14ac:dyDescent="0.35">
      <c r="A34" s="148" t="s">
        <v>403</v>
      </c>
      <c r="B34" s="149"/>
      <c r="C34" s="149"/>
      <c r="D34" s="149"/>
      <c r="E34" s="150"/>
      <c r="F34" s="148" t="s">
        <v>482</v>
      </c>
      <c r="G34" s="149"/>
      <c r="H34" s="149"/>
      <c r="I34" s="150"/>
      <c r="J34" s="151" t="s">
        <v>422</v>
      </c>
      <c r="K34" s="152"/>
      <c r="L34" s="153"/>
      <c r="M34" s="161">
        <v>255</v>
      </c>
      <c r="N34" s="152"/>
      <c r="O34" s="153"/>
    </row>
    <row r="35" spans="1:15" ht="48.75" customHeight="1" x14ac:dyDescent="0.35">
      <c r="A35" s="148" t="s">
        <v>483</v>
      </c>
      <c r="B35" s="149"/>
      <c r="C35" s="149"/>
      <c r="D35" s="149"/>
      <c r="E35" s="150"/>
      <c r="F35" s="148" t="s">
        <v>484</v>
      </c>
      <c r="G35" s="149"/>
      <c r="H35" s="149"/>
      <c r="I35" s="150"/>
      <c r="J35" s="151" t="s">
        <v>422</v>
      </c>
      <c r="K35" s="152"/>
      <c r="L35" s="153"/>
      <c r="M35" s="161">
        <v>255</v>
      </c>
      <c r="N35" s="152"/>
      <c r="O35" s="153"/>
    </row>
    <row r="36" spans="1:15" ht="57" customHeight="1" x14ac:dyDescent="0.35">
      <c r="A36" s="148" t="s">
        <v>485</v>
      </c>
      <c r="B36" s="149"/>
      <c r="C36" s="149"/>
      <c r="D36" s="149"/>
      <c r="E36" s="150"/>
      <c r="F36" s="148" t="s">
        <v>486</v>
      </c>
      <c r="G36" s="149"/>
      <c r="H36" s="149"/>
      <c r="I36" s="150"/>
      <c r="J36" s="151" t="s">
        <v>422</v>
      </c>
      <c r="K36" s="152"/>
      <c r="L36" s="153"/>
      <c r="M36" s="161">
        <v>255</v>
      </c>
      <c r="N36" s="152"/>
      <c r="O36" s="153"/>
    </row>
    <row r="37" spans="1:15" ht="68.25" customHeight="1" x14ac:dyDescent="0.35">
      <c r="A37" s="148" t="s">
        <v>406</v>
      </c>
      <c r="B37" s="149"/>
      <c r="C37" s="149"/>
      <c r="D37" s="149"/>
      <c r="E37" s="150"/>
      <c r="F37" s="148" t="s">
        <v>487</v>
      </c>
      <c r="G37" s="149"/>
      <c r="H37" s="149"/>
      <c r="I37" s="150"/>
      <c r="J37" s="151" t="s">
        <v>422</v>
      </c>
      <c r="K37" s="152"/>
      <c r="L37" s="153"/>
      <c r="M37" s="161">
        <v>255</v>
      </c>
      <c r="N37" s="152"/>
      <c r="O37" s="153"/>
    </row>
    <row r="38" spans="1:15" ht="42" customHeight="1" x14ac:dyDescent="0.35">
      <c r="A38" s="148" t="s">
        <v>407</v>
      </c>
      <c r="B38" s="149"/>
      <c r="C38" s="149"/>
      <c r="D38" s="149"/>
      <c r="E38" s="150"/>
      <c r="F38" s="148" t="s">
        <v>488</v>
      </c>
      <c r="G38" s="149"/>
      <c r="H38" s="149"/>
      <c r="I38" s="150"/>
      <c r="J38" s="151" t="s">
        <v>422</v>
      </c>
      <c r="K38" s="152"/>
      <c r="L38" s="153"/>
      <c r="M38" s="161">
        <v>255</v>
      </c>
      <c r="N38" s="152"/>
      <c r="O38" s="153"/>
    </row>
    <row r="39" spans="1:15" ht="51" customHeight="1" x14ac:dyDescent="0.35">
      <c r="A39" s="148" t="s">
        <v>489</v>
      </c>
      <c r="B39" s="149"/>
      <c r="C39" s="149"/>
      <c r="D39" s="149"/>
      <c r="E39" s="150"/>
      <c r="F39" s="148" t="s">
        <v>490</v>
      </c>
      <c r="G39" s="149"/>
      <c r="H39" s="149"/>
      <c r="I39" s="150"/>
      <c r="J39" s="151" t="s">
        <v>422</v>
      </c>
      <c r="K39" s="152"/>
      <c r="L39" s="153"/>
      <c r="M39" s="161">
        <v>255</v>
      </c>
      <c r="N39" s="152"/>
      <c r="O39" s="153"/>
    </row>
    <row r="40" spans="1:15" ht="62.25" customHeight="1" x14ac:dyDescent="0.35">
      <c r="A40" s="148" t="s">
        <v>491</v>
      </c>
      <c r="B40" s="149"/>
      <c r="C40" s="149"/>
      <c r="D40" s="149"/>
      <c r="E40" s="150"/>
      <c r="F40" s="148" t="s">
        <v>492</v>
      </c>
      <c r="G40" s="149"/>
      <c r="H40" s="149"/>
      <c r="I40" s="150"/>
      <c r="J40" s="151" t="s">
        <v>422</v>
      </c>
      <c r="K40" s="152"/>
      <c r="L40" s="153"/>
      <c r="M40" s="161">
        <v>255</v>
      </c>
      <c r="N40" s="152"/>
      <c r="O40" s="153"/>
    </row>
  </sheetData>
  <mergeCells count="147">
    <mergeCell ref="G7:J7"/>
    <mergeCell ref="K7:M7"/>
    <mergeCell ref="A8:O8"/>
    <mergeCell ref="A9:E9"/>
    <mergeCell ref="F9:I9"/>
    <mergeCell ref="J9:L9"/>
    <mergeCell ref="M9:O9"/>
    <mergeCell ref="G4:J4"/>
    <mergeCell ref="K4:M4"/>
    <mergeCell ref="G5:J5"/>
    <mergeCell ref="K5:M5"/>
    <mergeCell ref="G6:J6"/>
    <mergeCell ref="K6:M6"/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C4:F7"/>
    <mergeCell ref="A12:E12"/>
    <mergeCell ref="F12:I12"/>
    <mergeCell ref="J12:L12"/>
    <mergeCell ref="M12:O12"/>
    <mergeCell ref="A13:E13"/>
    <mergeCell ref="F13:I13"/>
    <mergeCell ref="J13:L13"/>
    <mergeCell ref="M13:O13"/>
    <mergeCell ref="A10:E10"/>
    <mergeCell ref="F10:I10"/>
    <mergeCell ref="J10:L10"/>
    <mergeCell ref="M10:O10"/>
    <mergeCell ref="A11:E11"/>
    <mergeCell ref="F11:I11"/>
    <mergeCell ref="J11:L11"/>
    <mergeCell ref="M11:O11"/>
    <mergeCell ref="A16:E16"/>
    <mergeCell ref="F16:I16"/>
    <mergeCell ref="J16:L16"/>
    <mergeCell ref="M16:O16"/>
    <mergeCell ref="A17:E17"/>
    <mergeCell ref="F17:I17"/>
    <mergeCell ref="J17:L17"/>
    <mergeCell ref="M17:O17"/>
    <mergeCell ref="A14:E14"/>
    <mergeCell ref="F14:I14"/>
    <mergeCell ref="J14:L14"/>
    <mergeCell ref="M14:O14"/>
    <mergeCell ref="A15:E15"/>
    <mergeCell ref="F15:I15"/>
    <mergeCell ref="J15:L15"/>
    <mergeCell ref="M15:O15"/>
    <mergeCell ref="A20:E20"/>
    <mergeCell ref="F20:I20"/>
    <mergeCell ref="J20:L20"/>
    <mergeCell ref="M20:O20"/>
    <mergeCell ref="A21:E21"/>
    <mergeCell ref="F21:I21"/>
    <mergeCell ref="J21:L21"/>
    <mergeCell ref="M21:O21"/>
    <mergeCell ref="A18:E18"/>
    <mergeCell ref="F18:I18"/>
    <mergeCell ref="J18:L18"/>
    <mergeCell ref="M18:O18"/>
    <mergeCell ref="A19:E19"/>
    <mergeCell ref="F19:I19"/>
    <mergeCell ref="J19:L19"/>
    <mergeCell ref="M19:O19"/>
    <mergeCell ref="A24:E24"/>
    <mergeCell ref="F24:I24"/>
    <mergeCell ref="J24:L24"/>
    <mergeCell ref="M24:O24"/>
    <mergeCell ref="A25:E25"/>
    <mergeCell ref="F25:I25"/>
    <mergeCell ref="J25:L25"/>
    <mergeCell ref="M25:O25"/>
    <mergeCell ref="A22:E22"/>
    <mergeCell ref="F22:I22"/>
    <mergeCell ref="J22:L22"/>
    <mergeCell ref="M22:O22"/>
    <mergeCell ref="A23:E23"/>
    <mergeCell ref="F23:I23"/>
    <mergeCell ref="J23:L23"/>
    <mergeCell ref="M23:O23"/>
    <mergeCell ref="A28:E28"/>
    <mergeCell ref="F28:I28"/>
    <mergeCell ref="J28:L28"/>
    <mergeCell ref="M28:O28"/>
    <mergeCell ref="A29:E29"/>
    <mergeCell ref="F29:I29"/>
    <mergeCell ref="J29:L29"/>
    <mergeCell ref="M29:O29"/>
    <mergeCell ref="A26:E26"/>
    <mergeCell ref="F26:I26"/>
    <mergeCell ref="J26:L26"/>
    <mergeCell ref="M26:O26"/>
    <mergeCell ref="A27:E27"/>
    <mergeCell ref="F27:I27"/>
    <mergeCell ref="J27:L27"/>
    <mergeCell ref="M27:O27"/>
    <mergeCell ref="A32:E32"/>
    <mergeCell ref="F32:I32"/>
    <mergeCell ref="J32:L32"/>
    <mergeCell ref="M32:O32"/>
    <mergeCell ref="A33:E33"/>
    <mergeCell ref="F33:I33"/>
    <mergeCell ref="J33:L33"/>
    <mergeCell ref="M33:O33"/>
    <mergeCell ref="A30:E30"/>
    <mergeCell ref="F30:I30"/>
    <mergeCell ref="J30:L30"/>
    <mergeCell ref="M30:O30"/>
    <mergeCell ref="A31:E31"/>
    <mergeCell ref="F31:I31"/>
    <mergeCell ref="J31:L31"/>
    <mergeCell ref="M31:O31"/>
    <mergeCell ref="A36:E36"/>
    <mergeCell ref="F36:I36"/>
    <mergeCell ref="J36:L36"/>
    <mergeCell ref="M36:O36"/>
    <mergeCell ref="A37:E37"/>
    <mergeCell ref="F37:I37"/>
    <mergeCell ref="J37:L37"/>
    <mergeCell ref="M37:O37"/>
    <mergeCell ref="A34:E34"/>
    <mergeCell ref="F34:I34"/>
    <mergeCell ref="J34:L34"/>
    <mergeCell ref="M34:O34"/>
    <mergeCell ref="A35:E35"/>
    <mergeCell ref="F35:I35"/>
    <mergeCell ref="J35:L35"/>
    <mergeCell ref="M35:O35"/>
    <mergeCell ref="A40:E40"/>
    <mergeCell ref="F40:I40"/>
    <mergeCell ref="J40:L40"/>
    <mergeCell ref="M40:O40"/>
    <mergeCell ref="A38:E38"/>
    <mergeCell ref="F38:I38"/>
    <mergeCell ref="J38:L38"/>
    <mergeCell ref="M38:O38"/>
    <mergeCell ref="A39:E39"/>
    <mergeCell ref="F39:I39"/>
    <mergeCell ref="J39:L39"/>
    <mergeCell ref="M39:O39"/>
  </mergeCells>
  <pageMargins left="0.7" right="0.7" top="0.75" bottom="0.75" header="0.3" footer="0.3"/>
  <pageSetup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7</vt:i4>
      </vt:variant>
    </vt:vector>
  </HeadingPairs>
  <TitlesOfParts>
    <vt:vector size="13" baseType="lpstr">
      <vt:lpstr>FICHA BD EMCM DEPARTAMENTOS</vt:lpstr>
      <vt:lpstr>BASE EMCM DEPARTAMENTOS</vt:lpstr>
      <vt:lpstr>FICHA BD EMCM NACIONAL</vt:lpstr>
      <vt:lpstr>BASE EMCM NACIONAL</vt:lpstr>
      <vt:lpstr>Diccionario datos BASE DEPTOS</vt:lpstr>
      <vt:lpstr>Diccionario datos BASE NACIONAL</vt:lpstr>
      <vt:lpstr>ak</vt:lpstr>
      <vt:lpstr>al</vt:lpstr>
      <vt:lpstr>'Diccionario datos BASE DEPTOS'!Área_de_impresión</vt:lpstr>
      <vt:lpstr>'Diccionario datos BASE NACIONAL'!Área_de_impresión</vt:lpstr>
      <vt:lpstr>'FICHA BD EMCM DEPARTAMENTOS'!Área_de_impresión</vt:lpstr>
      <vt:lpstr>'FICHA BD EMCM NACIONAL'!Área_de_impresión</vt:lpstr>
      <vt:lpstr>bi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Suárez Villalobos</dc:creator>
  <cp:lastModifiedBy>EQUIPO DE CORREO ELECTRÓNICO</cp:lastModifiedBy>
  <dcterms:created xsi:type="dcterms:W3CDTF">2025-06-16T14:02:05Z</dcterms:created>
  <dcterms:modified xsi:type="dcterms:W3CDTF">2025-06-18T17:27:42Z</dcterms:modified>
</cp:coreProperties>
</file>