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1\Cuaderno\47\"/>
    </mc:Choice>
  </mc:AlternateContent>
  <xr:revisionPtr revIDLastSave="0" documentId="8_{7C0276D4-8715-43F5-BE95-F46CFF668E7A}" xr6:coauthVersionLast="45" xr6:coauthVersionMax="45" xr10:uidLastSave="{00000000-0000-0000-0000-000000000000}"/>
  <workbookProtection workbookAlgorithmName="SHA-512" workbookHashValue="G0vwLa+1Okeb6jzBe0rc7Dj2ztATX0kTS6g2R1+ZnKn9rcmVmqBXPc4tJ1Lzw8lz/OD4NcH4X75JfjgivVzR9w==" workbookSaltValue="n2XDppD4Q2wx6Qcq+9Ad2Q==" workbookSpinCount="100000" lockStructure="1"/>
  <bookViews>
    <workbookView xWindow="-120" yWindow="-120" windowWidth="29040" windowHeight="15840" xr2:uid="{4D1B299D-D782-4501-B58A-29761A4A6BC7}"/>
  </bookViews>
  <sheets>
    <sheet name="Anexo 2" sheetId="1" r:id="rId1"/>
  </sheets>
  <definedNames>
    <definedName name="_xlnm._FilterDatabase" localSheetId="0" hidden="1">'Anexo 2'!$A$5:$S$117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R13" i="1"/>
  <c r="S13" i="1"/>
  <c r="Q14" i="1"/>
  <c r="R14" i="1" s="1"/>
  <c r="S14" i="1"/>
  <c r="Q15" i="1"/>
  <c r="R15" i="1"/>
  <c r="S15" i="1"/>
  <c r="P117" i="1"/>
  <c r="O117" i="1"/>
  <c r="N117" i="1"/>
  <c r="M117" i="1"/>
  <c r="L117" i="1"/>
  <c r="S116" i="1"/>
  <c r="R116" i="1"/>
  <c r="Q116" i="1"/>
  <c r="S115" i="1"/>
  <c r="Q115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Q114" i="1" s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K114" i="1"/>
  <c r="J114" i="1"/>
  <c r="I114" i="1"/>
  <c r="H114" i="1"/>
  <c r="G114" i="1"/>
  <c r="S113" i="1"/>
  <c r="Q113" i="1"/>
  <c r="R113" i="1" s="1"/>
  <c r="S112" i="1"/>
  <c r="Q112" i="1"/>
  <c r="R112" i="1" s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K111" i="1"/>
  <c r="J111" i="1"/>
  <c r="I111" i="1"/>
  <c r="H111" i="1"/>
  <c r="G111" i="1"/>
  <c r="S110" i="1"/>
  <c r="Q110" i="1"/>
  <c r="S109" i="1"/>
  <c r="R109" i="1" s="1"/>
  <c r="Q109" i="1"/>
  <c r="S108" i="1"/>
  <c r="Q108" i="1"/>
  <c r="R108" i="1" s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K107" i="1"/>
  <c r="J107" i="1"/>
  <c r="I107" i="1"/>
  <c r="H107" i="1"/>
  <c r="G107" i="1"/>
  <c r="S106" i="1"/>
  <c r="Q106" i="1"/>
  <c r="S105" i="1"/>
  <c r="Q105" i="1"/>
  <c r="S104" i="1"/>
  <c r="Q104" i="1"/>
  <c r="S103" i="1"/>
  <c r="Q103" i="1"/>
  <c r="R103" i="1" s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K102" i="1"/>
  <c r="J102" i="1"/>
  <c r="I102" i="1"/>
  <c r="H102" i="1"/>
  <c r="G102" i="1"/>
  <c r="S101" i="1"/>
  <c r="Q101" i="1"/>
  <c r="R101" i="1" s="1"/>
  <c r="S100" i="1"/>
  <c r="Q100" i="1"/>
  <c r="S99" i="1"/>
  <c r="Q99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K98" i="1"/>
  <c r="J98" i="1"/>
  <c r="I98" i="1"/>
  <c r="H98" i="1"/>
  <c r="G98" i="1"/>
  <c r="S97" i="1"/>
  <c r="Q97" i="1"/>
  <c r="R97" i="1" s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K96" i="1"/>
  <c r="J96" i="1"/>
  <c r="I96" i="1"/>
  <c r="H96" i="1"/>
  <c r="G96" i="1"/>
  <c r="S95" i="1"/>
  <c r="Q95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K94" i="1"/>
  <c r="J94" i="1"/>
  <c r="I94" i="1"/>
  <c r="H94" i="1"/>
  <c r="G94" i="1"/>
  <c r="S93" i="1"/>
  <c r="Q93" i="1"/>
  <c r="S92" i="1"/>
  <c r="Q92" i="1"/>
  <c r="R92" i="1" s="1"/>
  <c r="S91" i="1"/>
  <c r="Q91" i="1"/>
  <c r="S90" i="1"/>
  <c r="Q90" i="1"/>
  <c r="S89" i="1"/>
  <c r="Q89" i="1"/>
  <c r="R89" i="1" s="1"/>
  <c r="S88" i="1"/>
  <c r="Q88" i="1"/>
  <c r="R88" i="1" s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K87" i="1"/>
  <c r="J87" i="1"/>
  <c r="I87" i="1"/>
  <c r="H87" i="1"/>
  <c r="G87" i="1"/>
  <c r="S86" i="1"/>
  <c r="Q86" i="1"/>
  <c r="R86" i="1" s="1"/>
  <c r="S85" i="1"/>
  <c r="Q85" i="1"/>
  <c r="S84" i="1"/>
  <c r="Q84" i="1"/>
  <c r="S83" i="1"/>
  <c r="Q83" i="1"/>
  <c r="S82" i="1"/>
  <c r="Q82" i="1"/>
  <c r="R82" i="1" s="1"/>
  <c r="S81" i="1"/>
  <c r="Q81" i="1"/>
  <c r="S80" i="1"/>
  <c r="Q80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Q79" i="1" s="1"/>
  <c r="AE79" i="1"/>
  <c r="AD79" i="1"/>
  <c r="AC79" i="1"/>
  <c r="AB79" i="1"/>
  <c r="AA79" i="1"/>
  <c r="Z79" i="1"/>
  <c r="Y79" i="1"/>
  <c r="X79" i="1"/>
  <c r="W79" i="1"/>
  <c r="V79" i="1"/>
  <c r="U79" i="1"/>
  <c r="T79" i="1"/>
  <c r="K79" i="1"/>
  <c r="J79" i="1"/>
  <c r="I79" i="1"/>
  <c r="H79" i="1"/>
  <c r="G79" i="1"/>
  <c r="S78" i="1"/>
  <c r="Q78" i="1"/>
  <c r="R78" i="1" s="1"/>
  <c r="BG77" i="1"/>
  <c r="BF77" i="1"/>
  <c r="BE77" i="1"/>
  <c r="BD77" i="1"/>
  <c r="BC77" i="1"/>
  <c r="S77" i="1" s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K77" i="1"/>
  <c r="J77" i="1"/>
  <c r="I77" i="1"/>
  <c r="H77" i="1"/>
  <c r="G77" i="1"/>
  <c r="S76" i="1"/>
  <c r="Q76" i="1"/>
  <c r="R76" i="1" s="1"/>
  <c r="S75" i="1"/>
  <c r="Q75" i="1"/>
  <c r="S74" i="1"/>
  <c r="Q74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K73" i="1"/>
  <c r="J73" i="1"/>
  <c r="I73" i="1"/>
  <c r="H73" i="1"/>
  <c r="G73" i="1"/>
  <c r="S72" i="1"/>
  <c r="Q72" i="1"/>
  <c r="S71" i="1"/>
  <c r="Q71" i="1"/>
  <c r="S70" i="1"/>
  <c r="Q70" i="1"/>
  <c r="S69" i="1"/>
  <c r="Q69" i="1"/>
  <c r="S68" i="1"/>
  <c r="Q68" i="1"/>
  <c r="R68" i="1" s="1"/>
  <c r="S67" i="1"/>
  <c r="Q67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K66" i="1"/>
  <c r="J66" i="1"/>
  <c r="I66" i="1"/>
  <c r="H66" i="1"/>
  <c r="G66" i="1"/>
  <c r="S65" i="1"/>
  <c r="Q65" i="1"/>
  <c r="S64" i="1"/>
  <c r="Q64" i="1"/>
  <c r="R64" i="1" s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K63" i="1"/>
  <c r="J63" i="1"/>
  <c r="I63" i="1"/>
  <c r="H63" i="1"/>
  <c r="G63" i="1"/>
  <c r="S62" i="1"/>
  <c r="Q62" i="1"/>
  <c r="S61" i="1"/>
  <c r="Q61" i="1"/>
  <c r="S60" i="1"/>
  <c r="Q60" i="1"/>
  <c r="S59" i="1"/>
  <c r="Q59" i="1"/>
  <c r="S58" i="1"/>
  <c r="Q58" i="1"/>
  <c r="R58" i="1" s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K57" i="1"/>
  <c r="J57" i="1"/>
  <c r="I57" i="1"/>
  <c r="H57" i="1"/>
  <c r="G57" i="1"/>
  <c r="S56" i="1"/>
  <c r="Q56" i="1"/>
  <c r="R56" i="1" s="1"/>
  <c r="S55" i="1"/>
  <c r="Q55" i="1"/>
  <c r="S54" i="1"/>
  <c r="Q54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K53" i="1"/>
  <c r="J53" i="1"/>
  <c r="I53" i="1"/>
  <c r="H53" i="1"/>
  <c r="G53" i="1"/>
  <c r="S52" i="1"/>
  <c r="Q52" i="1"/>
  <c r="R52" i="1" s="1"/>
  <c r="S51" i="1"/>
  <c r="Q51" i="1"/>
  <c r="S50" i="1"/>
  <c r="Q50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K49" i="1"/>
  <c r="J49" i="1"/>
  <c r="I49" i="1"/>
  <c r="H49" i="1"/>
  <c r="G49" i="1"/>
  <c r="S48" i="1"/>
  <c r="Q48" i="1"/>
  <c r="S47" i="1"/>
  <c r="Q47" i="1"/>
  <c r="S46" i="1"/>
  <c r="Q46" i="1"/>
  <c r="S45" i="1"/>
  <c r="Q45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K44" i="1"/>
  <c r="J44" i="1"/>
  <c r="I44" i="1"/>
  <c r="H44" i="1"/>
  <c r="G44" i="1"/>
  <c r="S43" i="1"/>
  <c r="Q43" i="1"/>
  <c r="R43" i="1" s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K42" i="1"/>
  <c r="J42" i="1"/>
  <c r="I42" i="1"/>
  <c r="H42" i="1"/>
  <c r="G42" i="1"/>
  <c r="S41" i="1"/>
  <c r="Q41" i="1"/>
  <c r="S40" i="1"/>
  <c r="Q40" i="1"/>
  <c r="S39" i="1"/>
  <c r="Q39" i="1"/>
  <c r="S38" i="1"/>
  <c r="Q38" i="1"/>
  <c r="S37" i="1"/>
  <c r="Q37" i="1"/>
  <c r="S36" i="1"/>
  <c r="R36" i="1" s="1"/>
  <c r="Q36" i="1"/>
  <c r="S35" i="1"/>
  <c r="Q35" i="1"/>
  <c r="S34" i="1"/>
  <c r="Q34" i="1"/>
  <c r="S33" i="1"/>
  <c r="Q33" i="1"/>
  <c r="S32" i="1"/>
  <c r="Q32" i="1"/>
  <c r="S31" i="1"/>
  <c r="Q31" i="1"/>
  <c r="S30" i="1"/>
  <c r="Q30" i="1"/>
  <c r="S29" i="1"/>
  <c r="Q29" i="1"/>
  <c r="S28" i="1"/>
  <c r="Q28" i="1"/>
  <c r="S27" i="1"/>
  <c r="Q27" i="1"/>
  <c r="S26" i="1"/>
  <c r="Q26" i="1"/>
  <c r="R26" i="1" s="1"/>
  <c r="S25" i="1"/>
  <c r="Q25" i="1"/>
  <c r="S24" i="1"/>
  <c r="R24" i="1" s="1"/>
  <c r="Q24" i="1"/>
  <c r="S23" i="1"/>
  <c r="Q23" i="1"/>
  <c r="S22" i="1"/>
  <c r="Q22" i="1"/>
  <c r="R22" i="1" s="1"/>
  <c r="S21" i="1"/>
  <c r="Q21" i="1"/>
  <c r="S20" i="1"/>
  <c r="R20" i="1" s="1"/>
  <c r="Q20" i="1"/>
  <c r="S19" i="1"/>
  <c r="Q19" i="1"/>
  <c r="S18" i="1"/>
  <c r="Q18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S17" i="1" s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K17" i="1"/>
  <c r="J17" i="1"/>
  <c r="I17" i="1"/>
  <c r="H17" i="1"/>
  <c r="G17" i="1"/>
  <c r="S16" i="1"/>
  <c r="Q16" i="1"/>
  <c r="S12" i="1"/>
  <c r="Q12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S11" i="1" s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K11" i="1"/>
  <c r="J11" i="1"/>
  <c r="I11" i="1"/>
  <c r="H11" i="1"/>
  <c r="G11" i="1"/>
  <c r="S10" i="1"/>
  <c r="Q10" i="1"/>
  <c r="R10" i="1" s="1"/>
  <c r="S9" i="1"/>
  <c r="Q9" i="1"/>
  <c r="R9" i="1" s="1"/>
  <c r="S8" i="1"/>
  <c r="Q8" i="1"/>
  <c r="R8" i="1" s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S7" i="1" s="1"/>
  <c r="X7" i="1"/>
  <c r="W7" i="1"/>
  <c r="V7" i="1"/>
  <c r="U7" i="1"/>
  <c r="T7" i="1"/>
  <c r="K7" i="1"/>
  <c r="J7" i="1"/>
  <c r="I7" i="1"/>
  <c r="H7" i="1"/>
  <c r="G7" i="1"/>
  <c r="R6" i="1"/>
  <c r="Q17" i="1" l="1"/>
  <c r="R17" i="1" s="1"/>
  <c r="R19" i="1"/>
  <c r="R50" i="1"/>
  <c r="R67" i="1"/>
  <c r="R95" i="1"/>
  <c r="Q107" i="1"/>
  <c r="AI117" i="1"/>
  <c r="AY117" i="1"/>
  <c r="BG117" i="1"/>
  <c r="S42" i="1"/>
  <c r="S63" i="1"/>
  <c r="Q66" i="1"/>
  <c r="R66" i="1" s="1"/>
  <c r="S73" i="1"/>
  <c r="Q96" i="1"/>
  <c r="Q102" i="1"/>
  <c r="AQ117" i="1"/>
  <c r="S57" i="1"/>
  <c r="AA117" i="1"/>
  <c r="AC117" i="1"/>
  <c r="R28" i="1"/>
  <c r="R54" i="1"/>
  <c r="R60" i="1"/>
  <c r="R69" i="1"/>
  <c r="S98" i="1"/>
  <c r="R18" i="1"/>
  <c r="R21" i="1"/>
  <c r="R29" i="1"/>
  <c r="R37" i="1"/>
  <c r="R41" i="1"/>
  <c r="R46" i="1"/>
  <c r="R70" i="1"/>
  <c r="S94" i="1"/>
  <c r="R105" i="1"/>
  <c r="AZ117" i="1"/>
  <c r="R74" i="1"/>
  <c r="AJ117" i="1"/>
  <c r="AD117" i="1"/>
  <c r="U117" i="1"/>
  <c r="AK117" i="1"/>
  <c r="AS117" i="1"/>
  <c r="BA117" i="1"/>
  <c r="G117" i="1"/>
  <c r="AE117" i="1"/>
  <c r="R23" i="1"/>
  <c r="R30" i="1"/>
  <c r="R34" i="1"/>
  <c r="R38" i="1"/>
  <c r="R55" i="1"/>
  <c r="Q73" i="1"/>
  <c r="R73" i="1" s="1"/>
  <c r="R75" i="1"/>
  <c r="R83" i="1"/>
  <c r="AL117" i="1"/>
  <c r="AT117" i="1"/>
  <c r="BB117" i="1"/>
  <c r="R27" i="1"/>
  <c r="Q44" i="1"/>
  <c r="R44" i="1" s="1"/>
  <c r="AR117" i="1"/>
  <c r="W117" i="1"/>
  <c r="R31" i="1"/>
  <c r="R35" i="1"/>
  <c r="R39" i="1"/>
  <c r="S44" i="1"/>
  <c r="R47" i="1"/>
  <c r="R61" i="1"/>
  <c r="R80" i="1"/>
  <c r="R84" i="1"/>
  <c r="R93" i="1"/>
  <c r="R99" i="1"/>
  <c r="S107" i="1"/>
  <c r="R110" i="1"/>
  <c r="I117" i="1"/>
  <c r="AF117" i="1"/>
  <c r="AV117" i="1"/>
  <c r="T117" i="1"/>
  <c r="S102" i="1"/>
  <c r="AB117" i="1"/>
  <c r="X117" i="1"/>
  <c r="AN117" i="1"/>
  <c r="BD117" i="1"/>
  <c r="R12" i="1"/>
  <c r="R32" i="1"/>
  <c r="R40" i="1"/>
  <c r="K117" i="1"/>
  <c r="R48" i="1"/>
  <c r="R62" i="1"/>
  <c r="R81" i="1"/>
  <c r="R85" i="1"/>
  <c r="R90" i="1"/>
  <c r="R100" i="1"/>
  <c r="R25" i="1"/>
  <c r="R45" i="1"/>
  <c r="R51" i="1"/>
  <c r="S53" i="1"/>
  <c r="R59" i="1"/>
  <c r="Q63" i="1"/>
  <c r="R63" i="1" s="1"/>
  <c r="R65" i="1"/>
  <c r="R71" i="1"/>
  <c r="S79" i="1"/>
  <c r="R79" i="1" s="1"/>
  <c r="R91" i="1"/>
  <c r="Q94" i="1"/>
  <c r="R106" i="1"/>
  <c r="R102" i="1"/>
  <c r="Y117" i="1"/>
  <c r="AW117" i="1"/>
  <c r="AH117" i="1"/>
  <c r="BF117" i="1"/>
  <c r="R107" i="1"/>
  <c r="Q87" i="1"/>
  <c r="R87" i="1" s="1"/>
  <c r="AG117" i="1"/>
  <c r="Z117" i="1"/>
  <c r="Q42" i="1"/>
  <c r="R42" i="1" s="1"/>
  <c r="Q53" i="1"/>
  <c r="R53" i="1" s="1"/>
  <c r="S66" i="1"/>
  <c r="Q98" i="1"/>
  <c r="S111" i="1"/>
  <c r="R115" i="1"/>
  <c r="BE117" i="1"/>
  <c r="AX117" i="1"/>
  <c r="S49" i="1"/>
  <c r="V117" i="1"/>
  <c r="Q11" i="1"/>
  <c r="R11" i="1" s="1"/>
  <c r="Q7" i="1"/>
  <c r="R16" i="1"/>
  <c r="R33" i="1"/>
  <c r="R72" i="1"/>
  <c r="S96" i="1"/>
  <c r="R96" i="1" s="1"/>
  <c r="R104" i="1"/>
  <c r="J117" i="1"/>
  <c r="AO117" i="1"/>
  <c r="AP117" i="1"/>
  <c r="Q111" i="1"/>
  <c r="R111" i="1" s="1"/>
  <c r="S114" i="1"/>
  <c r="R114" i="1" s="1"/>
  <c r="Q57" i="1"/>
  <c r="H117" i="1"/>
  <c r="AM117" i="1"/>
  <c r="AU117" i="1"/>
  <c r="BC117" i="1"/>
  <c r="Q49" i="1"/>
  <c r="Q77" i="1"/>
  <c r="R77" i="1" s="1"/>
  <c r="R57" i="1" l="1"/>
  <c r="R98" i="1"/>
  <c r="R94" i="1"/>
  <c r="S117" i="1"/>
  <c r="R49" i="1"/>
  <c r="R7" i="1"/>
  <c r="Q117" i="1"/>
  <c r="R1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tc={A545715C-57E0-42C8-AE34-87E14F601FB5}</author>
    <author>tc={63D6191B-DDF1-443C-8148-13D07DDC88C2}</author>
    <author>tc={4AFD88BE-DB02-4493-AFC4-C00D44B6B87E}</author>
  </authors>
  <commentList>
    <comment ref="C5" authorId="0" shapeId="0" xr:uid="{A545715C-57E0-42C8-AE34-87E14F601F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Entre mayor el coeficiente, menor es el encadenamiento, es decir menor es el uso de ese bien o servicio como un bien intermedio para otros sectores.</t>
      </text>
    </comment>
    <comment ref="E5" authorId="1" shapeId="0" xr:uid="{63D6191B-DDF1-443C-8148-13D07DDC88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Entre mayor sea el valor, menor cercanía</t>
      </text>
    </comment>
    <comment ref="F5" authorId="2" shapeId="0" xr:uid="{4AFD88BE-DB02-4493-AFC4-C00D44B6B8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Entre menor sea el valor, menor posibilidad de hacer trabajo en casa.</t>
      </text>
    </comment>
  </commentList>
</comments>
</file>

<file path=xl/sharedStrings.xml><?xml version="1.0" encoding="utf-8"?>
<sst xmlns="http://schemas.openxmlformats.org/spreadsheetml/2006/main" count="269" uniqueCount="235">
  <si>
    <t>Criterios de clasificación</t>
  </si>
  <si>
    <r>
      <t>Encadenamiento Productivo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</si>
  <si>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Interacción</t>
  </si>
  <si>
    <r>
      <t>Empresas por tamaño sin personas naturales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</si>
  <si>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>Empresas por Grupo de Vulnerabilidad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</si>
  <si>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r>
      <t>Ocupación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</si>
  <si>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r>
      <t>Detalle ocupación por grupos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</si>
  <si>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Grupo 1</t>
  </si>
  <si>
    <t>Grupo 2</t>
  </si>
  <si>
    <t>Grupo 3</t>
  </si>
  <si>
    <t>Grupo 4</t>
  </si>
  <si>
    <t>Código CIIU</t>
  </si>
  <si>
    <t>Nombre</t>
  </si>
  <si>
    <t>Hacia adelante</t>
  </si>
  <si>
    <t xml:space="preserve">Hacia atrás </t>
  </si>
  <si>
    <r>
      <t>Cara a cara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</si>
  <si>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Trabajo en casa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</si>
  <si>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Microempresa</t>
  </si>
  <si>
    <t>Pequeña empresa</t>
  </si>
  <si>
    <t>Mediana empresa</t>
  </si>
  <si>
    <t>Gran empresa</t>
  </si>
  <si>
    <t>Total sin personas naturales</t>
  </si>
  <si>
    <t>Total con personas naturales</t>
  </si>
  <si>
    <t>Total ocupados</t>
  </si>
  <si>
    <t>Total formales</t>
  </si>
  <si>
    <t>Total informales</t>
  </si>
  <si>
    <t>Jovenes</t>
  </si>
  <si>
    <t>Adultos</t>
  </si>
  <si>
    <t>Ocupados</t>
  </si>
  <si>
    <t>Mujeres</t>
  </si>
  <si>
    <t>Hombres</t>
  </si>
  <si>
    <t>Informales</t>
  </si>
  <si>
    <t xml:space="preserve">Jovenes informales
</t>
  </si>
  <si>
    <t>Adultos
informales</t>
  </si>
  <si>
    <t>Mujeres
informales</t>
  </si>
  <si>
    <t>Hombres
informales</t>
  </si>
  <si>
    <t>No informa</t>
  </si>
  <si>
    <t>SECCIÓN A-AGRICULTURA, GANADERÍA, CAZA, SILVICULTURA Y PESCA</t>
  </si>
  <si>
    <t>Agricultura, ganadería, caza y actividades de servicios conexas</t>
  </si>
  <si>
    <t>Silvicultura y extracción de madera</t>
  </si>
  <si>
    <t>Pesca y acuicultura</t>
  </si>
  <si>
    <t>SECCIÓN B-EXPLOTACIÓN DE MINAS Y CANTERAS</t>
  </si>
  <si>
    <t>Extracción de carbón de piedra y lignito</t>
  </si>
  <si>
    <t>Extracción de petróleo crudo y gas natural</t>
  </si>
  <si>
    <t>Extracción de minerales metalíferos</t>
  </si>
  <si>
    <t>Extracción de otras minas y canteras</t>
  </si>
  <si>
    <t>Actividades de servicios de apoyo para la explotación de minas</t>
  </si>
  <si>
    <t>SECCIÓN C-INDUSTRIAS MANUFACTURERAS</t>
  </si>
  <si>
    <t>10</t>
  </si>
  <si>
    <t>Elaboración de productos alimenticios</t>
  </si>
  <si>
    <t>11</t>
  </si>
  <si>
    <t>Elaboración de bebidas</t>
  </si>
  <si>
    <t>12</t>
  </si>
  <si>
    <t>Elaboración de productos de tabaco</t>
  </si>
  <si>
    <t>13</t>
  </si>
  <si>
    <t>Fabricación de productos textiles</t>
  </si>
  <si>
    <t>14</t>
  </si>
  <si>
    <t>Confección de prendas de vestir</t>
  </si>
  <si>
    <t>15</t>
  </si>
  <si>
    <t>Curtido y recurtido de cueros; fabricación de calzado; fabricación de artículos de viaje, maletas, bolsos de mano y artículos similares, y fabricación de artículos de talabartería y guarnicionería; adobo y teñido de pieles</t>
  </si>
  <si>
    <t>16</t>
  </si>
  <si>
    <t>Transformación de la madera y fabricación de productos de madera y de corcho, excepto muebles; fabricación de artículos de cestería y espartería</t>
  </si>
  <si>
    <t>17</t>
  </si>
  <si>
    <t>Fabricación de papel, cartón y productos de papel y cartón</t>
  </si>
  <si>
    <t>18</t>
  </si>
  <si>
    <t>Actividades de impresión y de producción de copias a partir de grabaciones originales</t>
  </si>
  <si>
    <t>19</t>
  </si>
  <si>
    <t>Coquización, fabricación de productos de la refinación del petróleo y actividad de mezcla de combustibles</t>
  </si>
  <si>
    <t>20</t>
  </si>
  <si>
    <t>Fabricación de sustancias y productos químicos</t>
  </si>
  <si>
    <t>21</t>
  </si>
  <si>
    <t>Fabricación de productos farmacéuticos, sustancias químicas medicinales y productos botánicos de uso farmacéutico</t>
  </si>
  <si>
    <t>22</t>
  </si>
  <si>
    <t>Fabricación de productos de caucho y de plástico</t>
  </si>
  <si>
    <t>23</t>
  </si>
  <si>
    <t>Fabricación de otros productos minerales no metálicos</t>
  </si>
  <si>
    <t>24</t>
  </si>
  <si>
    <t>Fabricación de productos metalúrgicos básicos</t>
  </si>
  <si>
    <t>25</t>
  </si>
  <si>
    <t>Fabricación de productos elaborados de metal, excepto maquinaria y equipo</t>
  </si>
  <si>
    <t>26</t>
  </si>
  <si>
    <t>Fabricación de productos informáticos, electrónicos y ópticos</t>
  </si>
  <si>
    <t>27</t>
  </si>
  <si>
    <t>Fabricación de aparatos y equipo eléctrico</t>
  </si>
  <si>
    <t>28</t>
  </si>
  <si>
    <t>Fabricación de maquinaria y equipo n.c.p.</t>
  </si>
  <si>
    <t>29</t>
  </si>
  <si>
    <t>Fabricación de vehículos automotores, remolques y semirremolques</t>
  </si>
  <si>
    <t>30</t>
  </si>
  <si>
    <t>Fabricación de otros tipos de equipo de transporte</t>
  </si>
  <si>
    <t>31</t>
  </si>
  <si>
    <t>Fabricación de muebles, colchones y somieres</t>
  </si>
  <si>
    <t>32</t>
  </si>
  <si>
    <t>Otras industrias manufactureras</t>
  </si>
  <si>
    <t>33</t>
  </si>
  <si>
    <t>Instalación, mantenimiento y reparación especializado de maquinaria y equipo</t>
  </si>
  <si>
    <t>SECCIÓN D-SUMINISTRO DE ELECTRICIDAD, GAS, VAPOR Y AIRE ACONDICIONADO</t>
  </si>
  <si>
    <t>35</t>
  </si>
  <si>
    <t>Suministro de electricidad, gas, vapor y aire acondicionado</t>
  </si>
  <si>
    <t>SECCIÓN E-DISTRIBUCIÓN DE AGUA; EVACUACIÓN Y TRATAMIENTO DE AGUAS RESIDUALES, GESTIÓN DE DESECHOS Y ACTIVIDADES DE SANEAMIENTO AMBIENTAL</t>
  </si>
  <si>
    <t>36</t>
  </si>
  <si>
    <t>Captación, tratamiento y distribución de agua</t>
  </si>
  <si>
    <t>37</t>
  </si>
  <si>
    <t>Evacuación y tratamiento de aguas residuales</t>
  </si>
  <si>
    <t>38</t>
  </si>
  <si>
    <t>Recolección, tratamiento y disposición de desechos, recuperación de materiales</t>
  </si>
  <si>
    <t>39</t>
  </si>
  <si>
    <t>Actividades de saneamiento ambiental y otros servicios de gestión de desechos</t>
  </si>
  <si>
    <t>SECCIÓN F-CONSTRUCCIÓN</t>
  </si>
  <si>
    <t>41</t>
  </si>
  <si>
    <t>Construcción de edificios</t>
  </si>
  <si>
    <t>42</t>
  </si>
  <si>
    <t>Obras de ingeniería civil</t>
  </si>
  <si>
    <t>43</t>
  </si>
  <si>
    <t>Actividades especializadas para la construcción de edificios y obras de ingeniería civil</t>
  </si>
  <si>
    <t>SECCIÓN G-COMERCIO AL POR MAYOR Y AL POR MENOR; REPARACIÓN DE VEHÍCULOS AUTOMOTORES Y MOTOCICLETAS</t>
  </si>
  <si>
    <t>45</t>
  </si>
  <si>
    <t>Comercio, mantenimiento y reparación de vehículos automotores y motocicletas, sus partes, piezas y accesorios</t>
  </si>
  <si>
    <t>46</t>
  </si>
  <si>
    <t>Comercio al por mayor y en comisión o por contrata, excepto el comercio de vehículos automotores y motocicletas</t>
  </si>
  <si>
    <t>47</t>
  </si>
  <si>
    <t>Comercio al por menor (incluso el comercio al por menor de combustibles), excepto el de vehículos automotores y motocicletas</t>
  </si>
  <si>
    <t>SECCIÓN H-TRANSPORTE Y ALMACENAMIENTO</t>
  </si>
  <si>
    <t>49</t>
  </si>
  <si>
    <t>Transporte terrestre; transporte por tuberías</t>
  </si>
  <si>
    <t>50</t>
  </si>
  <si>
    <t>Transporte acuático</t>
  </si>
  <si>
    <t>51</t>
  </si>
  <si>
    <t>Transporte aéreo</t>
  </si>
  <si>
    <t>52</t>
  </si>
  <si>
    <t>Almacenamiento y actividades complementarias al transporte</t>
  </si>
  <si>
    <t>53</t>
  </si>
  <si>
    <t>Correo y servicios de mensajería</t>
  </si>
  <si>
    <t>SECCIÓN I-ALOJAMIENTO Y SERVICIOS DE COMIDA</t>
  </si>
  <si>
    <t>55</t>
  </si>
  <si>
    <t>Alojamiento</t>
  </si>
  <si>
    <t>56</t>
  </si>
  <si>
    <t>Actividades de servicios de comidas y bebidas</t>
  </si>
  <si>
    <t>SECCIÓN J-INFORMACIÓN Y COMUNICACIONES</t>
  </si>
  <si>
    <t>58</t>
  </si>
  <si>
    <t>Actividades de edición</t>
  </si>
  <si>
    <t>59</t>
  </si>
  <si>
    <t>Actividades cinematográficas, de video y producción de programas de televisión, grabación de sonido y edición de música</t>
  </si>
  <si>
    <t>60</t>
  </si>
  <si>
    <t>Actividades de programación, transmisión y/o difusión</t>
  </si>
  <si>
    <t>61</t>
  </si>
  <si>
    <t>Telecomunicaciones</t>
  </si>
  <si>
    <t>62</t>
  </si>
  <si>
    <t>Desarrollo de sistemas informáticos (planificación, análisis, diseño, programación, pruebas), consultoría informática y actividades relacionadas</t>
  </si>
  <si>
    <t>63</t>
  </si>
  <si>
    <t>Actividades de servicios de información</t>
  </si>
  <si>
    <t>SECCIÓN K-ACTIVIDADES FINANCIERAS Y DE SEGUROS</t>
  </si>
  <si>
    <t>64</t>
  </si>
  <si>
    <t>Actividades de servicios financieros, excepto las de seguros y de pensiones</t>
  </si>
  <si>
    <t>65</t>
  </si>
  <si>
    <t>Seguros (incluso el reaseguro), seguros sociales y fondos de pensiones, excepto la seguridad social</t>
  </si>
  <si>
    <t>66</t>
  </si>
  <si>
    <t>Actividades auxiliares de las actividades de servicios financieros</t>
  </si>
  <si>
    <t>SECCIÓN L-ACTIVIDADES INMOBILIARIAS</t>
  </si>
  <si>
    <t>68</t>
  </si>
  <si>
    <t>Actividades inmobiliarias</t>
  </si>
  <si>
    <t>SECCIÓN M-ACTIVIDADES PROFESIONALES, CIENTÍFICAS Y TÉCNICAS</t>
  </si>
  <si>
    <t>69</t>
  </si>
  <si>
    <t>Actividades jurídicas y de contabilidad</t>
  </si>
  <si>
    <t>70</t>
  </si>
  <si>
    <t>Actividades de administración empresarial; actividades de consultoría de gestión</t>
  </si>
  <si>
    <t>71</t>
  </si>
  <si>
    <t>Actividades de arquitectura e ingeniería; ensayos y análisis técnicos</t>
  </si>
  <si>
    <t>72</t>
  </si>
  <si>
    <t>Investigación científica y desarrollo</t>
  </si>
  <si>
    <t>73</t>
  </si>
  <si>
    <t>Publicidad y estudios de mercado</t>
  </si>
  <si>
    <t>74</t>
  </si>
  <si>
    <t>Otras actividades profesionales, científicas y técnicas</t>
  </si>
  <si>
    <t>75</t>
  </si>
  <si>
    <t>Actividades veterinarias</t>
  </si>
  <si>
    <t>SECCIÓN N-ACTIVIDADES DE SERVICIOS ADMINISTRATIVOS Y DE APOYO</t>
  </si>
  <si>
    <t>77</t>
  </si>
  <si>
    <t>Actividades de alquiler y arrendamiento</t>
  </si>
  <si>
    <t>78</t>
  </si>
  <si>
    <t>Actividades de empleo</t>
  </si>
  <si>
    <t>79</t>
  </si>
  <si>
    <t>Actividades de las agencias de viajes, operadores turísticos, servicios de reserva y actividades relacionadas</t>
  </si>
  <si>
    <t>80</t>
  </si>
  <si>
    <t>Actividades de seguridad e investigación privada</t>
  </si>
  <si>
    <t>81</t>
  </si>
  <si>
    <t>Actividades de servicios a edificios y paisajismo (jardines, zonas verdes)</t>
  </si>
  <si>
    <t>82</t>
  </si>
  <si>
    <t>Actividades administrativas y de apoyo de oficina y otras actividades de apoyo a las empresas</t>
  </si>
  <si>
    <t>SECCIÓN O-ADMINISTRACIÓN PÚBLICA Y DEFENSA; PLANES DE SEGURIDAD SOCIAL DE AFILIACIÓN OBLIGATORIA</t>
  </si>
  <si>
    <t>84</t>
  </si>
  <si>
    <t>Administración pública y defensa; planes de seguridad social de afiliación obligatoria</t>
  </si>
  <si>
    <t xml:space="preserve"> </t>
  </si>
  <si>
    <t>SECCIÓN P-EDUCACIÓN</t>
  </si>
  <si>
    <t>85</t>
  </si>
  <si>
    <t>Educación</t>
  </si>
  <si>
    <t>SECCIÓN Q-ACTIVIDADES DE ATENCIÓN DE LA SALUD HUMANA Y DE ASISTENCIA SOCIAL</t>
  </si>
  <si>
    <t>86</t>
  </si>
  <si>
    <t>Actividades de atención de la salud humana</t>
  </si>
  <si>
    <t>87</t>
  </si>
  <si>
    <t>Actividades de atención residencial medicalizada</t>
  </si>
  <si>
    <t>88</t>
  </si>
  <si>
    <t>Actividades de asistencia social sin alojamiento</t>
  </si>
  <si>
    <t>SECCIÓN R -ACTIVIDADES ARTÍSTICAS, DE ENTRETENIMIENTO Y RECREACIÓN</t>
  </si>
  <si>
    <t>90</t>
  </si>
  <si>
    <t>Actividades creativas, artísticas y de entretenimiento</t>
  </si>
  <si>
    <t>91</t>
  </si>
  <si>
    <t>Actividades de bibliotecas, archivos, museos y otras actividades culturales</t>
  </si>
  <si>
    <t>92</t>
  </si>
  <si>
    <t>Actividades de juegos de azar y apuestas</t>
  </si>
  <si>
    <t>93</t>
  </si>
  <si>
    <t>Actividades deportivas y actividades recreativas y de esparcimiento</t>
  </si>
  <si>
    <t>SECCIÓN S-OTRAS ACTIVIDADES DE SERVICIOS</t>
  </si>
  <si>
    <t>94</t>
  </si>
  <si>
    <t>Actividades de asociaciones</t>
  </si>
  <si>
    <t>95</t>
  </si>
  <si>
    <t>Reparación de calzado y artículos de cuero</t>
  </si>
  <si>
    <t>96</t>
  </si>
  <si>
    <t>Otras actividades de servicios personales</t>
  </si>
  <si>
    <t>SECCIÓN T -ACTIVIDADES DE LOS HOGARES INDIVIDUALES EN CALIDAD DE EMPLEADORES; ACTIVIDADES NO DIFERENCIADAS DE LOS HOGARES INDIVIDUALES COMO PRODUCTORES DE BIENES Y SERVICIOS PARA USO PROPIO</t>
  </si>
  <si>
    <t>97</t>
  </si>
  <si>
    <t>Actividades de los hogares individuales como empleadores de personal doméstico</t>
  </si>
  <si>
    <t>98</t>
  </si>
  <si>
    <t xml:space="preserve">SECCIÓN U-ACTIVIDADES DE ORGANIZACIONES Y ENTIDADES EXTRATERRITORIALES </t>
  </si>
  <si>
    <t>99</t>
  </si>
  <si>
    <t>Actividades de organizaciones y entidades extraterritoriales</t>
  </si>
  <si>
    <t>Por homologar a CIIU 4</t>
  </si>
  <si>
    <t>Total general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</si>
  <si>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Encadenamientos hacia adelante y hacia atrás (productivo) se calculó índice de Herfindalh a partir de Matriz Insumo Producto de Bogotá 2012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</si>
  <si>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Fuente: adaptado de Brookings (2020). When face to face interactions become an occupational hazard: Jobs in the time of COVID-19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</si>
  <si>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Fuente: tomado de Anexo de Dingel, Neiman (2020) NBER Working Paper. How many jobs can be done at home?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</si>
  <si>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Fuente: Registro mercantil Cámara de Comercio de Bogotá, diciembre 2019. Número de empresas con matrícula activa, excluyendo empresas registradas con naturaleza jurídica Persona Natural. Cálculos SDDE-ODEB</t>
    </r>
  </si>
  <si>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Fuente: Registro mercantil Cámara de Comercio de Bogotá, diciembre 2019. Número de empresas con matrícula activa, incluyendo empresas registradas con naturaleza jurídica Persona Natural. Cálculos SDDE-ODEB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</si>
  <si>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Fuente: Gran Encuesta Integrada de Hogares, cuarto trimestre 2019. Cálculos SDDE-ODEB</t>
    </r>
  </si>
  <si>
    <t>ANEXO 2. MATRIZ DE RESULTADOS CIIU 2 DÍGITOS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</si>
</sst>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_-;\-* #,##0_-;_-* &quot;-&quot;_-;_-@_-"/>
    <numFmt numFmtId="165" formatCode="_(* #,##0_);_(* \(#,##0\);_(* &quot;-&quot;??_);_(@_)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88402966399123"/>
      </bottom>
      <diagonal/>
    </border>
    <border>
      <left style="thin">
        <color theme="4" tint="0.39991454817346722"/>
      </left>
      <right style="thin">
        <color theme="4" tint="0.39991454817346722"/>
      </right>
      <top/>
      <bottom/>
      <diagonal/>
    </border>
    <border>
      <left style="thin">
        <color theme="4" tint="0.39991454817346722"/>
      </left>
      <right/>
      <top style="thin">
        <color theme="4" tint="0.39991454817346722"/>
      </top>
      <bottom/>
      <diagonal/>
    </border>
    <border>
      <left/>
      <right/>
      <top style="thin">
        <color theme="4" tint="0.39991454817346722"/>
      </top>
      <bottom/>
      <diagonal/>
    </border>
    <border>
      <left/>
      <right style="thin">
        <color theme="4" tint="0.39991454817346722"/>
      </right>
      <top style="thin">
        <color theme="4" tint="0.39991454817346722"/>
      </top>
      <bottom/>
      <diagonal/>
    </border>
    <border>
      <left style="thin">
        <color theme="4" tint="0.39991454817346722"/>
      </left>
      <right/>
      <top style="thin">
        <color theme="4" tint="0.39988402966399123"/>
      </top>
      <bottom/>
      <diagonal/>
    </border>
    <border>
      <left/>
      <right/>
      <top style="thin">
        <color theme="4" tint="0.39988402966399123"/>
      </top>
      <bottom/>
      <diagonal/>
    </border>
    <border>
      <left/>
      <right style="thin">
        <color theme="4" tint="0.39988402966399123"/>
      </right>
      <top style="thin">
        <color theme="4" tint="0.39988402966399123"/>
      </top>
      <bottom/>
      <diagonal/>
    </border>
    <border>
      <left style="thin">
        <color theme="4" tint="0.39988402966399123"/>
      </left>
      <right/>
      <top style="thin">
        <color theme="4" tint="0.39985351115451523"/>
      </top>
      <bottom style="thin">
        <color theme="4" tint="0.39985351115451523"/>
      </bottom>
      <diagonal/>
    </border>
    <border>
      <left/>
      <right/>
      <top style="thin">
        <color theme="4" tint="0.39985351115451523"/>
      </top>
      <bottom style="thin">
        <color theme="4" tint="0.39985351115451523"/>
      </bottom>
      <diagonal/>
    </border>
    <border>
      <left/>
      <right style="thin">
        <color theme="4" tint="0.39985351115451523"/>
      </right>
      <top style="thin">
        <color theme="4" tint="0.39985351115451523"/>
      </top>
      <bottom style="thin">
        <color theme="4" tint="0.39985351115451523"/>
      </bottom>
      <diagonal/>
    </border>
    <border>
      <left style="thin">
        <color theme="4" tint="0.39991454817346722"/>
      </left>
      <right style="thin">
        <color theme="4" tint="0.39991454817346722"/>
      </right>
      <top/>
      <bottom style="thin">
        <color theme="4" tint="0.39994506668294322"/>
      </bottom>
      <diagonal/>
    </border>
    <border>
      <left style="thin">
        <color theme="4" tint="0.39991454817346722"/>
      </left>
      <right/>
      <top/>
      <bottom style="thin">
        <color theme="4" tint="0.39988402966399123"/>
      </bottom>
      <diagonal/>
    </border>
    <border>
      <left/>
      <right/>
      <top/>
      <bottom style="thin">
        <color theme="4" tint="0.39988402966399123"/>
      </bottom>
      <diagonal/>
    </border>
    <border>
      <left/>
      <right style="thin">
        <color theme="4" tint="0.39991454817346722"/>
      </right>
      <top/>
      <bottom style="thin">
        <color theme="4" tint="0.39988402966399123"/>
      </bottom>
      <diagonal/>
    </border>
    <border>
      <left style="thin">
        <color theme="4" tint="0.399914548173467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88402966399123"/>
      </right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left" indent="1"/>
    </xf>
    <xf numFmtId="0" fontId="0" fillId="0" borderId="21" xfId="0" applyBorder="1"/>
    <xf numFmtId="164" fontId="1" fillId="0" borderId="21" xfId="2" applyFont="1" applyBorder="1"/>
    <xf numFmtId="164" fontId="1" fillId="0" borderId="21" xfId="2" applyFont="1" applyFill="1" applyBorder="1"/>
    <xf numFmtId="164" fontId="1" fillId="0" borderId="22" xfId="2" applyFont="1" applyFill="1" applyBorder="1"/>
    <xf numFmtId="164" fontId="1" fillId="0" borderId="22" xfId="2" applyFont="1" applyBorder="1"/>
    <xf numFmtId="165" fontId="4" fillId="0" borderId="21" xfId="1" applyNumberFormat="1" applyFont="1" applyBorder="1"/>
    <xf numFmtId="0" fontId="2" fillId="0" borderId="21" xfId="0" applyFont="1" applyBorder="1" applyAlignment="1">
      <alignment horizontal="left"/>
    </xf>
    <xf numFmtId="166" fontId="2" fillId="0" borderId="21" xfId="0" applyNumberFormat="1" applyFont="1" applyBorder="1"/>
    <xf numFmtId="0" fontId="2" fillId="0" borderId="21" xfId="0" applyFont="1" applyBorder="1"/>
    <xf numFmtId="2" fontId="2" fillId="0" borderId="21" xfId="0" applyNumberFormat="1" applyFont="1" applyBorder="1"/>
    <xf numFmtId="164" fontId="2" fillId="0" borderId="22" xfId="2" applyFont="1" applyBorder="1"/>
    <xf numFmtId="164" fontId="5" fillId="0" borderId="21" xfId="2" applyFont="1" applyBorder="1"/>
    <xf numFmtId="166" fontId="0" fillId="0" borderId="21" xfId="0" applyNumberFormat="1" applyBorder="1"/>
    <xf numFmtId="2" fontId="0" fillId="0" borderId="21" xfId="0" applyNumberFormat="1" applyBorder="1"/>
    <xf numFmtId="164" fontId="2" fillId="0" borderId="21" xfId="2" applyFont="1" applyBorder="1"/>
    <xf numFmtId="0" fontId="6" fillId="0" borderId="21" xfId="0" applyFont="1" applyBorder="1"/>
    <xf numFmtId="164" fontId="0" fillId="0" borderId="21" xfId="2" applyFont="1" applyBorder="1"/>
    <xf numFmtId="164" fontId="0" fillId="0" borderId="21" xfId="2" applyFont="1" applyFill="1" applyBorder="1"/>
    <xf numFmtId="164" fontId="0" fillId="0" borderId="22" xfId="2" applyFont="1" applyFill="1" applyBorder="1"/>
    <xf numFmtId="164" fontId="2" fillId="0" borderId="21" xfId="2" applyFont="1" applyFill="1" applyBorder="1"/>
    <xf numFmtId="164" fontId="2" fillId="0" borderId="22" xfId="2" applyFont="1" applyFill="1" applyBorder="1"/>
    <xf numFmtId="164" fontId="5" fillId="0" borderId="21" xfId="2" applyFont="1" applyFill="1" applyBorder="1"/>
    <xf numFmtId="164" fontId="0" fillId="0" borderId="22" xfId="2" applyFont="1" applyBorder="1"/>
    <xf numFmtId="0" fontId="2" fillId="2" borderId="21" xfId="0" applyFont="1" applyFill="1" applyBorder="1" applyAlignment="1">
      <alignment horizontal="left"/>
    </xf>
    <xf numFmtId="164" fontId="2" fillId="2" borderId="21" xfId="0" applyNumberFormat="1" applyFont="1" applyFill="1" applyBorder="1"/>
    <xf numFmtId="164" fontId="5" fillId="2" borderId="21" xfId="0" applyNumberFormat="1" applyFont="1" applyFill="1" applyBorder="1"/>
    <xf numFmtId="164" fontId="0" fillId="0" borderId="0" xfId="0" applyNumberFormat="1"/>
    <xf numFmtId="166" fontId="0" fillId="0" borderId="0" xfId="0" applyNumberFormat="1"/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a Catalina Bejarano Soto" id="{99F022DE-1C15-4EBA-87CA-7F558448ECD3}" userId="5ea3a839013933ab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" dT="2020-04-05T04:20:18.75" personId="{99F022DE-1C15-4EBA-87CA-7F558448ECD3}" id="{A545715C-57E0-42C8-AE34-87E14F601FB5}">
    <text>Entre mayor el coeficiente, menor es el encadenamiento, es decir menor es el uso de ese bien o servicio como un bien intermedio para otros sectores.</text>
  </threadedComment>
  <threadedComment ref="E5" dT="2020-04-05T04:46:47.92" personId="{99F022DE-1C15-4EBA-87CA-7F558448ECD3}" id="{63D6191B-DDF1-443C-8148-13D07DDC88C2}">
    <text>Entre mayor sea el valor, menor cercanía</text>
  </threadedComment>
  <threadedComment ref="F5" dT="2020-04-05T04:47:16.87" personId="{99F022DE-1C15-4EBA-87CA-7F558448ECD3}" id="{4AFD88BE-DB02-4493-AFC4-C00D44B6B87E}">
    <text>Entre menor sea el valor, menor posibilidad de hacer trabajo en casa.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https://d.docs.live.net/5ea3a839013933ab/SDDE/COVID-19/EMRE/29042020%20Matriz%20maestra%20de%20sectores.xlsx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4F23-2FDB-41EB-A59B-962E2D8CF088}">
  <dimension ref="A1:BG125"/>
  <sheetViews>
    <sheetView showGridLines="0" tabSelected="1" zoomScale="80" zoomScaleNormal="80" workbookViewId="0">
      <pane xSplit="2" ySplit="5" topLeftCell="C6" activePane="bottomRight" state="frozen"/>
      <selection activeCell="A11" sqref="A11:H11"/>
      <selection pane="topRight" activeCell="A11" sqref="A11:H11"/>
      <selection pane="bottomLeft" activeCell="A11" sqref="A11:H11"/>
      <selection pane="bottomRight" activeCell="F20" sqref="F20"/>
    </sheetView>
  </sheetViews>
  <sheetFormatPr baseColWidth="10" defaultColWidth="10.7109375" defaultRowHeight="15" x14ac:dyDescent="0.25"/>
  <cols>
    <col min="2" max="2" width="43.7109375" customWidth="1"/>
    <col min="3" max="3" width="13.5703125" bestFit="1" customWidth="1"/>
    <col min="4" max="4" width="12.28515625" bestFit="1" customWidth="1"/>
    <col min="7" max="7" width="15.7109375" customWidth="1"/>
    <col min="8" max="9" width="16.5703125" customWidth="1"/>
    <col min="10" max="10" width="15.28515625" customWidth="1"/>
    <col min="11" max="16" width="12.28515625" customWidth="1"/>
    <col min="17" max="19" width="17" customWidth="1"/>
    <col min="20" max="21" width="10.7109375" customWidth="1"/>
    <col min="22" max="22" width="11.42578125" customWidth="1"/>
    <col min="23" max="39" width="10.7109375" customWidth="1"/>
  </cols>
  <sheetData>
    <row r="1" spans="1:59" x14ac:dyDescent="0.25">
      <c r="A1" s="1" t="s">
        <v>234</v>
      </c>
    </row>
    <row r="2" spans="1:59" ht="28.9" customHeight="1" x14ac:dyDescent="0.25">
      <c r="C2" s="43" t="s">
        <v>0</v>
      </c>
      <c r="D2" s="43"/>
      <c r="E2" s="43"/>
      <c r="F2" s="43"/>
    </row>
    <row r="3" spans="1:59" ht="15" customHeight="1" x14ac:dyDescent="0.25">
      <c r="C3" s="44" t="s">
        <v>1</v>
      </c>
      <c r="D3" s="44"/>
      <c r="E3" s="44" t="s">
        <v>2</v>
      </c>
      <c r="F3" s="44"/>
      <c r="G3" s="46" t="s">
        <v>3</v>
      </c>
      <c r="H3" s="47"/>
      <c r="I3" s="47"/>
      <c r="J3" s="47"/>
      <c r="K3" s="48"/>
      <c r="L3" s="52" t="s">
        <v>4</v>
      </c>
      <c r="M3" s="53"/>
      <c r="N3" s="53"/>
      <c r="O3" s="53"/>
      <c r="P3" s="53"/>
      <c r="Q3" s="53" t="s">
        <v>5</v>
      </c>
      <c r="R3" s="53"/>
      <c r="S3" s="56"/>
      <c r="T3" s="36" t="s">
        <v>6</v>
      </c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8"/>
    </row>
    <row r="4" spans="1:59" x14ac:dyDescent="0.25">
      <c r="C4" s="45"/>
      <c r="D4" s="45"/>
      <c r="E4" s="45"/>
      <c r="F4" s="45"/>
      <c r="G4" s="49"/>
      <c r="H4" s="50"/>
      <c r="I4" s="50"/>
      <c r="J4" s="50"/>
      <c r="K4" s="51"/>
      <c r="L4" s="54"/>
      <c r="M4" s="55"/>
      <c r="N4" s="55"/>
      <c r="O4" s="55"/>
      <c r="P4" s="55"/>
      <c r="Q4" s="55"/>
      <c r="R4" s="55"/>
      <c r="S4" s="57"/>
      <c r="T4" s="39" t="s">
        <v>7</v>
      </c>
      <c r="U4" s="39"/>
      <c r="V4" s="39"/>
      <c r="W4" s="39"/>
      <c r="X4" s="39"/>
      <c r="Y4" s="39"/>
      <c r="Z4" s="39"/>
      <c r="AA4" s="39"/>
      <c r="AB4" s="39"/>
      <c r="AC4" s="39"/>
      <c r="AD4" s="40" t="s">
        <v>8</v>
      </c>
      <c r="AE4" s="40"/>
      <c r="AF4" s="40"/>
      <c r="AG4" s="40"/>
      <c r="AH4" s="40"/>
      <c r="AI4" s="40"/>
      <c r="AJ4" s="40"/>
      <c r="AK4" s="40"/>
      <c r="AL4" s="40"/>
      <c r="AM4" s="40"/>
      <c r="AN4" s="41" t="s">
        <v>9</v>
      </c>
      <c r="AO4" s="41"/>
      <c r="AP4" s="41"/>
      <c r="AQ4" s="41"/>
      <c r="AR4" s="41"/>
      <c r="AS4" s="41"/>
      <c r="AT4" s="41"/>
      <c r="AU4" s="41"/>
      <c r="AV4" s="41"/>
      <c r="AW4" s="41"/>
      <c r="AX4" s="42" t="s">
        <v>10</v>
      </c>
      <c r="AY4" s="42"/>
      <c r="AZ4" s="42"/>
      <c r="BA4" s="42"/>
      <c r="BB4" s="42"/>
      <c r="BC4" s="42"/>
      <c r="BD4" s="42"/>
      <c r="BE4" s="42"/>
      <c r="BF4" s="42"/>
      <c r="BG4" s="42"/>
    </row>
    <row r="5" spans="1:59" s="6" customFormat="1" ht="45" x14ac:dyDescent="0.25">
      <c r="A5" s="2" t="s">
        <v>11</v>
      </c>
      <c r="B5" s="2" t="s">
        <v>12</v>
      </c>
      <c r="C5" s="3" t="s">
        <v>13</v>
      </c>
      <c r="D5" s="3" t="s">
        <v>14</v>
      </c>
      <c r="E5" s="4" t="s">
        <v>15</v>
      </c>
      <c r="F5" s="4" t="s">
        <v>16</v>
      </c>
      <c r="G5" s="2" t="s">
        <v>17</v>
      </c>
      <c r="H5" s="2" t="s">
        <v>18</v>
      </c>
      <c r="I5" s="2" t="s">
        <v>19</v>
      </c>
      <c r="J5" s="2" t="s">
        <v>20</v>
      </c>
      <c r="K5" s="2" t="s">
        <v>21</v>
      </c>
      <c r="L5" s="5" t="s">
        <v>7</v>
      </c>
      <c r="M5" s="5" t="s">
        <v>8</v>
      </c>
      <c r="N5" s="5" t="s">
        <v>9</v>
      </c>
      <c r="O5" s="5" t="s">
        <v>10</v>
      </c>
      <c r="P5" s="5" t="s">
        <v>22</v>
      </c>
      <c r="Q5" s="3" t="s">
        <v>23</v>
      </c>
      <c r="R5" s="3" t="s">
        <v>24</v>
      </c>
      <c r="S5" s="3" t="s">
        <v>25</v>
      </c>
      <c r="T5" s="4" t="s">
        <v>26</v>
      </c>
      <c r="U5" s="4" t="s">
        <v>27</v>
      </c>
      <c r="V5" s="4" t="s">
        <v>28</v>
      </c>
      <c r="W5" s="4" t="s">
        <v>29</v>
      </c>
      <c r="X5" s="4" t="s">
        <v>30</v>
      </c>
      <c r="Y5" s="4" t="s">
        <v>31</v>
      </c>
      <c r="Z5" s="4" t="s">
        <v>32</v>
      </c>
      <c r="AA5" s="4" t="s">
        <v>33</v>
      </c>
      <c r="AB5" s="4" t="s">
        <v>34</v>
      </c>
      <c r="AC5" s="4" t="s">
        <v>35</v>
      </c>
      <c r="AD5" s="4" t="s">
        <v>26</v>
      </c>
      <c r="AE5" s="4" t="s">
        <v>27</v>
      </c>
      <c r="AF5" s="4" t="s">
        <v>28</v>
      </c>
      <c r="AG5" s="4" t="s">
        <v>29</v>
      </c>
      <c r="AH5" s="4" t="s">
        <v>30</v>
      </c>
      <c r="AI5" s="4" t="s">
        <v>31</v>
      </c>
      <c r="AJ5" s="4" t="s">
        <v>32</v>
      </c>
      <c r="AK5" s="4" t="s">
        <v>33</v>
      </c>
      <c r="AL5" s="4" t="s">
        <v>34</v>
      </c>
      <c r="AM5" s="4" t="s">
        <v>35</v>
      </c>
      <c r="AN5" s="4" t="s">
        <v>26</v>
      </c>
      <c r="AO5" s="4" t="s">
        <v>27</v>
      </c>
      <c r="AP5" s="4" t="s">
        <v>28</v>
      </c>
      <c r="AQ5" s="4" t="s">
        <v>29</v>
      </c>
      <c r="AR5" s="4" t="s">
        <v>30</v>
      </c>
      <c r="AS5" s="4" t="s">
        <v>31</v>
      </c>
      <c r="AT5" s="4" t="s">
        <v>32</v>
      </c>
      <c r="AU5" s="4" t="s">
        <v>33</v>
      </c>
      <c r="AV5" s="4" t="s">
        <v>34</v>
      </c>
      <c r="AW5" s="4" t="s">
        <v>35</v>
      </c>
      <c r="AX5" s="4" t="s">
        <v>26</v>
      </c>
      <c r="AY5" s="4" t="s">
        <v>27</v>
      </c>
      <c r="AZ5" s="4" t="s">
        <v>28</v>
      </c>
      <c r="BA5" s="4" t="s">
        <v>29</v>
      </c>
      <c r="BB5" s="4" t="s">
        <v>30</v>
      </c>
      <c r="BC5" s="4" t="s">
        <v>31</v>
      </c>
      <c r="BD5" s="4" t="s">
        <v>32</v>
      </c>
      <c r="BE5" s="4" t="s">
        <v>33</v>
      </c>
      <c r="BF5" s="4" t="s">
        <v>34</v>
      </c>
      <c r="BG5" s="4" t="s">
        <v>35</v>
      </c>
    </row>
    <row r="6" spans="1:59" x14ac:dyDescent="0.25">
      <c r="A6" s="7">
        <v>0</v>
      </c>
      <c r="B6" s="8" t="s">
        <v>36</v>
      </c>
      <c r="C6" s="8"/>
      <c r="D6" s="8"/>
      <c r="E6" s="8"/>
      <c r="F6" s="8"/>
      <c r="G6" s="9">
        <v>48</v>
      </c>
      <c r="H6" s="9">
        <v>2</v>
      </c>
      <c r="I6" s="9">
        <v>2</v>
      </c>
      <c r="J6" s="9"/>
      <c r="K6" s="10">
        <v>52</v>
      </c>
      <c r="L6" s="11"/>
      <c r="M6" s="11"/>
      <c r="N6" s="11"/>
      <c r="O6" s="11"/>
      <c r="P6" s="11"/>
      <c r="Q6" s="12">
        <v>2440.5111083984375</v>
      </c>
      <c r="R6" s="12">
        <f>+Q6-S6</f>
        <v>1351.0230712890625</v>
      </c>
      <c r="S6" s="12">
        <v>1089.488037109375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</row>
    <row r="7" spans="1:59" x14ac:dyDescent="0.25">
      <c r="A7" s="14" t="s">
        <v>37</v>
      </c>
      <c r="B7" s="8"/>
      <c r="C7" s="15">
        <v>0.60054281103528806</v>
      </c>
      <c r="D7" s="15">
        <v>0.17145420579221546</v>
      </c>
      <c r="E7" s="16">
        <v>0.69</v>
      </c>
      <c r="F7" s="17">
        <v>7.6394059E-2</v>
      </c>
      <c r="G7" s="18">
        <f t="shared" ref="G7:K7" si="0">SUM(G8:G10)</f>
        <v>4816</v>
      </c>
      <c r="H7" s="18">
        <f t="shared" si="0"/>
        <v>1072</v>
      </c>
      <c r="I7" s="18">
        <f t="shared" si="0"/>
        <v>244</v>
      </c>
      <c r="J7" s="18">
        <f t="shared" si="0"/>
        <v>46</v>
      </c>
      <c r="K7" s="18">
        <f t="shared" si="0"/>
        <v>6178</v>
      </c>
      <c r="L7" s="18">
        <v>8475</v>
      </c>
      <c r="M7" s="18">
        <v>0</v>
      </c>
      <c r="N7" s="18">
        <v>0</v>
      </c>
      <c r="O7" s="18">
        <v>0</v>
      </c>
      <c r="P7" s="18">
        <v>8475</v>
      </c>
      <c r="Q7" s="12">
        <f t="shared" ref="Q7:Q70" si="1">+V7+AF7+AP7+AZ7</f>
        <v>17501.736145019531</v>
      </c>
      <c r="R7" s="12">
        <f t="shared" ref="R7:R70" si="2">+Q7-S7</f>
        <v>9351.3438110351563</v>
      </c>
      <c r="S7" s="12">
        <f t="shared" ref="S7:S70" si="3">+Y7+AI7+AS7+BC7</f>
        <v>8150.392333984375</v>
      </c>
      <c r="T7" s="19">
        <f t="shared" ref="T7:X7" si="4">SUM(T8:T10)</f>
        <v>2074.2265625</v>
      </c>
      <c r="U7" s="19">
        <f t="shared" si="4"/>
        <v>15427.509582519531</v>
      </c>
      <c r="V7" s="19">
        <f t="shared" si="4"/>
        <v>17501.736145019531</v>
      </c>
      <c r="W7" s="19">
        <f t="shared" si="4"/>
        <v>8371.885498046875</v>
      </c>
      <c r="X7" s="19">
        <f t="shared" si="4"/>
        <v>9129.8506469726563</v>
      </c>
      <c r="Y7" s="19">
        <f t="shared" ref="Y7:BG7" si="5">SUM(Y8:Y10)</f>
        <v>8150.392333984375</v>
      </c>
      <c r="Z7" s="19">
        <f t="shared" si="5"/>
        <v>1299.9522705078125</v>
      </c>
      <c r="AA7" s="19">
        <f t="shared" si="5"/>
        <v>6850.4400634765625</v>
      </c>
      <c r="AB7" s="19">
        <f t="shared" si="5"/>
        <v>0</v>
      </c>
      <c r="AC7" s="19">
        <f t="shared" si="5"/>
        <v>8150.392333984375</v>
      </c>
      <c r="AD7" s="19">
        <f t="shared" si="5"/>
        <v>0</v>
      </c>
      <c r="AE7" s="19">
        <f t="shared" si="5"/>
        <v>0</v>
      </c>
      <c r="AF7" s="19">
        <f t="shared" si="5"/>
        <v>0</v>
      </c>
      <c r="AG7" s="19">
        <f t="shared" si="5"/>
        <v>0</v>
      </c>
      <c r="AH7" s="19">
        <f t="shared" si="5"/>
        <v>0</v>
      </c>
      <c r="AI7" s="19">
        <f t="shared" si="5"/>
        <v>0</v>
      </c>
      <c r="AJ7" s="19">
        <f t="shared" si="5"/>
        <v>0</v>
      </c>
      <c r="AK7" s="19">
        <f t="shared" si="5"/>
        <v>0</v>
      </c>
      <c r="AL7" s="19">
        <f t="shared" si="5"/>
        <v>0</v>
      </c>
      <c r="AM7" s="19">
        <f t="shared" si="5"/>
        <v>0</v>
      </c>
      <c r="AN7" s="19">
        <f t="shared" si="5"/>
        <v>0</v>
      </c>
      <c r="AO7" s="19">
        <f t="shared" si="5"/>
        <v>0</v>
      </c>
      <c r="AP7" s="19">
        <f t="shared" si="5"/>
        <v>0</v>
      </c>
      <c r="AQ7" s="19">
        <f t="shared" si="5"/>
        <v>0</v>
      </c>
      <c r="AR7" s="19">
        <f t="shared" si="5"/>
        <v>0</v>
      </c>
      <c r="AS7" s="19">
        <f t="shared" si="5"/>
        <v>0</v>
      </c>
      <c r="AT7" s="19">
        <f t="shared" si="5"/>
        <v>0</v>
      </c>
      <c r="AU7" s="19">
        <f t="shared" si="5"/>
        <v>0</v>
      </c>
      <c r="AV7" s="19">
        <f t="shared" si="5"/>
        <v>0</v>
      </c>
      <c r="AW7" s="19">
        <f t="shared" si="5"/>
        <v>0</v>
      </c>
      <c r="AX7" s="19">
        <f t="shared" si="5"/>
        <v>0</v>
      </c>
      <c r="AY7" s="19">
        <f t="shared" si="5"/>
        <v>0</v>
      </c>
      <c r="AZ7" s="19">
        <f t="shared" si="5"/>
        <v>0</v>
      </c>
      <c r="BA7" s="19">
        <f t="shared" si="5"/>
        <v>0</v>
      </c>
      <c r="BB7" s="19">
        <f t="shared" si="5"/>
        <v>0</v>
      </c>
      <c r="BC7" s="19">
        <f t="shared" si="5"/>
        <v>0</v>
      </c>
      <c r="BD7" s="19">
        <f t="shared" si="5"/>
        <v>0</v>
      </c>
      <c r="BE7" s="19">
        <f t="shared" si="5"/>
        <v>0</v>
      </c>
      <c r="BF7" s="19">
        <f t="shared" si="5"/>
        <v>0</v>
      </c>
      <c r="BG7" s="19">
        <f t="shared" si="5"/>
        <v>0</v>
      </c>
    </row>
    <row r="8" spans="1:59" x14ac:dyDescent="0.25">
      <c r="A8" s="7">
        <v>1</v>
      </c>
      <c r="B8" s="8" t="s">
        <v>38</v>
      </c>
      <c r="C8" s="20">
        <v>0.60054281103528806</v>
      </c>
      <c r="D8" s="20">
        <v>0.17145420579221546</v>
      </c>
      <c r="E8" s="8"/>
      <c r="F8" s="21"/>
      <c r="G8" s="9">
        <v>4484</v>
      </c>
      <c r="H8" s="9">
        <v>1018</v>
      </c>
      <c r="I8" s="9">
        <v>238</v>
      </c>
      <c r="J8" s="9">
        <v>44</v>
      </c>
      <c r="K8" s="10">
        <v>5784</v>
      </c>
      <c r="L8" s="11">
        <v>7943</v>
      </c>
      <c r="M8" s="11">
        <v>0</v>
      </c>
      <c r="N8" s="11">
        <v>0</v>
      </c>
      <c r="O8" s="11">
        <v>0</v>
      </c>
      <c r="P8" s="11">
        <v>7943</v>
      </c>
      <c r="Q8" s="12">
        <f t="shared" si="1"/>
        <v>16955.919860839844</v>
      </c>
      <c r="R8" s="12">
        <f t="shared" si="2"/>
        <v>8805.5275268554688</v>
      </c>
      <c r="S8" s="12">
        <f t="shared" si="3"/>
        <v>8150.392333984375</v>
      </c>
      <c r="T8" s="13">
        <v>2074.2265625</v>
      </c>
      <c r="U8" s="13">
        <v>14881.693298339844</v>
      </c>
      <c r="V8" s="13">
        <v>16955.919860839844</v>
      </c>
      <c r="W8" s="13">
        <v>7826.0692138671875</v>
      </c>
      <c r="X8" s="13">
        <v>9129.8506469726563</v>
      </c>
      <c r="Y8" s="13">
        <v>8150.392333984375</v>
      </c>
      <c r="Z8" s="13">
        <v>1299.9522705078125</v>
      </c>
      <c r="AA8" s="13">
        <v>6850.4400634765625</v>
      </c>
      <c r="AB8" s="13">
        <v>0</v>
      </c>
      <c r="AC8" s="13">
        <v>8150.392333984375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</row>
    <row r="9" spans="1:59" x14ac:dyDescent="0.25">
      <c r="A9" s="7">
        <v>2</v>
      </c>
      <c r="B9" s="8" t="s">
        <v>39</v>
      </c>
      <c r="C9" s="20">
        <v>0.24734812039192206</v>
      </c>
      <c r="D9" s="20">
        <v>0.21236203900968009</v>
      </c>
      <c r="E9" s="8"/>
      <c r="F9" s="21"/>
      <c r="G9" s="9">
        <v>217</v>
      </c>
      <c r="H9" s="9">
        <v>39</v>
      </c>
      <c r="I9" s="9">
        <v>4</v>
      </c>
      <c r="J9" s="9">
        <v>2</v>
      </c>
      <c r="K9" s="10">
        <v>262</v>
      </c>
      <c r="L9" s="11">
        <v>343</v>
      </c>
      <c r="M9" s="11">
        <v>0</v>
      </c>
      <c r="N9" s="11">
        <v>0</v>
      </c>
      <c r="O9" s="11">
        <v>0</v>
      </c>
      <c r="P9" s="11">
        <v>343</v>
      </c>
      <c r="Q9" s="12">
        <f t="shared" si="1"/>
        <v>0</v>
      </c>
      <c r="R9" s="12">
        <f t="shared" si="2"/>
        <v>0</v>
      </c>
      <c r="S9" s="12">
        <f t="shared" si="3"/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</row>
    <row r="10" spans="1:59" x14ac:dyDescent="0.25">
      <c r="A10" s="7">
        <v>3</v>
      </c>
      <c r="B10" s="8" t="s">
        <v>40</v>
      </c>
      <c r="C10" s="20">
        <v>0.55707876757201313</v>
      </c>
      <c r="D10" s="20">
        <v>0</v>
      </c>
      <c r="E10" s="8"/>
      <c r="F10" s="21"/>
      <c r="G10" s="9">
        <v>115</v>
      </c>
      <c r="H10" s="9">
        <v>15</v>
      </c>
      <c r="I10" s="9">
        <v>2</v>
      </c>
      <c r="J10" s="9"/>
      <c r="K10" s="10">
        <v>132</v>
      </c>
      <c r="L10" s="11">
        <v>189</v>
      </c>
      <c r="M10" s="11">
        <v>0</v>
      </c>
      <c r="N10" s="11">
        <v>0</v>
      </c>
      <c r="O10" s="11">
        <v>0</v>
      </c>
      <c r="P10" s="11">
        <v>189</v>
      </c>
      <c r="Q10" s="12">
        <f t="shared" si="1"/>
        <v>545.8162841796875</v>
      </c>
      <c r="R10" s="12">
        <f t="shared" si="2"/>
        <v>545.8162841796875</v>
      </c>
      <c r="S10" s="12">
        <f t="shared" si="3"/>
        <v>0</v>
      </c>
      <c r="T10" s="13">
        <v>0</v>
      </c>
      <c r="U10" s="13">
        <v>545.8162841796875</v>
      </c>
      <c r="V10" s="13">
        <v>545.8162841796875</v>
      </c>
      <c r="W10" s="13">
        <v>545.8162841796875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</row>
    <row r="11" spans="1:59" x14ac:dyDescent="0.25">
      <c r="A11" s="14" t="s">
        <v>41</v>
      </c>
      <c r="B11" s="8"/>
      <c r="C11" s="15">
        <v>0.39091143499576542</v>
      </c>
      <c r="D11" s="15">
        <v>8.8147139257625212E-2</v>
      </c>
      <c r="E11" s="16">
        <v>0.97</v>
      </c>
      <c r="F11" s="17">
        <v>0.25448045000000002</v>
      </c>
      <c r="G11" s="22">
        <f>SUM(G12:G16)</f>
        <v>2936</v>
      </c>
      <c r="H11" s="22">
        <f>SUM(H12:H16)</f>
        <v>504</v>
      </c>
      <c r="I11" s="22">
        <f>SUM(I12:I16)</f>
        <v>209</v>
      </c>
      <c r="J11" s="22">
        <f>SUM(J12:J16)</f>
        <v>123</v>
      </c>
      <c r="K11" s="22">
        <f>SUM(K12:K16)</f>
        <v>3772</v>
      </c>
      <c r="L11" s="18">
        <v>257</v>
      </c>
      <c r="M11" s="18">
        <v>0</v>
      </c>
      <c r="N11" s="18">
        <v>3809</v>
      </c>
      <c r="O11" s="18">
        <v>0</v>
      </c>
      <c r="P11" s="18">
        <v>4066</v>
      </c>
      <c r="Q11" s="12">
        <f t="shared" si="1"/>
        <v>11373.633239746094</v>
      </c>
      <c r="R11" s="12">
        <f t="shared" si="2"/>
        <v>11373.633239746094</v>
      </c>
      <c r="S11" s="12">
        <f t="shared" si="3"/>
        <v>0</v>
      </c>
      <c r="T11" s="19">
        <f t="shared" ref="T11:BG11" si="6">SUM(T12:T16)</f>
        <v>791.628662109375</v>
      </c>
      <c r="U11" s="19">
        <f t="shared" si="6"/>
        <v>10582.004577636719</v>
      </c>
      <c r="V11" s="19">
        <f t="shared" si="6"/>
        <v>11373.633239746094</v>
      </c>
      <c r="W11" s="19">
        <f t="shared" si="6"/>
        <v>5472.8773193359375</v>
      </c>
      <c r="X11" s="19">
        <f t="shared" si="6"/>
        <v>5900.7559204101563</v>
      </c>
      <c r="Y11" s="19">
        <f t="shared" si="6"/>
        <v>0</v>
      </c>
      <c r="Z11" s="19">
        <f t="shared" si="6"/>
        <v>0</v>
      </c>
      <c r="AA11" s="19">
        <f t="shared" si="6"/>
        <v>0</v>
      </c>
      <c r="AB11" s="19">
        <f t="shared" si="6"/>
        <v>0</v>
      </c>
      <c r="AC11" s="19">
        <f t="shared" si="6"/>
        <v>0</v>
      </c>
      <c r="AD11" s="19">
        <f t="shared" si="6"/>
        <v>0</v>
      </c>
      <c r="AE11" s="19">
        <f t="shared" si="6"/>
        <v>0</v>
      </c>
      <c r="AF11" s="19">
        <f t="shared" si="6"/>
        <v>0</v>
      </c>
      <c r="AG11" s="19">
        <f t="shared" si="6"/>
        <v>0</v>
      </c>
      <c r="AH11" s="19">
        <f t="shared" si="6"/>
        <v>0</v>
      </c>
      <c r="AI11" s="19">
        <f t="shared" si="6"/>
        <v>0</v>
      </c>
      <c r="AJ11" s="19">
        <f t="shared" si="6"/>
        <v>0</v>
      </c>
      <c r="AK11" s="19">
        <f t="shared" si="6"/>
        <v>0</v>
      </c>
      <c r="AL11" s="19">
        <f t="shared" si="6"/>
        <v>0</v>
      </c>
      <c r="AM11" s="19">
        <f t="shared" si="6"/>
        <v>0</v>
      </c>
      <c r="AN11" s="19">
        <f t="shared" si="6"/>
        <v>0</v>
      </c>
      <c r="AO11" s="19">
        <f t="shared" si="6"/>
        <v>0</v>
      </c>
      <c r="AP11" s="19">
        <f t="shared" si="6"/>
        <v>0</v>
      </c>
      <c r="AQ11" s="19">
        <f t="shared" si="6"/>
        <v>0</v>
      </c>
      <c r="AR11" s="19">
        <f t="shared" si="6"/>
        <v>0</v>
      </c>
      <c r="AS11" s="19">
        <f t="shared" si="6"/>
        <v>0</v>
      </c>
      <c r="AT11" s="19">
        <f t="shared" si="6"/>
        <v>0</v>
      </c>
      <c r="AU11" s="19">
        <f t="shared" si="6"/>
        <v>0</v>
      </c>
      <c r="AV11" s="19">
        <f t="shared" si="6"/>
        <v>0</v>
      </c>
      <c r="AW11" s="19">
        <f t="shared" si="6"/>
        <v>0</v>
      </c>
      <c r="AX11" s="19">
        <f t="shared" si="6"/>
        <v>0</v>
      </c>
      <c r="AY11" s="19">
        <f t="shared" si="6"/>
        <v>0</v>
      </c>
      <c r="AZ11" s="19">
        <f t="shared" si="6"/>
        <v>0</v>
      </c>
      <c r="BA11" s="19">
        <f t="shared" si="6"/>
        <v>0</v>
      </c>
      <c r="BB11" s="19">
        <f t="shared" si="6"/>
        <v>0</v>
      </c>
      <c r="BC11" s="19">
        <f t="shared" si="6"/>
        <v>0</v>
      </c>
      <c r="BD11" s="19">
        <f t="shared" si="6"/>
        <v>0</v>
      </c>
      <c r="BE11" s="19">
        <f t="shared" si="6"/>
        <v>0</v>
      </c>
      <c r="BF11" s="19">
        <f t="shared" si="6"/>
        <v>0</v>
      </c>
      <c r="BG11" s="19">
        <f t="shared" si="6"/>
        <v>0</v>
      </c>
    </row>
    <row r="12" spans="1:59" x14ac:dyDescent="0.25">
      <c r="A12" s="7">
        <v>5</v>
      </c>
      <c r="B12" s="23" t="s">
        <v>42</v>
      </c>
      <c r="C12" s="20">
        <v>0.60315135858429902</v>
      </c>
      <c r="D12" s="20">
        <v>0</v>
      </c>
      <c r="E12" s="8"/>
      <c r="F12" s="21"/>
      <c r="G12" s="9">
        <v>535</v>
      </c>
      <c r="H12" s="9">
        <v>72</v>
      </c>
      <c r="I12" s="9">
        <v>31</v>
      </c>
      <c r="J12" s="9">
        <v>6</v>
      </c>
      <c r="K12" s="10">
        <v>644</v>
      </c>
      <c r="L12" s="11">
        <v>0</v>
      </c>
      <c r="M12" s="11">
        <v>0</v>
      </c>
      <c r="N12" s="11">
        <v>691</v>
      </c>
      <c r="O12" s="11">
        <v>0</v>
      </c>
      <c r="P12" s="11">
        <v>691</v>
      </c>
      <c r="Q12" s="12">
        <f t="shared" si="1"/>
        <v>2383.5283813476563</v>
      </c>
      <c r="R12" s="12">
        <f t="shared" si="2"/>
        <v>2383.5283813476563</v>
      </c>
      <c r="S12" s="12">
        <f t="shared" si="3"/>
        <v>0</v>
      </c>
      <c r="T12" s="13">
        <v>0</v>
      </c>
      <c r="U12" s="13">
        <v>2383.5283813476563</v>
      </c>
      <c r="V12" s="13">
        <v>2383.5283813476563</v>
      </c>
      <c r="W12" s="13">
        <v>0</v>
      </c>
      <c r="X12" s="13">
        <v>2383.5283813476563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</row>
    <row r="13" spans="1:59" x14ac:dyDescent="0.25">
      <c r="A13" s="7">
        <v>6</v>
      </c>
      <c r="B13" s="23" t="s">
        <v>43</v>
      </c>
      <c r="C13" s="20">
        <v>0.60315135858429902</v>
      </c>
      <c r="D13" s="20">
        <v>0</v>
      </c>
      <c r="E13" s="8"/>
      <c r="F13" s="21"/>
      <c r="G13" s="9">
        <v>123</v>
      </c>
      <c r="H13" s="9">
        <v>40</v>
      </c>
      <c r="I13" s="9">
        <v>40</v>
      </c>
      <c r="J13" s="9">
        <v>53</v>
      </c>
      <c r="K13" s="10">
        <v>256</v>
      </c>
      <c r="L13" s="11">
        <v>257</v>
      </c>
      <c r="M13" s="11">
        <v>0</v>
      </c>
      <c r="N13" s="11">
        <v>0</v>
      </c>
      <c r="O13" s="11">
        <v>0</v>
      </c>
      <c r="P13" s="11">
        <v>257</v>
      </c>
      <c r="Q13" s="12">
        <f t="shared" si="1"/>
        <v>6929.99951171875</v>
      </c>
      <c r="R13" s="12">
        <f t="shared" si="2"/>
        <v>6929.99951171875</v>
      </c>
      <c r="S13" s="12">
        <f t="shared" si="3"/>
        <v>0</v>
      </c>
      <c r="T13" s="13">
        <v>791.628662109375</v>
      </c>
      <c r="U13" s="13">
        <v>6138.370849609375</v>
      </c>
      <c r="V13" s="13">
        <v>6929.99951171875</v>
      </c>
      <c r="W13" s="13">
        <v>4471.7000732421875</v>
      </c>
      <c r="X13" s="13">
        <v>2458.2994384765625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</row>
    <row r="14" spans="1:59" x14ac:dyDescent="0.25">
      <c r="A14" s="7">
        <v>7</v>
      </c>
      <c r="B14" s="23" t="s">
        <v>44</v>
      </c>
      <c r="C14" s="20"/>
      <c r="D14" s="20"/>
      <c r="E14" s="8"/>
      <c r="F14" s="21"/>
      <c r="G14" s="9">
        <v>477</v>
      </c>
      <c r="H14" s="9">
        <v>46</v>
      </c>
      <c r="I14" s="9">
        <v>4</v>
      </c>
      <c r="J14" s="9">
        <v>2</v>
      </c>
      <c r="K14" s="10">
        <v>529</v>
      </c>
      <c r="L14" s="11">
        <v>0</v>
      </c>
      <c r="M14" s="11">
        <v>0</v>
      </c>
      <c r="N14" s="11">
        <v>556</v>
      </c>
      <c r="O14" s="11">
        <v>0</v>
      </c>
      <c r="P14" s="11">
        <v>556</v>
      </c>
      <c r="Q14" s="12">
        <f t="shared" si="1"/>
        <v>0</v>
      </c>
      <c r="R14" s="12">
        <f t="shared" si="2"/>
        <v>0</v>
      </c>
      <c r="S14" s="12">
        <f t="shared" si="3"/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</row>
    <row r="15" spans="1:59" x14ac:dyDescent="0.25">
      <c r="A15" s="7">
        <v>8</v>
      </c>
      <c r="B15" s="23" t="s">
        <v>45</v>
      </c>
      <c r="C15" s="20">
        <v>0.39091143499576542</v>
      </c>
      <c r="D15" s="20">
        <v>8.8147139257625212E-2</v>
      </c>
      <c r="E15" s="8"/>
      <c r="F15" s="21"/>
      <c r="G15" s="9">
        <v>1061</v>
      </c>
      <c r="H15" s="9">
        <v>139</v>
      </c>
      <c r="I15" s="9">
        <v>25</v>
      </c>
      <c r="J15" s="9">
        <v>6</v>
      </c>
      <c r="K15" s="10">
        <v>1231</v>
      </c>
      <c r="L15" s="11">
        <v>0</v>
      </c>
      <c r="M15" s="11">
        <v>0</v>
      </c>
      <c r="N15" s="11">
        <v>1372</v>
      </c>
      <c r="O15" s="11">
        <v>0</v>
      </c>
      <c r="P15" s="11">
        <v>1372</v>
      </c>
      <c r="Q15" s="12">
        <f t="shared" si="1"/>
        <v>0</v>
      </c>
      <c r="R15" s="12">
        <f t="shared" si="2"/>
        <v>0</v>
      </c>
      <c r="S15" s="12">
        <f t="shared" si="3"/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</row>
    <row r="16" spans="1:59" x14ac:dyDescent="0.25">
      <c r="A16" s="7">
        <v>9</v>
      </c>
      <c r="B16" s="23" t="s">
        <v>46</v>
      </c>
      <c r="C16" s="20"/>
      <c r="D16" s="20"/>
      <c r="E16" s="8"/>
      <c r="F16" s="21"/>
      <c r="G16" s="9">
        <v>740</v>
      </c>
      <c r="H16" s="9">
        <v>207</v>
      </c>
      <c r="I16" s="9">
        <v>109</v>
      </c>
      <c r="J16" s="9">
        <v>56</v>
      </c>
      <c r="K16" s="10">
        <v>1112</v>
      </c>
      <c r="L16" s="11">
        <v>0</v>
      </c>
      <c r="M16" s="11">
        <v>0</v>
      </c>
      <c r="N16" s="11">
        <v>1190</v>
      </c>
      <c r="O16" s="11">
        <v>0</v>
      </c>
      <c r="P16" s="11">
        <v>1190</v>
      </c>
      <c r="Q16" s="12">
        <f t="shared" si="1"/>
        <v>2060.1053466796875</v>
      </c>
      <c r="R16" s="12">
        <f t="shared" si="2"/>
        <v>2060.1053466796875</v>
      </c>
      <c r="S16" s="12">
        <f t="shared" si="3"/>
        <v>0</v>
      </c>
      <c r="T16" s="13">
        <v>0</v>
      </c>
      <c r="U16" s="13">
        <v>2060.1053466796875</v>
      </c>
      <c r="V16" s="13">
        <v>2060.1053466796875</v>
      </c>
      <c r="W16" s="13">
        <v>1001.17724609375</v>
      </c>
      <c r="X16" s="13">
        <v>1058.9281005859375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</row>
    <row r="17" spans="1:59" x14ac:dyDescent="0.25">
      <c r="A17" s="14" t="s">
        <v>47</v>
      </c>
      <c r="B17" s="8"/>
      <c r="C17" s="20"/>
      <c r="D17" s="20"/>
      <c r="E17" s="16">
        <v>1</v>
      </c>
      <c r="F17" s="17">
        <v>0.22480325000000001</v>
      </c>
      <c r="G17" s="22">
        <f t="shared" ref="G17:K17" si="7">SUM(G18:G41)</f>
        <v>42312</v>
      </c>
      <c r="H17" s="22">
        <f t="shared" si="7"/>
        <v>5154</v>
      </c>
      <c r="I17" s="22">
        <f t="shared" si="7"/>
        <v>899</v>
      </c>
      <c r="J17" s="22">
        <f t="shared" si="7"/>
        <v>288</v>
      </c>
      <c r="K17" s="22">
        <f t="shared" si="7"/>
        <v>48653</v>
      </c>
      <c r="L17" s="18">
        <v>29334</v>
      </c>
      <c r="M17" s="18">
        <v>0</v>
      </c>
      <c r="N17" s="18">
        <v>76770</v>
      </c>
      <c r="O17" s="18">
        <v>0</v>
      </c>
      <c r="P17" s="18">
        <v>106104</v>
      </c>
      <c r="Q17" s="12">
        <f t="shared" si="1"/>
        <v>583109.771484375</v>
      </c>
      <c r="R17" s="12">
        <f t="shared" si="2"/>
        <v>347865.15191650391</v>
      </c>
      <c r="S17" s="12">
        <f t="shared" si="3"/>
        <v>235244.61956787109</v>
      </c>
      <c r="T17" s="19">
        <f t="shared" ref="T17:BG17" si="8">SUM(T18:T41)</f>
        <v>27005.830078125</v>
      </c>
      <c r="U17" s="19">
        <f t="shared" si="8"/>
        <v>153555.38000488281</v>
      </c>
      <c r="V17" s="19">
        <f t="shared" si="8"/>
        <v>180561.21008300781</v>
      </c>
      <c r="W17" s="19">
        <f t="shared" si="8"/>
        <v>71861.485046386719</v>
      </c>
      <c r="X17" s="19">
        <f t="shared" si="8"/>
        <v>108699.72503662109</v>
      </c>
      <c r="Y17" s="19">
        <f t="shared" si="8"/>
        <v>44044.332946777344</v>
      </c>
      <c r="Z17" s="19">
        <f t="shared" si="8"/>
        <v>11301.783630371094</v>
      </c>
      <c r="AA17" s="19">
        <f t="shared" si="8"/>
        <v>32742.54931640625</v>
      </c>
      <c r="AB17" s="19">
        <f t="shared" si="8"/>
        <v>18581.336120605469</v>
      </c>
      <c r="AC17" s="19">
        <f t="shared" si="8"/>
        <v>25462.996826171875</v>
      </c>
      <c r="AD17" s="19">
        <f t="shared" si="8"/>
        <v>0</v>
      </c>
      <c r="AE17" s="19">
        <f t="shared" si="8"/>
        <v>0</v>
      </c>
      <c r="AF17" s="19">
        <f t="shared" si="8"/>
        <v>0</v>
      </c>
      <c r="AG17" s="19">
        <f t="shared" si="8"/>
        <v>0</v>
      </c>
      <c r="AH17" s="19">
        <f t="shared" si="8"/>
        <v>0</v>
      </c>
      <c r="AI17" s="19">
        <f t="shared" si="8"/>
        <v>0</v>
      </c>
      <c r="AJ17" s="19">
        <f t="shared" si="8"/>
        <v>0</v>
      </c>
      <c r="AK17" s="19">
        <f t="shared" si="8"/>
        <v>0</v>
      </c>
      <c r="AL17" s="19">
        <f t="shared" si="8"/>
        <v>0</v>
      </c>
      <c r="AM17" s="19">
        <f t="shared" si="8"/>
        <v>0</v>
      </c>
      <c r="AN17" s="19">
        <f t="shared" si="8"/>
        <v>53671.896240234375</v>
      </c>
      <c r="AO17" s="19">
        <f t="shared" si="8"/>
        <v>348876.66516113281</v>
      </c>
      <c r="AP17" s="19">
        <f t="shared" si="8"/>
        <v>402548.56140136719</v>
      </c>
      <c r="AQ17" s="19">
        <f t="shared" si="8"/>
        <v>177468.99340820313</v>
      </c>
      <c r="AR17" s="19">
        <f t="shared" si="8"/>
        <v>225079.56799316406</v>
      </c>
      <c r="AS17" s="19">
        <f t="shared" si="8"/>
        <v>191200.28662109375</v>
      </c>
      <c r="AT17" s="19">
        <f t="shared" si="8"/>
        <v>31036.334289550781</v>
      </c>
      <c r="AU17" s="19">
        <f t="shared" si="8"/>
        <v>160163.95233154297</v>
      </c>
      <c r="AV17" s="19">
        <f t="shared" si="8"/>
        <v>100334.41168212891</v>
      </c>
      <c r="AW17" s="19">
        <f t="shared" si="8"/>
        <v>90865.874938964844</v>
      </c>
      <c r="AX17" s="19">
        <f t="shared" si="8"/>
        <v>0</v>
      </c>
      <c r="AY17" s="19">
        <f t="shared" si="8"/>
        <v>0</v>
      </c>
      <c r="AZ17" s="19">
        <f t="shared" si="8"/>
        <v>0</v>
      </c>
      <c r="BA17" s="19">
        <f t="shared" si="8"/>
        <v>0</v>
      </c>
      <c r="BB17" s="19">
        <f t="shared" si="8"/>
        <v>0</v>
      </c>
      <c r="BC17" s="19">
        <f t="shared" si="8"/>
        <v>0</v>
      </c>
      <c r="BD17" s="19">
        <f t="shared" si="8"/>
        <v>0</v>
      </c>
      <c r="BE17" s="19">
        <f t="shared" si="8"/>
        <v>0</v>
      </c>
      <c r="BF17" s="19">
        <f t="shared" si="8"/>
        <v>0</v>
      </c>
      <c r="BG17" s="19">
        <f t="shared" si="8"/>
        <v>0</v>
      </c>
    </row>
    <row r="18" spans="1:59" x14ac:dyDescent="0.25">
      <c r="A18" s="7" t="s">
        <v>48</v>
      </c>
      <c r="B18" s="23" t="s">
        <v>49</v>
      </c>
      <c r="C18" s="20">
        <v>0.43139460065670093</v>
      </c>
      <c r="D18" s="20">
        <v>0.159320151140316</v>
      </c>
      <c r="E18" s="8">
        <v>1</v>
      </c>
      <c r="F18" s="21">
        <v>0.22480325000000001</v>
      </c>
      <c r="G18" s="24">
        <v>5107</v>
      </c>
      <c r="H18" s="24">
        <v>481</v>
      </c>
      <c r="I18" s="24">
        <v>103</v>
      </c>
      <c r="J18" s="24">
        <v>58</v>
      </c>
      <c r="K18" s="25">
        <v>5749</v>
      </c>
      <c r="L18" s="26">
        <v>18347</v>
      </c>
      <c r="M18" s="26">
        <v>0</v>
      </c>
      <c r="N18" s="26">
        <v>0</v>
      </c>
      <c r="O18" s="26">
        <v>0</v>
      </c>
      <c r="P18" s="26">
        <v>18347</v>
      </c>
      <c r="Q18" s="12">
        <f t="shared" si="1"/>
        <v>89196.543579101563</v>
      </c>
      <c r="R18" s="12">
        <f t="shared" si="2"/>
        <v>55739.674499511719</v>
      </c>
      <c r="S18" s="12">
        <f t="shared" si="3"/>
        <v>33456.869079589844</v>
      </c>
      <c r="T18" s="13">
        <v>16655.980590820313</v>
      </c>
      <c r="U18" s="13">
        <v>72540.56298828125</v>
      </c>
      <c r="V18" s="13">
        <v>89196.543579101563</v>
      </c>
      <c r="W18" s="13">
        <v>34393.390991210938</v>
      </c>
      <c r="X18" s="13">
        <v>54803.152587890625</v>
      </c>
      <c r="Y18" s="13">
        <v>33456.869079589844</v>
      </c>
      <c r="Z18" s="13">
        <v>10397.856994628906</v>
      </c>
      <c r="AA18" s="13">
        <v>23059.012084960938</v>
      </c>
      <c r="AB18" s="13">
        <v>16090.370361328125</v>
      </c>
      <c r="AC18" s="13">
        <v>17366.498718261719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</row>
    <row r="19" spans="1:59" x14ac:dyDescent="0.25">
      <c r="A19" s="7" t="s">
        <v>50</v>
      </c>
      <c r="B19" s="23" t="s">
        <v>51</v>
      </c>
      <c r="C19" s="20">
        <v>0.43139460065670093</v>
      </c>
      <c r="D19" s="20">
        <v>0.15932015114031611</v>
      </c>
      <c r="E19" s="8">
        <v>1</v>
      </c>
      <c r="F19" s="21">
        <v>0.22480325000000001</v>
      </c>
      <c r="G19" s="24">
        <v>509</v>
      </c>
      <c r="H19" s="24">
        <v>38</v>
      </c>
      <c r="I19" s="24">
        <v>11</v>
      </c>
      <c r="J19" s="24">
        <v>7</v>
      </c>
      <c r="K19" s="25">
        <v>565</v>
      </c>
      <c r="L19" s="26">
        <v>689</v>
      </c>
      <c r="M19" s="26">
        <v>0</v>
      </c>
      <c r="N19" s="26">
        <v>0</v>
      </c>
      <c r="O19" s="26">
        <v>0</v>
      </c>
      <c r="P19" s="26">
        <v>689</v>
      </c>
      <c r="Q19" s="12">
        <f t="shared" si="1"/>
        <v>13090.086669921875</v>
      </c>
      <c r="R19" s="12">
        <f t="shared" si="2"/>
        <v>12186.160034179688</v>
      </c>
      <c r="S19" s="12">
        <f t="shared" si="3"/>
        <v>903.9266357421875</v>
      </c>
      <c r="T19" s="13">
        <v>4056.6892700195313</v>
      </c>
      <c r="U19" s="13">
        <v>9033.3973999023438</v>
      </c>
      <c r="V19" s="13">
        <v>13090.086669921875</v>
      </c>
      <c r="W19" s="13">
        <v>3411.5250244140625</v>
      </c>
      <c r="X19" s="13">
        <v>9678.5616455078125</v>
      </c>
      <c r="Y19" s="13">
        <v>903.9266357421875</v>
      </c>
      <c r="Z19" s="13">
        <v>903.9266357421875</v>
      </c>
      <c r="AA19" s="13">
        <v>0</v>
      </c>
      <c r="AB19" s="13">
        <v>0</v>
      </c>
      <c r="AC19" s="13">
        <v>903.9266357421875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</row>
    <row r="20" spans="1:59" x14ac:dyDescent="0.25">
      <c r="A20" s="7" t="s">
        <v>52</v>
      </c>
      <c r="B20" s="23" t="s">
        <v>53</v>
      </c>
      <c r="C20" s="20"/>
      <c r="D20" s="20"/>
      <c r="E20" s="8"/>
      <c r="F20" s="21">
        <v>0.22480325000000001</v>
      </c>
      <c r="G20" s="24">
        <v>2</v>
      </c>
      <c r="H20" s="24">
        <v>1</v>
      </c>
      <c r="I20" s="24"/>
      <c r="J20" s="24"/>
      <c r="K20" s="25">
        <v>3</v>
      </c>
      <c r="L20" s="26">
        <v>0</v>
      </c>
      <c r="M20" s="26">
        <v>0</v>
      </c>
      <c r="N20" s="26">
        <v>4</v>
      </c>
      <c r="O20" s="26">
        <v>0</v>
      </c>
      <c r="P20" s="26">
        <v>4</v>
      </c>
      <c r="Q20" s="12">
        <f t="shared" si="1"/>
        <v>836.2274169921875</v>
      </c>
      <c r="R20" s="12">
        <f t="shared" si="2"/>
        <v>836.2274169921875</v>
      </c>
      <c r="S20" s="12">
        <f t="shared" si="3"/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836.2274169921875</v>
      </c>
      <c r="AO20" s="13">
        <v>0</v>
      </c>
      <c r="AP20" s="13">
        <v>836.2274169921875</v>
      </c>
      <c r="AQ20" s="13">
        <v>0</v>
      </c>
      <c r="AR20" s="13">
        <v>836.2274169921875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</row>
    <row r="21" spans="1:59" x14ac:dyDescent="0.25">
      <c r="A21" s="7" t="s">
        <v>54</v>
      </c>
      <c r="B21" s="23" t="s">
        <v>55</v>
      </c>
      <c r="C21" s="20">
        <v>0.22911907401671874</v>
      </c>
      <c r="D21" s="20">
        <v>0.125320321881976</v>
      </c>
      <c r="E21" s="8">
        <v>1</v>
      </c>
      <c r="F21" s="21">
        <v>0.22480325000000001</v>
      </c>
      <c r="G21" s="24">
        <v>1684</v>
      </c>
      <c r="H21" s="24">
        <v>176</v>
      </c>
      <c r="I21" s="24">
        <v>44</v>
      </c>
      <c r="J21" s="24">
        <v>15</v>
      </c>
      <c r="K21" s="25">
        <v>1919</v>
      </c>
      <c r="L21" s="26">
        <v>0</v>
      </c>
      <c r="M21" s="26">
        <v>0</v>
      </c>
      <c r="N21" s="26">
        <v>4710</v>
      </c>
      <c r="O21" s="26">
        <v>0</v>
      </c>
      <c r="P21" s="26">
        <v>4710</v>
      </c>
      <c r="Q21" s="12">
        <f t="shared" si="1"/>
        <v>23252.326110839844</v>
      </c>
      <c r="R21" s="12">
        <f t="shared" si="2"/>
        <v>17333.01025390625</v>
      </c>
      <c r="S21" s="12">
        <f t="shared" si="3"/>
        <v>5919.3158569335938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1027.8836669921875</v>
      </c>
      <c r="AO21" s="13">
        <v>22224.442443847656</v>
      </c>
      <c r="AP21" s="13">
        <v>23252.326110839844</v>
      </c>
      <c r="AQ21" s="13">
        <v>10145.293640136719</v>
      </c>
      <c r="AR21" s="13">
        <v>13107.032470703125</v>
      </c>
      <c r="AS21" s="13">
        <v>5919.3158569335938</v>
      </c>
      <c r="AT21" s="13">
        <v>0</v>
      </c>
      <c r="AU21" s="13">
        <v>5919.3158569335938</v>
      </c>
      <c r="AV21" s="13">
        <v>4552.9454956054688</v>
      </c>
      <c r="AW21" s="13">
        <v>1366.370361328125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</row>
    <row r="22" spans="1:59" x14ac:dyDescent="0.25">
      <c r="A22" s="7" t="s">
        <v>56</v>
      </c>
      <c r="B22" s="23" t="s">
        <v>57</v>
      </c>
      <c r="C22" s="20">
        <v>0.12727259747881706</v>
      </c>
      <c r="D22" s="20">
        <v>0.16036348361063249</v>
      </c>
      <c r="E22" s="8">
        <v>1</v>
      </c>
      <c r="F22" s="21">
        <v>0.22480325000000001</v>
      </c>
      <c r="G22" s="24">
        <v>5181</v>
      </c>
      <c r="H22" s="24">
        <v>581</v>
      </c>
      <c r="I22" s="24">
        <v>87</v>
      </c>
      <c r="J22" s="24">
        <v>15</v>
      </c>
      <c r="K22" s="25">
        <v>5864</v>
      </c>
      <c r="L22" s="26">
        <v>0</v>
      </c>
      <c r="M22" s="26">
        <v>0</v>
      </c>
      <c r="N22" s="26">
        <v>19310</v>
      </c>
      <c r="O22" s="26">
        <v>0</v>
      </c>
      <c r="P22" s="26">
        <v>19310</v>
      </c>
      <c r="Q22" s="12">
        <f t="shared" si="1"/>
        <v>118262.03985595703</v>
      </c>
      <c r="R22" s="12">
        <f t="shared" si="2"/>
        <v>42546.75927734375</v>
      </c>
      <c r="S22" s="12">
        <f t="shared" si="3"/>
        <v>75715.280578613281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18868.938903808594</v>
      </c>
      <c r="AO22" s="13">
        <v>99393.100952148438</v>
      </c>
      <c r="AP22" s="13">
        <v>118262.03985595703</v>
      </c>
      <c r="AQ22" s="13">
        <v>81860.280456542969</v>
      </c>
      <c r="AR22" s="13">
        <v>36401.759399414063</v>
      </c>
      <c r="AS22" s="13">
        <v>75715.280578613281</v>
      </c>
      <c r="AT22" s="13">
        <v>13036.871154785156</v>
      </c>
      <c r="AU22" s="13">
        <v>62678.409423828125</v>
      </c>
      <c r="AV22" s="13">
        <v>52187.160949707031</v>
      </c>
      <c r="AW22" s="13">
        <v>23528.11962890625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</row>
    <row r="23" spans="1:59" x14ac:dyDescent="0.25">
      <c r="A23" s="7" t="s">
        <v>58</v>
      </c>
      <c r="B23" s="23" t="s">
        <v>59</v>
      </c>
      <c r="C23" s="20">
        <v>0.29585458124490266</v>
      </c>
      <c r="D23" s="20">
        <v>0.12538940623091058</v>
      </c>
      <c r="E23" s="8">
        <v>1</v>
      </c>
      <c r="F23" s="21">
        <v>0.22480325000000001</v>
      </c>
      <c r="G23" s="24">
        <v>1890</v>
      </c>
      <c r="H23" s="24">
        <v>236</v>
      </c>
      <c r="I23" s="24">
        <v>29</v>
      </c>
      <c r="J23" s="24">
        <v>3</v>
      </c>
      <c r="K23" s="25">
        <v>2158</v>
      </c>
      <c r="L23" s="26">
        <v>0</v>
      </c>
      <c r="M23" s="26">
        <v>0</v>
      </c>
      <c r="N23" s="26">
        <v>6267</v>
      </c>
      <c r="O23" s="26">
        <v>0</v>
      </c>
      <c r="P23" s="26">
        <v>6267</v>
      </c>
      <c r="Q23" s="12">
        <f t="shared" si="1"/>
        <v>37385.824401855469</v>
      </c>
      <c r="R23" s="12">
        <f t="shared" si="2"/>
        <v>15229.384582519531</v>
      </c>
      <c r="S23" s="12">
        <f t="shared" si="3"/>
        <v>22156.439819335938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9342.8543090820313</v>
      </c>
      <c r="AO23" s="13">
        <v>28042.970092773438</v>
      </c>
      <c r="AP23" s="13">
        <v>37385.824401855469</v>
      </c>
      <c r="AQ23" s="13">
        <v>15476.033386230469</v>
      </c>
      <c r="AR23" s="13">
        <v>21909.791015625</v>
      </c>
      <c r="AS23" s="13">
        <v>22156.439819335938</v>
      </c>
      <c r="AT23" s="13">
        <v>6545.4666137695313</v>
      </c>
      <c r="AU23" s="13">
        <v>15610.973205566406</v>
      </c>
      <c r="AV23" s="13">
        <v>9450.3527221679688</v>
      </c>
      <c r="AW23" s="13">
        <v>12706.087097167969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</row>
    <row r="24" spans="1:59" x14ac:dyDescent="0.25">
      <c r="A24" s="7" t="s">
        <v>60</v>
      </c>
      <c r="B24" s="23" t="s">
        <v>61</v>
      </c>
      <c r="C24" s="20">
        <v>0.41793537862483193</v>
      </c>
      <c r="D24" s="20">
        <v>0.12401019919695977</v>
      </c>
      <c r="E24" s="8">
        <v>1</v>
      </c>
      <c r="F24" s="21">
        <v>0.22480325000000001</v>
      </c>
      <c r="G24" s="24">
        <v>1170</v>
      </c>
      <c r="H24" s="24">
        <v>117</v>
      </c>
      <c r="I24" s="24">
        <v>14</v>
      </c>
      <c r="J24" s="24">
        <v>1</v>
      </c>
      <c r="K24" s="25">
        <v>1302</v>
      </c>
      <c r="L24" s="26">
        <v>0</v>
      </c>
      <c r="M24" s="26">
        <v>0</v>
      </c>
      <c r="N24" s="26">
        <v>3175</v>
      </c>
      <c r="O24" s="26">
        <v>0</v>
      </c>
      <c r="P24" s="26">
        <v>3175</v>
      </c>
      <c r="Q24" s="12">
        <f t="shared" si="1"/>
        <v>6692.28076171875</v>
      </c>
      <c r="R24" s="12">
        <f t="shared" si="2"/>
        <v>3518.2520751953125</v>
      </c>
      <c r="S24" s="12">
        <f t="shared" si="3"/>
        <v>3174.0286865234375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6692.28076171875</v>
      </c>
      <c r="AP24" s="13">
        <v>6692.28076171875</v>
      </c>
      <c r="AQ24" s="13">
        <v>1356.61328125</v>
      </c>
      <c r="AR24" s="13">
        <v>5335.66748046875</v>
      </c>
      <c r="AS24" s="13">
        <v>3174.0286865234375</v>
      </c>
      <c r="AT24" s="13">
        <v>0</v>
      </c>
      <c r="AU24" s="13">
        <v>3174.0286865234375</v>
      </c>
      <c r="AV24" s="13">
        <v>0</v>
      </c>
      <c r="AW24" s="13">
        <v>3174.0286865234375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</row>
    <row r="25" spans="1:59" ht="14.65" customHeight="1" x14ac:dyDescent="0.25">
      <c r="A25" s="7" t="s">
        <v>62</v>
      </c>
      <c r="B25" s="23" t="s">
        <v>63</v>
      </c>
      <c r="C25" s="20">
        <v>0.11288116456376554</v>
      </c>
      <c r="D25" s="20">
        <v>0.12613443892969217</v>
      </c>
      <c r="E25" s="8">
        <v>1</v>
      </c>
      <c r="F25" s="21">
        <v>0.22480325000000001</v>
      </c>
      <c r="G25" s="24">
        <v>478</v>
      </c>
      <c r="H25" s="24">
        <v>78</v>
      </c>
      <c r="I25" s="24">
        <v>12</v>
      </c>
      <c r="J25" s="24">
        <v>5</v>
      </c>
      <c r="K25" s="25">
        <v>573</v>
      </c>
      <c r="L25" s="26">
        <v>0</v>
      </c>
      <c r="M25" s="26">
        <v>0</v>
      </c>
      <c r="N25" s="26">
        <v>922</v>
      </c>
      <c r="O25" s="26">
        <v>0</v>
      </c>
      <c r="P25" s="26">
        <v>922</v>
      </c>
      <c r="Q25" s="12">
        <f t="shared" si="1"/>
        <v>8690.0010375976563</v>
      </c>
      <c r="R25" s="12">
        <f t="shared" si="2"/>
        <v>7675.1128540039063</v>
      </c>
      <c r="S25" s="12">
        <f t="shared" si="3"/>
        <v>1014.88818359375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1163.94775390625</v>
      </c>
      <c r="AO25" s="13">
        <v>7526.0532836914063</v>
      </c>
      <c r="AP25" s="13">
        <v>8690.0010375976563</v>
      </c>
      <c r="AQ25" s="13">
        <v>4189.9613647460938</v>
      </c>
      <c r="AR25" s="13">
        <v>4500.0396728515625</v>
      </c>
      <c r="AS25" s="13">
        <v>1014.88818359375</v>
      </c>
      <c r="AT25" s="13">
        <v>0</v>
      </c>
      <c r="AU25" s="13">
        <v>1014.88818359375</v>
      </c>
      <c r="AV25" s="13">
        <v>0</v>
      </c>
      <c r="AW25" s="13">
        <v>1014.88818359375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</row>
    <row r="26" spans="1:59" ht="15" customHeight="1" x14ac:dyDescent="0.25">
      <c r="A26" s="7" t="s">
        <v>64</v>
      </c>
      <c r="B26" s="23" t="s">
        <v>65</v>
      </c>
      <c r="C26" s="20">
        <v>0.15326062362357909</v>
      </c>
      <c r="D26" s="20">
        <v>0.16658416388376826</v>
      </c>
      <c r="E26" s="8">
        <v>1</v>
      </c>
      <c r="F26" s="21">
        <v>0.22480325000000001</v>
      </c>
      <c r="G26" s="24">
        <v>3314</v>
      </c>
      <c r="H26" s="24">
        <v>345</v>
      </c>
      <c r="I26" s="24">
        <v>53</v>
      </c>
      <c r="J26" s="24">
        <v>9</v>
      </c>
      <c r="K26" s="25">
        <v>3721</v>
      </c>
      <c r="L26" s="26">
        <v>0</v>
      </c>
      <c r="M26" s="26">
        <v>0</v>
      </c>
      <c r="N26" s="26">
        <v>7225</v>
      </c>
      <c r="O26" s="26">
        <v>0</v>
      </c>
      <c r="P26" s="26">
        <v>7225</v>
      </c>
      <c r="Q26" s="12">
        <f t="shared" si="1"/>
        <v>10667.387512207031</v>
      </c>
      <c r="R26" s="12">
        <f t="shared" si="2"/>
        <v>8856.2724609375</v>
      </c>
      <c r="S26" s="12">
        <f t="shared" si="3"/>
        <v>1811.1150512695313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2082.221435546875</v>
      </c>
      <c r="AO26" s="13">
        <v>8585.1660766601563</v>
      </c>
      <c r="AP26" s="13">
        <v>10667.387512207031</v>
      </c>
      <c r="AQ26" s="13">
        <v>6061.8704223632813</v>
      </c>
      <c r="AR26" s="13">
        <v>4605.51708984375</v>
      </c>
      <c r="AS26" s="13">
        <v>1811.1150512695313</v>
      </c>
      <c r="AT26" s="13">
        <v>0</v>
      </c>
      <c r="AU26" s="13">
        <v>1811.1150512695313</v>
      </c>
      <c r="AV26" s="13">
        <v>652.83111572265625</v>
      </c>
      <c r="AW26" s="13">
        <v>1158.283935546875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</row>
    <row r="27" spans="1:59" x14ac:dyDescent="0.25">
      <c r="A27" s="7" t="s">
        <v>66</v>
      </c>
      <c r="B27" s="23" t="s">
        <v>67</v>
      </c>
      <c r="C27" s="20">
        <v>0.24002539790687794</v>
      </c>
      <c r="D27" s="20">
        <v>0.50205208237435239</v>
      </c>
      <c r="E27" s="8">
        <v>1</v>
      </c>
      <c r="F27" s="21">
        <v>0.22480325000000001</v>
      </c>
      <c r="G27" s="24">
        <v>152</v>
      </c>
      <c r="H27" s="24">
        <v>25</v>
      </c>
      <c r="I27" s="24">
        <v>9</v>
      </c>
      <c r="J27" s="24">
        <v>4</v>
      </c>
      <c r="K27" s="25">
        <v>190</v>
      </c>
      <c r="L27" s="26">
        <v>219</v>
      </c>
      <c r="M27" s="26">
        <v>0</v>
      </c>
      <c r="N27" s="26">
        <v>0</v>
      </c>
      <c r="O27" s="26">
        <v>0</v>
      </c>
      <c r="P27" s="26">
        <v>219</v>
      </c>
      <c r="Q27" s="12">
        <f t="shared" si="1"/>
        <v>0</v>
      </c>
      <c r="R27" s="12">
        <f t="shared" si="2"/>
        <v>0</v>
      </c>
      <c r="S27" s="12">
        <f t="shared" si="3"/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</row>
    <row r="28" spans="1:59" x14ac:dyDescent="0.25">
      <c r="A28" s="7" t="s">
        <v>68</v>
      </c>
      <c r="B28" s="23" t="s">
        <v>69</v>
      </c>
      <c r="C28" s="20">
        <v>0.12747526049483379</v>
      </c>
      <c r="D28" s="20">
        <v>0.17497814932055999</v>
      </c>
      <c r="E28" s="8">
        <v>1</v>
      </c>
      <c r="F28" s="21">
        <v>0.22480325000000001</v>
      </c>
      <c r="G28" s="24">
        <v>2574</v>
      </c>
      <c r="H28" s="24">
        <v>308</v>
      </c>
      <c r="I28" s="24">
        <v>63</v>
      </c>
      <c r="J28" s="24">
        <v>40</v>
      </c>
      <c r="K28" s="25">
        <v>2985</v>
      </c>
      <c r="L28" s="26">
        <v>2137</v>
      </c>
      <c r="M28" s="26">
        <v>0</v>
      </c>
      <c r="N28" s="26">
        <v>2173</v>
      </c>
      <c r="O28" s="26">
        <v>0</v>
      </c>
      <c r="P28" s="26">
        <v>4310</v>
      </c>
      <c r="Q28" s="12">
        <f t="shared" si="1"/>
        <v>25464.272338867188</v>
      </c>
      <c r="R28" s="12">
        <f t="shared" si="2"/>
        <v>23958.548706054688</v>
      </c>
      <c r="S28" s="12">
        <f t="shared" si="3"/>
        <v>1505.7236328125</v>
      </c>
      <c r="T28" s="13">
        <v>2536.7031860351563</v>
      </c>
      <c r="U28" s="13">
        <v>16572.494323730469</v>
      </c>
      <c r="V28" s="13">
        <v>19109.197509765625</v>
      </c>
      <c r="W28" s="13">
        <v>11561.348876953125</v>
      </c>
      <c r="X28" s="13">
        <v>7547.8486328125</v>
      </c>
      <c r="Y28" s="13">
        <v>1505.7236328125</v>
      </c>
      <c r="Z28" s="13">
        <v>0</v>
      </c>
      <c r="AA28" s="13">
        <v>1505.7236328125</v>
      </c>
      <c r="AB28" s="13">
        <v>1505.7236328125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6355.0748291015625</v>
      </c>
      <c r="AP28" s="13">
        <v>6355.0748291015625</v>
      </c>
      <c r="AQ28" s="13">
        <v>2245.5989990234375</v>
      </c>
      <c r="AR28" s="13">
        <v>4109.475830078125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</row>
    <row r="29" spans="1:59" x14ac:dyDescent="0.25">
      <c r="A29" s="7" t="s">
        <v>70</v>
      </c>
      <c r="B29" s="23" t="s">
        <v>71</v>
      </c>
      <c r="C29" s="20"/>
      <c r="D29" s="20"/>
      <c r="E29" s="8"/>
      <c r="F29" s="21">
        <v>0.22480325000000001</v>
      </c>
      <c r="G29" s="24">
        <v>877</v>
      </c>
      <c r="H29" s="24">
        <v>118</v>
      </c>
      <c r="I29" s="24">
        <v>53</v>
      </c>
      <c r="J29" s="24">
        <v>23</v>
      </c>
      <c r="K29" s="25">
        <v>1071</v>
      </c>
      <c r="L29" s="26">
        <v>1175</v>
      </c>
      <c r="M29" s="26">
        <v>0</v>
      </c>
      <c r="N29" s="26">
        <v>0</v>
      </c>
      <c r="O29" s="26">
        <v>0</v>
      </c>
      <c r="P29" s="26">
        <v>1175</v>
      </c>
      <c r="Q29" s="12">
        <f t="shared" si="1"/>
        <v>22480.537414550781</v>
      </c>
      <c r="R29" s="12">
        <f t="shared" si="2"/>
        <v>22480.537414550781</v>
      </c>
      <c r="S29" s="12">
        <f t="shared" si="3"/>
        <v>0</v>
      </c>
      <c r="T29" s="13">
        <v>1848.3287353515625</v>
      </c>
      <c r="U29" s="13">
        <v>20632.208679199219</v>
      </c>
      <c r="V29" s="13">
        <v>22480.537414550781</v>
      </c>
      <c r="W29" s="13">
        <v>15598.273803710938</v>
      </c>
      <c r="X29" s="13">
        <v>6882.2636108398438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</row>
    <row r="30" spans="1:59" x14ac:dyDescent="0.25">
      <c r="A30" s="7" t="s">
        <v>72</v>
      </c>
      <c r="B30" s="23" t="s">
        <v>73</v>
      </c>
      <c r="C30" s="20">
        <v>9.9901004333987339E-2</v>
      </c>
      <c r="D30" s="20">
        <v>0.26129040058124792</v>
      </c>
      <c r="E30" s="8">
        <v>1</v>
      </c>
      <c r="F30" s="21">
        <v>0.22480325000000001</v>
      </c>
      <c r="G30" s="24">
        <v>2128</v>
      </c>
      <c r="H30" s="24">
        <v>435</v>
      </c>
      <c r="I30" s="24">
        <v>98</v>
      </c>
      <c r="J30" s="24">
        <v>22</v>
      </c>
      <c r="K30" s="25">
        <v>2683</v>
      </c>
      <c r="L30" s="26">
        <v>3768</v>
      </c>
      <c r="M30" s="26">
        <v>0</v>
      </c>
      <c r="N30" s="26">
        <v>0</v>
      </c>
      <c r="O30" s="26">
        <v>0</v>
      </c>
      <c r="P30" s="26">
        <v>3768</v>
      </c>
      <c r="Q30" s="12">
        <f t="shared" si="1"/>
        <v>30776.320434570313</v>
      </c>
      <c r="R30" s="12">
        <f t="shared" si="2"/>
        <v>23511.381286621094</v>
      </c>
      <c r="S30" s="12">
        <f t="shared" si="3"/>
        <v>7264.9391479492188</v>
      </c>
      <c r="T30" s="13">
        <v>1908.1282958984375</v>
      </c>
      <c r="U30" s="13">
        <v>28868.192138671875</v>
      </c>
      <c r="V30" s="13">
        <v>30776.320434570313</v>
      </c>
      <c r="W30" s="13">
        <v>6896.9463500976563</v>
      </c>
      <c r="X30" s="13">
        <v>23879.374084472656</v>
      </c>
      <c r="Y30" s="13">
        <v>7264.9391479492188</v>
      </c>
      <c r="Z30" s="13">
        <v>0</v>
      </c>
      <c r="AA30" s="13">
        <v>7264.9391479492188</v>
      </c>
      <c r="AB30" s="13">
        <v>985.24212646484375</v>
      </c>
      <c r="AC30" s="13">
        <v>6279.697021484375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</row>
    <row r="31" spans="1:59" x14ac:dyDescent="0.25">
      <c r="A31" s="7" t="s">
        <v>74</v>
      </c>
      <c r="B31" s="23" t="s">
        <v>75</v>
      </c>
      <c r="C31" s="20">
        <v>0.47843452118471763</v>
      </c>
      <c r="D31" s="20">
        <v>0.10086537582810014</v>
      </c>
      <c r="E31" s="8">
        <v>1</v>
      </c>
      <c r="F31" s="21">
        <v>0.22480325000000001</v>
      </c>
      <c r="G31" s="24">
        <v>683</v>
      </c>
      <c r="H31" s="24">
        <v>117</v>
      </c>
      <c r="I31" s="24">
        <v>23</v>
      </c>
      <c r="J31" s="24">
        <v>14</v>
      </c>
      <c r="K31" s="25">
        <v>837</v>
      </c>
      <c r="L31" s="26">
        <v>1339</v>
      </c>
      <c r="M31" s="26">
        <v>0</v>
      </c>
      <c r="N31" s="26">
        <v>0</v>
      </c>
      <c r="O31" s="26">
        <v>0</v>
      </c>
      <c r="P31" s="26">
        <v>1339</v>
      </c>
      <c r="Q31" s="12">
        <f t="shared" si="1"/>
        <v>5019.6958618164063</v>
      </c>
      <c r="R31" s="12">
        <f t="shared" si="2"/>
        <v>4106.8214111328125</v>
      </c>
      <c r="S31" s="12">
        <f t="shared" si="3"/>
        <v>912.87445068359375</v>
      </c>
      <c r="T31" s="13">
        <v>0</v>
      </c>
      <c r="U31" s="13">
        <v>5019.6958618164063</v>
      </c>
      <c r="V31" s="13">
        <v>5019.6958618164063</v>
      </c>
      <c r="W31" s="13">
        <v>0</v>
      </c>
      <c r="X31" s="13">
        <v>5019.6958618164063</v>
      </c>
      <c r="Y31" s="13">
        <v>912.87445068359375</v>
      </c>
      <c r="Z31" s="13">
        <v>0</v>
      </c>
      <c r="AA31" s="13">
        <v>912.87445068359375</v>
      </c>
      <c r="AB31" s="13">
        <v>0</v>
      </c>
      <c r="AC31" s="13">
        <v>912.87445068359375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</row>
    <row r="32" spans="1:59" x14ac:dyDescent="0.25">
      <c r="A32" s="7" t="s">
        <v>76</v>
      </c>
      <c r="B32" s="23" t="s">
        <v>77</v>
      </c>
      <c r="C32" s="20">
        <v>0.32393300002720138</v>
      </c>
      <c r="D32" s="20">
        <v>0.24838521520442533</v>
      </c>
      <c r="E32" s="8">
        <v>1</v>
      </c>
      <c r="F32" s="21">
        <v>0.22480325000000001</v>
      </c>
      <c r="G32" s="24">
        <v>887</v>
      </c>
      <c r="H32" s="24">
        <v>110</v>
      </c>
      <c r="I32" s="24">
        <v>9</v>
      </c>
      <c r="J32" s="24">
        <v>10</v>
      </c>
      <c r="K32" s="25">
        <v>1016</v>
      </c>
      <c r="L32" s="26">
        <v>1660</v>
      </c>
      <c r="M32" s="26">
        <v>0</v>
      </c>
      <c r="N32" s="26">
        <v>0</v>
      </c>
      <c r="O32" s="26">
        <v>0</v>
      </c>
      <c r="P32" s="26">
        <v>1660</v>
      </c>
      <c r="Q32" s="12">
        <f t="shared" si="1"/>
        <v>888.82861328125</v>
      </c>
      <c r="R32" s="12">
        <f t="shared" si="2"/>
        <v>888.82861328125</v>
      </c>
      <c r="S32" s="12">
        <f t="shared" si="3"/>
        <v>0</v>
      </c>
      <c r="T32" s="13">
        <v>0</v>
      </c>
      <c r="U32" s="13">
        <v>888.82861328125</v>
      </c>
      <c r="V32" s="13">
        <v>888.82861328125</v>
      </c>
      <c r="W32" s="13">
        <v>0</v>
      </c>
      <c r="X32" s="13">
        <v>888.82861328125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</row>
    <row r="33" spans="1:59" ht="14.65" customHeight="1" x14ac:dyDescent="0.25">
      <c r="A33" s="7" t="s">
        <v>78</v>
      </c>
      <c r="B33" s="23" t="s">
        <v>79</v>
      </c>
      <c r="C33" s="20">
        <v>0.17741354980453455</v>
      </c>
      <c r="D33" s="20">
        <v>0.2855619705878818</v>
      </c>
      <c r="E33" s="8">
        <v>1</v>
      </c>
      <c r="F33" s="21">
        <v>0.22480325000000001</v>
      </c>
      <c r="G33" s="24">
        <v>3465</v>
      </c>
      <c r="H33" s="24">
        <v>521</v>
      </c>
      <c r="I33" s="24">
        <v>63</v>
      </c>
      <c r="J33" s="24">
        <v>10</v>
      </c>
      <c r="K33" s="25">
        <v>4059</v>
      </c>
      <c r="L33" s="26">
        <v>0</v>
      </c>
      <c r="M33" s="26">
        <v>0</v>
      </c>
      <c r="N33" s="26">
        <v>7150</v>
      </c>
      <c r="O33" s="26">
        <v>0</v>
      </c>
      <c r="P33" s="26">
        <v>7150</v>
      </c>
      <c r="Q33" s="12">
        <f t="shared" si="1"/>
        <v>49475.2724609375</v>
      </c>
      <c r="R33" s="12">
        <f t="shared" si="2"/>
        <v>36893.894592285156</v>
      </c>
      <c r="S33" s="12">
        <f t="shared" si="3"/>
        <v>12581.377868652344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5605.731201171875</v>
      </c>
      <c r="AO33" s="13">
        <v>43869.541259765625</v>
      </c>
      <c r="AP33" s="13">
        <v>49475.2724609375</v>
      </c>
      <c r="AQ33" s="13">
        <v>8911.8578491210938</v>
      </c>
      <c r="AR33" s="13">
        <v>40563.414611816406</v>
      </c>
      <c r="AS33" s="13">
        <v>12581.377868652344</v>
      </c>
      <c r="AT33" s="13">
        <v>2864.729736328125</v>
      </c>
      <c r="AU33" s="13">
        <v>9716.6481323242188</v>
      </c>
      <c r="AV33" s="13">
        <v>3411.7510375976563</v>
      </c>
      <c r="AW33" s="13">
        <v>9169.6268310546875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</row>
    <row r="34" spans="1:59" x14ac:dyDescent="0.25">
      <c r="A34" s="7" t="s">
        <v>80</v>
      </c>
      <c r="B34" s="23" t="s">
        <v>81</v>
      </c>
      <c r="C34" s="20">
        <v>0.1349652897282983</v>
      </c>
      <c r="D34" s="20">
        <v>0.12747609419103115</v>
      </c>
      <c r="E34" s="8">
        <v>1</v>
      </c>
      <c r="F34" s="21">
        <v>0.22480325000000001</v>
      </c>
      <c r="G34" s="24">
        <v>408</v>
      </c>
      <c r="H34" s="24">
        <v>47</v>
      </c>
      <c r="I34" s="24">
        <v>5</v>
      </c>
      <c r="J34" s="24">
        <v>1</v>
      </c>
      <c r="K34" s="25">
        <v>461</v>
      </c>
      <c r="L34" s="26">
        <v>0</v>
      </c>
      <c r="M34" s="26">
        <v>0</v>
      </c>
      <c r="N34" s="26">
        <v>648</v>
      </c>
      <c r="O34" s="26">
        <v>0</v>
      </c>
      <c r="P34" s="26">
        <v>648</v>
      </c>
      <c r="Q34" s="12">
        <f t="shared" si="1"/>
        <v>1824.1227416992188</v>
      </c>
      <c r="R34" s="12">
        <f t="shared" si="2"/>
        <v>903.9266357421875</v>
      </c>
      <c r="S34" s="12">
        <f t="shared" si="3"/>
        <v>920.19610595703125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903.9266357421875</v>
      </c>
      <c r="AO34" s="13">
        <v>920.19610595703125</v>
      </c>
      <c r="AP34" s="13">
        <v>1824.1227416992188</v>
      </c>
      <c r="AQ34" s="13">
        <v>920.19610595703125</v>
      </c>
      <c r="AR34" s="13">
        <v>903.9266357421875</v>
      </c>
      <c r="AS34" s="13">
        <v>920.19610595703125</v>
      </c>
      <c r="AT34" s="13">
        <v>0</v>
      </c>
      <c r="AU34" s="13">
        <v>920.19610595703125</v>
      </c>
      <c r="AV34" s="13">
        <v>920.19610595703125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</row>
    <row r="35" spans="1:59" x14ac:dyDescent="0.25">
      <c r="A35" s="7" t="s">
        <v>82</v>
      </c>
      <c r="B35" s="23" t="s">
        <v>83</v>
      </c>
      <c r="C35" s="20">
        <v>7.2701920364401124E-2</v>
      </c>
      <c r="D35" s="20">
        <v>9.7255124657267239E-2</v>
      </c>
      <c r="E35" s="8">
        <v>1</v>
      </c>
      <c r="F35" s="21">
        <v>0.22480325000000001</v>
      </c>
      <c r="G35" s="24">
        <v>734</v>
      </c>
      <c r="H35" s="24">
        <v>130</v>
      </c>
      <c r="I35" s="24">
        <v>23</v>
      </c>
      <c r="J35" s="24">
        <v>9</v>
      </c>
      <c r="K35" s="25">
        <v>896</v>
      </c>
      <c r="L35" s="26">
        <v>0</v>
      </c>
      <c r="M35" s="26">
        <v>0</v>
      </c>
      <c r="N35" s="26">
        <v>1259</v>
      </c>
      <c r="O35" s="26">
        <v>0</v>
      </c>
      <c r="P35" s="26">
        <v>1259</v>
      </c>
      <c r="Q35" s="12">
        <f t="shared" si="1"/>
        <v>9383.4201049804688</v>
      </c>
      <c r="R35" s="12">
        <f t="shared" si="2"/>
        <v>7221.7813110351563</v>
      </c>
      <c r="S35" s="12">
        <f t="shared" si="3"/>
        <v>2161.6387939453125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922.864013671875</v>
      </c>
      <c r="AO35" s="13">
        <v>8460.5560913085938</v>
      </c>
      <c r="AP35" s="13">
        <v>9383.4201049804688</v>
      </c>
      <c r="AQ35" s="13">
        <v>2111.2791137695313</v>
      </c>
      <c r="AR35" s="13">
        <v>7272.1409912109375</v>
      </c>
      <c r="AS35" s="13">
        <v>2161.6387939453125</v>
      </c>
      <c r="AT35" s="13">
        <v>0</v>
      </c>
      <c r="AU35" s="13">
        <v>2161.6387939453125</v>
      </c>
      <c r="AV35" s="13">
        <v>0</v>
      </c>
      <c r="AW35" s="13">
        <v>2161.6387939453125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</row>
    <row r="36" spans="1:59" x14ac:dyDescent="0.25">
      <c r="A36" s="7" t="s">
        <v>84</v>
      </c>
      <c r="B36" s="23" t="s">
        <v>85</v>
      </c>
      <c r="C36" s="20">
        <v>0.14785026473688301</v>
      </c>
      <c r="D36" s="20">
        <v>0.1604633387435615</v>
      </c>
      <c r="E36" s="8">
        <v>1</v>
      </c>
      <c r="F36" s="21">
        <v>0.22480325000000001</v>
      </c>
      <c r="G36" s="24">
        <v>1704</v>
      </c>
      <c r="H36" s="24">
        <v>249</v>
      </c>
      <c r="I36" s="24">
        <v>40</v>
      </c>
      <c r="J36" s="24">
        <v>12</v>
      </c>
      <c r="K36" s="25">
        <v>2005</v>
      </c>
      <c r="L36" s="26">
        <v>0</v>
      </c>
      <c r="M36" s="26">
        <v>0</v>
      </c>
      <c r="N36" s="26">
        <v>2616</v>
      </c>
      <c r="O36" s="26">
        <v>0</v>
      </c>
      <c r="P36" s="26">
        <v>2616</v>
      </c>
      <c r="Q36" s="12">
        <f t="shared" si="1"/>
        <v>12614.636657714844</v>
      </c>
      <c r="R36" s="12">
        <f t="shared" si="2"/>
        <v>11483.554016113281</v>
      </c>
      <c r="S36" s="12">
        <f t="shared" si="3"/>
        <v>1131.0826416015625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2041.4719848632813</v>
      </c>
      <c r="AO36" s="13">
        <v>10573.164672851563</v>
      </c>
      <c r="AP36" s="13">
        <v>12614.636657714844</v>
      </c>
      <c r="AQ36" s="13">
        <v>3831.5169677734375</v>
      </c>
      <c r="AR36" s="13">
        <v>8783.1196899414063</v>
      </c>
      <c r="AS36" s="13">
        <v>1131.0826416015625</v>
      </c>
      <c r="AT36" s="13">
        <v>0</v>
      </c>
      <c r="AU36" s="13">
        <v>1131.0826416015625</v>
      </c>
      <c r="AV36" s="13">
        <v>1131.0826416015625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</row>
    <row r="37" spans="1:59" x14ac:dyDescent="0.25">
      <c r="A37" s="7" t="s">
        <v>86</v>
      </c>
      <c r="B37" s="23" t="s">
        <v>87</v>
      </c>
      <c r="C37" s="20">
        <v>0.35978152248748518</v>
      </c>
      <c r="D37" s="20">
        <v>0.29901862082303687</v>
      </c>
      <c r="E37" s="8">
        <v>1</v>
      </c>
      <c r="F37" s="21">
        <v>0.22480325000000001</v>
      </c>
      <c r="G37" s="24">
        <v>1222</v>
      </c>
      <c r="H37" s="24">
        <v>169</v>
      </c>
      <c r="I37" s="24">
        <v>39</v>
      </c>
      <c r="J37" s="24">
        <v>15</v>
      </c>
      <c r="K37" s="25">
        <v>1445</v>
      </c>
      <c r="L37" s="26">
        <v>0</v>
      </c>
      <c r="M37" s="26">
        <v>0</v>
      </c>
      <c r="N37" s="26">
        <v>1944</v>
      </c>
      <c r="O37" s="26">
        <v>0</v>
      </c>
      <c r="P37" s="26">
        <v>1944</v>
      </c>
      <c r="Q37" s="12">
        <f t="shared" si="1"/>
        <v>12420.093139648438</v>
      </c>
      <c r="R37" s="12">
        <f t="shared" si="2"/>
        <v>12420.093139648438</v>
      </c>
      <c r="S37" s="12">
        <f t="shared" si="3"/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12420.093139648438</v>
      </c>
      <c r="AP37" s="13">
        <v>12420.093139648438</v>
      </c>
      <c r="AQ37" s="13">
        <v>1778.8231201171875</v>
      </c>
      <c r="AR37" s="13">
        <v>10641.27001953125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</row>
    <row r="38" spans="1:59" x14ac:dyDescent="0.25">
      <c r="A38" s="7" t="s">
        <v>88</v>
      </c>
      <c r="B38" s="23" t="s">
        <v>89</v>
      </c>
      <c r="C38" s="20">
        <v>0.71926190575466986</v>
      </c>
      <c r="D38" s="20">
        <v>0.21253691399879435</v>
      </c>
      <c r="E38" s="8">
        <v>1</v>
      </c>
      <c r="F38" s="21">
        <v>0.22480325000000001</v>
      </c>
      <c r="G38" s="24">
        <v>176</v>
      </c>
      <c r="H38" s="24">
        <v>25</v>
      </c>
      <c r="I38" s="24">
        <v>1</v>
      </c>
      <c r="J38" s="24"/>
      <c r="K38" s="25">
        <v>202</v>
      </c>
      <c r="L38" s="26">
        <v>0</v>
      </c>
      <c r="M38" s="26">
        <v>0</v>
      </c>
      <c r="N38" s="26">
        <v>331</v>
      </c>
      <c r="O38" s="26">
        <v>0</v>
      </c>
      <c r="P38" s="26">
        <v>331</v>
      </c>
      <c r="Q38" s="12">
        <f t="shared" si="1"/>
        <v>3040.4745483398438</v>
      </c>
      <c r="R38" s="12">
        <f t="shared" si="2"/>
        <v>1082.6573486328125</v>
      </c>
      <c r="S38" s="12">
        <f t="shared" si="3"/>
        <v>1957.8171997070313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3040.4745483398438</v>
      </c>
      <c r="AP38" s="13">
        <v>3040.4745483398438</v>
      </c>
      <c r="AQ38" s="13">
        <v>0</v>
      </c>
      <c r="AR38" s="13">
        <v>3040.4745483398438</v>
      </c>
      <c r="AS38" s="13">
        <v>1957.8171997070313</v>
      </c>
      <c r="AT38" s="13">
        <v>0</v>
      </c>
      <c r="AU38" s="13">
        <v>1957.8171997070313</v>
      </c>
      <c r="AV38" s="13">
        <v>0</v>
      </c>
      <c r="AW38" s="13">
        <v>1957.8171997070313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</row>
    <row r="39" spans="1:59" x14ac:dyDescent="0.25">
      <c r="A39" s="7" t="s">
        <v>90</v>
      </c>
      <c r="B39" s="23" t="s">
        <v>91</v>
      </c>
      <c r="C39" s="20">
        <v>0.23470204606927719</v>
      </c>
      <c r="D39" s="20">
        <v>6.3544683144311678E-2</v>
      </c>
      <c r="E39" s="8">
        <v>1</v>
      </c>
      <c r="F39" s="21">
        <v>0.22480325000000001</v>
      </c>
      <c r="G39" s="24">
        <v>2473</v>
      </c>
      <c r="H39" s="24">
        <v>292</v>
      </c>
      <c r="I39" s="24">
        <v>37</v>
      </c>
      <c r="J39" s="24">
        <v>3</v>
      </c>
      <c r="K39" s="25">
        <v>2805</v>
      </c>
      <c r="L39" s="26">
        <v>0</v>
      </c>
      <c r="M39" s="26">
        <v>0</v>
      </c>
      <c r="N39" s="26">
        <v>6336</v>
      </c>
      <c r="O39" s="26">
        <v>0</v>
      </c>
      <c r="P39" s="26">
        <v>6336</v>
      </c>
      <c r="Q39" s="12">
        <f t="shared" si="1"/>
        <v>29144.487121582031</v>
      </c>
      <c r="R39" s="12">
        <f t="shared" si="2"/>
        <v>11221.950805664063</v>
      </c>
      <c r="S39" s="12">
        <f t="shared" si="3"/>
        <v>17922.536315917969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3275.3448486328125</v>
      </c>
      <c r="AO39" s="13">
        <v>25869.142272949219</v>
      </c>
      <c r="AP39" s="13">
        <v>29144.487121582031</v>
      </c>
      <c r="AQ39" s="13">
        <v>5274.8552856445313</v>
      </c>
      <c r="AR39" s="13">
        <v>23869.6318359375</v>
      </c>
      <c r="AS39" s="13">
        <v>17922.536315917969</v>
      </c>
      <c r="AT39" s="13">
        <v>2233.379150390625</v>
      </c>
      <c r="AU39" s="13">
        <v>15689.157165527344</v>
      </c>
      <c r="AV39" s="13">
        <v>3291.1507568359375</v>
      </c>
      <c r="AW39" s="13">
        <v>14631.385559082031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</row>
    <row r="40" spans="1:59" x14ac:dyDescent="0.25">
      <c r="A40" s="7" t="s">
        <v>92</v>
      </c>
      <c r="B40" s="23" t="s">
        <v>93</v>
      </c>
      <c r="C40" s="20"/>
      <c r="D40" s="20"/>
      <c r="E40" s="8"/>
      <c r="F40" s="21"/>
      <c r="G40" s="24">
        <v>1802</v>
      </c>
      <c r="H40" s="24">
        <v>209</v>
      </c>
      <c r="I40" s="24">
        <v>35</v>
      </c>
      <c r="J40" s="24">
        <v>5</v>
      </c>
      <c r="K40" s="25">
        <v>2051</v>
      </c>
      <c r="L40" s="26">
        <v>0</v>
      </c>
      <c r="M40" s="26">
        <v>0</v>
      </c>
      <c r="N40" s="26">
        <v>5223</v>
      </c>
      <c r="O40" s="26">
        <v>0</v>
      </c>
      <c r="P40" s="26">
        <v>5223</v>
      </c>
      <c r="Q40" s="12">
        <f t="shared" si="1"/>
        <v>47055.070678710938</v>
      </c>
      <c r="R40" s="12">
        <f t="shared" si="2"/>
        <v>13224.103698730469</v>
      </c>
      <c r="S40" s="12">
        <f t="shared" si="3"/>
        <v>33830.966979980469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6355.8876342773438</v>
      </c>
      <c r="AO40" s="13">
        <v>40699.183044433594</v>
      </c>
      <c r="AP40" s="13">
        <v>47055.070678710938</v>
      </c>
      <c r="AQ40" s="13">
        <v>29252.839904785156</v>
      </c>
      <c r="AR40" s="13">
        <v>17802.230773925781</v>
      </c>
      <c r="AS40" s="13">
        <v>33830.966979980469</v>
      </c>
      <c r="AT40" s="13">
        <v>6355.8876342773438</v>
      </c>
      <c r="AU40" s="13">
        <v>27475.079345703125</v>
      </c>
      <c r="AV40" s="13">
        <v>22972.754943847656</v>
      </c>
      <c r="AW40" s="13">
        <v>10858.212036132813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</row>
    <row r="41" spans="1:59" x14ac:dyDescent="0.25">
      <c r="A41" s="7" t="s">
        <v>94</v>
      </c>
      <c r="B41" s="23" t="s">
        <v>95</v>
      </c>
      <c r="C41" s="20"/>
      <c r="D41" s="20"/>
      <c r="E41" s="8"/>
      <c r="F41" s="21"/>
      <c r="G41" s="24">
        <v>3692</v>
      </c>
      <c r="H41" s="24">
        <v>346</v>
      </c>
      <c r="I41" s="24">
        <v>48</v>
      </c>
      <c r="J41" s="24">
        <v>7</v>
      </c>
      <c r="K41" s="25">
        <v>4093</v>
      </c>
      <c r="L41" s="26">
        <v>0</v>
      </c>
      <c r="M41" s="26">
        <v>0</v>
      </c>
      <c r="N41" s="26">
        <v>7477</v>
      </c>
      <c r="O41" s="26">
        <v>0</v>
      </c>
      <c r="P41" s="26">
        <v>7477</v>
      </c>
      <c r="Q41" s="12">
        <f t="shared" si="1"/>
        <v>25449.822021484375</v>
      </c>
      <c r="R41" s="12">
        <f t="shared" si="2"/>
        <v>14546.219482421875</v>
      </c>
      <c r="S41" s="12">
        <f t="shared" si="3"/>
        <v>10903.6025390625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1244.596435546875</v>
      </c>
      <c r="AO41" s="13">
        <v>24205.2255859375</v>
      </c>
      <c r="AP41" s="13">
        <v>25449.822021484375</v>
      </c>
      <c r="AQ41" s="13">
        <v>4051.9735107421875</v>
      </c>
      <c r="AR41" s="13">
        <v>21397.848510742188</v>
      </c>
      <c r="AS41" s="13">
        <v>10903.6025390625</v>
      </c>
      <c r="AT41" s="13">
        <v>0</v>
      </c>
      <c r="AU41" s="13">
        <v>10903.6025390625</v>
      </c>
      <c r="AV41" s="13">
        <v>1764.1859130859375</v>
      </c>
      <c r="AW41" s="13">
        <v>9139.4166259765625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</row>
    <row r="42" spans="1:59" x14ac:dyDescent="0.25">
      <c r="A42" s="14" t="s">
        <v>96</v>
      </c>
      <c r="B42" s="8"/>
      <c r="C42" s="15">
        <v>0.16061183519004971</v>
      </c>
      <c r="D42" s="15">
        <v>0.51213845798089497</v>
      </c>
      <c r="E42" s="16">
        <v>0.92</v>
      </c>
      <c r="F42" s="17">
        <v>0.37001538</v>
      </c>
      <c r="G42" s="22">
        <f t="shared" ref="G42:K42" si="9">SUM(G43)</f>
        <v>762</v>
      </c>
      <c r="H42" s="22">
        <f t="shared" si="9"/>
        <v>85</v>
      </c>
      <c r="I42" s="22">
        <f t="shared" si="9"/>
        <v>28</v>
      </c>
      <c r="J42" s="22">
        <f t="shared" si="9"/>
        <v>34</v>
      </c>
      <c r="K42" s="22">
        <f t="shared" si="9"/>
        <v>909</v>
      </c>
      <c r="L42" s="18">
        <v>1066</v>
      </c>
      <c r="M42" s="18">
        <v>0</v>
      </c>
      <c r="N42" s="18">
        <v>0</v>
      </c>
      <c r="O42" s="18">
        <v>0</v>
      </c>
      <c r="P42" s="18">
        <v>1066</v>
      </c>
      <c r="Q42" s="12">
        <f t="shared" si="1"/>
        <v>12692.876403808594</v>
      </c>
      <c r="R42" s="12">
        <f t="shared" si="2"/>
        <v>12692.876403808594</v>
      </c>
      <c r="S42" s="12">
        <f t="shared" si="3"/>
        <v>0</v>
      </c>
      <c r="T42" s="19">
        <f t="shared" ref="T42:BG42" si="10">SUM(T43)</f>
        <v>1605.5567626953125</v>
      </c>
      <c r="U42" s="19">
        <f t="shared" si="10"/>
        <v>11087.319641113281</v>
      </c>
      <c r="V42" s="19">
        <f t="shared" si="10"/>
        <v>12692.876403808594</v>
      </c>
      <c r="W42" s="19">
        <f t="shared" si="10"/>
        <v>2441.40087890625</v>
      </c>
      <c r="X42" s="19">
        <f t="shared" si="10"/>
        <v>10251.475524902344</v>
      </c>
      <c r="Y42" s="19">
        <f t="shared" si="10"/>
        <v>0</v>
      </c>
      <c r="Z42" s="19">
        <f t="shared" si="10"/>
        <v>0</v>
      </c>
      <c r="AA42" s="19">
        <f t="shared" si="10"/>
        <v>0</v>
      </c>
      <c r="AB42" s="19">
        <f t="shared" si="10"/>
        <v>0</v>
      </c>
      <c r="AC42" s="19">
        <f t="shared" si="10"/>
        <v>0</v>
      </c>
      <c r="AD42" s="19">
        <f t="shared" si="10"/>
        <v>0</v>
      </c>
      <c r="AE42" s="19">
        <f t="shared" si="10"/>
        <v>0</v>
      </c>
      <c r="AF42" s="19">
        <f t="shared" si="10"/>
        <v>0</v>
      </c>
      <c r="AG42" s="19">
        <f t="shared" si="10"/>
        <v>0</v>
      </c>
      <c r="AH42" s="19">
        <f t="shared" si="10"/>
        <v>0</v>
      </c>
      <c r="AI42" s="19">
        <f t="shared" si="10"/>
        <v>0</v>
      </c>
      <c r="AJ42" s="19">
        <f t="shared" si="10"/>
        <v>0</v>
      </c>
      <c r="AK42" s="19">
        <f t="shared" si="10"/>
        <v>0</v>
      </c>
      <c r="AL42" s="19">
        <f t="shared" si="10"/>
        <v>0</v>
      </c>
      <c r="AM42" s="19">
        <f t="shared" si="10"/>
        <v>0</v>
      </c>
      <c r="AN42" s="19">
        <f t="shared" si="10"/>
        <v>0</v>
      </c>
      <c r="AO42" s="19">
        <f t="shared" si="10"/>
        <v>0</v>
      </c>
      <c r="AP42" s="19">
        <f t="shared" si="10"/>
        <v>0</v>
      </c>
      <c r="AQ42" s="19">
        <f t="shared" si="10"/>
        <v>0</v>
      </c>
      <c r="AR42" s="19">
        <f t="shared" si="10"/>
        <v>0</v>
      </c>
      <c r="AS42" s="19">
        <f t="shared" si="10"/>
        <v>0</v>
      </c>
      <c r="AT42" s="19">
        <f t="shared" si="10"/>
        <v>0</v>
      </c>
      <c r="AU42" s="19">
        <f t="shared" si="10"/>
        <v>0</v>
      </c>
      <c r="AV42" s="19">
        <f t="shared" si="10"/>
        <v>0</v>
      </c>
      <c r="AW42" s="19">
        <f t="shared" si="10"/>
        <v>0</v>
      </c>
      <c r="AX42" s="19">
        <f t="shared" si="10"/>
        <v>0</v>
      </c>
      <c r="AY42" s="19">
        <f t="shared" si="10"/>
        <v>0</v>
      </c>
      <c r="AZ42" s="19">
        <f t="shared" si="10"/>
        <v>0</v>
      </c>
      <c r="BA42" s="19">
        <f t="shared" si="10"/>
        <v>0</v>
      </c>
      <c r="BB42" s="19">
        <f t="shared" si="10"/>
        <v>0</v>
      </c>
      <c r="BC42" s="19">
        <f t="shared" si="10"/>
        <v>0</v>
      </c>
      <c r="BD42" s="19">
        <f t="shared" si="10"/>
        <v>0</v>
      </c>
      <c r="BE42" s="19">
        <f t="shared" si="10"/>
        <v>0</v>
      </c>
      <c r="BF42" s="19">
        <f t="shared" si="10"/>
        <v>0</v>
      </c>
      <c r="BG42" s="19">
        <f t="shared" si="10"/>
        <v>0</v>
      </c>
    </row>
    <row r="43" spans="1:59" x14ac:dyDescent="0.25">
      <c r="A43" s="7" t="s">
        <v>97</v>
      </c>
      <c r="B43" s="23" t="s">
        <v>98</v>
      </c>
      <c r="C43" s="20">
        <v>0.16061183519004971</v>
      </c>
      <c r="D43" s="20">
        <v>0.51213845798089497</v>
      </c>
      <c r="E43" s="8"/>
      <c r="F43" s="21"/>
      <c r="G43" s="24">
        <v>762</v>
      </c>
      <c r="H43" s="24">
        <v>85</v>
      </c>
      <c r="I43" s="24">
        <v>28</v>
      </c>
      <c r="J43" s="24">
        <v>34</v>
      </c>
      <c r="K43" s="25">
        <v>909</v>
      </c>
      <c r="L43" s="26">
        <v>1066</v>
      </c>
      <c r="M43" s="26">
        <v>0</v>
      </c>
      <c r="N43" s="26">
        <v>0</v>
      </c>
      <c r="O43" s="26">
        <v>0</v>
      </c>
      <c r="P43" s="26">
        <v>1066</v>
      </c>
      <c r="Q43" s="12">
        <f t="shared" si="1"/>
        <v>12692.876403808594</v>
      </c>
      <c r="R43" s="12">
        <f t="shared" si="2"/>
        <v>12692.876403808594</v>
      </c>
      <c r="S43" s="12">
        <f t="shared" si="3"/>
        <v>0</v>
      </c>
      <c r="T43" s="13">
        <v>1605.5567626953125</v>
      </c>
      <c r="U43" s="13">
        <v>11087.319641113281</v>
      </c>
      <c r="V43" s="13">
        <v>12692.876403808594</v>
      </c>
      <c r="W43" s="13">
        <v>2441.40087890625</v>
      </c>
      <c r="X43" s="13">
        <v>10251.475524902344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</row>
    <row r="44" spans="1:59" x14ac:dyDescent="0.25">
      <c r="A44" s="14" t="s">
        <v>99</v>
      </c>
      <c r="B44" s="8"/>
      <c r="C44" s="15">
        <v>7.7725902401416136E-2</v>
      </c>
      <c r="D44" s="15">
        <v>0.23394175372248324</v>
      </c>
      <c r="E44" s="16">
        <v>0.92</v>
      </c>
      <c r="F44" s="17">
        <v>0.37001538</v>
      </c>
      <c r="G44" s="22">
        <f t="shared" ref="G44:K44" si="11">SUM(G45:G48)</f>
        <v>1574</v>
      </c>
      <c r="H44" s="22">
        <f t="shared" si="11"/>
        <v>152</v>
      </c>
      <c r="I44" s="22">
        <f t="shared" si="11"/>
        <v>27</v>
      </c>
      <c r="J44" s="22">
        <f t="shared" si="11"/>
        <v>17</v>
      </c>
      <c r="K44" s="22">
        <f t="shared" si="11"/>
        <v>1770</v>
      </c>
      <c r="L44" s="18">
        <v>4480</v>
      </c>
      <c r="M44" s="18">
        <v>0</v>
      </c>
      <c r="N44" s="18">
        <v>0</v>
      </c>
      <c r="O44" s="18">
        <v>0</v>
      </c>
      <c r="P44" s="18">
        <v>4480</v>
      </c>
      <c r="Q44" s="12">
        <f t="shared" si="1"/>
        <v>21056.359130859375</v>
      </c>
      <c r="R44" s="12">
        <f t="shared" si="2"/>
        <v>11322.580810546875</v>
      </c>
      <c r="S44" s="12">
        <f t="shared" si="3"/>
        <v>9733.7783203125</v>
      </c>
      <c r="T44" s="19">
        <f t="shared" ref="T44:BG44" si="12">SUM(T45:T48)</f>
        <v>4308.088134765625</v>
      </c>
      <c r="U44" s="19">
        <f t="shared" si="12"/>
        <v>16748.27099609375</v>
      </c>
      <c r="V44" s="19">
        <f t="shared" si="12"/>
        <v>21056.359130859375</v>
      </c>
      <c r="W44" s="19">
        <f t="shared" si="12"/>
        <v>3094.4977416992188</v>
      </c>
      <c r="X44" s="19">
        <f t="shared" si="12"/>
        <v>17961.861389160156</v>
      </c>
      <c r="Y44" s="19">
        <f t="shared" si="12"/>
        <v>9733.7783203125</v>
      </c>
      <c r="Z44" s="19">
        <f t="shared" si="12"/>
        <v>878.35455322265625</v>
      </c>
      <c r="AA44" s="19">
        <f t="shared" si="12"/>
        <v>8855.4237670898438</v>
      </c>
      <c r="AB44" s="19">
        <f t="shared" si="12"/>
        <v>3094.4977416992188</v>
      </c>
      <c r="AC44" s="19">
        <f t="shared" si="12"/>
        <v>6639.2805786132813</v>
      </c>
      <c r="AD44" s="19">
        <f t="shared" si="12"/>
        <v>0</v>
      </c>
      <c r="AE44" s="19">
        <f t="shared" si="12"/>
        <v>0</v>
      </c>
      <c r="AF44" s="19">
        <f t="shared" si="12"/>
        <v>0</v>
      </c>
      <c r="AG44" s="19">
        <f t="shared" si="12"/>
        <v>0</v>
      </c>
      <c r="AH44" s="19">
        <f t="shared" si="12"/>
        <v>0</v>
      </c>
      <c r="AI44" s="19">
        <f t="shared" si="12"/>
        <v>0</v>
      </c>
      <c r="AJ44" s="19">
        <f t="shared" si="12"/>
        <v>0</v>
      </c>
      <c r="AK44" s="19">
        <f t="shared" si="12"/>
        <v>0</v>
      </c>
      <c r="AL44" s="19">
        <f t="shared" si="12"/>
        <v>0</v>
      </c>
      <c r="AM44" s="19">
        <f t="shared" si="12"/>
        <v>0</v>
      </c>
      <c r="AN44" s="19">
        <f t="shared" si="12"/>
        <v>0</v>
      </c>
      <c r="AO44" s="19">
        <f t="shared" si="12"/>
        <v>0</v>
      </c>
      <c r="AP44" s="19">
        <f t="shared" si="12"/>
        <v>0</v>
      </c>
      <c r="AQ44" s="19">
        <f t="shared" si="12"/>
        <v>0</v>
      </c>
      <c r="AR44" s="19">
        <f t="shared" si="12"/>
        <v>0</v>
      </c>
      <c r="AS44" s="19">
        <f t="shared" si="12"/>
        <v>0</v>
      </c>
      <c r="AT44" s="19">
        <f t="shared" si="12"/>
        <v>0</v>
      </c>
      <c r="AU44" s="19">
        <f t="shared" si="12"/>
        <v>0</v>
      </c>
      <c r="AV44" s="19">
        <f t="shared" si="12"/>
        <v>0</v>
      </c>
      <c r="AW44" s="19">
        <f t="shared" si="12"/>
        <v>0</v>
      </c>
      <c r="AX44" s="19">
        <f t="shared" si="12"/>
        <v>0</v>
      </c>
      <c r="AY44" s="19">
        <f t="shared" si="12"/>
        <v>0</v>
      </c>
      <c r="AZ44" s="19">
        <f t="shared" si="12"/>
        <v>0</v>
      </c>
      <c r="BA44" s="19">
        <f t="shared" si="12"/>
        <v>0</v>
      </c>
      <c r="BB44" s="19">
        <f t="shared" si="12"/>
        <v>0</v>
      </c>
      <c r="BC44" s="19">
        <f t="shared" si="12"/>
        <v>0</v>
      </c>
      <c r="BD44" s="19">
        <f t="shared" si="12"/>
        <v>0</v>
      </c>
      <c r="BE44" s="19">
        <f t="shared" si="12"/>
        <v>0</v>
      </c>
      <c r="BF44" s="19">
        <f t="shared" si="12"/>
        <v>0</v>
      </c>
      <c r="BG44" s="19">
        <f t="shared" si="12"/>
        <v>0</v>
      </c>
    </row>
    <row r="45" spans="1:59" x14ac:dyDescent="0.25">
      <c r="A45" s="7" t="s">
        <v>100</v>
      </c>
      <c r="B45" s="23" t="s">
        <v>101</v>
      </c>
      <c r="C45" s="20">
        <v>7.7725902401416136E-2</v>
      </c>
      <c r="D45" s="20">
        <v>0.23394175372248324</v>
      </c>
      <c r="E45" s="8"/>
      <c r="F45" s="21"/>
      <c r="G45" s="24">
        <v>211</v>
      </c>
      <c r="H45" s="24">
        <v>34</v>
      </c>
      <c r="I45" s="24">
        <v>4</v>
      </c>
      <c r="J45" s="24">
        <v>4</v>
      </c>
      <c r="K45" s="25">
        <v>253</v>
      </c>
      <c r="L45" s="26">
        <v>324</v>
      </c>
      <c r="M45" s="26">
        <v>0</v>
      </c>
      <c r="N45" s="26">
        <v>0</v>
      </c>
      <c r="O45" s="26">
        <v>0</v>
      </c>
      <c r="P45" s="26">
        <v>324</v>
      </c>
      <c r="Q45" s="12">
        <f t="shared" si="1"/>
        <v>4647.1504516601563</v>
      </c>
      <c r="R45" s="12">
        <f t="shared" si="2"/>
        <v>4647.1504516601563</v>
      </c>
      <c r="S45" s="12">
        <f t="shared" si="3"/>
        <v>0</v>
      </c>
      <c r="T45" s="13">
        <v>2129.7813110351563</v>
      </c>
      <c r="U45" s="13">
        <v>2517.369140625</v>
      </c>
      <c r="V45" s="13">
        <v>4647.1504516601563</v>
      </c>
      <c r="W45" s="13">
        <v>0</v>
      </c>
      <c r="X45" s="13">
        <v>4647.1504516601563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</row>
    <row r="46" spans="1:59" x14ac:dyDescent="0.25">
      <c r="A46" s="7" t="s">
        <v>102</v>
      </c>
      <c r="B46" s="23" t="s">
        <v>103</v>
      </c>
      <c r="C46" s="20">
        <v>9.5757172413247563E-2</v>
      </c>
      <c r="D46" s="20">
        <v>0.26564735027509317</v>
      </c>
      <c r="E46" s="8"/>
      <c r="F46" s="21"/>
      <c r="G46" s="24">
        <v>117</v>
      </c>
      <c r="H46" s="24">
        <v>26</v>
      </c>
      <c r="I46" s="24">
        <v>1</v>
      </c>
      <c r="J46" s="24">
        <v>1</v>
      </c>
      <c r="K46" s="25">
        <v>145</v>
      </c>
      <c r="L46" s="26">
        <v>165</v>
      </c>
      <c r="M46" s="26">
        <v>0</v>
      </c>
      <c r="N46" s="26">
        <v>0</v>
      </c>
      <c r="O46" s="26">
        <v>0</v>
      </c>
      <c r="P46" s="26">
        <v>165</v>
      </c>
      <c r="Q46" s="12">
        <f t="shared" si="1"/>
        <v>0</v>
      </c>
      <c r="R46" s="12">
        <f t="shared" si="2"/>
        <v>0</v>
      </c>
      <c r="S46" s="12">
        <f t="shared" si="3"/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</row>
    <row r="47" spans="1:59" x14ac:dyDescent="0.25">
      <c r="A47" s="7" t="s">
        <v>104</v>
      </c>
      <c r="B47" s="23" t="s">
        <v>105</v>
      </c>
      <c r="C47" s="20">
        <v>9.5757172413247563E-2</v>
      </c>
      <c r="D47" s="20">
        <v>0.26564735027509317</v>
      </c>
      <c r="E47" s="8"/>
      <c r="F47" s="21"/>
      <c r="G47" s="24">
        <v>834</v>
      </c>
      <c r="H47" s="24">
        <v>59</v>
      </c>
      <c r="I47" s="24">
        <v>19</v>
      </c>
      <c r="J47" s="24">
        <v>12</v>
      </c>
      <c r="K47" s="25">
        <v>924</v>
      </c>
      <c r="L47" s="26">
        <v>3457</v>
      </c>
      <c r="M47" s="26">
        <v>0</v>
      </c>
      <c r="N47" s="26">
        <v>0</v>
      </c>
      <c r="O47" s="26">
        <v>0</v>
      </c>
      <c r="P47" s="26">
        <v>3457</v>
      </c>
      <c r="Q47" s="12">
        <f t="shared" si="1"/>
        <v>15300.791198730469</v>
      </c>
      <c r="R47" s="12">
        <f t="shared" si="2"/>
        <v>6675.4303588867188</v>
      </c>
      <c r="S47" s="12">
        <f t="shared" si="3"/>
        <v>8625.36083984375</v>
      </c>
      <c r="T47" s="13">
        <v>2178.3068237304688</v>
      </c>
      <c r="U47" s="13">
        <v>13122.484375</v>
      </c>
      <c r="V47" s="13">
        <v>15300.791198730469</v>
      </c>
      <c r="W47" s="13">
        <v>3094.4977416992188</v>
      </c>
      <c r="X47" s="13">
        <v>12206.29345703125</v>
      </c>
      <c r="Y47" s="13">
        <v>8625.36083984375</v>
      </c>
      <c r="Z47" s="13">
        <v>878.35455322265625</v>
      </c>
      <c r="AA47" s="13">
        <v>7747.0062866210938</v>
      </c>
      <c r="AB47" s="13">
        <v>3094.4977416992188</v>
      </c>
      <c r="AC47" s="13">
        <v>5530.8630981445313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</row>
    <row r="48" spans="1:59" x14ac:dyDescent="0.25">
      <c r="A48" s="7" t="s">
        <v>106</v>
      </c>
      <c r="B48" s="23" t="s">
        <v>107</v>
      </c>
      <c r="C48" s="20">
        <v>9.5757172413247563E-2</v>
      </c>
      <c r="D48" s="20">
        <v>0.26564735027509317</v>
      </c>
      <c r="E48" s="8"/>
      <c r="F48" s="21"/>
      <c r="G48" s="24">
        <v>412</v>
      </c>
      <c r="H48" s="24">
        <v>33</v>
      </c>
      <c r="I48" s="24">
        <v>3</v>
      </c>
      <c r="J48" s="24"/>
      <c r="K48" s="25">
        <v>448</v>
      </c>
      <c r="L48" s="26">
        <v>534</v>
      </c>
      <c r="M48" s="26">
        <v>0</v>
      </c>
      <c r="N48" s="26">
        <v>0</v>
      </c>
      <c r="O48" s="26">
        <v>0</v>
      </c>
      <c r="P48" s="26">
        <v>534</v>
      </c>
      <c r="Q48" s="12">
        <f t="shared" si="1"/>
        <v>1108.41748046875</v>
      </c>
      <c r="R48" s="12">
        <f t="shared" si="2"/>
        <v>0</v>
      </c>
      <c r="S48" s="12">
        <f t="shared" si="3"/>
        <v>1108.41748046875</v>
      </c>
      <c r="T48" s="13">
        <v>0</v>
      </c>
      <c r="U48" s="13">
        <v>1108.41748046875</v>
      </c>
      <c r="V48" s="13">
        <v>1108.41748046875</v>
      </c>
      <c r="W48" s="13">
        <v>0</v>
      </c>
      <c r="X48" s="13">
        <v>1108.41748046875</v>
      </c>
      <c r="Y48" s="13">
        <v>1108.41748046875</v>
      </c>
      <c r="Z48" s="13">
        <v>0</v>
      </c>
      <c r="AA48" s="13">
        <v>1108.41748046875</v>
      </c>
      <c r="AB48" s="13">
        <v>0</v>
      </c>
      <c r="AC48" s="13">
        <v>1108.41748046875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</row>
    <row r="49" spans="1:59" x14ac:dyDescent="0.25">
      <c r="A49" s="14" t="s">
        <v>108</v>
      </c>
      <c r="B49" s="8"/>
      <c r="C49" s="15">
        <v>0.13893395762947433</v>
      </c>
      <c r="D49" s="15">
        <v>0.10504886314741051</v>
      </c>
      <c r="E49" s="16">
        <v>0.91</v>
      </c>
      <c r="F49" s="17">
        <v>0.18559920999999999</v>
      </c>
      <c r="G49" s="22">
        <f t="shared" ref="G49:K49" si="13">SUM(G50:G52)</f>
        <v>27301</v>
      </c>
      <c r="H49" s="22">
        <f t="shared" si="13"/>
        <v>4318</v>
      </c>
      <c r="I49" s="22">
        <f t="shared" si="13"/>
        <v>1358</v>
      </c>
      <c r="J49" s="22">
        <f t="shared" si="13"/>
        <v>417</v>
      </c>
      <c r="K49" s="22">
        <f t="shared" si="13"/>
        <v>33394</v>
      </c>
      <c r="L49" s="18">
        <v>0</v>
      </c>
      <c r="M49" s="18">
        <v>0</v>
      </c>
      <c r="N49" s="18">
        <v>48330</v>
      </c>
      <c r="O49" s="18">
        <v>0</v>
      </c>
      <c r="P49" s="18">
        <v>48330</v>
      </c>
      <c r="Q49" s="12">
        <f t="shared" si="1"/>
        <v>300507.55975341797</v>
      </c>
      <c r="R49" s="12">
        <f t="shared" si="2"/>
        <v>169850.53405761719</v>
      </c>
      <c r="S49" s="12">
        <f t="shared" si="3"/>
        <v>130657.02569580078</v>
      </c>
      <c r="T49" s="19">
        <f t="shared" ref="T49:BG49" si="14">SUM(T50:T52)</f>
        <v>0</v>
      </c>
      <c r="U49" s="19">
        <f t="shared" si="14"/>
        <v>0</v>
      </c>
      <c r="V49" s="19">
        <f t="shared" si="14"/>
        <v>0</v>
      </c>
      <c r="W49" s="19">
        <f t="shared" si="14"/>
        <v>0</v>
      </c>
      <c r="X49" s="19">
        <f t="shared" si="14"/>
        <v>0</v>
      </c>
      <c r="Y49" s="19">
        <f t="shared" si="14"/>
        <v>0</v>
      </c>
      <c r="Z49" s="19">
        <f t="shared" si="14"/>
        <v>0</v>
      </c>
      <c r="AA49" s="19">
        <f t="shared" si="14"/>
        <v>0</v>
      </c>
      <c r="AB49" s="19">
        <f t="shared" si="14"/>
        <v>0</v>
      </c>
      <c r="AC49" s="19">
        <f t="shared" si="14"/>
        <v>0</v>
      </c>
      <c r="AD49" s="19">
        <f t="shared" si="14"/>
        <v>0</v>
      </c>
      <c r="AE49" s="19">
        <f t="shared" si="14"/>
        <v>0</v>
      </c>
      <c r="AF49" s="19">
        <f t="shared" si="14"/>
        <v>0</v>
      </c>
      <c r="AG49" s="19">
        <f t="shared" si="14"/>
        <v>0</v>
      </c>
      <c r="AH49" s="19">
        <f t="shared" si="14"/>
        <v>0</v>
      </c>
      <c r="AI49" s="19">
        <f t="shared" si="14"/>
        <v>0</v>
      </c>
      <c r="AJ49" s="19">
        <f t="shared" si="14"/>
        <v>0</v>
      </c>
      <c r="AK49" s="19">
        <f t="shared" si="14"/>
        <v>0</v>
      </c>
      <c r="AL49" s="19">
        <f t="shared" si="14"/>
        <v>0</v>
      </c>
      <c r="AM49" s="19">
        <f t="shared" si="14"/>
        <v>0</v>
      </c>
      <c r="AN49" s="19">
        <f t="shared" si="14"/>
        <v>32504.596374511719</v>
      </c>
      <c r="AO49" s="19">
        <f t="shared" si="14"/>
        <v>268002.96337890625</v>
      </c>
      <c r="AP49" s="19">
        <f t="shared" si="14"/>
        <v>300507.55975341797</v>
      </c>
      <c r="AQ49" s="19">
        <f t="shared" si="14"/>
        <v>26634.551330566406</v>
      </c>
      <c r="AR49" s="19">
        <f t="shared" si="14"/>
        <v>273873.00842285156</v>
      </c>
      <c r="AS49" s="19">
        <f t="shared" si="14"/>
        <v>130657.02569580078</v>
      </c>
      <c r="AT49" s="19">
        <f t="shared" si="14"/>
        <v>9131.9425048828125</v>
      </c>
      <c r="AU49" s="19">
        <f t="shared" si="14"/>
        <v>121525.08319091797</v>
      </c>
      <c r="AV49" s="19">
        <f t="shared" si="14"/>
        <v>3284.3715209960938</v>
      </c>
      <c r="AW49" s="19">
        <f t="shared" si="14"/>
        <v>127372.65417480469</v>
      </c>
      <c r="AX49" s="19">
        <f t="shared" si="14"/>
        <v>0</v>
      </c>
      <c r="AY49" s="19">
        <f t="shared" si="14"/>
        <v>0</v>
      </c>
      <c r="AZ49" s="19">
        <f t="shared" si="14"/>
        <v>0</v>
      </c>
      <c r="BA49" s="19">
        <f t="shared" si="14"/>
        <v>0</v>
      </c>
      <c r="BB49" s="19">
        <f t="shared" si="14"/>
        <v>0</v>
      </c>
      <c r="BC49" s="19">
        <f t="shared" si="14"/>
        <v>0</v>
      </c>
      <c r="BD49" s="19">
        <f t="shared" si="14"/>
        <v>0</v>
      </c>
      <c r="BE49" s="19">
        <f t="shared" si="14"/>
        <v>0</v>
      </c>
      <c r="BF49" s="19">
        <f t="shared" si="14"/>
        <v>0</v>
      </c>
      <c r="BG49" s="19">
        <f t="shared" si="14"/>
        <v>0</v>
      </c>
    </row>
    <row r="50" spans="1:59" x14ac:dyDescent="0.25">
      <c r="A50" s="7" t="s">
        <v>109</v>
      </c>
      <c r="B50" s="23" t="s">
        <v>110</v>
      </c>
      <c r="C50" s="20">
        <v>0.13893395762947433</v>
      </c>
      <c r="D50" s="20">
        <v>0.10504886314741051</v>
      </c>
      <c r="E50" s="8">
        <v>0.91</v>
      </c>
      <c r="F50" s="21">
        <v>0.18559920999999999</v>
      </c>
      <c r="G50" s="24">
        <v>8785</v>
      </c>
      <c r="H50" s="24">
        <v>1688</v>
      </c>
      <c r="I50" s="24">
        <v>754</v>
      </c>
      <c r="J50" s="24">
        <v>213</v>
      </c>
      <c r="K50" s="25">
        <v>11440</v>
      </c>
      <c r="L50" s="26">
        <v>0</v>
      </c>
      <c r="M50" s="26">
        <v>0</v>
      </c>
      <c r="N50" s="26">
        <v>14385</v>
      </c>
      <c r="O50" s="26">
        <v>0</v>
      </c>
      <c r="P50" s="26">
        <v>14385</v>
      </c>
      <c r="Q50" s="12">
        <f t="shared" si="1"/>
        <v>187231.76550292969</v>
      </c>
      <c r="R50" s="12">
        <f t="shared" si="2"/>
        <v>98166.896057128906</v>
      </c>
      <c r="S50" s="12">
        <f t="shared" si="3"/>
        <v>89064.869445800781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22025.372375488281</v>
      </c>
      <c r="AO50" s="13">
        <v>165206.39312744141</v>
      </c>
      <c r="AP50" s="13">
        <v>187231.76550292969</v>
      </c>
      <c r="AQ50" s="13">
        <v>14207.285278320313</v>
      </c>
      <c r="AR50" s="13">
        <v>173024.48022460938</v>
      </c>
      <c r="AS50" s="13">
        <v>89064.869445800781</v>
      </c>
      <c r="AT50" s="13">
        <v>6966.36376953125</v>
      </c>
      <c r="AU50" s="13">
        <v>82098.505676269531</v>
      </c>
      <c r="AV50" s="13">
        <v>3284.3715209960938</v>
      </c>
      <c r="AW50" s="13">
        <v>85780.497924804688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</row>
    <row r="51" spans="1:59" x14ac:dyDescent="0.25">
      <c r="A51" s="7" t="s">
        <v>111</v>
      </c>
      <c r="B51" s="23" t="s">
        <v>112</v>
      </c>
      <c r="C51" s="20">
        <v>0.31275518513681339</v>
      </c>
      <c r="D51" s="20">
        <v>0.11926118054479212</v>
      </c>
      <c r="E51" s="8">
        <v>0.91</v>
      </c>
      <c r="F51" s="21">
        <v>0.18559920999999999</v>
      </c>
      <c r="G51" s="24">
        <v>8258</v>
      </c>
      <c r="H51" s="24">
        <v>1612</v>
      </c>
      <c r="I51" s="24">
        <v>430</v>
      </c>
      <c r="J51" s="24">
        <v>178</v>
      </c>
      <c r="K51" s="25">
        <v>10478</v>
      </c>
      <c r="L51" s="26">
        <v>0</v>
      </c>
      <c r="M51" s="26">
        <v>0</v>
      </c>
      <c r="N51" s="26">
        <v>13748</v>
      </c>
      <c r="O51" s="26">
        <v>0</v>
      </c>
      <c r="P51" s="26">
        <v>13748</v>
      </c>
      <c r="Q51" s="12">
        <f t="shared" si="1"/>
        <v>30103.87646484375</v>
      </c>
      <c r="R51" s="12">
        <f t="shared" si="2"/>
        <v>28241.576232910156</v>
      </c>
      <c r="S51" s="12">
        <f t="shared" si="3"/>
        <v>1862.3002319335938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3039.821044921875</v>
      </c>
      <c r="AO51" s="13">
        <v>27064.055419921875</v>
      </c>
      <c r="AP51" s="13">
        <v>30103.87646484375</v>
      </c>
      <c r="AQ51" s="13">
        <v>7790.4452514648438</v>
      </c>
      <c r="AR51" s="13">
        <v>22313.431213378906</v>
      </c>
      <c r="AS51" s="13">
        <v>1862.3002319335938</v>
      </c>
      <c r="AT51" s="13">
        <v>0</v>
      </c>
      <c r="AU51" s="13">
        <v>1862.3002319335938</v>
      </c>
      <c r="AV51" s="13">
        <v>0</v>
      </c>
      <c r="AW51" s="13">
        <v>1862.3002319335938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</row>
    <row r="52" spans="1:59" x14ac:dyDescent="0.25">
      <c r="A52" s="7" t="s">
        <v>113</v>
      </c>
      <c r="B52" s="23" t="s">
        <v>114</v>
      </c>
      <c r="C52" s="20"/>
      <c r="D52" s="20"/>
      <c r="E52" s="8">
        <v>0.91</v>
      </c>
      <c r="F52" s="21">
        <v>0.18559920999999999</v>
      </c>
      <c r="G52" s="24">
        <v>10258</v>
      </c>
      <c r="H52" s="24">
        <v>1018</v>
      </c>
      <c r="I52" s="24">
        <v>174</v>
      </c>
      <c r="J52" s="24">
        <v>26</v>
      </c>
      <c r="K52" s="25">
        <v>11476</v>
      </c>
      <c r="L52" s="26">
        <v>0</v>
      </c>
      <c r="M52" s="26">
        <v>0</v>
      </c>
      <c r="N52" s="26">
        <v>20197</v>
      </c>
      <c r="O52" s="26">
        <v>0</v>
      </c>
      <c r="P52" s="26">
        <v>20197</v>
      </c>
      <c r="Q52" s="12">
        <f t="shared" si="1"/>
        <v>83171.917785644531</v>
      </c>
      <c r="R52" s="12">
        <f t="shared" si="2"/>
        <v>43442.061767578125</v>
      </c>
      <c r="S52" s="12">
        <f t="shared" si="3"/>
        <v>39729.856018066406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7439.4029541015625</v>
      </c>
      <c r="AO52" s="13">
        <v>75732.514831542969</v>
      </c>
      <c r="AP52" s="13">
        <v>83171.917785644531</v>
      </c>
      <c r="AQ52" s="13">
        <v>4636.82080078125</v>
      </c>
      <c r="AR52" s="13">
        <v>78535.096984863281</v>
      </c>
      <c r="AS52" s="13">
        <v>39729.856018066406</v>
      </c>
      <c r="AT52" s="13">
        <v>2165.5787353515625</v>
      </c>
      <c r="AU52" s="13">
        <v>37564.277282714844</v>
      </c>
      <c r="AV52" s="13">
        <v>0</v>
      </c>
      <c r="AW52" s="13">
        <v>39729.856018066406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</row>
    <row r="53" spans="1:59" x14ac:dyDescent="0.25">
      <c r="A53" s="14" t="s">
        <v>115</v>
      </c>
      <c r="B53" s="8"/>
      <c r="C53" s="15">
        <v>6.3876327679369849E-2</v>
      </c>
      <c r="D53" s="15">
        <v>0.1259328867312601</v>
      </c>
      <c r="E53" s="16">
        <v>0.52</v>
      </c>
      <c r="F53" s="17">
        <v>0.51755255</v>
      </c>
      <c r="G53" s="22">
        <f t="shared" ref="G53:K53" si="15">SUM(G54:G56)</f>
        <v>83010</v>
      </c>
      <c r="H53" s="22">
        <f t="shared" si="15"/>
        <v>10541</v>
      </c>
      <c r="I53" s="22">
        <f t="shared" si="15"/>
        <v>2174</v>
      </c>
      <c r="J53" s="22">
        <f t="shared" si="15"/>
        <v>664</v>
      </c>
      <c r="K53" s="22">
        <f t="shared" si="15"/>
        <v>96389</v>
      </c>
      <c r="L53" s="18">
        <v>99569</v>
      </c>
      <c r="M53" s="18">
        <v>0</v>
      </c>
      <c r="N53" s="18">
        <v>66815</v>
      </c>
      <c r="O53" s="18">
        <v>97834</v>
      </c>
      <c r="P53" s="18">
        <v>264218</v>
      </c>
      <c r="Q53" s="12">
        <f t="shared" si="1"/>
        <v>847915.53961181641</v>
      </c>
      <c r="R53" s="12">
        <f t="shared" si="2"/>
        <v>363093.71710205078</v>
      </c>
      <c r="S53" s="12">
        <f t="shared" si="3"/>
        <v>484821.82250976563</v>
      </c>
      <c r="T53" s="19">
        <f t="shared" ref="T53:BG53" si="16">SUM(T54:T56)</f>
        <v>42496.521789550781</v>
      </c>
      <c r="U53" s="19">
        <f t="shared" si="16"/>
        <v>291363.78778076172</v>
      </c>
      <c r="V53" s="19">
        <f t="shared" si="16"/>
        <v>335240.13232421875</v>
      </c>
      <c r="W53" s="19">
        <f t="shared" si="16"/>
        <v>182955.02282714844</v>
      </c>
      <c r="X53" s="19">
        <f t="shared" si="16"/>
        <v>152285.10949707031</v>
      </c>
      <c r="Y53" s="19">
        <f t="shared" si="16"/>
        <v>189113.57739257813</v>
      </c>
      <c r="Z53" s="19">
        <f t="shared" si="16"/>
        <v>21950.768371582031</v>
      </c>
      <c r="AA53" s="19">
        <f t="shared" si="16"/>
        <v>167162.80902099609</v>
      </c>
      <c r="AB53" s="19">
        <f t="shared" si="16"/>
        <v>106775.62573242188</v>
      </c>
      <c r="AC53" s="19">
        <f t="shared" si="16"/>
        <v>82337.95166015625</v>
      </c>
      <c r="AD53" s="19">
        <f t="shared" si="16"/>
        <v>0</v>
      </c>
      <c r="AE53" s="19">
        <f t="shared" si="16"/>
        <v>0</v>
      </c>
      <c r="AF53" s="19">
        <f t="shared" si="16"/>
        <v>0</v>
      </c>
      <c r="AG53" s="19">
        <f t="shared" si="16"/>
        <v>0</v>
      </c>
      <c r="AH53" s="19">
        <f t="shared" si="16"/>
        <v>0</v>
      </c>
      <c r="AI53" s="19">
        <f t="shared" si="16"/>
        <v>0</v>
      </c>
      <c r="AJ53" s="19">
        <f t="shared" si="16"/>
        <v>0</v>
      </c>
      <c r="AK53" s="19">
        <f t="shared" si="16"/>
        <v>0</v>
      </c>
      <c r="AL53" s="19">
        <f t="shared" si="16"/>
        <v>0</v>
      </c>
      <c r="AM53" s="19">
        <f t="shared" si="16"/>
        <v>0</v>
      </c>
      <c r="AN53" s="19">
        <f t="shared" si="16"/>
        <v>23947.147216796875</v>
      </c>
      <c r="AO53" s="19">
        <f t="shared" si="16"/>
        <v>154412.13385009766</v>
      </c>
      <c r="AP53" s="19">
        <f t="shared" si="16"/>
        <v>178359.28106689453</v>
      </c>
      <c r="AQ53" s="19">
        <f t="shared" si="16"/>
        <v>33573.339965820313</v>
      </c>
      <c r="AR53" s="19">
        <f t="shared" si="16"/>
        <v>144785.94110107422</v>
      </c>
      <c r="AS53" s="19">
        <f t="shared" si="16"/>
        <v>94293.130004882813</v>
      </c>
      <c r="AT53" s="19">
        <f t="shared" si="16"/>
        <v>13217.610961914063</v>
      </c>
      <c r="AU53" s="19">
        <f t="shared" si="16"/>
        <v>81075.51904296875</v>
      </c>
      <c r="AV53" s="19">
        <f t="shared" si="16"/>
        <v>13646.772033691406</v>
      </c>
      <c r="AW53" s="19">
        <f t="shared" si="16"/>
        <v>80646.357971191406</v>
      </c>
      <c r="AX53" s="19">
        <f t="shared" si="16"/>
        <v>45681.214904785156</v>
      </c>
      <c r="AY53" s="19">
        <f t="shared" si="16"/>
        <v>288634.91131591797</v>
      </c>
      <c r="AZ53" s="19">
        <f t="shared" si="16"/>
        <v>334316.12622070313</v>
      </c>
      <c r="BA53" s="19">
        <f t="shared" si="16"/>
        <v>150673.16333007813</v>
      </c>
      <c r="BB53" s="19">
        <f t="shared" si="16"/>
        <v>183642.962890625</v>
      </c>
      <c r="BC53" s="19">
        <f t="shared" si="16"/>
        <v>201415.11511230469</v>
      </c>
      <c r="BD53" s="19">
        <f t="shared" si="16"/>
        <v>26287.816955566406</v>
      </c>
      <c r="BE53" s="19">
        <f t="shared" si="16"/>
        <v>175127.29815673828</v>
      </c>
      <c r="BF53" s="19">
        <f t="shared" si="16"/>
        <v>93563.690307617188</v>
      </c>
      <c r="BG53" s="19">
        <f t="shared" si="16"/>
        <v>107851.4248046875</v>
      </c>
    </row>
    <row r="54" spans="1:59" x14ac:dyDescent="0.25">
      <c r="A54" s="7" t="s">
        <v>116</v>
      </c>
      <c r="B54" s="23" t="s">
        <v>117</v>
      </c>
      <c r="C54" s="20">
        <v>6.3876327679369849E-2</v>
      </c>
      <c r="D54" s="20">
        <v>0.1259328867312601</v>
      </c>
      <c r="E54" s="8"/>
      <c r="F54" s="21"/>
      <c r="G54" s="24">
        <v>9588</v>
      </c>
      <c r="H54" s="24">
        <v>1212</v>
      </c>
      <c r="I54" s="24">
        <v>240</v>
      </c>
      <c r="J54" s="24">
        <v>95</v>
      </c>
      <c r="K54" s="25">
        <v>11135</v>
      </c>
      <c r="L54" s="26">
        <v>0</v>
      </c>
      <c r="M54" s="26">
        <v>0</v>
      </c>
      <c r="N54" s="26">
        <v>29692</v>
      </c>
      <c r="O54" s="26">
        <v>0</v>
      </c>
      <c r="P54" s="26">
        <v>29692</v>
      </c>
      <c r="Q54" s="12">
        <f t="shared" si="1"/>
        <v>130354.93572998047</v>
      </c>
      <c r="R54" s="12">
        <f t="shared" si="2"/>
        <v>55278.518371582031</v>
      </c>
      <c r="S54" s="12">
        <f t="shared" si="3"/>
        <v>75076.417358398438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16014.6064453125</v>
      </c>
      <c r="AO54" s="13">
        <v>114340.32928466797</v>
      </c>
      <c r="AP54" s="13">
        <v>130354.93572998047</v>
      </c>
      <c r="AQ54" s="13">
        <v>19264.594055175781</v>
      </c>
      <c r="AR54" s="13">
        <v>111090.34167480469</v>
      </c>
      <c r="AS54" s="13">
        <v>75076.417358398438</v>
      </c>
      <c r="AT54" s="13">
        <v>9170.5963134765625</v>
      </c>
      <c r="AU54" s="13">
        <v>65905.821044921875</v>
      </c>
      <c r="AV54" s="13">
        <v>6455.5491943359375</v>
      </c>
      <c r="AW54" s="13">
        <v>68620.8681640625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</row>
    <row r="55" spans="1:59" x14ac:dyDescent="0.25">
      <c r="A55" s="7" t="s">
        <v>118</v>
      </c>
      <c r="B55" s="23" t="s">
        <v>119</v>
      </c>
      <c r="C55" s="20">
        <v>6.3876327679369849E-2</v>
      </c>
      <c r="D55" s="20">
        <v>0.1259328867312601</v>
      </c>
      <c r="E55" s="8">
        <v>0.52</v>
      </c>
      <c r="F55" s="21">
        <v>0.51755255</v>
      </c>
      <c r="G55" s="24">
        <v>39837</v>
      </c>
      <c r="H55" s="24">
        <v>5858</v>
      </c>
      <c r="I55" s="24">
        <v>1400</v>
      </c>
      <c r="J55" s="24">
        <v>470</v>
      </c>
      <c r="K55" s="25">
        <v>47565</v>
      </c>
      <c r="L55" s="26">
        <v>19726</v>
      </c>
      <c r="M55" s="26">
        <v>0</v>
      </c>
      <c r="N55" s="26">
        <v>37123</v>
      </c>
      <c r="O55" s="26">
        <v>0</v>
      </c>
      <c r="P55" s="26">
        <v>56849</v>
      </c>
      <c r="Q55" s="12">
        <f t="shared" si="1"/>
        <v>83149.935729980469</v>
      </c>
      <c r="R55" s="12">
        <f t="shared" si="2"/>
        <v>54507.375671386719</v>
      </c>
      <c r="S55" s="12">
        <f t="shared" si="3"/>
        <v>28642.56005859375</v>
      </c>
      <c r="T55" s="13">
        <v>2900.519775390625</v>
      </c>
      <c r="U55" s="13">
        <v>32245.070617675781</v>
      </c>
      <c r="V55" s="13">
        <v>35145.590393066406</v>
      </c>
      <c r="W55" s="13">
        <v>17618.129211425781</v>
      </c>
      <c r="X55" s="13">
        <v>17527.461181640625</v>
      </c>
      <c r="Y55" s="13">
        <v>9425.847412109375</v>
      </c>
      <c r="Z55" s="13">
        <v>0</v>
      </c>
      <c r="AA55" s="13">
        <v>9425.847412109375</v>
      </c>
      <c r="AB55" s="13">
        <v>1275.5859375</v>
      </c>
      <c r="AC55" s="13">
        <v>8150.261474609375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7932.540771484375</v>
      </c>
      <c r="AO55" s="13">
        <v>40071.804565429688</v>
      </c>
      <c r="AP55" s="13">
        <v>48004.345336914063</v>
      </c>
      <c r="AQ55" s="13">
        <v>14308.745910644531</v>
      </c>
      <c r="AR55" s="13">
        <v>33695.599426269531</v>
      </c>
      <c r="AS55" s="13">
        <v>19216.712646484375</v>
      </c>
      <c r="AT55" s="13">
        <v>4047.0146484375</v>
      </c>
      <c r="AU55" s="13">
        <v>15169.697998046875</v>
      </c>
      <c r="AV55" s="13">
        <v>7191.2228393554688</v>
      </c>
      <c r="AW55" s="13">
        <v>12025.489807128906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</row>
    <row r="56" spans="1:59" x14ac:dyDescent="0.25">
      <c r="A56" s="7" t="s">
        <v>120</v>
      </c>
      <c r="B56" s="23" t="s">
        <v>121</v>
      </c>
      <c r="C56" s="20">
        <v>6.3876327679369849E-2</v>
      </c>
      <c r="D56" s="20">
        <v>0.1259328867312601</v>
      </c>
      <c r="E56" s="8">
        <v>0</v>
      </c>
      <c r="F56" s="21">
        <v>0.14343523999999999</v>
      </c>
      <c r="G56" s="24">
        <v>33585</v>
      </c>
      <c r="H56" s="24">
        <v>3471</v>
      </c>
      <c r="I56" s="24">
        <v>534</v>
      </c>
      <c r="J56" s="24">
        <v>99</v>
      </c>
      <c r="K56" s="25">
        <v>37689</v>
      </c>
      <c r="L56" s="26">
        <v>79843</v>
      </c>
      <c r="M56" s="26">
        <v>0</v>
      </c>
      <c r="N56" s="26">
        <v>0</v>
      </c>
      <c r="O56" s="26">
        <v>97834</v>
      </c>
      <c r="P56" s="26">
        <v>177677</v>
      </c>
      <c r="Q56" s="12">
        <f t="shared" si="1"/>
        <v>634410.66815185547</v>
      </c>
      <c r="R56" s="12">
        <f t="shared" si="2"/>
        <v>253307.82305908203</v>
      </c>
      <c r="S56" s="12">
        <f t="shared" si="3"/>
        <v>381102.84509277344</v>
      </c>
      <c r="T56" s="13">
        <v>39596.002014160156</v>
      </c>
      <c r="U56" s="13">
        <v>259118.71716308594</v>
      </c>
      <c r="V56" s="13">
        <v>300094.54193115234</v>
      </c>
      <c r="W56" s="13">
        <v>165336.89361572266</v>
      </c>
      <c r="X56" s="13">
        <v>134757.64831542969</v>
      </c>
      <c r="Y56" s="13">
        <v>179687.72998046875</v>
      </c>
      <c r="Z56" s="13">
        <v>21950.768371582031</v>
      </c>
      <c r="AA56" s="13">
        <v>157736.96160888672</v>
      </c>
      <c r="AB56" s="13">
        <v>105500.03979492188</v>
      </c>
      <c r="AC56" s="13">
        <v>74187.690185546875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45681.214904785156</v>
      </c>
      <c r="AY56" s="13">
        <v>288634.91131591797</v>
      </c>
      <c r="AZ56" s="13">
        <v>334316.12622070313</v>
      </c>
      <c r="BA56" s="13">
        <v>150673.16333007813</v>
      </c>
      <c r="BB56" s="13">
        <v>183642.962890625</v>
      </c>
      <c r="BC56" s="13">
        <v>201415.11511230469</v>
      </c>
      <c r="BD56" s="13">
        <v>26287.816955566406</v>
      </c>
      <c r="BE56" s="13">
        <v>175127.29815673828</v>
      </c>
      <c r="BF56" s="13">
        <v>93563.690307617188</v>
      </c>
      <c r="BG56" s="13">
        <v>107851.4248046875</v>
      </c>
    </row>
    <row r="57" spans="1:59" x14ac:dyDescent="0.25">
      <c r="A57" s="14" t="s">
        <v>122</v>
      </c>
      <c r="B57" s="8"/>
      <c r="C57" s="15">
        <v>7.2478463902498555E-2</v>
      </c>
      <c r="D57" s="15">
        <v>0.19753176043749376</v>
      </c>
      <c r="E57" s="16">
        <v>0.68</v>
      </c>
      <c r="F57" s="17">
        <v>0.18614480999999999</v>
      </c>
      <c r="G57" s="22">
        <f t="shared" ref="G57:K57" si="17">SUM(G58:G62)</f>
        <v>11790</v>
      </c>
      <c r="H57" s="22">
        <f t="shared" si="17"/>
        <v>1800</v>
      </c>
      <c r="I57" s="22">
        <f t="shared" si="17"/>
        <v>412</v>
      </c>
      <c r="J57" s="22">
        <f t="shared" si="17"/>
        <v>133</v>
      </c>
      <c r="K57" s="22">
        <f t="shared" si="17"/>
        <v>14135</v>
      </c>
      <c r="L57" s="18">
        <v>19965</v>
      </c>
      <c r="M57" s="18">
        <v>0</v>
      </c>
      <c r="N57" s="18">
        <v>0</v>
      </c>
      <c r="O57" s="18">
        <v>4480</v>
      </c>
      <c r="P57" s="18">
        <v>24445</v>
      </c>
      <c r="Q57" s="12">
        <f t="shared" si="1"/>
        <v>314785.33587646484</v>
      </c>
      <c r="R57" s="12">
        <f t="shared" si="2"/>
        <v>205281.69995117188</v>
      </c>
      <c r="S57" s="12">
        <f t="shared" si="3"/>
        <v>109503.63592529297</v>
      </c>
      <c r="T57" s="19">
        <f t="shared" ref="T57:BG57" si="18">SUM(T58:T62)</f>
        <v>24719.344116210938</v>
      </c>
      <c r="U57" s="19">
        <f t="shared" si="18"/>
        <v>118459.54254150391</v>
      </c>
      <c r="V57" s="19">
        <f t="shared" si="18"/>
        <v>143178.88665771484</v>
      </c>
      <c r="W57" s="19">
        <f t="shared" si="18"/>
        <v>21895.886657714844</v>
      </c>
      <c r="X57" s="19">
        <f t="shared" si="18"/>
        <v>121283</v>
      </c>
      <c r="Y57" s="19">
        <f t="shared" si="18"/>
        <v>50437.976013183594</v>
      </c>
      <c r="Z57" s="19">
        <f t="shared" si="18"/>
        <v>11650.9150390625</v>
      </c>
      <c r="AA57" s="19">
        <f t="shared" si="18"/>
        <v>38787.060974121094</v>
      </c>
      <c r="AB57" s="19">
        <f t="shared" si="18"/>
        <v>2019.8924560546875</v>
      </c>
      <c r="AC57" s="19">
        <f t="shared" si="18"/>
        <v>48418.083557128906</v>
      </c>
      <c r="AD57" s="19">
        <f t="shared" si="18"/>
        <v>0</v>
      </c>
      <c r="AE57" s="19">
        <f t="shared" si="18"/>
        <v>0</v>
      </c>
      <c r="AF57" s="19">
        <f t="shared" si="18"/>
        <v>0</v>
      </c>
      <c r="AG57" s="19">
        <f t="shared" si="18"/>
        <v>0</v>
      </c>
      <c r="AH57" s="19">
        <f t="shared" si="18"/>
        <v>0</v>
      </c>
      <c r="AI57" s="19">
        <f t="shared" si="18"/>
        <v>0</v>
      </c>
      <c r="AJ57" s="19">
        <f t="shared" si="18"/>
        <v>0</v>
      </c>
      <c r="AK57" s="19">
        <f t="shared" si="18"/>
        <v>0</v>
      </c>
      <c r="AL57" s="19">
        <f t="shared" si="18"/>
        <v>0</v>
      </c>
      <c r="AM57" s="19">
        <f t="shared" si="18"/>
        <v>0</v>
      </c>
      <c r="AN57" s="19">
        <f t="shared" si="18"/>
        <v>0</v>
      </c>
      <c r="AO57" s="19">
        <f t="shared" si="18"/>
        <v>0</v>
      </c>
      <c r="AP57" s="19">
        <f t="shared" si="18"/>
        <v>0</v>
      </c>
      <c r="AQ57" s="19">
        <f t="shared" si="18"/>
        <v>0</v>
      </c>
      <c r="AR57" s="19">
        <f t="shared" si="18"/>
        <v>0</v>
      </c>
      <c r="AS57" s="19">
        <f t="shared" si="18"/>
        <v>0</v>
      </c>
      <c r="AT57" s="19">
        <f t="shared" si="18"/>
        <v>0</v>
      </c>
      <c r="AU57" s="19">
        <f t="shared" si="18"/>
        <v>0</v>
      </c>
      <c r="AV57" s="19">
        <f t="shared" si="18"/>
        <v>0</v>
      </c>
      <c r="AW57" s="19">
        <f t="shared" si="18"/>
        <v>0</v>
      </c>
      <c r="AX57" s="19">
        <f t="shared" si="18"/>
        <v>14430.692443847656</v>
      </c>
      <c r="AY57" s="19">
        <f t="shared" si="18"/>
        <v>157175.75677490234</v>
      </c>
      <c r="AZ57" s="19">
        <f t="shared" si="18"/>
        <v>171606.44921875</v>
      </c>
      <c r="BA57" s="19">
        <f t="shared" si="18"/>
        <v>12676.384887695313</v>
      </c>
      <c r="BB57" s="19">
        <f t="shared" si="18"/>
        <v>158930.06433105469</v>
      </c>
      <c r="BC57" s="19">
        <f t="shared" si="18"/>
        <v>59065.659912109375</v>
      </c>
      <c r="BD57" s="19">
        <f t="shared" si="18"/>
        <v>7880.0942993164063</v>
      </c>
      <c r="BE57" s="19">
        <f t="shared" si="18"/>
        <v>51185.565612792969</v>
      </c>
      <c r="BF57" s="19">
        <f t="shared" si="18"/>
        <v>2784.5518188476563</v>
      </c>
      <c r="BG57" s="19">
        <f t="shared" si="18"/>
        <v>56281.108093261719</v>
      </c>
    </row>
    <row r="58" spans="1:59" x14ac:dyDescent="0.25">
      <c r="A58" s="7" t="s">
        <v>123</v>
      </c>
      <c r="B58" s="23" t="s">
        <v>124</v>
      </c>
      <c r="C58" s="20">
        <v>7.2478463902498555E-2</v>
      </c>
      <c r="D58" s="20">
        <v>0.19753176043749376</v>
      </c>
      <c r="E58" s="8">
        <v>0.68</v>
      </c>
      <c r="F58" s="21">
        <v>0.18614480999999999</v>
      </c>
      <c r="G58" s="24">
        <v>7771</v>
      </c>
      <c r="H58" s="24">
        <v>1087</v>
      </c>
      <c r="I58" s="24">
        <v>214</v>
      </c>
      <c r="J58" s="24">
        <v>55</v>
      </c>
      <c r="K58" s="25">
        <v>9127</v>
      </c>
      <c r="L58" s="26">
        <v>11558</v>
      </c>
      <c r="M58" s="26">
        <v>0</v>
      </c>
      <c r="N58" s="26">
        <v>0</v>
      </c>
      <c r="O58" s="26">
        <v>4194</v>
      </c>
      <c r="P58" s="26">
        <v>15752</v>
      </c>
      <c r="Q58" s="12">
        <f t="shared" si="1"/>
        <v>227363.35717773438</v>
      </c>
      <c r="R58" s="12">
        <f t="shared" si="2"/>
        <v>153614.28186035156</v>
      </c>
      <c r="S58" s="12">
        <f t="shared" si="3"/>
        <v>73749.075317382813</v>
      </c>
      <c r="T58" s="13">
        <v>6968.6893310546875</v>
      </c>
      <c r="U58" s="13">
        <v>58876.936584472656</v>
      </c>
      <c r="V58" s="13">
        <v>65845.625915527344</v>
      </c>
      <c r="W58" s="13">
        <v>8026.3438110351563</v>
      </c>
      <c r="X58" s="13">
        <v>57819.282104492188</v>
      </c>
      <c r="Y58" s="13">
        <v>14683.415405273438</v>
      </c>
      <c r="Z58" s="13">
        <v>2058.7072143554688</v>
      </c>
      <c r="AA58" s="13">
        <v>12624.708190917969</v>
      </c>
      <c r="AB58" s="13">
        <v>1107.3533935546875</v>
      </c>
      <c r="AC58" s="13">
        <v>13576.06201171875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12475.223815917969</v>
      </c>
      <c r="AY58" s="13">
        <v>149042.50744628906</v>
      </c>
      <c r="AZ58" s="13">
        <v>161517.73126220703</v>
      </c>
      <c r="BA58" s="13">
        <v>10047.490112304688</v>
      </c>
      <c r="BB58" s="13">
        <v>151470.24114990234</v>
      </c>
      <c r="BC58" s="13">
        <v>59065.659912109375</v>
      </c>
      <c r="BD58" s="13">
        <v>7880.0942993164063</v>
      </c>
      <c r="BE58" s="13">
        <v>51185.565612792969</v>
      </c>
      <c r="BF58" s="13">
        <v>2784.5518188476563</v>
      </c>
      <c r="BG58" s="13">
        <v>56281.108093261719</v>
      </c>
    </row>
    <row r="59" spans="1:59" x14ac:dyDescent="0.25">
      <c r="A59" s="7" t="s">
        <v>125</v>
      </c>
      <c r="B59" s="23" t="s">
        <v>126</v>
      </c>
      <c r="C59" s="20"/>
      <c r="D59" s="20"/>
      <c r="E59" s="8">
        <v>0.68</v>
      </c>
      <c r="F59" s="21">
        <v>0.18614480999999999</v>
      </c>
      <c r="G59" s="24">
        <v>128</v>
      </c>
      <c r="H59" s="24">
        <v>13</v>
      </c>
      <c r="I59" s="24">
        <v>7</v>
      </c>
      <c r="J59" s="24">
        <v>1</v>
      </c>
      <c r="K59" s="25">
        <v>149</v>
      </c>
      <c r="L59" s="26">
        <v>87</v>
      </c>
      <c r="M59" s="26">
        <v>0</v>
      </c>
      <c r="N59" s="26">
        <v>0</v>
      </c>
      <c r="O59" s="26">
        <v>71</v>
      </c>
      <c r="P59" s="26">
        <v>158</v>
      </c>
      <c r="Q59" s="12">
        <f t="shared" si="1"/>
        <v>0</v>
      </c>
      <c r="R59" s="12">
        <f t="shared" si="2"/>
        <v>0</v>
      </c>
      <c r="S59" s="12">
        <f t="shared" si="3"/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</row>
    <row r="60" spans="1:59" x14ac:dyDescent="0.25">
      <c r="A60" s="7" t="s">
        <v>127</v>
      </c>
      <c r="B60" s="23" t="s">
        <v>128</v>
      </c>
      <c r="C60" s="20">
        <v>0.11605828397344173</v>
      </c>
      <c r="D60" s="20">
        <v>0.13629595710667555</v>
      </c>
      <c r="E60" s="8">
        <v>0.68</v>
      </c>
      <c r="F60" s="21">
        <v>0.18614480999999999</v>
      </c>
      <c r="G60" s="24">
        <v>394</v>
      </c>
      <c r="H60" s="24">
        <v>77</v>
      </c>
      <c r="I60" s="24">
        <v>31</v>
      </c>
      <c r="J60" s="24">
        <v>27</v>
      </c>
      <c r="K60" s="25">
        <v>529</v>
      </c>
      <c r="L60" s="26">
        <v>341</v>
      </c>
      <c r="M60" s="26">
        <v>0</v>
      </c>
      <c r="N60" s="26">
        <v>0</v>
      </c>
      <c r="O60" s="26">
        <v>215</v>
      </c>
      <c r="P60" s="26">
        <v>556</v>
      </c>
      <c r="Q60" s="12">
        <f t="shared" si="1"/>
        <v>10672.756286621094</v>
      </c>
      <c r="R60" s="12">
        <f t="shared" si="2"/>
        <v>10672.756286621094</v>
      </c>
      <c r="S60" s="12">
        <f t="shared" si="3"/>
        <v>0</v>
      </c>
      <c r="T60" s="13">
        <v>0</v>
      </c>
      <c r="U60" s="13">
        <v>584.038330078125</v>
      </c>
      <c r="V60" s="13">
        <v>584.038330078125</v>
      </c>
      <c r="W60" s="13">
        <v>584.038330078125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1955.4686279296875</v>
      </c>
      <c r="AY60" s="13">
        <v>8133.2493286132813</v>
      </c>
      <c r="AZ60" s="13">
        <v>10088.717956542969</v>
      </c>
      <c r="BA60" s="13">
        <v>2628.894775390625</v>
      </c>
      <c r="BB60" s="13">
        <v>7459.8231811523438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</row>
    <row r="61" spans="1:59" x14ac:dyDescent="0.25">
      <c r="A61" s="7" t="s">
        <v>129</v>
      </c>
      <c r="B61" s="23" t="s">
        <v>130</v>
      </c>
      <c r="C61" s="20">
        <v>0.18523619703721383</v>
      </c>
      <c r="D61" s="20">
        <v>0.24084280503898961</v>
      </c>
      <c r="E61" s="8">
        <v>0.68</v>
      </c>
      <c r="F61" s="21">
        <v>0.18614480999999999</v>
      </c>
      <c r="G61" s="24">
        <v>2497</v>
      </c>
      <c r="H61" s="24">
        <v>524</v>
      </c>
      <c r="I61" s="24">
        <v>148</v>
      </c>
      <c r="J61" s="24">
        <v>45</v>
      </c>
      <c r="K61" s="25">
        <v>3214</v>
      </c>
      <c r="L61" s="26">
        <v>5522</v>
      </c>
      <c r="M61" s="26">
        <v>0</v>
      </c>
      <c r="N61" s="26">
        <v>0</v>
      </c>
      <c r="O61" s="26">
        <v>0</v>
      </c>
      <c r="P61" s="26">
        <v>5522</v>
      </c>
      <c r="Q61" s="12">
        <f t="shared" si="1"/>
        <v>50339.41259765625</v>
      </c>
      <c r="R61" s="12">
        <f t="shared" si="2"/>
        <v>21868.825378417969</v>
      </c>
      <c r="S61" s="12">
        <f t="shared" si="3"/>
        <v>28470.587219238281</v>
      </c>
      <c r="T61" s="13">
        <v>11318.354431152344</v>
      </c>
      <c r="U61" s="13">
        <v>39021.058166503906</v>
      </c>
      <c r="V61" s="13">
        <v>50339.41259765625</v>
      </c>
      <c r="W61" s="13">
        <v>6452.0266723632813</v>
      </c>
      <c r="X61" s="13">
        <v>43887.385925292969</v>
      </c>
      <c r="Y61" s="13">
        <v>28470.587219238281</v>
      </c>
      <c r="Z61" s="13">
        <v>6202.6552124023438</v>
      </c>
      <c r="AA61" s="13">
        <v>22267.932006835938</v>
      </c>
      <c r="AB61" s="13">
        <v>0</v>
      </c>
      <c r="AC61" s="13">
        <v>28470.587219238281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</row>
    <row r="62" spans="1:59" x14ac:dyDescent="0.25">
      <c r="A62" s="7" t="s">
        <v>131</v>
      </c>
      <c r="B62" s="23" t="s">
        <v>132</v>
      </c>
      <c r="C62" s="20">
        <v>0.24188157225050333</v>
      </c>
      <c r="D62" s="20">
        <v>0.20796178398889426</v>
      </c>
      <c r="E62" s="8">
        <v>0.68</v>
      </c>
      <c r="F62" s="21">
        <v>0.18614480999999999</v>
      </c>
      <c r="G62" s="24">
        <v>1000</v>
      </c>
      <c r="H62" s="24">
        <v>99</v>
      </c>
      <c r="I62" s="24">
        <v>12</v>
      </c>
      <c r="J62" s="24">
        <v>5</v>
      </c>
      <c r="K62" s="25">
        <v>1116</v>
      </c>
      <c r="L62" s="26">
        <v>2457</v>
      </c>
      <c r="M62" s="26">
        <v>0</v>
      </c>
      <c r="N62" s="26">
        <v>0</v>
      </c>
      <c r="O62" s="26">
        <v>0</v>
      </c>
      <c r="P62" s="26">
        <v>2457</v>
      </c>
      <c r="Q62" s="12">
        <f t="shared" si="1"/>
        <v>26409.809814453125</v>
      </c>
      <c r="R62" s="12">
        <f t="shared" si="2"/>
        <v>19125.83642578125</v>
      </c>
      <c r="S62" s="12">
        <f t="shared" si="3"/>
        <v>7283.973388671875</v>
      </c>
      <c r="T62" s="13">
        <v>6432.3003540039063</v>
      </c>
      <c r="U62" s="13">
        <v>19977.509460449219</v>
      </c>
      <c r="V62" s="13">
        <v>26409.809814453125</v>
      </c>
      <c r="W62" s="13">
        <v>6833.4778442382813</v>
      </c>
      <c r="X62" s="13">
        <v>19576.331970214844</v>
      </c>
      <c r="Y62" s="13">
        <v>7283.973388671875</v>
      </c>
      <c r="Z62" s="13">
        <v>3389.5526123046875</v>
      </c>
      <c r="AA62" s="13">
        <v>3894.4207763671875</v>
      </c>
      <c r="AB62" s="13">
        <v>912.5390625</v>
      </c>
      <c r="AC62" s="13">
        <v>6371.434326171875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</row>
    <row r="63" spans="1:59" x14ac:dyDescent="0.25">
      <c r="A63" s="14" t="s">
        <v>133</v>
      </c>
      <c r="B63" s="8"/>
      <c r="C63" s="15">
        <v>0.14756452566008746</v>
      </c>
      <c r="D63" s="15">
        <v>0.20380808419294041</v>
      </c>
      <c r="E63" s="16">
        <v>0.18</v>
      </c>
      <c r="F63" s="17">
        <v>3.5365932000000003E-2</v>
      </c>
      <c r="G63" s="22">
        <f t="shared" ref="G63:K63" si="19">SUM(G64:G65)</f>
        <v>8228</v>
      </c>
      <c r="H63" s="22">
        <f t="shared" si="19"/>
        <v>640</v>
      </c>
      <c r="I63" s="22">
        <f t="shared" si="19"/>
        <v>109</v>
      </c>
      <c r="J63" s="22">
        <f t="shared" si="19"/>
        <v>27</v>
      </c>
      <c r="K63" s="22">
        <f t="shared" si="19"/>
        <v>9004</v>
      </c>
      <c r="L63" s="18">
        <v>0</v>
      </c>
      <c r="M63" s="18">
        <v>0</v>
      </c>
      <c r="N63" s="18">
        <v>0</v>
      </c>
      <c r="O63" s="18">
        <v>67891</v>
      </c>
      <c r="P63" s="18">
        <v>67891</v>
      </c>
      <c r="Q63" s="12">
        <f t="shared" si="1"/>
        <v>297442.78240966797</v>
      </c>
      <c r="R63" s="12">
        <f t="shared" si="2"/>
        <v>72323.7939453125</v>
      </c>
      <c r="S63" s="12">
        <f t="shared" si="3"/>
        <v>225118.98846435547</v>
      </c>
      <c r="T63" s="19">
        <f t="shared" ref="T63:BG63" si="20">SUM(T64:T65)</f>
        <v>0</v>
      </c>
      <c r="U63" s="19">
        <f t="shared" si="20"/>
        <v>0</v>
      </c>
      <c r="V63" s="19">
        <f t="shared" si="20"/>
        <v>0</v>
      </c>
      <c r="W63" s="19">
        <f t="shared" si="20"/>
        <v>0</v>
      </c>
      <c r="X63" s="19">
        <f t="shared" si="20"/>
        <v>0</v>
      </c>
      <c r="Y63" s="19">
        <f t="shared" si="20"/>
        <v>0</v>
      </c>
      <c r="Z63" s="19">
        <f t="shared" si="20"/>
        <v>0</v>
      </c>
      <c r="AA63" s="19">
        <f t="shared" si="20"/>
        <v>0</v>
      </c>
      <c r="AB63" s="19">
        <f t="shared" si="20"/>
        <v>0</v>
      </c>
      <c r="AC63" s="19">
        <f t="shared" si="20"/>
        <v>0</v>
      </c>
      <c r="AD63" s="19">
        <f t="shared" si="20"/>
        <v>0</v>
      </c>
      <c r="AE63" s="19">
        <f t="shared" si="20"/>
        <v>0</v>
      </c>
      <c r="AF63" s="19">
        <f t="shared" si="20"/>
        <v>0</v>
      </c>
      <c r="AG63" s="19">
        <f t="shared" si="20"/>
        <v>0</v>
      </c>
      <c r="AH63" s="19">
        <f t="shared" si="20"/>
        <v>0</v>
      </c>
      <c r="AI63" s="19">
        <f t="shared" si="20"/>
        <v>0</v>
      </c>
      <c r="AJ63" s="19">
        <f t="shared" si="20"/>
        <v>0</v>
      </c>
      <c r="AK63" s="19">
        <f t="shared" si="20"/>
        <v>0</v>
      </c>
      <c r="AL63" s="19">
        <f t="shared" si="20"/>
        <v>0</v>
      </c>
      <c r="AM63" s="19">
        <f t="shared" si="20"/>
        <v>0</v>
      </c>
      <c r="AN63" s="19">
        <f t="shared" si="20"/>
        <v>0</v>
      </c>
      <c r="AO63" s="19">
        <f t="shared" si="20"/>
        <v>0</v>
      </c>
      <c r="AP63" s="19">
        <f t="shared" si="20"/>
        <v>0</v>
      </c>
      <c r="AQ63" s="19">
        <f t="shared" si="20"/>
        <v>0</v>
      </c>
      <c r="AR63" s="19">
        <f t="shared" si="20"/>
        <v>0</v>
      </c>
      <c r="AS63" s="19">
        <f t="shared" si="20"/>
        <v>0</v>
      </c>
      <c r="AT63" s="19">
        <f t="shared" si="20"/>
        <v>0</v>
      </c>
      <c r="AU63" s="19">
        <f t="shared" si="20"/>
        <v>0</v>
      </c>
      <c r="AV63" s="19">
        <f t="shared" si="20"/>
        <v>0</v>
      </c>
      <c r="AW63" s="19">
        <f t="shared" si="20"/>
        <v>0</v>
      </c>
      <c r="AX63" s="19">
        <f t="shared" si="20"/>
        <v>65433.183227539063</v>
      </c>
      <c r="AY63" s="19">
        <f t="shared" si="20"/>
        <v>232009.59918212891</v>
      </c>
      <c r="AZ63" s="19">
        <f t="shared" si="20"/>
        <v>297442.78240966797</v>
      </c>
      <c r="BA63" s="19">
        <f t="shared" si="20"/>
        <v>182145.82489013672</v>
      </c>
      <c r="BB63" s="19">
        <f t="shared" si="20"/>
        <v>115296.95751953125</v>
      </c>
      <c r="BC63" s="19">
        <f t="shared" si="20"/>
        <v>225118.98846435547</v>
      </c>
      <c r="BD63" s="19">
        <f t="shared" si="20"/>
        <v>55474.668640136719</v>
      </c>
      <c r="BE63" s="19">
        <f t="shared" si="20"/>
        <v>169644.31982421875</v>
      </c>
      <c r="BF63" s="19">
        <f t="shared" si="20"/>
        <v>142784.49194335938</v>
      </c>
      <c r="BG63" s="19">
        <f t="shared" si="20"/>
        <v>82334.496520996094</v>
      </c>
    </row>
    <row r="64" spans="1:59" x14ac:dyDescent="0.25">
      <c r="A64" s="7" t="s">
        <v>134</v>
      </c>
      <c r="B64" s="23" t="s">
        <v>135</v>
      </c>
      <c r="C64" s="20"/>
      <c r="D64" s="20"/>
      <c r="E64" s="8"/>
      <c r="F64" s="21"/>
      <c r="G64" s="24">
        <v>1030</v>
      </c>
      <c r="H64" s="24">
        <v>226</v>
      </c>
      <c r="I64" s="24">
        <v>48</v>
      </c>
      <c r="J64" s="24">
        <v>9</v>
      </c>
      <c r="K64" s="25">
        <v>1313</v>
      </c>
      <c r="L64" s="26">
        <v>0</v>
      </c>
      <c r="M64" s="26">
        <v>0</v>
      </c>
      <c r="N64" s="26">
        <v>0</v>
      </c>
      <c r="O64" s="26">
        <v>2591</v>
      </c>
      <c r="P64" s="26">
        <v>2591</v>
      </c>
      <c r="Q64" s="12">
        <f t="shared" si="1"/>
        <v>7124.2034301757813</v>
      </c>
      <c r="R64" s="12">
        <f t="shared" si="2"/>
        <v>5004.1075439453125</v>
      </c>
      <c r="S64" s="12">
        <f t="shared" si="3"/>
        <v>2120.0958862304688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1952.22705078125</v>
      </c>
      <c r="AY64" s="13">
        <v>5171.9763793945313</v>
      </c>
      <c r="AZ64" s="13">
        <v>7124.2034301757813</v>
      </c>
      <c r="BA64" s="13">
        <v>4416.2847290039063</v>
      </c>
      <c r="BB64" s="13">
        <v>2707.918701171875</v>
      </c>
      <c r="BC64" s="13">
        <v>2120.0958862304688</v>
      </c>
      <c r="BD64" s="13">
        <v>1160.598388671875</v>
      </c>
      <c r="BE64" s="13">
        <v>959.49749755859375</v>
      </c>
      <c r="BF64" s="13">
        <v>959.49749755859375</v>
      </c>
      <c r="BG64" s="13">
        <v>1160.598388671875</v>
      </c>
    </row>
    <row r="65" spans="1:59" x14ac:dyDescent="0.25">
      <c r="A65" s="7" t="s">
        <v>136</v>
      </c>
      <c r="B65" s="23" t="s">
        <v>137</v>
      </c>
      <c r="C65" s="20"/>
      <c r="D65" s="20"/>
      <c r="E65" s="8"/>
      <c r="F65" s="21"/>
      <c r="G65" s="24">
        <v>7198</v>
      </c>
      <c r="H65" s="24">
        <v>414</v>
      </c>
      <c r="I65" s="24">
        <v>61</v>
      </c>
      <c r="J65" s="24">
        <v>18</v>
      </c>
      <c r="K65" s="25">
        <v>7691</v>
      </c>
      <c r="L65" s="26">
        <v>0</v>
      </c>
      <c r="M65" s="26">
        <v>0</v>
      </c>
      <c r="N65" s="26">
        <v>0</v>
      </c>
      <c r="O65" s="26">
        <v>65300</v>
      </c>
      <c r="P65" s="26">
        <v>65300</v>
      </c>
      <c r="Q65" s="12">
        <f t="shared" si="1"/>
        <v>290318.57897949219</v>
      </c>
      <c r="R65" s="12">
        <f t="shared" si="2"/>
        <v>67319.686401367188</v>
      </c>
      <c r="S65" s="12">
        <f t="shared" si="3"/>
        <v>222998.892578125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63480.956176757813</v>
      </c>
      <c r="AY65" s="13">
        <v>226837.62280273438</v>
      </c>
      <c r="AZ65" s="13">
        <v>290318.57897949219</v>
      </c>
      <c r="BA65" s="13">
        <v>177729.54016113281</v>
      </c>
      <c r="BB65" s="13">
        <v>112589.03881835938</v>
      </c>
      <c r="BC65" s="13">
        <v>222998.892578125</v>
      </c>
      <c r="BD65" s="13">
        <v>54314.070251464844</v>
      </c>
      <c r="BE65" s="13">
        <v>168684.82232666016</v>
      </c>
      <c r="BF65" s="13">
        <v>141824.99444580078</v>
      </c>
      <c r="BG65" s="13">
        <v>81173.898132324219</v>
      </c>
    </row>
    <row r="66" spans="1:59" x14ac:dyDescent="0.25">
      <c r="A66" s="14" t="s">
        <v>138</v>
      </c>
      <c r="B66" s="8"/>
      <c r="C66" s="15">
        <v>0.24188157225050333</v>
      </c>
      <c r="D66" s="15">
        <v>0.20796178398889426</v>
      </c>
      <c r="E66" s="16">
        <v>0.68</v>
      </c>
      <c r="F66" s="17">
        <v>0.71706247000000001</v>
      </c>
      <c r="G66" s="22">
        <f t="shared" ref="G66:K66" si="21">SUM(G67:G72)</f>
        <v>20395</v>
      </c>
      <c r="H66" s="22">
        <f t="shared" si="21"/>
        <v>1959</v>
      </c>
      <c r="I66" s="22">
        <f t="shared" si="21"/>
        <v>450</v>
      </c>
      <c r="J66" s="22">
        <f t="shared" si="21"/>
        <v>145</v>
      </c>
      <c r="K66" s="22">
        <f t="shared" si="21"/>
        <v>22949</v>
      </c>
      <c r="L66" s="18">
        <v>11822</v>
      </c>
      <c r="M66" s="18">
        <v>18321</v>
      </c>
      <c r="N66" s="18">
        <v>0</v>
      </c>
      <c r="O66" s="18">
        <v>2822</v>
      </c>
      <c r="P66" s="18">
        <v>32965</v>
      </c>
      <c r="Q66" s="12">
        <f t="shared" si="1"/>
        <v>98995.715698242188</v>
      </c>
      <c r="R66" s="12">
        <f t="shared" si="2"/>
        <v>83372.779357910156</v>
      </c>
      <c r="S66" s="12">
        <f t="shared" si="3"/>
        <v>15622.936340332031</v>
      </c>
      <c r="T66" s="19">
        <f t="shared" ref="T66:BG66" si="22">SUM(T67:T72)</f>
        <v>9705.3341064453125</v>
      </c>
      <c r="U66" s="19">
        <f t="shared" si="22"/>
        <v>41605.231140136719</v>
      </c>
      <c r="V66" s="19">
        <f t="shared" si="22"/>
        <v>51310.565246582031</v>
      </c>
      <c r="W66" s="19">
        <f t="shared" si="22"/>
        <v>13377.965515136719</v>
      </c>
      <c r="X66" s="19">
        <f t="shared" si="22"/>
        <v>37932.599731445313</v>
      </c>
      <c r="Y66" s="19">
        <f t="shared" si="22"/>
        <v>8982.3656616210938</v>
      </c>
      <c r="Z66" s="19">
        <f t="shared" si="22"/>
        <v>545.8162841796875</v>
      </c>
      <c r="AA66" s="19">
        <f t="shared" si="22"/>
        <v>8436.5493774414063</v>
      </c>
      <c r="AB66" s="19">
        <f t="shared" si="22"/>
        <v>3648.3917236328125</v>
      </c>
      <c r="AC66" s="19">
        <f t="shared" si="22"/>
        <v>5333.9739379882813</v>
      </c>
      <c r="AD66" s="19">
        <f t="shared" si="22"/>
        <v>7292.013671875</v>
      </c>
      <c r="AE66" s="19">
        <f t="shared" si="22"/>
        <v>36266.5830078125</v>
      </c>
      <c r="AF66" s="19">
        <f t="shared" si="22"/>
        <v>43558.5966796875</v>
      </c>
      <c r="AG66" s="19">
        <f t="shared" si="22"/>
        <v>13954.240539550781</v>
      </c>
      <c r="AH66" s="19">
        <f t="shared" si="22"/>
        <v>29604.356140136719</v>
      </c>
      <c r="AI66" s="19">
        <f t="shared" si="22"/>
        <v>4287.8515625</v>
      </c>
      <c r="AJ66" s="19">
        <f t="shared" si="22"/>
        <v>1251.6796875</v>
      </c>
      <c r="AK66" s="19">
        <f t="shared" si="22"/>
        <v>3036.171875</v>
      </c>
      <c r="AL66" s="19">
        <f t="shared" si="22"/>
        <v>2252.85693359375</v>
      </c>
      <c r="AM66" s="19">
        <f t="shared" si="22"/>
        <v>2034.99462890625</v>
      </c>
      <c r="AN66" s="19">
        <f t="shared" si="22"/>
        <v>0</v>
      </c>
      <c r="AO66" s="19">
        <f t="shared" si="22"/>
        <v>0</v>
      </c>
      <c r="AP66" s="19">
        <f t="shared" si="22"/>
        <v>0</v>
      </c>
      <c r="AQ66" s="19">
        <f t="shared" si="22"/>
        <v>0</v>
      </c>
      <c r="AR66" s="19">
        <f t="shared" si="22"/>
        <v>0</v>
      </c>
      <c r="AS66" s="19">
        <f t="shared" si="22"/>
        <v>0</v>
      </c>
      <c r="AT66" s="19">
        <f t="shared" si="22"/>
        <v>0</v>
      </c>
      <c r="AU66" s="19">
        <f t="shared" si="22"/>
        <v>0</v>
      </c>
      <c r="AV66" s="19">
        <f t="shared" si="22"/>
        <v>0</v>
      </c>
      <c r="AW66" s="19">
        <f t="shared" si="22"/>
        <v>0</v>
      </c>
      <c r="AX66" s="19">
        <f t="shared" si="22"/>
        <v>0</v>
      </c>
      <c r="AY66" s="19">
        <f t="shared" si="22"/>
        <v>4126.5537719726563</v>
      </c>
      <c r="AZ66" s="19">
        <f t="shared" si="22"/>
        <v>4126.5537719726563</v>
      </c>
      <c r="BA66" s="19">
        <f t="shared" si="22"/>
        <v>1773.8346557617188</v>
      </c>
      <c r="BB66" s="19">
        <f t="shared" si="22"/>
        <v>2352.7191162109375</v>
      </c>
      <c r="BC66" s="19">
        <f t="shared" si="22"/>
        <v>2352.7191162109375</v>
      </c>
      <c r="BD66" s="19">
        <f t="shared" si="22"/>
        <v>0</v>
      </c>
      <c r="BE66" s="19">
        <f t="shared" si="22"/>
        <v>2352.7191162109375</v>
      </c>
      <c r="BF66" s="19">
        <f t="shared" si="22"/>
        <v>0</v>
      </c>
      <c r="BG66" s="19">
        <f t="shared" si="22"/>
        <v>2352.7191162109375</v>
      </c>
    </row>
    <row r="67" spans="1:59" x14ac:dyDescent="0.25">
      <c r="A67" s="7" t="s">
        <v>139</v>
      </c>
      <c r="B67" s="23" t="s">
        <v>140</v>
      </c>
      <c r="C67" s="20"/>
      <c r="D67" s="20"/>
      <c r="E67" s="8"/>
      <c r="F67" s="21"/>
      <c r="G67" s="24">
        <v>1592</v>
      </c>
      <c r="H67" s="24">
        <v>195</v>
      </c>
      <c r="I67" s="24">
        <v>54</v>
      </c>
      <c r="J67" s="24">
        <v>14</v>
      </c>
      <c r="K67" s="25">
        <v>1855</v>
      </c>
      <c r="L67" s="26">
        <v>0</v>
      </c>
      <c r="M67" s="26">
        <v>2310</v>
      </c>
      <c r="N67" s="26">
        <v>0</v>
      </c>
      <c r="O67" s="26">
        <v>0</v>
      </c>
      <c r="P67" s="26">
        <v>2310</v>
      </c>
      <c r="Q67" s="12">
        <f t="shared" si="1"/>
        <v>4092.71240234375</v>
      </c>
      <c r="R67" s="12">
        <f t="shared" si="2"/>
        <v>3091.53515625</v>
      </c>
      <c r="S67" s="12">
        <f t="shared" si="3"/>
        <v>1001.17724609375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1273.5762939453125</v>
      </c>
      <c r="AE67" s="13">
        <v>2819.1361083984375</v>
      </c>
      <c r="AF67" s="13">
        <v>4092.71240234375</v>
      </c>
      <c r="AG67" s="13">
        <v>1001.17724609375</v>
      </c>
      <c r="AH67" s="13">
        <v>3091.53515625</v>
      </c>
      <c r="AI67" s="13">
        <v>1001.17724609375</v>
      </c>
      <c r="AJ67" s="13">
        <v>0</v>
      </c>
      <c r="AK67" s="13">
        <v>1001.17724609375</v>
      </c>
      <c r="AL67" s="13">
        <v>1001.17724609375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</row>
    <row r="68" spans="1:59" x14ac:dyDescent="0.25">
      <c r="A68" s="7" t="s">
        <v>141</v>
      </c>
      <c r="B68" s="23" t="s">
        <v>142</v>
      </c>
      <c r="C68" s="20"/>
      <c r="D68" s="20"/>
      <c r="E68" s="8"/>
      <c r="F68" s="21"/>
      <c r="G68" s="24">
        <v>2004</v>
      </c>
      <c r="H68" s="24">
        <v>157</v>
      </c>
      <c r="I68" s="24">
        <v>20</v>
      </c>
      <c r="J68" s="24">
        <v>7</v>
      </c>
      <c r="K68" s="25">
        <v>2188</v>
      </c>
      <c r="L68" s="26">
        <v>0</v>
      </c>
      <c r="M68" s="26">
        <v>0</v>
      </c>
      <c r="N68" s="26">
        <v>0</v>
      </c>
      <c r="O68" s="26">
        <v>2822</v>
      </c>
      <c r="P68" s="26">
        <v>2822</v>
      </c>
      <c r="Q68" s="12">
        <f t="shared" si="1"/>
        <v>4126.5537719726563</v>
      </c>
      <c r="R68" s="12">
        <f t="shared" si="2"/>
        <v>1773.8346557617188</v>
      </c>
      <c r="S68" s="12">
        <f t="shared" si="3"/>
        <v>2352.7191162109375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4126.5537719726563</v>
      </c>
      <c r="AZ68" s="13">
        <v>4126.5537719726563</v>
      </c>
      <c r="BA68" s="13">
        <v>1773.8346557617188</v>
      </c>
      <c r="BB68" s="13">
        <v>2352.7191162109375</v>
      </c>
      <c r="BC68" s="13">
        <v>2352.7191162109375</v>
      </c>
      <c r="BD68" s="13">
        <v>0</v>
      </c>
      <c r="BE68" s="13">
        <v>2352.7191162109375</v>
      </c>
      <c r="BF68" s="13">
        <v>0</v>
      </c>
      <c r="BG68" s="13">
        <v>2352.7191162109375</v>
      </c>
    </row>
    <row r="69" spans="1:59" x14ac:dyDescent="0.25">
      <c r="A69" s="7" t="s">
        <v>143</v>
      </c>
      <c r="B69" s="23" t="s">
        <v>144</v>
      </c>
      <c r="C69" s="20"/>
      <c r="D69" s="20"/>
      <c r="E69" s="8"/>
      <c r="F69" s="21"/>
      <c r="G69" s="24">
        <v>233</v>
      </c>
      <c r="H69" s="24">
        <v>53</v>
      </c>
      <c r="I69" s="24">
        <v>20</v>
      </c>
      <c r="J69" s="24">
        <v>8</v>
      </c>
      <c r="K69" s="25">
        <v>314</v>
      </c>
      <c r="L69" s="26">
        <v>399</v>
      </c>
      <c r="M69" s="26">
        <v>0</v>
      </c>
      <c r="N69" s="26">
        <v>0</v>
      </c>
      <c r="O69" s="26">
        <v>0</v>
      </c>
      <c r="P69" s="26">
        <v>399</v>
      </c>
      <c r="Q69" s="12">
        <f t="shared" si="1"/>
        <v>5714.1424560546875</v>
      </c>
      <c r="R69" s="12">
        <f t="shared" si="2"/>
        <v>5168.326171875</v>
      </c>
      <c r="S69" s="12">
        <f t="shared" si="3"/>
        <v>545.8162841796875</v>
      </c>
      <c r="T69" s="13">
        <v>545.8162841796875</v>
      </c>
      <c r="U69" s="13">
        <v>5168.326171875</v>
      </c>
      <c r="V69" s="13">
        <v>5714.1424560546875</v>
      </c>
      <c r="W69" s="13">
        <v>545.8162841796875</v>
      </c>
      <c r="X69" s="13">
        <v>5168.326171875</v>
      </c>
      <c r="Y69" s="13">
        <v>545.8162841796875</v>
      </c>
      <c r="Z69" s="13">
        <v>545.8162841796875</v>
      </c>
      <c r="AA69" s="13">
        <v>0</v>
      </c>
      <c r="AB69" s="13">
        <v>545.8162841796875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</row>
    <row r="70" spans="1:59" x14ac:dyDescent="0.25">
      <c r="A70" s="7" t="s">
        <v>145</v>
      </c>
      <c r="B70" s="23" t="s">
        <v>146</v>
      </c>
      <c r="C70" s="20"/>
      <c r="D70" s="20"/>
      <c r="E70" s="8"/>
      <c r="F70" s="21"/>
      <c r="G70" s="24">
        <v>4337</v>
      </c>
      <c r="H70" s="24">
        <v>351</v>
      </c>
      <c r="I70" s="24">
        <v>84</v>
      </c>
      <c r="J70" s="24">
        <v>47</v>
      </c>
      <c r="K70" s="25">
        <v>4819</v>
      </c>
      <c r="L70" s="26">
        <v>11423</v>
      </c>
      <c r="M70" s="26">
        <v>0</v>
      </c>
      <c r="N70" s="26">
        <v>0</v>
      </c>
      <c r="O70" s="26">
        <v>0</v>
      </c>
      <c r="P70" s="26">
        <v>11423</v>
      </c>
      <c r="Q70" s="12">
        <f t="shared" si="1"/>
        <v>45596.422790527344</v>
      </c>
      <c r="R70" s="12">
        <f t="shared" si="2"/>
        <v>37159.873413085938</v>
      </c>
      <c r="S70" s="12">
        <f t="shared" si="3"/>
        <v>8436.5493774414063</v>
      </c>
      <c r="T70" s="13">
        <v>9159.517822265625</v>
      </c>
      <c r="U70" s="13">
        <v>36436.904968261719</v>
      </c>
      <c r="V70" s="13">
        <v>45596.422790527344</v>
      </c>
      <c r="W70" s="13">
        <v>12832.149230957031</v>
      </c>
      <c r="X70" s="13">
        <v>32764.273559570313</v>
      </c>
      <c r="Y70" s="13">
        <v>8436.5493774414063</v>
      </c>
      <c r="Z70" s="13">
        <v>0</v>
      </c>
      <c r="AA70" s="13">
        <v>8436.5493774414063</v>
      </c>
      <c r="AB70" s="13">
        <v>3102.575439453125</v>
      </c>
      <c r="AC70" s="13">
        <v>5333.9739379882813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</row>
    <row r="71" spans="1:59" x14ac:dyDescent="0.25">
      <c r="A71" s="7" t="s">
        <v>147</v>
      </c>
      <c r="B71" s="23" t="s">
        <v>148</v>
      </c>
      <c r="C71" s="20"/>
      <c r="D71" s="20"/>
      <c r="E71" s="8"/>
      <c r="F71" s="21"/>
      <c r="G71" s="24">
        <v>10574</v>
      </c>
      <c r="H71" s="24">
        <v>1065</v>
      </c>
      <c r="I71" s="24">
        <v>227</v>
      </c>
      <c r="J71" s="24">
        <v>59</v>
      </c>
      <c r="K71" s="25">
        <v>11925</v>
      </c>
      <c r="L71" s="26">
        <v>0</v>
      </c>
      <c r="M71" s="26">
        <v>13631</v>
      </c>
      <c r="N71" s="26">
        <v>0</v>
      </c>
      <c r="O71" s="26">
        <v>0</v>
      </c>
      <c r="P71" s="26">
        <v>13631</v>
      </c>
      <c r="Q71" s="12">
        <f t="shared" ref="Q71:Q116" si="23">+V71+AF71+AP71+AZ71</f>
        <v>39465.88427734375</v>
      </c>
      <c r="R71" s="12">
        <f t="shared" ref="R71:R116" si="24">+Q71-S71</f>
        <v>36179.2099609375</v>
      </c>
      <c r="S71" s="12">
        <f t="shared" ref="S71:S116" si="25">+Y71+AI71+AS71+BC71</f>
        <v>3286.67431640625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6018.4373779296875</v>
      </c>
      <c r="AE71" s="13">
        <v>33447.446899414063</v>
      </c>
      <c r="AF71" s="13">
        <v>39465.88427734375</v>
      </c>
      <c r="AG71" s="13">
        <v>12953.063293457031</v>
      </c>
      <c r="AH71" s="13">
        <v>26512.820983886719</v>
      </c>
      <c r="AI71" s="13">
        <v>3286.67431640625</v>
      </c>
      <c r="AJ71" s="13">
        <v>1251.6796875</v>
      </c>
      <c r="AK71" s="13">
        <v>2034.99462890625</v>
      </c>
      <c r="AL71" s="13">
        <v>1251.6796875</v>
      </c>
      <c r="AM71" s="13">
        <v>2034.99462890625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</row>
    <row r="72" spans="1:59" x14ac:dyDescent="0.25">
      <c r="A72" s="7" t="s">
        <v>149</v>
      </c>
      <c r="B72" s="23" t="s">
        <v>150</v>
      </c>
      <c r="C72" s="20"/>
      <c r="D72" s="20"/>
      <c r="E72" s="8"/>
      <c r="F72" s="21"/>
      <c r="G72" s="24">
        <v>1655</v>
      </c>
      <c r="H72" s="24">
        <v>138</v>
      </c>
      <c r="I72" s="24">
        <v>45</v>
      </c>
      <c r="J72" s="24">
        <v>10</v>
      </c>
      <c r="K72" s="25">
        <v>1848</v>
      </c>
      <c r="L72" s="26">
        <v>0</v>
      </c>
      <c r="M72" s="26">
        <v>2380</v>
      </c>
      <c r="N72" s="26">
        <v>0</v>
      </c>
      <c r="O72" s="26">
        <v>0</v>
      </c>
      <c r="P72" s="26">
        <v>2380</v>
      </c>
      <c r="Q72" s="12">
        <f t="shared" si="23"/>
        <v>0</v>
      </c>
      <c r="R72" s="12">
        <f t="shared" si="24"/>
        <v>0</v>
      </c>
      <c r="S72" s="12">
        <f t="shared" si="25"/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</row>
    <row r="73" spans="1:59" x14ac:dyDescent="0.25">
      <c r="A73" s="14" t="s">
        <v>151</v>
      </c>
      <c r="B73" s="8"/>
      <c r="C73" s="15">
        <v>0.17669337014296818</v>
      </c>
      <c r="D73" s="15">
        <v>0.22955807005394469</v>
      </c>
      <c r="E73" s="16">
        <v>0.44</v>
      </c>
      <c r="F73" s="17">
        <v>0.76203007</v>
      </c>
      <c r="G73" s="22">
        <f t="shared" ref="G73:K73" si="26">SUM(G74:G76)</f>
        <v>9356</v>
      </c>
      <c r="H73" s="22">
        <f t="shared" si="26"/>
        <v>1273</v>
      </c>
      <c r="I73" s="22">
        <f t="shared" si="26"/>
        <v>463</v>
      </c>
      <c r="J73" s="22">
        <f t="shared" si="26"/>
        <v>279</v>
      </c>
      <c r="K73" s="22">
        <f t="shared" si="26"/>
        <v>11371</v>
      </c>
      <c r="L73" s="18">
        <v>24</v>
      </c>
      <c r="M73" s="18">
        <v>16771</v>
      </c>
      <c r="N73" s="18">
        <v>0</v>
      </c>
      <c r="O73" s="18">
        <v>0</v>
      </c>
      <c r="P73" s="18">
        <v>16795</v>
      </c>
      <c r="Q73" s="12">
        <f t="shared" si="23"/>
        <v>119602.04937744141</v>
      </c>
      <c r="R73" s="12">
        <f t="shared" si="24"/>
        <v>114596.56256103516</v>
      </c>
      <c r="S73" s="12">
        <f t="shared" si="25"/>
        <v>5005.48681640625</v>
      </c>
      <c r="T73" s="19">
        <f t="shared" ref="T73:BG73" si="27">SUM(T74:T76)</f>
        <v>13988.441284179688</v>
      </c>
      <c r="U73" s="19">
        <f t="shared" si="27"/>
        <v>51212.147705078125</v>
      </c>
      <c r="V73" s="19">
        <f t="shared" si="27"/>
        <v>65200.588989257813</v>
      </c>
      <c r="W73" s="19">
        <f t="shared" si="27"/>
        <v>41186.651000976563</v>
      </c>
      <c r="X73" s="19">
        <f t="shared" si="27"/>
        <v>24013.93798828125</v>
      </c>
      <c r="Y73" s="19">
        <f t="shared" si="27"/>
        <v>2448.9593505859375</v>
      </c>
      <c r="Z73" s="19">
        <f t="shared" si="27"/>
        <v>1143.58740234375</v>
      </c>
      <c r="AA73" s="19">
        <f t="shared" si="27"/>
        <v>1305.3719482421875</v>
      </c>
      <c r="AB73" s="19">
        <f t="shared" si="27"/>
        <v>1305.3719482421875</v>
      </c>
      <c r="AC73" s="19">
        <f t="shared" si="27"/>
        <v>1143.58740234375</v>
      </c>
      <c r="AD73" s="19">
        <f t="shared" si="27"/>
        <v>4359.5117797851563</v>
      </c>
      <c r="AE73" s="19">
        <f t="shared" si="27"/>
        <v>50041.948608398438</v>
      </c>
      <c r="AF73" s="19">
        <f t="shared" si="27"/>
        <v>54401.460388183594</v>
      </c>
      <c r="AG73" s="19">
        <f t="shared" si="27"/>
        <v>27982.975341796875</v>
      </c>
      <c r="AH73" s="19">
        <f t="shared" si="27"/>
        <v>26418.485046386719</v>
      </c>
      <c r="AI73" s="19">
        <f t="shared" si="27"/>
        <v>2556.5274658203125</v>
      </c>
      <c r="AJ73" s="19">
        <f t="shared" si="27"/>
        <v>0</v>
      </c>
      <c r="AK73" s="19">
        <f t="shared" si="27"/>
        <v>2556.5274658203125</v>
      </c>
      <c r="AL73" s="19">
        <f t="shared" si="27"/>
        <v>1050.8038330078125</v>
      </c>
      <c r="AM73" s="19">
        <f t="shared" si="27"/>
        <v>1505.7236328125</v>
      </c>
      <c r="AN73" s="19">
        <f t="shared" si="27"/>
        <v>0</v>
      </c>
      <c r="AO73" s="19">
        <f t="shared" si="27"/>
        <v>0</v>
      </c>
      <c r="AP73" s="19">
        <f t="shared" si="27"/>
        <v>0</v>
      </c>
      <c r="AQ73" s="19">
        <f t="shared" si="27"/>
        <v>0</v>
      </c>
      <c r="AR73" s="19">
        <f t="shared" si="27"/>
        <v>0</v>
      </c>
      <c r="AS73" s="19">
        <f t="shared" si="27"/>
        <v>0</v>
      </c>
      <c r="AT73" s="19">
        <f t="shared" si="27"/>
        <v>0</v>
      </c>
      <c r="AU73" s="19">
        <f t="shared" si="27"/>
        <v>0</v>
      </c>
      <c r="AV73" s="19">
        <f t="shared" si="27"/>
        <v>0</v>
      </c>
      <c r="AW73" s="19">
        <f t="shared" si="27"/>
        <v>0</v>
      </c>
      <c r="AX73" s="19">
        <f t="shared" si="27"/>
        <v>0</v>
      </c>
      <c r="AY73" s="19">
        <f t="shared" si="27"/>
        <v>0</v>
      </c>
      <c r="AZ73" s="19">
        <f t="shared" si="27"/>
        <v>0</v>
      </c>
      <c r="BA73" s="19">
        <f t="shared" si="27"/>
        <v>0</v>
      </c>
      <c r="BB73" s="19">
        <f t="shared" si="27"/>
        <v>0</v>
      </c>
      <c r="BC73" s="19">
        <f t="shared" si="27"/>
        <v>0</v>
      </c>
      <c r="BD73" s="19">
        <f t="shared" si="27"/>
        <v>0</v>
      </c>
      <c r="BE73" s="19">
        <f t="shared" si="27"/>
        <v>0</v>
      </c>
      <c r="BF73" s="19">
        <f t="shared" si="27"/>
        <v>0</v>
      </c>
      <c r="BG73" s="19">
        <f t="shared" si="27"/>
        <v>0</v>
      </c>
    </row>
    <row r="74" spans="1:59" x14ac:dyDescent="0.25">
      <c r="A74" s="7" t="s">
        <v>152</v>
      </c>
      <c r="B74" s="23" t="s">
        <v>153</v>
      </c>
      <c r="C74" s="20"/>
      <c r="D74" s="20"/>
      <c r="E74" s="8"/>
      <c r="F74" s="21"/>
      <c r="G74" s="24">
        <v>1518</v>
      </c>
      <c r="H74" s="24">
        <v>436</v>
      </c>
      <c r="I74" s="24">
        <v>205</v>
      </c>
      <c r="J74" s="24">
        <v>118</v>
      </c>
      <c r="K74" s="25">
        <v>2277</v>
      </c>
      <c r="L74" s="26">
        <v>24</v>
      </c>
      <c r="M74" s="26">
        <v>2471</v>
      </c>
      <c r="N74" s="26">
        <v>0</v>
      </c>
      <c r="O74" s="26">
        <v>0</v>
      </c>
      <c r="P74" s="26">
        <v>2495</v>
      </c>
      <c r="Q74" s="12">
        <f t="shared" si="23"/>
        <v>79571.904052734375</v>
      </c>
      <c r="R74" s="12">
        <f t="shared" si="24"/>
        <v>77122.944702148438</v>
      </c>
      <c r="S74" s="12">
        <f t="shared" si="25"/>
        <v>2448.9593505859375</v>
      </c>
      <c r="T74" s="13">
        <v>13988.441284179688</v>
      </c>
      <c r="U74" s="13">
        <v>51212.147705078125</v>
      </c>
      <c r="V74" s="13">
        <v>65200.588989257813</v>
      </c>
      <c r="W74" s="13">
        <v>41186.651000976563</v>
      </c>
      <c r="X74" s="13">
        <v>24013.93798828125</v>
      </c>
      <c r="Y74" s="13">
        <v>2448.9593505859375</v>
      </c>
      <c r="Z74" s="13">
        <v>1143.58740234375</v>
      </c>
      <c r="AA74" s="13">
        <v>1305.3719482421875</v>
      </c>
      <c r="AB74" s="13">
        <v>1305.3719482421875</v>
      </c>
      <c r="AC74" s="13">
        <v>1143.58740234375</v>
      </c>
      <c r="AD74" s="13">
        <v>2863.512451171875</v>
      </c>
      <c r="AE74" s="13">
        <v>11507.802612304688</v>
      </c>
      <c r="AF74" s="13">
        <v>14371.315063476563</v>
      </c>
      <c r="AG74" s="13">
        <v>8808.3638916015625</v>
      </c>
      <c r="AH74" s="13">
        <v>5562.951171875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</row>
    <row r="75" spans="1:59" x14ac:dyDescent="0.25">
      <c r="A75" s="7" t="s">
        <v>154</v>
      </c>
      <c r="B75" s="23" t="s">
        <v>155</v>
      </c>
      <c r="C75" s="20"/>
      <c r="D75" s="20"/>
      <c r="E75" s="8"/>
      <c r="F75" s="21"/>
      <c r="G75" s="24">
        <v>1103</v>
      </c>
      <c r="H75" s="24">
        <v>23</v>
      </c>
      <c r="I75" s="24">
        <v>5</v>
      </c>
      <c r="J75" s="24">
        <v>43</v>
      </c>
      <c r="K75" s="25">
        <v>1174</v>
      </c>
      <c r="L75" s="26">
        <v>0</v>
      </c>
      <c r="M75" s="26">
        <v>1933</v>
      </c>
      <c r="N75" s="26">
        <v>0</v>
      </c>
      <c r="O75" s="26">
        <v>0</v>
      </c>
      <c r="P75" s="26">
        <v>1933</v>
      </c>
      <c r="Q75" s="12">
        <f t="shared" si="23"/>
        <v>32080.676574707031</v>
      </c>
      <c r="R75" s="12">
        <f t="shared" si="24"/>
        <v>30574.952941894531</v>
      </c>
      <c r="S75" s="12">
        <f t="shared" si="25"/>
        <v>1505.7236328125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755.90716552734375</v>
      </c>
      <c r="AE75" s="13">
        <v>31324.769409179688</v>
      </c>
      <c r="AF75" s="13">
        <v>32080.676574707031</v>
      </c>
      <c r="AG75" s="13">
        <v>15286.978271484375</v>
      </c>
      <c r="AH75" s="13">
        <v>16793.698303222656</v>
      </c>
      <c r="AI75" s="13">
        <v>1505.7236328125</v>
      </c>
      <c r="AJ75" s="13">
        <v>0</v>
      </c>
      <c r="AK75" s="13">
        <v>1505.7236328125</v>
      </c>
      <c r="AL75" s="13">
        <v>0</v>
      </c>
      <c r="AM75" s="13">
        <v>1505.7236328125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</row>
    <row r="76" spans="1:59" x14ac:dyDescent="0.25">
      <c r="A76" s="7" t="s">
        <v>156</v>
      </c>
      <c r="B76" s="23" t="s">
        <v>157</v>
      </c>
      <c r="C76" s="20"/>
      <c r="D76" s="20"/>
      <c r="E76" s="8"/>
      <c r="F76" s="21"/>
      <c r="G76" s="24">
        <v>6735</v>
      </c>
      <c r="H76" s="24">
        <v>814</v>
      </c>
      <c r="I76" s="24">
        <v>253</v>
      </c>
      <c r="J76" s="24">
        <v>118</v>
      </c>
      <c r="K76" s="25">
        <v>7920</v>
      </c>
      <c r="L76" s="26">
        <v>0</v>
      </c>
      <c r="M76" s="26">
        <v>12367</v>
      </c>
      <c r="N76" s="26">
        <v>0</v>
      </c>
      <c r="O76" s="26">
        <v>0</v>
      </c>
      <c r="P76" s="26">
        <v>12367</v>
      </c>
      <c r="Q76" s="12">
        <f t="shared" si="23"/>
        <v>7949.46875</v>
      </c>
      <c r="R76" s="12">
        <f t="shared" si="24"/>
        <v>6898.6649169921875</v>
      </c>
      <c r="S76" s="12">
        <f t="shared" si="25"/>
        <v>1050.8038330078125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740.0921630859375</v>
      </c>
      <c r="AE76" s="13">
        <v>7209.3765869140625</v>
      </c>
      <c r="AF76" s="13">
        <v>7949.46875</v>
      </c>
      <c r="AG76" s="13">
        <v>3887.6331787109375</v>
      </c>
      <c r="AH76" s="13">
        <v>4061.8355712890625</v>
      </c>
      <c r="AI76" s="13">
        <v>1050.8038330078125</v>
      </c>
      <c r="AJ76" s="13">
        <v>0</v>
      </c>
      <c r="AK76" s="13">
        <v>1050.8038330078125</v>
      </c>
      <c r="AL76" s="13">
        <v>1050.8038330078125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</row>
    <row r="77" spans="1:59" x14ac:dyDescent="0.25">
      <c r="A77" s="14" t="s">
        <v>158</v>
      </c>
      <c r="B77" s="8"/>
      <c r="C77" s="15">
        <v>0.11221590811322749</v>
      </c>
      <c r="D77" s="15">
        <v>0.27445634704904759</v>
      </c>
      <c r="E77" s="16">
        <v>0.56000000000000005</v>
      </c>
      <c r="F77" s="17">
        <v>0.41810879000000001</v>
      </c>
      <c r="G77" s="22">
        <f t="shared" ref="G77:K77" si="28">SUM(G78)</f>
        <v>19948</v>
      </c>
      <c r="H77" s="22">
        <f t="shared" si="28"/>
        <v>3611</v>
      </c>
      <c r="I77" s="22">
        <f t="shared" si="28"/>
        <v>820</v>
      </c>
      <c r="J77" s="22">
        <f t="shared" si="28"/>
        <v>143</v>
      </c>
      <c r="K77" s="22">
        <f t="shared" si="28"/>
        <v>24522</v>
      </c>
      <c r="L77" s="18">
        <v>0</v>
      </c>
      <c r="M77" s="18">
        <v>28782</v>
      </c>
      <c r="N77" s="18">
        <v>0</v>
      </c>
      <c r="O77" s="18">
        <v>0</v>
      </c>
      <c r="P77" s="18">
        <v>28782</v>
      </c>
      <c r="Q77" s="12">
        <f t="shared" si="23"/>
        <v>117808.38311767578</v>
      </c>
      <c r="R77" s="12">
        <f t="shared" si="24"/>
        <v>107484.52459716797</v>
      </c>
      <c r="S77" s="12">
        <f t="shared" si="25"/>
        <v>10323.858520507813</v>
      </c>
      <c r="T77" s="19">
        <f t="shared" ref="T77:BG77" si="29">SUM(T78)</f>
        <v>0</v>
      </c>
      <c r="U77" s="19">
        <f t="shared" si="29"/>
        <v>0</v>
      </c>
      <c r="V77" s="19">
        <f t="shared" si="29"/>
        <v>0</v>
      </c>
      <c r="W77" s="19">
        <f t="shared" si="29"/>
        <v>0</v>
      </c>
      <c r="X77" s="19">
        <f t="shared" si="29"/>
        <v>0</v>
      </c>
      <c r="Y77" s="19">
        <f t="shared" si="29"/>
        <v>0</v>
      </c>
      <c r="Z77" s="19">
        <f t="shared" si="29"/>
        <v>0</v>
      </c>
      <c r="AA77" s="19">
        <f t="shared" si="29"/>
        <v>0</v>
      </c>
      <c r="AB77" s="19">
        <f t="shared" si="29"/>
        <v>0</v>
      </c>
      <c r="AC77" s="19">
        <f t="shared" si="29"/>
        <v>0</v>
      </c>
      <c r="AD77" s="19">
        <f t="shared" si="29"/>
        <v>12883.052795410156</v>
      </c>
      <c r="AE77" s="19">
        <f t="shared" si="29"/>
        <v>104925.33032226563</v>
      </c>
      <c r="AF77" s="19">
        <f t="shared" si="29"/>
        <v>117808.38311767578</v>
      </c>
      <c r="AG77" s="19">
        <f t="shared" si="29"/>
        <v>52962.707458496094</v>
      </c>
      <c r="AH77" s="19">
        <f t="shared" si="29"/>
        <v>64845.675659179688</v>
      </c>
      <c r="AI77" s="19">
        <f t="shared" si="29"/>
        <v>10323.858520507813</v>
      </c>
      <c r="AJ77" s="19">
        <f t="shared" si="29"/>
        <v>0</v>
      </c>
      <c r="AK77" s="19">
        <f t="shared" si="29"/>
        <v>10323.858520507813</v>
      </c>
      <c r="AL77" s="19">
        <f t="shared" si="29"/>
        <v>6361.9560546875</v>
      </c>
      <c r="AM77" s="19">
        <f t="shared" si="29"/>
        <v>3961.9024658203125</v>
      </c>
      <c r="AN77" s="19">
        <f t="shared" si="29"/>
        <v>0</v>
      </c>
      <c r="AO77" s="19">
        <f t="shared" si="29"/>
        <v>0</v>
      </c>
      <c r="AP77" s="19">
        <f t="shared" si="29"/>
        <v>0</v>
      </c>
      <c r="AQ77" s="19">
        <f t="shared" si="29"/>
        <v>0</v>
      </c>
      <c r="AR77" s="19">
        <f t="shared" si="29"/>
        <v>0</v>
      </c>
      <c r="AS77" s="19">
        <f t="shared" si="29"/>
        <v>0</v>
      </c>
      <c r="AT77" s="19">
        <f t="shared" si="29"/>
        <v>0</v>
      </c>
      <c r="AU77" s="19">
        <f t="shared" si="29"/>
        <v>0</v>
      </c>
      <c r="AV77" s="19">
        <f t="shared" si="29"/>
        <v>0</v>
      </c>
      <c r="AW77" s="19">
        <f t="shared" si="29"/>
        <v>0</v>
      </c>
      <c r="AX77" s="19">
        <f t="shared" si="29"/>
        <v>0</v>
      </c>
      <c r="AY77" s="19">
        <f t="shared" si="29"/>
        <v>0</v>
      </c>
      <c r="AZ77" s="19">
        <f t="shared" si="29"/>
        <v>0</v>
      </c>
      <c r="BA77" s="19">
        <f t="shared" si="29"/>
        <v>0</v>
      </c>
      <c r="BB77" s="19">
        <f t="shared" si="29"/>
        <v>0</v>
      </c>
      <c r="BC77" s="19">
        <f t="shared" si="29"/>
        <v>0</v>
      </c>
      <c r="BD77" s="19">
        <f t="shared" si="29"/>
        <v>0</v>
      </c>
      <c r="BE77" s="19">
        <f t="shared" si="29"/>
        <v>0</v>
      </c>
      <c r="BF77" s="19">
        <f t="shared" si="29"/>
        <v>0</v>
      </c>
      <c r="BG77" s="19">
        <f t="shared" si="29"/>
        <v>0</v>
      </c>
    </row>
    <row r="78" spans="1:59" x14ac:dyDescent="0.25">
      <c r="A78" s="7" t="s">
        <v>159</v>
      </c>
      <c r="B78" s="23" t="s">
        <v>160</v>
      </c>
      <c r="C78" s="20"/>
      <c r="D78" s="20"/>
      <c r="E78" s="16"/>
      <c r="F78" s="17"/>
      <c r="G78" s="24">
        <v>19948</v>
      </c>
      <c r="H78" s="24">
        <v>3611</v>
      </c>
      <c r="I78" s="24">
        <v>820</v>
      </c>
      <c r="J78" s="24">
        <v>143</v>
      </c>
      <c r="K78" s="25">
        <v>24522</v>
      </c>
      <c r="L78" s="26">
        <v>0</v>
      </c>
      <c r="M78" s="26">
        <v>28782</v>
      </c>
      <c r="N78" s="26">
        <v>0</v>
      </c>
      <c r="O78" s="26">
        <v>0</v>
      </c>
      <c r="P78" s="26">
        <v>28782</v>
      </c>
      <c r="Q78" s="12">
        <f t="shared" si="23"/>
        <v>117808.38311767578</v>
      </c>
      <c r="R78" s="12">
        <f t="shared" si="24"/>
        <v>107484.52459716797</v>
      </c>
      <c r="S78" s="12">
        <f t="shared" si="25"/>
        <v>10323.858520507813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12883.052795410156</v>
      </c>
      <c r="AE78" s="13">
        <v>104925.33032226563</v>
      </c>
      <c r="AF78" s="13">
        <v>117808.38311767578</v>
      </c>
      <c r="AG78" s="13">
        <v>52962.707458496094</v>
      </c>
      <c r="AH78" s="13">
        <v>64845.675659179688</v>
      </c>
      <c r="AI78" s="13">
        <v>10323.858520507813</v>
      </c>
      <c r="AJ78" s="13">
        <v>0</v>
      </c>
      <c r="AK78" s="13">
        <v>10323.858520507813</v>
      </c>
      <c r="AL78" s="13">
        <v>6361.9560546875</v>
      </c>
      <c r="AM78" s="13">
        <v>3961.9024658203125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</row>
    <row r="79" spans="1:59" x14ac:dyDescent="0.25">
      <c r="A79" s="14" t="s">
        <v>161</v>
      </c>
      <c r="B79" s="8"/>
      <c r="C79" s="15">
        <v>0.102889730171688</v>
      </c>
      <c r="D79" s="15">
        <v>0.25734933094645257</v>
      </c>
      <c r="E79" s="16">
        <v>0.79</v>
      </c>
      <c r="F79" s="17">
        <v>0.80275732</v>
      </c>
      <c r="G79" s="22">
        <f t="shared" ref="G79:K79" si="30">SUM(G80:G86)</f>
        <v>59781</v>
      </c>
      <c r="H79" s="22">
        <f t="shared" si="30"/>
        <v>6378</v>
      </c>
      <c r="I79" s="22">
        <f t="shared" si="30"/>
        <v>1122</v>
      </c>
      <c r="J79" s="22">
        <f t="shared" si="30"/>
        <v>215</v>
      </c>
      <c r="K79" s="22">
        <f t="shared" si="30"/>
        <v>67497</v>
      </c>
      <c r="L79" s="18">
        <v>1890</v>
      </c>
      <c r="M79" s="18">
        <v>86948</v>
      </c>
      <c r="N79" s="18">
        <v>0</v>
      </c>
      <c r="O79" s="18">
        <v>0</v>
      </c>
      <c r="P79" s="18">
        <v>88838</v>
      </c>
      <c r="Q79" s="12">
        <f t="shared" si="23"/>
        <v>226781.80291748047</v>
      </c>
      <c r="R79" s="12">
        <f t="shared" si="24"/>
        <v>175682.01519775391</v>
      </c>
      <c r="S79" s="12">
        <f t="shared" si="25"/>
        <v>51099.787719726563</v>
      </c>
      <c r="T79" s="19">
        <f t="shared" ref="T79:BG79" si="31">SUM(T80:T86)</f>
        <v>0</v>
      </c>
      <c r="U79" s="19">
        <f t="shared" si="31"/>
        <v>4045.3112182617188</v>
      </c>
      <c r="V79" s="19">
        <f t="shared" si="31"/>
        <v>4045.3112182617188</v>
      </c>
      <c r="W79" s="19">
        <f t="shared" si="31"/>
        <v>2130.333740234375</v>
      </c>
      <c r="X79" s="19">
        <f t="shared" si="31"/>
        <v>1914.9774780273438</v>
      </c>
      <c r="Y79" s="19">
        <f t="shared" si="31"/>
        <v>1017.518310546875</v>
      </c>
      <c r="Z79" s="19">
        <f t="shared" si="31"/>
        <v>0</v>
      </c>
      <c r="AA79" s="19">
        <f t="shared" si="31"/>
        <v>1017.518310546875</v>
      </c>
      <c r="AB79" s="19">
        <f t="shared" si="31"/>
        <v>0</v>
      </c>
      <c r="AC79" s="19">
        <f t="shared" si="31"/>
        <v>1017.518310546875</v>
      </c>
      <c r="AD79" s="19">
        <f t="shared" si="31"/>
        <v>25789.841003417969</v>
      </c>
      <c r="AE79" s="19">
        <f t="shared" si="31"/>
        <v>196946.65069580078</v>
      </c>
      <c r="AF79" s="19">
        <f t="shared" si="31"/>
        <v>222736.49169921875</v>
      </c>
      <c r="AG79" s="19">
        <f t="shared" si="31"/>
        <v>99948.405700683594</v>
      </c>
      <c r="AH79" s="19">
        <f t="shared" si="31"/>
        <v>122788.08599853516</v>
      </c>
      <c r="AI79" s="19">
        <f t="shared" si="31"/>
        <v>50082.269409179688</v>
      </c>
      <c r="AJ79" s="19">
        <f t="shared" si="31"/>
        <v>7639.7323608398438</v>
      </c>
      <c r="AK79" s="19">
        <f t="shared" si="31"/>
        <v>42442.537048339844</v>
      </c>
      <c r="AL79" s="19">
        <f t="shared" si="31"/>
        <v>17842.983215332031</v>
      </c>
      <c r="AM79" s="19">
        <f t="shared" si="31"/>
        <v>32239.286193847656</v>
      </c>
      <c r="AN79" s="19">
        <f t="shared" si="31"/>
        <v>0</v>
      </c>
      <c r="AO79" s="19">
        <f t="shared" si="31"/>
        <v>0</v>
      </c>
      <c r="AP79" s="19">
        <f t="shared" si="31"/>
        <v>0</v>
      </c>
      <c r="AQ79" s="19">
        <f t="shared" si="31"/>
        <v>0</v>
      </c>
      <c r="AR79" s="19">
        <f t="shared" si="31"/>
        <v>0</v>
      </c>
      <c r="AS79" s="19">
        <f t="shared" si="31"/>
        <v>0</v>
      </c>
      <c r="AT79" s="19">
        <f t="shared" si="31"/>
        <v>0</v>
      </c>
      <c r="AU79" s="19">
        <f t="shared" si="31"/>
        <v>0</v>
      </c>
      <c r="AV79" s="19">
        <f t="shared" si="31"/>
        <v>0</v>
      </c>
      <c r="AW79" s="19">
        <f t="shared" si="31"/>
        <v>0</v>
      </c>
      <c r="AX79" s="19">
        <f t="shared" si="31"/>
        <v>0</v>
      </c>
      <c r="AY79" s="19">
        <f t="shared" si="31"/>
        <v>0</v>
      </c>
      <c r="AZ79" s="19">
        <f t="shared" si="31"/>
        <v>0</v>
      </c>
      <c r="BA79" s="19">
        <f t="shared" si="31"/>
        <v>0</v>
      </c>
      <c r="BB79" s="19">
        <f t="shared" si="31"/>
        <v>0</v>
      </c>
      <c r="BC79" s="19">
        <f t="shared" si="31"/>
        <v>0</v>
      </c>
      <c r="BD79" s="19">
        <f t="shared" si="31"/>
        <v>0</v>
      </c>
      <c r="BE79" s="19">
        <f t="shared" si="31"/>
        <v>0</v>
      </c>
      <c r="BF79" s="19">
        <f t="shared" si="31"/>
        <v>0</v>
      </c>
      <c r="BG79" s="19">
        <f t="shared" si="31"/>
        <v>0</v>
      </c>
    </row>
    <row r="80" spans="1:59" x14ac:dyDescent="0.25">
      <c r="A80" s="7" t="s">
        <v>162</v>
      </c>
      <c r="B80" s="23" t="s">
        <v>163</v>
      </c>
      <c r="C80" s="20"/>
      <c r="D80" s="20"/>
      <c r="E80" s="8"/>
      <c r="F80" s="21"/>
      <c r="G80" s="24">
        <v>11903</v>
      </c>
      <c r="H80" s="24">
        <v>957</v>
      </c>
      <c r="I80" s="24">
        <v>100</v>
      </c>
      <c r="J80" s="24">
        <v>18</v>
      </c>
      <c r="K80" s="25">
        <v>12978</v>
      </c>
      <c r="L80" s="26">
        <v>0</v>
      </c>
      <c r="M80" s="26">
        <v>15920</v>
      </c>
      <c r="N80" s="26">
        <v>0</v>
      </c>
      <c r="O80" s="26">
        <v>0</v>
      </c>
      <c r="P80" s="26">
        <v>15920</v>
      </c>
      <c r="Q80" s="12">
        <f t="shared" si="23"/>
        <v>71846.345275878906</v>
      </c>
      <c r="R80" s="12">
        <f t="shared" si="24"/>
        <v>55396.169128417969</v>
      </c>
      <c r="S80" s="12">
        <f t="shared" si="25"/>
        <v>16450.176147460938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3617.594482421875</v>
      </c>
      <c r="AE80" s="13">
        <v>68228.750793457031</v>
      </c>
      <c r="AF80" s="13">
        <v>71846.345275878906</v>
      </c>
      <c r="AG80" s="13">
        <v>41976.247253417969</v>
      </c>
      <c r="AH80" s="13">
        <v>29870.098022460938</v>
      </c>
      <c r="AI80" s="13">
        <v>16450.176147460938</v>
      </c>
      <c r="AJ80" s="13">
        <v>1625.954833984375</v>
      </c>
      <c r="AK80" s="13">
        <v>14824.221313476563</v>
      </c>
      <c r="AL80" s="13">
        <v>7352.2206420898438</v>
      </c>
      <c r="AM80" s="13">
        <v>9097.9555053710938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</row>
    <row r="81" spans="1:59" x14ac:dyDescent="0.25">
      <c r="A81" s="7" t="s">
        <v>164</v>
      </c>
      <c r="B81" s="23" t="s">
        <v>165</v>
      </c>
      <c r="C81" s="20"/>
      <c r="D81" s="20"/>
      <c r="E81" s="8"/>
      <c r="F81" s="21"/>
      <c r="G81" s="24">
        <v>19330</v>
      </c>
      <c r="H81" s="24">
        <v>1884</v>
      </c>
      <c r="I81" s="24">
        <v>351</v>
      </c>
      <c r="J81" s="24">
        <v>65</v>
      </c>
      <c r="K81" s="25">
        <v>21631</v>
      </c>
      <c r="L81" s="26">
        <v>0</v>
      </c>
      <c r="M81" s="26">
        <v>25162</v>
      </c>
      <c r="N81" s="26">
        <v>0</v>
      </c>
      <c r="O81" s="26">
        <v>0</v>
      </c>
      <c r="P81" s="26">
        <v>25162</v>
      </c>
      <c r="Q81" s="12">
        <f t="shared" si="23"/>
        <v>30352.282348632813</v>
      </c>
      <c r="R81" s="12">
        <f t="shared" si="24"/>
        <v>22925.111450195313</v>
      </c>
      <c r="S81" s="12">
        <f t="shared" si="25"/>
        <v>7427.1708984375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6633.7818603515625</v>
      </c>
      <c r="AE81" s="13">
        <v>23718.50048828125</v>
      </c>
      <c r="AF81" s="13">
        <v>30352.282348632813</v>
      </c>
      <c r="AG81" s="13">
        <v>13520.015808105469</v>
      </c>
      <c r="AH81" s="13">
        <v>16832.266540527344</v>
      </c>
      <c r="AI81" s="13">
        <v>7427.1708984375</v>
      </c>
      <c r="AJ81" s="13">
        <v>2096.21435546875</v>
      </c>
      <c r="AK81" s="13">
        <v>5330.95654296875</v>
      </c>
      <c r="AL81" s="13">
        <v>2717.1285400390625</v>
      </c>
      <c r="AM81" s="13">
        <v>4710.0423583984375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</row>
    <row r="82" spans="1:59" x14ac:dyDescent="0.25">
      <c r="A82" s="7" t="s">
        <v>166</v>
      </c>
      <c r="B82" s="23" t="s">
        <v>167</v>
      </c>
      <c r="C82" s="20"/>
      <c r="D82" s="20"/>
      <c r="E82" s="8"/>
      <c r="F82" s="21"/>
      <c r="G82" s="24">
        <v>13058</v>
      </c>
      <c r="H82" s="24">
        <v>2094</v>
      </c>
      <c r="I82" s="24">
        <v>411</v>
      </c>
      <c r="J82" s="24">
        <v>75</v>
      </c>
      <c r="K82" s="25">
        <v>15638</v>
      </c>
      <c r="L82" s="26">
        <v>0</v>
      </c>
      <c r="M82" s="26">
        <v>18961</v>
      </c>
      <c r="N82" s="26">
        <v>0</v>
      </c>
      <c r="O82" s="26">
        <v>0</v>
      </c>
      <c r="P82" s="26">
        <v>18961</v>
      </c>
      <c r="Q82" s="12">
        <f t="shared" si="23"/>
        <v>41124.895568847656</v>
      </c>
      <c r="R82" s="12">
        <f t="shared" si="24"/>
        <v>35795.897521972656</v>
      </c>
      <c r="S82" s="12">
        <f t="shared" si="25"/>
        <v>5328.998046875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4440.9691772460938</v>
      </c>
      <c r="AE82" s="13">
        <v>36683.926391601563</v>
      </c>
      <c r="AF82" s="13">
        <v>41124.895568847656</v>
      </c>
      <c r="AG82" s="13">
        <v>11172.241149902344</v>
      </c>
      <c r="AH82" s="13">
        <v>29952.654418945313</v>
      </c>
      <c r="AI82" s="13">
        <v>5328.998046875</v>
      </c>
      <c r="AJ82" s="13">
        <v>0</v>
      </c>
      <c r="AK82" s="13">
        <v>5328.998046875</v>
      </c>
      <c r="AL82" s="13">
        <v>0</v>
      </c>
      <c r="AM82" s="13">
        <v>5328.998046875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</row>
    <row r="83" spans="1:59" x14ac:dyDescent="0.25">
      <c r="A83" s="7" t="s">
        <v>168</v>
      </c>
      <c r="B83" s="23" t="s">
        <v>169</v>
      </c>
      <c r="C83" s="20"/>
      <c r="D83" s="20"/>
      <c r="E83" s="8"/>
      <c r="F83" s="21"/>
      <c r="G83" s="24">
        <v>865</v>
      </c>
      <c r="H83" s="24">
        <v>63</v>
      </c>
      <c r="I83" s="24">
        <v>15</v>
      </c>
      <c r="J83" s="24"/>
      <c r="K83" s="25">
        <v>943</v>
      </c>
      <c r="L83" s="26">
        <v>0</v>
      </c>
      <c r="M83" s="26">
        <v>1329</v>
      </c>
      <c r="N83" s="26">
        <v>0</v>
      </c>
      <c r="O83" s="26">
        <v>0</v>
      </c>
      <c r="P83" s="26">
        <v>1329</v>
      </c>
      <c r="Q83" s="12">
        <f t="shared" si="23"/>
        <v>1984.2985229492188</v>
      </c>
      <c r="R83" s="12">
        <f t="shared" si="24"/>
        <v>1984.2985229492188</v>
      </c>
      <c r="S83" s="12">
        <f t="shared" si="25"/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1984.2985229492188</v>
      </c>
      <c r="AF83" s="13">
        <v>1984.2985229492188</v>
      </c>
      <c r="AG83" s="13">
        <v>0</v>
      </c>
      <c r="AH83" s="13">
        <v>1984.2985229492188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</row>
    <row r="84" spans="1:59" x14ac:dyDescent="0.25">
      <c r="A84" s="7" t="s">
        <v>170</v>
      </c>
      <c r="B84" s="23" t="s">
        <v>171</v>
      </c>
      <c r="C84" s="20"/>
      <c r="D84" s="20"/>
      <c r="E84" s="8"/>
      <c r="F84" s="21"/>
      <c r="G84" s="24">
        <v>9540</v>
      </c>
      <c r="H84" s="24">
        <v>841</v>
      </c>
      <c r="I84" s="24">
        <v>131</v>
      </c>
      <c r="J84" s="24">
        <v>29</v>
      </c>
      <c r="K84" s="25">
        <v>10541</v>
      </c>
      <c r="L84" s="26">
        <v>0</v>
      </c>
      <c r="M84" s="26">
        <v>14919</v>
      </c>
      <c r="N84" s="26">
        <v>0</v>
      </c>
      <c r="O84" s="26">
        <v>0</v>
      </c>
      <c r="P84" s="26">
        <v>14919</v>
      </c>
      <c r="Q84" s="12">
        <f t="shared" si="23"/>
        <v>34490.176574707031</v>
      </c>
      <c r="R84" s="12">
        <f t="shared" si="24"/>
        <v>27065.750915527344</v>
      </c>
      <c r="S84" s="12">
        <f t="shared" si="25"/>
        <v>7424.4256591796875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4730.13623046875</v>
      </c>
      <c r="AE84" s="13">
        <v>29760.040344238281</v>
      </c>
      <c r="AF84" s="13">
        <v>34490.176574707031</v>
      </c>
      <c r="AG84" s="13">
        <v>18523.260803222656</v>
      </c>
      <c r="AH84" s="13">
        <v>15966.915771484375</v>
      </c>
      <c r="AI84" s="13">
        <v>7424.4256591796875</v>
      </c>
      <c r="AJ84" s="13">
        <v>829.551513671875</v>
      </c>
      <c r="AK84" s="13">
        <v>6594.8741455078125</v>
      </c>
      <c r="AL84" s="13">
        <v>3329.4461669921875</v>
      </c>
      <c r="AM84" s="13">
        <v>4094.9794921875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</row>
    <row r="85" spans="1:59" x14ac:dyDescent="0.25">
      <c r="A85" s="7" t="s">
        <v>172</v>
      </c>
      <c r="B85" s="23" t="s">
        <v>173</v>
      </c>
      <c r="C85" s="20"/>
      <c r="D85" s="20"/>
      <c r="E85" s="8"/>
      <c r="F85" s="21"/>
      <c r="G85" s="24">
        <v>4746</v>
      </c>
      <c r="H85" s="24">
        <v>513</v>
      </c>
      <c r="I85" s="24">
        <v>113</v>
      </c>
      <c r="J85" s="24">
        <v>28</v>
      </c>
      <c r="K85" s="25">
        <v>5400</v>
      </c>
      <c r="L85" s="26">
        <v>0</v>
      </c>
      <c r="M85" s="26">
        <v>10657</v>
      </c>
      <c r="N85" s="26">
        <v>0</v>
      </c>
      <c r="O85" s="26">
        <v>0</v>
      </c>
      <c r="P85" s="26">
        <v>10657</v>
      </c>
      <c r="Q85" s="12">
        <f t="shared" si="23"/>
        <v>42938.493408203125</v>
      </c>
      <c r="R85" s="12">
        <f t="shared" si="24"/>
        <v>29486.994750976563</v>
      </c>
      <c r="S85" s="12">
        <f t="shared" si="25"/>
        <v>13451.498657226563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6367.3592529296875</v>
      </c>
      <c r="AE85" s="13">
        <v>36571.134155273438</v>
      </c>
      <c r="AF85" s="13">
        <v>42938.493408203125</v>
      </c>
      <c r="AG85" s="13">
        <v>14756.640686035156</v>
      </c>
      <c r="AH85" s="13">
        <v>28181.852722167969</v>
      </c>
      <c r="AI85" s="13">
        <v>13451.498657226563</v>
      </c>
      <c r="AJ85" s="13">
        <v>3088.0116577148438</v>
      </c>
      <c r="AK85" s="13">
        <v>10363.486999511719</v>
      </c>
      <c r="AL85" s="13">
        <v>4444.1878662109375</v>
      </c>
      <c r="AM85" s="13">
        <v>9007.310791015625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</row>
    <row r="86" spans="1:59" x14ac:dyDescent="0.25">
      <c r="A86" s="7" t="s">
        <v>174</v>
      </c>
      <c r="B86" s="23" t="s">
        <v>175</v>
      </c>
      <c r="C86" s="20"/>
      <c r="D86" s="20"/>
      <c r="E86" s="8"/>
      <c r="F86" s="21"/>
      <c r="G86" s="24">
        <v>339</v>
      </c>
      <c r="H86" s="24">
        <v>26</v>
      </c>
      <c r="I86" s="24">
        <v>1</v>
      </c>
      <c r="J86" s="24"/>
      <c r="K86" s="25">
        <v>366</v>
      </c>
      <c r="L86" s="26">
        <v>1890</v>
      </c>
      <c r="M86" s="26">
        <v>0</v>
      </c>
      <c r="N86" s="26">
        <v>0</v>
      </c>
      <c r="O86" s="26">
        <v>0</v>
      </c>
      <c r="P86" s="26">
        <v>1890</v>
      </c>
      <c r="Q86" s="12">
        <f t="shared" si="23"/>
        <v>4045.3112182617188</v>
      </c>
      <c r="R86" s="12">
        <f t="shared" si="24"/>
        <v>3027.7929077148438</v>
      </c>
      <c r="S86" s="12">
        <f t="shared" si="25"/>
        <v>1017.518310546875</v>
      </c>
      <c r="T86" s="13">
        <v>0</v>
      </c>
      <c r="U86" s="13">
        <v>4045.3112182617188</v>
      </c>
      <c r="V86" s="13">
        <v>4045.3112182617188</v>
      </c>
      <c r="W86" s="13">
        <v>2130.333740234375</v>
      </c>
      <c r="X86" s="13">
        <v>1914.9774780273438</v>
      </c>
      <c r="Y86" s="13">
        <v>1017.518310546875</v>
      </c>
      <c r="Z86" s="13">
        <v>0</v>
      </c>
      <c r="AA86" s="13">
        <v>1017.518310546875</v>
      </c>
      <c r="AB86" s="13">
        <v>0</v>
      </c>
      <c r="AC86" s="13">
        <v>1017.518310546875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</row>
    <row r="87" spans="1:59" s="1" customFormat="1" x14ac:dyDescent="0.25">
      <c r="A87" s="14" t="s">
        <v>176</v>
      </c>
      <c r="B87" s="16"/>
      <c r="C87" s="15">
        <v>0.102889730171688</v>
      </c>
      <c r="D87" s="15">
        <v>0.25734933094645257</v>
      </c>
      <c r="E87" s="16">
        <v>0.69</v>
      </c>
      <c r="F87" s="17">
        <v>0.79189116000000004</v>
      </c>
      <c r="G87" s="22">
        <f t="shared" ref="G87:K87" si="32">SUM(G88:G93)</f>
        <v>21444</v>
      </c>
      <c r="H87" s="22">
        <f t="shared" si="32"/>
        <v>2341</v>
      </c>
      <c r="I87" s="22">
        <f t="shared" si="32"/>
        <v>500</v>
      </c>
      <c r="J87" s="22">
        <f t="shared" si="32"/>
        <v>134</v>
      </c>
      <c r="K87" s="22">
        <f t="shared" si="32"/>
        <v>24419</v>
      </c>
      <c r="L87" s="18">
        <v>6977</v>
      </c>
      <c r="M87" s="18">
        <v>0</v>
      </c>
      <c r="N87" s="18">
        <v>0</v>
      </c>
      <c r="O87" s="18">
        <v>35139</v>
      </c>
      <c r="P87" s="18">
        <v>42116</v>
      </c>
      <c r="Q87" s="18">
        <f t="shared" si="23"/>
        <v>277729.56579589844</v>
      </c>
      <c r="R87" s="18">
        <f t="shared" si="24"/>
        <v>177794.70550537109</v>
      </c>
      <c r="S87" s="18">
        <f t="shared" si="25"/>
        <v>99934.860290527344</v>
      </c>
      <c r="T87" s="19">
        <f t="shared" ref="T87:BG87" si="33">SUM(T88:T93)</f>
        <v>42940.708068847656</v>
      </c>
      <c r="U87" s="19">
        <f t="shared" si="33"/>
        <v>153429.64971923828</v>
      </c>
      <c r="V87" s="19">
        <f t="shared" si="33"/>
        <v>196370.35778808594</v>
      </c>
      <c r="W87" s="19">
        <f t="shared" si="33"/>
        <v>131938.28424072266</v>
      </c>
      <c r="X87" s="19">
        <f t="shared" si="33"/>
        <v>64432.073547363281</v>
      </c>
      <c r="Y87" s="19">
        <f t="shared" si="33"/>
        <v>86310.925598144531</v>
      </c>
      <c r="Z87" s="19">
        <f t="shared" si="33"/>
        <v>7734.3005981445313</v>
      </c>
      <c r="AA87" s="19">
        <f t="shared" si="33"/>
        <v>78576.625</v>
      </c>
      <c r="AB87" s="19">
        <f t="shared" si="33"/>
        <v>78293.490356445313</v>
      </c>
      <c r="AC87" s="19">
        <f t="shared" si="33"/>
        <v>8017.4352416992188</v>
      </c>
      <c r="AD87" s="19">
        <f t="shared" si="33"/>
        <v>1699.8128662109375</v>
      </c>
      <c r="AE87" s="19">
        <f t="shared" si="33"/>
        <v>14895.715698242188</v>
      </c>
      <c r="AF87" s="19">
        <f t="shared" si="33"/>
        <v>16595.528564453125</v>
      </c>
      <c r="AG87" s="19">
        <f t="shared" si="33"/>
        <v>11153.536376953125</v>
      </c>
      <c r="AH87" s="19">
        <f t="shared" si="33"/>
        <v>5441.9921875</v>
      </c>
      <c r="AI87" s="19">
        <f t="shared" si="33"/>
        <v>545.8162841796875</v>
      </c>
      <c r="AJ87" s="19">
        <f t="shared" si="33"/>
        <v>0</v>
      </c>
      <c r="AK87" s="19">
        <f t="shared" si="33"/>
        <v>545.8162841796875</v>
      </c>
      <c r="AL87" s="19">
        <f t="shared" si="33"/>
        <v>0</v>
      </c>
      <c r="AM87" s="19">
        <f t="shared" si="33"/>
        <v>545.8162841796875</v>
      </c>
      <c r="AN87" s="19">
        <f t="shared" si="33"/>
        <v>0</v>
      </c>
      <c r="AO87" s="19">
        <f t="shared" si="33"/>
        <v>0</v>
      </c>
      <c r="AP87" s="19">
        <f t="shared" si="33"/>
        <v>0</v>
      </c>
      <c r="AQ87" s="19">
        <f t="shared" si="33"/>
        <v>0</v>
      </c>
      <c r="AR87" s="19">
        <f t="shared" si="33"/>
        <v>0</v>
      </c>
      <c r="AS87" s="19">
        <f t="shared" si="33"/>
        <v>0</v>
      </c>
      <c r="AT87" s="19">
        <f t="shared" si="33"/>
        <v>0</v>
      </c>
      <c r="AU87" s="19">
        <f t="shared" si="33"/>
        <v>0</v>
      </c>
      <c r="AV87" s="19">
        <f t="shared" si="33"/>
        <v>0</v>
      </c>
      <c r="AW87" s="19">
        <f t="shared" si="33"/>
        <v>0</v>
      </c>
      <c r="AX87" s="19">
        <f t="shared" si="33"/>
        <v>13714.296752929688</v>
      </c>
      <c r="AY87" s="19">
        <f t="shared" si="33"/>
        <v>51049.382690429688</v>
      </c>
      <c r="AZ87" s="19">
        <f t="shared" si="33"/>
        <v>64763.679443359375</v>
      </c>
      <c r="BA87" s="19">
        <f t="shared" si="33"/>
        <v>29363.602600097656</v>
      </c>
      <c r="BB87" s="19">
        <f t="shared" si="33"/>
        <v>35400.076843261719</v>
      </c>
      <c r="BC87" s="19">
        <f t="shared" si="33"/>
        <v>13078.118408203125</v>
      </c>
      <c r="BD87" s="19">
        <f t="shared" si="33"/>
        <v>829.551513671875</v>
      </c>
      <c r="BE87" s="19">
        <f t="shared" si="33"/>
        <v>12248.56689453125</v>
      </c>
      <c r="BF87" s="19">
        <f t="shared" si="33"/>
        <v>4154.1217651367188</v>
      </c>
      <c r="BG87" s="19">
        <f t="shared" si="33"/>
        <v>8923.9966430664063</v>
      </c>
    </row>
    <row r="88" spans="1:59" x14ac:dyDescent="0.25">
      <c r="A88" s="7" t="s">
        <v>177</v>
      </c>
      <c r="B88" s="23" t="s">
        <v>178</v>
      </c>
      <c r="C88" s="20"/>
      <c r="D88" s="20"/>
      <c r="E88" s="8"/>
      <c r="F88" s="21"/>
      <c r="G88" s="24">
        <v>2068</v>
      </c>
      <c r="H88" s="24">
        <v>466</v>
      </c>
      <c r="I88" s="24">
        <v>79</v>
      </c>
      <c r="J88" s="24">
        <v>17</v>
      </c>
      <c r="K88" s="25">
        <v>2630</v>
      </c>
      <c r="L88" s="26">
        <v>0</v>
      </c>
      <c r="M88" s="26">
        <v>0</v>
      </c>
      <c r="N88" s="26">
        <v>0</v>
      </c>
      <c r="O88" s="26">
        <v>4345</v>
      </c>
      <c r="P88" s="26">
        <v>4345</v>
      </c>
      <c r="Q88" s="12">
        <f t="shared" si="23"/>
        <v>15728.371459960938</v>
      </c>
      <c r="R88" s="12">
        <f t="shared" si="24"/>
        <v>10701.571899414063</v>
      </c>
      <c r="S88" s="12">
        <f t="shared" si="25"/>
        <v>5026.799560546875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826.00396728515625</v>
      </c>
      <c r="AY88" s="13">
        <v>14902.367492675781</v>
      </c>
      <c r="AZ88" s="13">
        <v>15728.371459960938</v>
      </c>
      <c r="BA88" s="13">
        <v>6712.274169921875</v>
      </c>
      <c r="BB88" s="13">
        <v>9016.0972900390625</v>
      </c>
      <c r="BC88" s="13">
        <v>5026.799560546875</v>
      </c>
      <c r="BD88" s="13">
        <v>0</v>
      </c>
      <c r="BE88" s="13">
        <v>5026.799560546875</v>
      </c>
      <c r="BF88" s="13">
        <v>813.92803955078125</v>
      </c>
      <c r="BG88" s="13">
        <v>4212.8715209960938</v>
      </c>
    </row>
    <row r="89" spans="1:59" x14ac:dyDescent="0.25">
      <c r="A89" s="7" t="s">
        <v>179</v>
      </c>
      <c r="B89" s="23" t="s">
        <v>180</v>
      </c>
      <c r="C89" s="20"/>
      <c r="D89" s="20"/>
      <c r="E89" s="8"/>
      <c r="F89" s="21"/>
      <c r="G89" s="24">
        <v>1902</v>
      </c>
      <c r="H89" s="24">
        <v>257</v>
      </c>
      <c r="I89" s="24">
        <v>51</v>
      </c>
      <c r="J89" s="24">
        <v>9</v>
      </c>
      <c r="K89" s="25">
        <v>2219</v>
      </c>
      <c r="L89" s="26">
        <v>0</v>
      </c>
      <c r="M89" s="26">
        <v>0</v>
      </c>
      <c r="N89" s="26">
        <v>0</v>
      </c>
      <c r="O89" s="26">
        <v>2438</v>
      </c>
      <c r="P89" s="26">
        <v>2438</v>
      </c>
      <c r="Q89" s="12">
        <f t="shared" si="23"/>
        <v>16595.528564453125</v>
      </c>
      <c r="R89" s="12">
        <f t="shared" si="24"/>
        <v>16049.712280273438</v>
      </c>
      <c r="S89" s="12">
        <f t="shared" si="25"/>
        <v>545.8162841796875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1699.8128662109375</v>
      </c>
      <c r="AE89" s="13">
        <v>14895.715698242188</v>
      </c>
      <c r="AF89" s="13">
        <v>16595.528564453125</v>
      </c>
      <c r="AG89" s="13">
        <v>11153.536376953125</v>
      </c>
      <c r="AH89" s="13">
        <v>5441.9921875</v>
      </c>
      <c r="AI89" s="13">
        <v>545.8162841796875</v>
      </c>
      <c r="AJ89" s="13">
        <v>0</v>
      </c>
      <c r="AK89" s="13">
        <v>545.8162841796875</v>
      </c>
      <c r="AL89" s="13">
        <v>0</v>
      </c>
      <c r="AM89" s="13">
        <v>545.8162841796875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</row>
    <row r="90" spans="1:59" x14ac:dyDescent="0.25">
      <c r="A90" s="7" t="s">
        <v>181</v>
      </c>
      <c r="B90" s="23" t="s">
        <v>182</v>
      </c>
      <c r="C90" s="20"/>
      <c r="D90" s="20"/>
      <c r="E90" s="8"/>
      <c r="F90" s="21"/>
      <c r="G90" s="24">
        <v>3455</v>
      </c>
      <c r="H90" s="24">
        <v>247</v>
      </c>
      <c r="I90" s="24">
        <v>55</v>
      </c>
      <c r="J90" s="24">
        <v>9</v>
      </c>
      <c r="K90" s="25">
        <v>3766</v>
      </c>
      <c r="L90" s="26">
        <v>0</v>
      </c>
      <c r="M90" s="26">
        <v>0</v>
      </c>
      <c r="N90" s="26">
        <v>0</v>
      </c>
      <c r="O90" s="26">
        <v>4960</v>
      </c>
      <c r="P90" s="26">
        <v>4960</v>
      </c>
      <c r="Q90" s="12">
        <f t="shared" si="23"/>
        <v>9694.710205078125</v>
      </c>
      <c r="R90" s="12">
        <f t="shared" si="24"/>
        <v>6853.912841796875</v>
      </c>
      <c r="S90" s="12">
        <f t="shared" si="25"/>
        <v>2840.79736328125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2099.6049194335938</v>
      </c>
      <c r="AY90" s="13">
        <v>7595.1052856445313</v>
      </c>
      <c r="AZ90" s="13">
        <v>9694.710205078125</v>
      </c>
      <c r="BA90" s="13">
        <v>6222.9285888671875</v>
      </c>
      <c r="BB90" s="13">
        <v>3471.7816162109375</v>
      </c>
      <c r="BC90" s="13">
        <v>2840.79736328125</v>
      </c>
      <c r="BD90" s="13">
        <v>0</v>
      </c>
      <c r="BE90" s="13">
        <v>2840.79736328125</v>
      </c>
      <c r="BF90" s="13">
        <v>1839.6201171875</v>
      </c>
      <c r="BG90" s="13">
        <v>1001.17724609375</v>
      </c>
    </row>
    <row r="91" spans="1:59" x14ac:dyDescent="0.25">
      <c r="A91" s="7" t="s">
        <v>183</v>
      </c>
      <c r="B91" s="23" t="s">
        <v>184</v>
      </c>
      <c r="C91" s="20"/>
      <c r="D91" s="20"/>
      <c r="E91" s="8"/>
      <c r="F91" s="21"/>
      <c r="G91" s="24">
        <v>1820</v>
      </c>
      <c r="H91" s="24">
        <v>443</v>
      </c>
      <c r="I91" s="24">
        <v>86</v>
      </c>
      <c r="J91" s="24">
        <v>17</v>
      </c>
      <c r="K91" s="25">
        <v>2366</v>
      </c>
      <c r="L91" s="26">
        <v>2824</v>
      </c>
      <c r="M91" s="26">
        <v>0</v>
      </c>
      <c r="N91" s="26">
        <v>0</v>
      </c>
      <c r="O91" s="26">
        <v>110</v>
      </c>
      <c r="P91" s="26">
        <v>2934</v>
      </c>
      <c r="Q91" s="12">
        <f t="shared" si="23"/>
        <v>34524.943298339844</v>
      </c>
      <c r="R91" s="12">
        <f t="shared" si="24"/>
        <v>27771.384582519531</v>
      </c>
      <c r="S91" s="12">
        <f t="shared" si="25"/>
        <v>6753.5587158203125</v>
      </c>
      <c r="T91" s="13">
        <v>7919.0496215820313</v>
      </c>
      <c r="U91" s="13">
        <v>26605.893676757813</v>
      </c>
      <c r="V91" s="13">
        <v>34524.943298339844</v>
      </c>
      <c r="W91" s="13">
        <v>6266.2501831054688</v>
      </c>
      <c r="X91" s="13">
        <v>28258.693115234375</v>
      </c>
      <c r="Y91" s="13">
        <v>6753.5587158203125</v>
      </c>
      <c r="Z91" s="13">
        <v>2619.6731567382813</v>
      </c>
      <c r="AA91" s="13">
        <v>4133.8855590820313</v>
      </c>
      <c r="AB91" s="13">
        <v>734.8560791015625</v>
      </c>
      <c r="AC91" s="13">
        <v>6018.70263671875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</row>
    <row r="92" spans="1:59" x14ac:dyDescent="0.25">
      <c r="A92" s="7" t="s">
        <v>185</v>
      </c>
      <c r="B92" s="23" t="s">
        <v>186</v>
      </c>
      <c r="C92" s="20"/>
      <c r="D92" s="20"/>
      <c r="E92" s="8"/>
      <c r="F92" s="21"/>
      <c r="G92" s="24">
        <v>2285</v>
      </c>
      <c r="H92" s="24">
        <v>126</v>
      </c>
      <c r="I92" s="24">
        <v>30</v>
      </c>
      <c r="J92" s="24">
        <v>3</v>
      </c>
      <c r="K92" s="25">
        <v>2444</v>
      </c>
      <c r="L92" s="26">
        <v>3270</v>
      </c>
      <c r="M92" s="26">
        <v>0</v>
      </c>
      <c r="N92" s="26">
        <v>0</v>
      </c>
      <c r="O92" s="26">
        <v>0</v>
      </c>
      <c r="P92" s="26">
        <v>3270</v>
      </c>
      <c r="Q92" s="12">
        <f t="shared" si="23"/>
        <v>93555.905883789063</v>
      </c>
      <c r="R92" s="12">
        <f t="shared" si="24"/>
        <v>18143.835998535156</v>
      </c>
      <c r="S92" s="12">
        <f t="shared" si="25"/>
        <v>75412.069885253906</v>
      </c>
      <c r="T92" s="13">
        <v>2899.4321899414063</v>
      </c>
      <c r="U92" s="13">
        <v>90656.473693847656</v>
      </c>
      <c r="V92" s="13">
        <v>93555.905883789063</v>
      </c>
      <c r="W92" s="13">
        <v>84419.659484863281</v>
      </c>
      <c r="X92" s="13">
        <v>9136.2463989257813</v>
      </c>
      <c r="Y92" s="13">
        <v>75412.069885253906</v>
      </c>
      <c r="Z92" s="13">
        <v>2052.099853515625</v>
      </c>
      <c r="AA92" s="13">
        <v>73359.970031738281</v>
      </c>
      <c r="AB92" s="13">
        <v>73413.337280273438</v>
      </c>
      <c r="AC92" s="13">
        <v>1998.7326049804688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</row>
    <row r="93" spans="1:59" x14ac:dyDescent="0.25">
      <c r="A93" s="7" t="s">
        <v>187</v>
      </c>
      <c r="B93" s="23" t="s">
        <v>188</v>
      </c>
      <c r="C93" s="20"/>
      <c r="D93" s="20"/>
      <c r="E93" s="8">
        <v>0.63</v>
      </c>
      <c r="F93" s="21">
        <v>0.31063249999999998</v>
      </c>
      <c r="G93" s="24">
        <v>9914</v>
      </c>
      <c r="H93" s="24">
        <v>802</v>
      </c>
      <c r="I93" s="24">
        <v>199</v>
      </c>
      <c r="J93" s="24">
        <v>79</v>
      </c>
      <c r="K93" s="25">
        <v>10994</v>
      </c>
      <c r="L93" s="26">
        <v>883</v>
      </c>
      <c r="M93" s="26">
        <v>0</v>
      </c>
      <c r="N93" s="26">
        <v>0</v>
      </c>
      <c r="O93" s="26">
        <v>23286</v>
      </c>
      <c r="P93" s="26">
        <v>24169</v>
      </c>
      <c r="Q93" s="12">
        <f t="shared" si="23"/>
        <v>107630.10638427734</v>
      </c>
      <c r="R93" s="12">
        <f t="shared" si="24"/>
        <v>98274.287902832031</v>
      </c>
      <c r="S93" s="12">
        <f t="shared" si="25"/>
        <v>9355.8184814453125</v>
      </c>
      <c r="T93" s="13">
        <v>32122.226257324219</v>
      </c>
      <c r="U93" s="13">
        <v>36167.282348632813</v>
      </c>
      <c r="V93" s="13">
        <v>68289.508605957031</v>
      </c>
      <c r="W93" s="13">
        <v>41252.374572753906</v>
      </c>
      <c r="X93" s="13">
        <v>27037.134033203125</v>
      </c>
      <c r="Y93" s="13">
        <v>4145.2969970703125</v>
      </c>
      <c r="Z93" s="13">
        <v>3062.527587890625</v>
      </c>
      <c r="AA93" s="13">
        <v>1082.7694091796875</v>
      </c>
      <c r="AB93" s="13">
        <v>4145.2969970703125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10788.687866210938</v>
      </c>
      <c r="AY93" s="13">
        <v>28551.909912109375</v>
      </c>
      <c r="AZ93" s="13">
        <v>39340.597778320313</v>
      </c>
      <c r="BA93" s="13">
        <v>16428.399841308594</v>
      </c>
      <c r="BB93" s="13">
        <v>22912.197937011719</v>
      </c>
      <c r="BC93" s="13">
        <v>5210.521484375</v>
      </c>
      <c r="BD93" s="13">
        <v>829.551513671875</v>
      </c>
      <c r="BE93" s="13">
        <v>4380.969970703125</v>
      </c>
      <c r="BF93" s="13">
        <v>1500.5736083984375</v>
      </c>
      <c r="BG93" s="13">
        <v>3709.9478759765625</v>
      </c>
    </row>
    <row r="94" spans="1:59" s="1" customFormat="1" x14ac:dyDescent="0.25">
      <c r="A94" s="14" t="s">
        <v>189</v>
      </c>
      <c r="B94" s="16"/>
      <c r="C94" s="15">
        <v>0</v>
      </c>
      <c r="D94" s="15">
        <v>0.20388976910100423</v>
      </c>
      <c r="E94" s="16">
        <v>0.59</v>
      </c>
      <c r="F94" s="17">
        <v>0.41477612000000003</v>
      </c>
      <c r="G94" s="22">
        <f t="shared" ref="G94:K94" si="34">SUM(G95)</f>
        <v>341</v>
      </c>
      <c r="H94" s="22">
        <f t="shared" si="34"/>
        <v>9</v>
      </c>
      <c r="I94" s="22">
        <f t="shared" si="34"/>
        <v>7</v>
      </c>
      <c r="J94" s="22">
        <f t="shared" si="34"/>
        <v>11</v>
      </c>
      <c r="K94" s="22">
        <f t="shared" si="34"/>
        <v>368</v>
      </c>
      <c r="L94" s="18">
        <v>70</v>
      </c>
      <c r="M94" s="18">
        <v>406</v>
      </c>
      <c r="N94" s="18">
        <v>0</v>
      </c>
      <c r="O94" s="18">
        <v>0</v>
      </c>
      <c r="P94" s="18">
        <v>476</v>
      </c>
      <c r="Q94" s="18">
        <f t="shared" si="23"/>
        <v>172827.84594726563</v>
      </c>
      <c r="R94" s="18">
        <f t="shared" si="24"/>
        <v>171417.24890136719</v>
      </c>
      <c r="S94" s="18">
        <f t="shared" si="25"/>
        <v>1410.5970458984375</v>
      </c>
      <c r="T94" s="19">
        <f t="shared" ref="T94:BG94" si="35">SUM(T95)</f>
        <v>0</v>
      </c>
      <c r="U94" s="19">
        <f t="shared" si="35"/>
        <v>47149.248107910156</v>
      </c>
      <c r="V94" s="19">
        <f t="shared" si="35"/>
        <v>56800.707946777344</v>
      </c>
      <c r="W94" s="19">
        <f t="shared" si="35"/>
        <v>12293.015686035156</v>
      </c>
      <c r="X94" s="19">
        <f t="shared" si="35"/>
        <v>44507.692260742188</v>
      </c>
      <c r="Y94" s="19">
        <f t="shared" si="35"/>
        <v>1410.5970458984375</v>
      </c>
      <c r="Z94" s="19">
        <f t="shared" si="35"/>
        <v>0</v>
      </c>
      <c r="AA94" s="19">
        <f t="shared" si="35"/>
        <v>1410.5970458984375</v>
      </c>
      <c r="AB94" s="19">
        <f t="shared" si="35"/>
        <v>0</v>
      </c>
      <c r="AC94" s="19">
        <f t="shared" si="35"/>
        <v>1410.5970458984375</v>
      </c>
      <c r="AD94" s="19">
        <f t="shared" si="35"/>
        <v>5153.0188598632813</v>
      </c>
      <c r="AE94" s="19">
        <f t="shared" si="35"/>
        <v>110874.119140625</v>
      </c>
      <c r="AF94" s="19">
        <f t="shared" si="35"/>
        <v>116027.13800048828</v>
      </c>
      <c r="AG94" s="19">
        <f t="shared" si="35"/>
        <v>53718.497314453125</v>
      </c>
      <c r="AH94" s="19">
        <f t="shared" si="35"/>
        <v>62308.640686035156</v>
      </c>
      <c r="AI94" s="19">
        <f t="shared" si="35"/>
        <v>0</v>
      </c>
      <c r="AJ94" s="19">
        <f t="shared" si="35"/>
        <v>0</v>
      </c>
      <c r="AK94" s="19">
        <f t="shared" si="35"/>
        <v>0</v>
      </c>
      <c r="AL94" s="19">
        <f t="shared" si="35"/>
        <v>0</v>
      </c>
      <c r="AM94" s="19">
        <f t="shared" si="35"/>
        <v>0</v>
      </c>
      <c r="AN94" s="19">
        <f t="shared" si="35"/>
        <v>0</v>
      </c>
      <c r="AO94" s="19">
        <f t="shared" si="35"/>
        <v>0</v>
      </c>
      <c r="AP94" s="19">
        <f t="shared" si="35"/>
        <v>0</v>
      </c>
      <c r="AQ94" s="19">
        <f t="shared" si="35"/>
        <v>0</v>
      </c>
      <c r="AR94" s="19">
        <f t="shared" si="35"/>
        <v>0</v>
      </c>
      <c r="AS94" s="19">
        <f t="shared" si="35"/>
        <v>0</v>
      </c>
      <c r="AT94" s="19">
        <f t="shared" si="35"/>
        <v>0</v>
      </c>
      <c r="AU94" s="19">
        <f t="shared" si="35"/>
        <v>0</v>
      </c>
      <c r="AV94" s="19">
        <f t="shared" si="35"/>
        <v>0</v>
      </c>
      <c r="AW94" s="19">
        <f t="shared" si="35"/>
        <v>0</v>
      </c>
      <c r="AX94" s="19">
        <f t="shared" si="35"/>
        <v>0</v>
      </c>
      <c r="AY94" s="19">
        <f t="shared" si="35"/>
        <v>0</v>
      </c>
      <c r="AZ94" s="19">
        <f t="shared" si="35"/>
        <v>0</v>
      </c>
      <c r="BA94" s="19">
        <f t="shared" si="35"/>
        <v>0</v>
      </c>
      <c r="BB94" s="19">
        <f t="shared" si="35"/>
        <v>0</v>
      </c>
      <c r="BC94" s="19">
        <f t="shared" si="35"/>
        <v>0</v>
      </c>
      <c r="BD94" s="19">
        <f t="shared" si="35"/>
        <v>0</v>
      </c>
      <c r="BE94" s="19">
        <f t="shared" si="35"/>
        <v>0</v>
      </c>
      <c r="BF94" s="19">
        <f t="shared" si="35"/>
        <v>0</v>
      </c>
      <c r="BG94" s="19">
        <f t="shared" si="35"/>
        <v>0</v>
      </c>
    </row>
    <row r="95" spans="1:59" x14ac:dyDescent="0.25">
      <c r="A95" s="7" t="s">
        <v>190</v>
      </c>
      <c r="B95" s="23" t="s">
        <v>191</v>
      </c>
      <c r="C95" s="20"/>
      <c r="D95" s="20"/>
      <c r="E95" s="8"/>
      <c r="F95" s="21"/>
      <c r="G95" s="24">
        <v>341</v>
      </c>
      <c r="H95" s="24">
        <v>9</v>
      </c>
      <c r="I95" s="24">
        <v>7</v>
      </c>
      <c r="J95" s="24">
        <v>11</v>
      </c>
      <c r="K95" s="25">
        <v>368</v>
      </c>
      <c r="L95" s="26">
        <v>70</v>
      </c>
      <c r="M95" s="26">
        <v>406</v>
      </c>
      <c r="N95" s="26">
        <v>0</v>
      </c>
      <c r="O95" s="26">
        <v>0</v>
      </c>
      <c r="P95" s="26">
        <v>476</v>
      </c>
      <c r="Q95" s="12">
        <f t="shared" si="23"/>
        <v>172827.84594726563</v>
      </c>
      <c r="R95" s="12">
        <f t="shared" si="24"/>
        <v>171417.24890136719</v>
      </c>
      <c r="S95" s="12">
        <f t="shared" si="25"/>
        <v>1410.5970458984375</v>
      </c>
      <c r="T95" s="13" t="s">
        <v>192</v>
      </c>
      <c r="U95" s="13">
        <v>47149.248107910156</v>
      </c>
      <c r="V95" s="13">
        <v>56800.707946777344</v>
      </c>
      <c r="W95" s="13">
        <v>12293.015686035156</v>
      </c>
      <c r="X95" s="13">
        <v>44507.692260742188</v>
      </c>
      <c r="Y95" s="13">
        <v>1410.5970458984375</v>
      </c>
      <c r="Z95" s="13">
        <v>0</v>
      </c>
      <c r="AA95" s="13">
        <v>1410.5970458984375</v>
      </c>
      <c r="AB95" s="13">
        <v>0</v>
      </c>
      <c r="AC95" s="13">
        <v>1410.5970458984375</v>
      </c>
      <c r="AD95" s="13">
        <v>5153.0188598632813</v>
      </c>
      <c r="AE95" s="13">
        <v>110874.119140625</v>
      </c>
      <c r="AF95" s="13">
        <v>116027.13800048828</v>
      </c>
      <c r="AG95" s="13">
        <v>53718.497314453125</v>
      </c>
      <c r="AH95" s="13">
        <v>62308.640686035156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</row>
    <row r="96" spans="1:59" s="1" customFormat="1" x14ac:dyDescent="0.25">
      <c r="A96" s="14" t="s">
        <v>193</v>
      </c>
      <c r="B96" s="16"/>
      <c r="C96" s="15">
        <v>0.65556667526723411</v>
      </c>
      <c r="D96" s="15">
        <v>0.2548354794967122</v>
      </c>
      <c r="E96" s="16">
        <v>0.51</v>
      </c>
      <c r="F96" s="17">
        <v>0.82646494999999998</v>
      </c>
      <c r="G96" s="22">
        <f t="shared" ref="G96:K96" si="36">SUM(G97)</f>
        <v>4908</v>
      </c>
      <c r="H96" s="22">
        <f t="shared" si="36"/>
        <v>341</v>
      </c>
      <c r="I96" s="22">
        <f t="shared" si="36"/>
        <v>36</v>
      </c>
      <c r="J96" s="22">
        <f t="shared" si="36"/>
        <v>3</v>
      </c>
      <c r="K96" s="22">
        <f t="shared" si="36"/>
        <v>5288</v>
      </c>
      <c r="L96" s="18">
        <v>0</v>
      </c>
      <c r="M96" s="18">
        <v>10961</v>
      </c>
      <c r="N96" s="18">
        <v>0</v>
      </c>
      <c r="O96" s="18">
        <v>0</v>
      </c>
      <c r="P96" s="18">
        <v>10961</v>
      </c>
      <c r="Q96" s="18">
        <f t="shared" si="23"/>
        <v>238907.72937011719</v>
      </c>
      <c r="R96" s="18">
        <f t="shared" si="24"/>
        <v>217106.33911132813</v>
      </c>
      <c r="S96" s="18">
        <f t="shared" si="25"/>
        <v>21801.390258789063</v>
      </c>
      <c r="T96" s="19">
        <f t="shared" ref="T96:BG96" si="37">SUM(T97)</f>
        <v>0</v>
      </c>
      <c r="U96" s="19">
        <f t="shared" si="37"/>
        <v>0</v>
      </c>
      <c r="V96" s="19">
        <f t="shared" si="37"/>
        <v>0</v>
      </c>
      <c r="W96" s="19">
        <f t="shared" si="37"/>
        <v>0</v>
      </c>
      <c r="X96" s="19">
        <f t="shared" si="37"/>
        <v>0</v>
      </c>
      <c r="Y96" s="19">
        <f t="shared" si="37"/>
        <v>0</v>
      </c>
      <c r="Z96" s="19">
        <f t="shared" si="37"/>
        <v>0</v>
      </c>
      <c r="AA96" s="19">
        <f t="shared" si="37"/>
        <v>0</v>
      </c>
      <c r="AB96" s="19">
        <f t="shared" si="37"/>
        <v>0</v>
      </c>
      <c r="AC96" s="19">
        <f t="shared" si="37"/>
        <v>0</v>
      </c>
      <c r="AD96" s="19">
        <f t="shared" si="37"/>
        <v>19785.171875</v>
      </c>
      <c r="AE96" s="19">
        <f t="shared" si="37"/>
        <v>219122.55749511719</v>
      </c>
      <c r="AF96" s="19">
        <f t="shared" si="37"/>
        <v>238907.72937011719</v>
      </c>
      <c r="AG96" s="19">
        <f t="shared" si="37"/>
        <v>171234.10919189453</v>
      </c>
      <c r="AH96" s="19">
        <f t="shared" si="37"/>
        <v>67673.620178222656</v>
      </c>
      <c r="AI96" s="19">
        <f t="shared" si="37"/>
        <v>21801.390258789063</v>
      </c>
      <c r="AJ96" s="19">
        <f t="shared" si="37"/>
        <v>7483.8226928710938</v>
      </c>
      <c r="AK96" s="19">
        <f t="shared" si="37"/>
        <v>14317.567565917969</v>
      </c>
      <c r="AL96" s="19">
        <f t="shared" si="37"/>
        <v>13559.725219726563</v>
      </c>
      <c r="AM96" s="19">
        <f t="shared" si="37"/>
        <v>8241.6650390625</v>
      </c>
      <c r="AN96" s="19">
        <f t="shared" si="37"/>
        <v>0</v>
      </c>
      <c r="AO96" s="19">
        <f t="shared" si="37"/>
        <v>0</v>
      </c>
      <c r="AP96" s="19">
        <f t="shared" si="37"/>
        <v>0</v>
      </c>
      <c r="AQ96" s="19">
        <f t="shared" si="37"/>
        <v>0</v>
      </c>
      <c r="AR96" s="19">
        <f t="shared" si="37"/>
        <v>0</v>
      </c>
      <c r="AS96" s="19">
        <f t="shared" si="37"/>
        <v>0</v>
      </c>
      <c r="AT96" s="19">
        <f t="shared" si="37"/>
        <v>0</v>
      </c>
      <c r="AU96" s="19">
        <f t="shared" si="37"/>
        <v>0</v>
      </c>
      <c r="AV96" s="19">
        <f t="shared" si="37"/>
        <v>0</v>
      </c>
      <c r="AW96" s="19">
        <f t="shared" si="37"/>
        <v>0</v>
      </c>
      <c r="AX96" s="19">
        <f t="shared" si="37"/>
        <v>0</v>
      </c>
      <c r="AY96" s="19">
        <f t="shared" si="37"/>
        <v>0</v>
      </c>
      <c r="AZ96" s="19">
        <f t="shared" si="37"/>
        <v>0</v>
      </c>
      <c r="BA96" s="19">
        <f t="shared" si="37"/>
        <v>0</v>
      </c>
      <c r="BB96" s="19">
        <f t="shared" si="37"/>
        <v>0</v>
      </c>
      <c r="BC96" s="19">
        <f t="shared" si="37"/>
        <v>0</v>
      </c>
      <c r="BD96" s="19">
        <f t="shared" si="37"/>
        <v>0</v>
      </c>
      <c r="BE96" s="19">
        <f t="shared" si="37"/>
        <v>0</v>
      </c>
      <c r="BF96" s="19">
        <f t="shared" si="37"/>
        <v>0</v>
      </c>
      <c r="BG96" s="19">
        <f t="shared" si="37"/>
        <v>0</v>
      </c>
    </row>
    <row r="97" spans="1:59" x14ac:dyDescent="0.25">
      <c r="A97" s="7" t="s">
        <v>194</v>
      </c>
      <c r="B97" s="23" t="s">
        <v>195</v>
      </c>
      <c r="C97" s="20"/>
      <c r="D97" s="20"/>
      <c r="E97" s="8"/>
      <c r="F97" s="21"/>
      <c r="G97" s="24">
        <v>4908</v>
      </c>
      <c r="H97" s="24">
        <v>341</v>
      </c>
      <c r="I97" s="24">
        <v>36</v>
      </c>
      <c r="J97" s="24">
        <v>3</v>
      </c>
      <c r="K97" s="25">
        <v>5288</v>
      </c>
      <c r="L97" s="26">
        <v>0</v>
      </c>
      <c r="M97" s="26">
        <v>10961</v>
      </c>
      <c r="N97" s="26">
        <v>0</v>
      </c>
      <c r="O97" s="26">
        <v>0</v>
      </c>
      <c r="P97" s="26">
        <v>10961</v>
      </c>
      <c r="Q97" s="12">
        <f t="shared" si="23"/>
        <v>238907.72937011719</v>
      </c>
      <c r="R97" s="12">
        <f t="shared" si="24"/>
        <v>217106.33911132813</v>
      </c>
      <c r="S97" s="12">
        <f t="shared" si="25"/>
        <v>21801.390258789063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19785.171875</v>
      </c>
      <c r="AE97" s="13">
        <v>219122.55749511719</v>
      </c>
      <c r="AF97" s="13">
        <v>238907.72937011719</v>
      </c>
      <c r="AG97" s="13">
        <v>171234.10919189453</v>
      </c>
      <c r="AH97" s="13">
        <v>67673.620178222656</v>
      </c>
      <c r="AI97" s="13">
        <v>21801.390258789063</v>
      </c>
      <c r="AJ97" s="13">
        <v>7483.8226928710938</v>
      </c>
      <c r="AK97" s="13">
        <v>14317.567565917969</v>
      </c>
      <c r="AL97" s="13">
        <v>13559.725219726563</v>
      </c>
      <c r="AM97" s="13">
        <v>8241.6650390625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</row>
    <row r="98" spans="1:59" s="1" customFormat="1" x14ac:dyDescent="0.25">
      <c r="A98" s="14" t="s">
        <v>196</v>
      </c>
      <c r="B98" s="16"/>
      <c r="C98" s="15">
        <v>0.9996508454758517</v>
      </c>
      <c r="D98" s="15">
        <v>0.21353070213106426</v>
      </c>
      <c r="E98" s="16">
        <v>0.34</v>
      </c>
      <c r="F98" s="17">
        <v>0.25252153999999999</v>
      </c>
      <c r="G98" s="22">
        <f t="shared" ref="G98:K98" si="38">SUM(G99:G101)</f>
        <v>7461</v>
      </c>
      <c r="H98" s="22">
        <f t="shared" si="38"/>
        <v>915</v>
      </c>
      <c r="I98" s="22">
        <f t="shared" si="38"/>
        <v>166</v>
      </c>
      <c r="J98" s="22">
        <f t="shared" si="38"/>
        <v>61</v>
      </c>
      <c r="K98" s="22">
        <f t="shared" si="38"/>
        <v>8603</v>
      </c>
      <c r="L98" s="18">
        <v>15601</v>
      </c>
      <c r="M98" s="18">
        <v>0</v>
      </c>
      <c r="N98" s="18">
        <v>0</v>
      </c>
      <c r="O98" s="18">
        <v>0</v>
      </c>
      <c r="P98" s="18">
        <v>15601</v>
      </c>
      <c r="Q98" s="18">
        <f t="shared" si="23"/>
        <v>210819.59942626953</v>
      </c>
      <c r="R98" s="18">
        <f t="shared" si="24"/>
        <v>155569.83929443359</v>
      </c>
      <c r="S98" s="18">
        <f t="shared" si="25"/>
        <v>55249.760131835938</v>
      </c>
      <c r="T98" s="19">
        <f t="shared" ref="T98:BG98" si="39">SUM(T99:T101)</f>
        <v>22062.481628417969</v>
      </c>
      <c r="U98" s="19">
        <f t="shared" si="39"/>
        <v>188757.11779785156</v>
      </c>
      <c r="V98" s="19">
        <f t="shared" si="39"/>
        <v>210819.59942626953</v>
      </c>
      <c r="W98" s="19">
        <f t="shared" si="39"/>
        <v>168030.02972412109</v>
      </c>
      <c r="X98" s="19">
        <f t="shared" si="39"/>
        <v>42789.569702148438</v>
      </c>
      <c r="Y98" s="19">
        <f t="shared" si="39"/>
        <v>55249.760131835938</v>
      </c>
      <c r="Z98" s="19">
        <f t="shared" si="39"/>
        <v>7143.82861328125</v>
      </c>
      <c r="AA98" s="19">
        <f t="shared" si="39"/>
        <v>48105.931518554688</v>
      </c>
      <c r="AB98" s="19">
        <f t="shared" si="39"/>
        <v>48425.786254882813</v>
      </c>
      <c r="AC98" s="19">
        <f t="shared" si="39"/>
        <v>6823.973876953125</v>
      </c>
      <c r="AD98" s="19">
        <f t="shared" si="39"/>
        <v>0</v>
      </c>
      <c r="AE98" s="19">
        <f t="shared" si="39"/>
        <v>0</v>
      </c>
      <c r="AF98" s="19">
        <f t="shared" si="39"/>
        <v>0</v>
      </c>
      <c r="AG98" s="19">
        <f t="shared" si="39"/>
        <v>0</v>
      </c>
      <c r="AH98" s="19">
        <f t="shared" si="39"/>
        <v>0</v>
      </c>
      <c r="AI98" s="19">
        <f t="shared" si="39"/>
        <v>0</v>
      </c>
      <c r="AJ98" s="19">
        <f t="shared" si="39"/>
        <v>0</v>
      </c>
      <c r="AK98" s="19">
        <f t="shared" si="39"/>
        <v>0</v>
      </c>
      <c r="AL98" s="19">
        <f t="shared" si="39"/>
        <v>0</v>
      </c>
      <c r="AM98" s="19">
        <f t="shared" si="39"/>
        <v>0</v>
      </c>
      <c r="AN98" s="19">
        <f t="shared" si="39"/>
        <v>0</v>
      </c>
      <c r="AO98" s="19">
        <f t="shared" si="39"/>
        <v>0</v>
      </c>
      <c r="AP98" s="19">
        <f t="shared" si="39"/>
        <v>0</v>
      </c>
      <c r="AQ98" s="19">
        <f t="shared" si="39"/>
        <v>0</v>
      </c>
      <c r="AR98" s="19">
        <f t="shared" si="39"/>
        <v>0</v>
      </c>
      <c r="AS98" s="19">
        <f t="shared" si="39"/>
        <v>0</v>
      </c>
      <c r="AT98" s="19">
        <f t="shared" si="39"/>
        <v>0</v>
      </c>
      <c r="AU98" s="19">
        <f t="shared" si="39"/>
        <v>0</v>
      </c>
      <c r="AV98" s="19">
        <f t="shared" si="39"/>
        <v>0</v>
      </c>
      <c r="AW98" s="19">
        <f t="shared" si="39"/>
        <v>0</v>
      </c>
      <c r="AX98" s="19">
        <f t="shared" si="39"/>
        <v>0</v>
      </c>
      <c r="AY98" s="19">
        <f t="shared" si="39"/>
        <v>0</v>
      </c>
      <c r="AZ98" s="19">
        <f t="shared" si="39"/>
        <v>0</v>
      </c>
      <c r="BA98" s="19">
        <f t="shared" si="39"/>
        <v>0</v>
      </c>
      <c r="BB98" s="19">
        <f t="shared" si="39"/>
        <v>0</v>
      </c>
      <c r="BC98" s="19">
        <f t="shared" si="39"/>
        <v>0</v>
      </c>
      <c r="BD98" s="19">
        <f t="shared" si="39"/>
        <v>0</v>
      </c>
      <c r="BE98" s="19">
        <f t="shared" si="39"/>
        <v>0</v>
      </c>
      <c r="BF98" s="19">
        <f t="shared" si="39"/>
        <v>0</v>
      </c>
      <c r="BG98" s="19">
        <f t="shared" si="39"/>
        <v>0</v>
      </c>
    </row>
    <row r="99" spans="1:59" x14ac:dyDescent="0.25">
      <c r="A99" s="7" t="s">
        <v>197</v>
      </c>
      <c r="B99" s="23" t="s">
        <v>198</v>
      </c>
      <c r="C99" s="20"/>
      <c r="D99" s="20"/>
      <c r="E99" s="8"/>
      <c r="F99" s="21"/>
      <c r="G99" s="24">
        <v>7110</v>
      </c>
      <c r="H99" s="24">
        <v>905</v>
      </c>
      <c r="I99" s="24">
        <v>163</v>
      </c>
      <c r="J99" s="24">
        <v>61</v>
      </c>
      <c r="K99" s="25">
        <v>8239</v>
      </c>
      <c r="L99" s="26">
        <v>14854</v>
      </c>
      <c r="M99" s="26">
        <v>0</v>
      </c>
      <c r="N99" s="26">
        <v>0</v>
      </c>
      <c r="O99" s="26">
        <v>0</v>
      </c>
      <c r="P99" s="26">
        <v>14854</v>
      </c>
      <c r="Q99" s="12">
        <f t="shared" si="23"/>
        <v>157194.38299560547</v>
      </c>
      <c r="R99" s="12">
        <f t="shared" si="24"/>
        <v>137627.24053955078</v>
      </c>
      <c r="S99" s="12">
        <f t="shared" si="25"/>
        <v>19567.142456054688</v>
      </c>
      <c r="T99" s="13">
        <v>16783.742736816406</v>
      </c>
      <c r="U99" s="13">
        <v>140410.64025878906</v>
      </c>
      <c r="V99" s="13">
        <v>157194.38299560547</v>
      </c>
      <c r="W99" s="13">
        <v>117572.32800292969</v>
      </c>
      <c r="X99" s="13">
        <v>39622.054992675781</v>
      </c>
      <c r="Y99" s="13">
        <v>19567.142456054688</v>
      </c>
      <c r="Z99" s="13">
        <v>2694.6412353515625</v>
      </c>
      <c r="AA99" s="13">
        <v>16872.501220703125</v>
      </c>
      <c r="AB99" s="13">
        <v>14925.441162109375</v>
      </c>
      <c r="AC99" s="13">
        <v>4641.7012939453125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</row>
    <row r="100" spans="1:59" x14ac:dyDescent="0.25">
      <c r="A100" s="7" t="s">
        <v>199</v>
      </c>
      <c r="B100" s="23" t="s">
        <v>200</v>
      </c>
      <c r="C100" s="20"/>
      <c r="D100" s="20"/>
      <c r="E100" s="8"/>
      <c r="F100" s="21"/>
      <c r="G100" s="24">
        <v>215</v>
      </c>
      <c r="H100" s="24">
        <v>8</v>
      </c>
      <c r="I100" s="24">
        <v>3</v>
      </c>
      <c r="J100" s="24"/>
      <c r="K100" s="25">
        <v>226</v>
      </c>
      <c r="L100" s="26">
        <v>520</v>
      </c>
      <c r="M100" s="26">
        <v>0</v>
      </c>
      <c r="N100" s="26">
        <v>0</v>
      </c>
      <c r="O100" s="26">
        <v>0</v>
      </c>
      <c r="P100" s="26">
        <v>520</v>
      </c>
      <c r="Q100" s="12">
        <f t="shared" si="23"/>
        <v>3792.2108154296875</v>
      </c>
      <c r="R100" s="12">
        <f t="shared" si="24"/>
        <v>2226.7095947265625</v>
      </c>
      <c r="S100" s="12">
        <f t="shared" si="25"/>
        <v>1565.501220703125</v>
      </c>
      <c r="T100" s="13">
        <v>1565.501220703125</v>
      </c>
      <c r="U100" s="13">
        <v>2226.7095947265625</v>
      </c>
      <c r="V100" s="13">
        <v>3792.2108154296875</v>
      </c>
      <c r="W100" s="13">
        <v>3792.2108154296875</v>
      </c>
      <c r="X100" s="13">
        <v>0</v>
      </c>
      <c r="Y100" s="13">
        <v>1565.501220703125</v>
      </c>
      <c r="Z100" s="13">
        <v>1565.501220703125</v>
      </c>
      <c r="AA100" s="13">
        <v>0</v>
      </c>
      <c r="AB100" s="13">
        <v>1565.501220703125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</row>
    <row r="101" spans="1:59" x14ac:dyDescent="0.25">
      <c r="A101" s="7" t="s">
        <v>201</v>
      </c>
      <c r="B101" s="23" t="s">
        <v>202</v>
      </c>
      <c r="C101" s="20"/>
      <c r="D101" s="20"/>
      <c r="E101" s="8"/>
      <c r="F101" s="21"/>
      <c r="G101" s="24">
        <v>136</v>
      </c>
      <c r="H101" s="24">
        <v>2</v>
      </c>
      <c r="I101" s="24"/>
      <c r="J101" s="24"/>
      <c r="K101" s="25">
        <v>138</v>
      </c>
      <c r="L101" s="26">
        <v>227</v>
      </c>
      <c r="M101" s="26">
        <v>0</v>
      </c>
      <c r="N101" s="26">
        <v>0</v>
      </c>
      <c r="O101" s="26">
        <v>0</v>
      </c>
      <c r="P101" s="26">
        <v>227</v>
      </c>
      <c r="Q101" s="12">
        <f t="shared" si="23"/>
        <v>49833.005615234375</v>
      </c>
      <c r="R101" s="12">
        <f t="shared" si="24"/>
        <v>15715.88916015625</v>
      </c>
      <c r="S101" s="12">
        <f t="shared" si="25"/>
        <v>34117.116455078125</v>
      </c>
      <c r="T101" s="13">
        <v>3713.2376708984375</v>
      </c>
      <c r="U101" s="13">
        <v>46119.767944335938</v>
      </c>
      <c r="V101" s="13">
        <v>49833.005615234375</v>
      </c>
      <c r="W101" s="13">
        <v>46665.490905761719</v>
      </c>
      <c r="X101" s="13">
        <v>3167.5147094726563</v>
      </c>
      <c r="Y101" s="13">
        <v>34117.116455078125</v>
      </c>
      <c r="Z101" s="13">
        <v>2883.6861572265625</v>
      </c>
      <c r="AA101" s="13">
        <v>31233.430297851563</v>
      </c>
      <c r="AB101" s="13">
        <v>31934.843872070313</v>
      </c>
      <c r="AC101" s="13">
        <v>2182.2725830078125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</row>
    <row r="102" spans="1:59" s="1" customFormat="1" x14ac:dyDescent="0.25">
      <c r="A102" s="14" t="s">
        <v>203</v>
      </c>
      <c r="B102" s="16"/>
      <c r="C102" s="15">
        <v>0.13321758296668476</v>
      </c>
      <c r="D102" s="15">
        <v>0.12696126205158004</v>
      </c>
      <c r="E102" s="16">
        <v>0.2</v>
      </c>
      <c r="F102" s="17">
        <v>0.29749355</v>
      </c>
      <c r="G102" s="22">
        <f t="shared" ref="G102:K102" si="40">SUM(G103:G106)</f>
        <v>4607</v>
      </c>
      <c r="H102" s="22">
        <f t="shared" si="40"/>
        <v>382</v>
      </c>
      <c r="I102" s="22">
        <f t="shared" si="40"/>
        <v>49</v>
      </c>
      <c r="J102" s="22">
        <f t="shared" si="40"/>
        <v>10</v>
      </c>
      <c r="K102" s="22">
        <f t="shared" si="40"/>
        <v>5048</v>
      </c>
      <c r="L102" s="18">
        <v>0</v>
      </c>
      <c r="M102" s="18">
        <v>0</v>
      </c>
      <c r="N102" s="18">
        <v>0</v>
      </c>
      <c r="O102" s="18">
        <v>14889</v>
      </c>
      <c r="P102" s="18">
        <v>14889</v>
      </c>
      <c r="Q102" s="18">
        <f t="shared" si="23"/>
        <v>51431.869750976563</v>
      </c>
      <c r="R102" s="18">
        <f t="shared" si="24"/>
        <v>30192.252014160156</v>
      </c>
      <c r="S102" s="18">
        <f t="shared" si="25"/>
        <v>21239.617736816406</v>
      </c>
      <c r="T102" s="19">
        <f t="shared" ref="T102:BG102" si="41">SUM(T103:T106)</f>
        <v>0</v>
      </c>
      <c r="U102" s="19">
        <f t="shared" si="41"/>
        <v>0</v>
      </c>
      <c r="V102" s="19">
        <f t="shared" si="41"/>
        <v>0</v>
      </c>
      <c r="W102" s="19">
        <f t="shared" si="41"/>
        <v>0</v>
      </c>
      <c r="X102" s="19">
        <f t="shared" si="41"/>
        <v>0</v>
      </c>
      <c r="Y102" s="19">
        <f t="shared" si="41"/>
        <v>0</v>
      </c>
      <c r="Z102" s="19">
        <f t="shared" si="41"/>
        <v>0</v>
      </c>
      <c r="AA102" s="19">
        <f t="shared" si="41"/>
        <v>0</v>
      </c>
      <c r="AB102" s="19">
        <f t="shared" si="41"/>
        <v>0</v>
      </c>
      <c r="AC102" s="19">
        <f t="shared" si="41"/>
        <v>0</v>
      </c>
      <c r="AD102" s="19">
        <f t="shared" si="41"/>
        <v>0</v>
      </c>
      <c r="AE102" s="19">
        <f t="shared" si="41"/>
        <v>0</v>
      </c>
      <c r="AF102" s="19">
        <f t="shared" si="41"/>
        <v>0</v>
      </c>
      <c r="AG102" s="19">
        <f t="shared" si="41"/>
        <v>0</v>
      </c>
      <c r="AH102" s="19">
        <f t="shared" si="41"/>
        <v>0</v>
      </c>
      <c r="AI102" s="19">
        <f t="shared" si="41"/>
        <v>0</v>
      </c>
      <c r="AJ102" s="19">
        <f t="shared" si="41"/>
        <v>0</v>
      </c>
      <c r="AK102" s="19">
        <f t="shared" si="41"/>
        <v>0</v>
      </c>
      <c r="AL102" s="19">
        <f t="shared" si="41"/>
        <v>0</v>
      </c>
      <c r="AM102" s="19">
        <f t="shared" si="41"/>
        <v>0</v>
      </c>
      <c r="AN102" s="19">
        <f t="shared" si="41"/>
        <v>0</v>
      </c>
      <c r="AO102" s="19">
        <f t="shared" si="41"/>
        <v>0</v>
      </c>
      <c r="AP102" s="19">
        <f t="shared" si="41"/>
        <v>0</v>
      </c>
      <c r="AQ102" s="19">
        <f t="shared" si="41"/>
        <v>0</v>
      </c>
      <c r="AR102" s="19">
        <f t="shared" si="41"/>
        <v>0</v>
      </c>
      <c r="AS102" s="19">
        <f t="shared" si="41"/>
        <v>0</v>
      </c>
      <c r="AT102" s="19">
        <f t="shared" si="41"/>
        <v>0</v>
      </c>
      <c r="AU102" s="19">
        <f t="shared" si="41"/>
        <v>0</v>
      </c>
      <c r="AV102" s="19">
        <f t="shared" si="41"/>
        <v>0</v>
      </c>
      <c r="AW102" s="19">
        <f t="shared" si="41"/>
        <v>0</v>
      </c>
      <c r="AX102" s="19">
        <f t="shared" si="41"/>
        <v>12615.335266113281</v>
      </c>
      <c r="AY102" s="19">
        <f t="shared" si="41"/>
        <v>38816.534484863281</v>
      </c>
      <c r="AZ102" s="19">
        <f t="shared" si="41"/>
        <v>51431.869750976563</v>
      </c>
      <c r="BA102" s="19">
        <f t="shared" si="41"/>
        <v>19061.716186523438</v>
      </c>
      <c r="BB102" s="19">
        <f t="shared" si="41"/>
        <v>32370.153564453125</v>
      </c>
      <c r="BC102" s="19">
        <f t="shared" si="41"/>
        <v>21239.617736816406</v>
      </c>
      <c r="BD102" s="19">
        <f t="shared" si="41"/>
        <v>7648.78076171875</v>
      </c>
      <c r="BE102" s="19">
        <f t="shared" si="41"/>
        <v>13590.836975097656</v>
      </c>
      <c r="BF102" s="19">
        <f t="shared" si="41"/>
        <v>5420.8701171875</v>
      </c>
      <c r="BG102" s="19">
        <f t="shared" si="41"/>
        <v>15818.747619628906</v>
      </c>
    </row>
    <row r="103" spans="1:59" x14ac:dyDescent="0.25">
      <c r="A103" s="7" t="s">
        <v>204</v>
      </c>
      <c r="B103" s="23" t="s">
        <v>205</v>
      </c>
      <c r="C103" s="20"/>
      <c r="D103" s="20"/>
      <c r="E103" s="16"/>
      <c r="F103" s="17"/>
      <c r="G103" s="24">
        <v>2331</v>
      </c>
      <c r="H103" s="24">
        <v>93</v>
      </c>
      <c r="I103" s="24">
        <v>13</v>
      </c>
      <c r="J103" s="24">
        <v>1</v>
      </c>
      <c r="K103" s="25">
        <v>2438</v>
      </c>
      <c r="L103" s="26">
        <v>0</v>
      </c>
      <c r="M103" s="26">
        <v>0</v>
      </c>
      <c r="N103" s="26">
        <v>0</v>
      </c>
      <c r="O103" s="26">
        <v>5297</v>
      </c>
      <c r="P103" s="26">
        <v>5297</v>
      </c>
      <c r="Q103" s="12">
        <f t="shared" si="23"/>
        <v>12645.288452148438</v>
      </c>
      <c r="R103" s="12">
        <f t="shared" si="24"/>
        <v>3319.9253540039063</v>
      </c>
      <c r="S103" s="12">
        <f t="shared" si="25"/>
        <v>9325.3630981445313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3080.91064453125</v>
      </c>
      <c r="AY103" s="13">
        <v>9564.3778076171875</v>
      </c>
      <c r="AZ103" s="13">
        <v>12645.288452148438</v>
      </c>
      <c r="BA103" s="13">
        <v>3836.0409545898438</v>
      </c>
      <c r="BB103" s="13">
        <v>8809.2474975585938</v>
      </c>
      <c r="BC103" s="13">
        <v>9325.3630981445313</v>
      </c>
      <c r="BD103" s="13">
        <v>3080.91064453125</v>
      </c>
      <c r="BE103" s="13">
        <v>6244.4524536132813</v>
      </c>
      <c r="BF103" s="13">
        <v>1796.42333984375</v>
      </c>
      <c r="BG103" s="13">
        <v>7528.9397583007813</v>
      </c>
    </row>
    <row r="104" spans="1:59" x14ac:dyDescent="0.25">
      <c r="A104" s="7" t="s">
        <v>206</v>
      </c>
      <c r="B104" s="23" t="s">
        <v>207</v>
      </c>
      <c r="C104" s="20"/>
      <c r="D104" s="20"/>
      <c r="E104" s="16"/>
      <c r="F104" s="17"/>
      <c r="G104" s="24">
        <v>218</v>
      </c>
      <c r="H104" s="24">
        <v>20</v>
      </c>
      <c r="I104" s="24">
        <v>6</v>
      </c>
      <c r="J104" s="24"/>
      <c r="K104" s="25">
        <v>244</v>
      </c>
      <c r="L104" s="26">
        <v>0</v>
      </c>
      <c r="M104" s="26">
        <v>0</v>
      </c>
      <c r="N104" s="26">
        <v>0</v>
      </c>
      <c r="O104" s="26">
        <v>329</v>
      </c>
      <c r="P104" s="26">
        <v>329</v>
      </c>
      <c r="Q104" s="12">
        <f t="shared" si="23"/>
        <v>6834.8118896484375</v>
      </c>
      <c r="R104" s="12">
        <f t="shared" si="24"/>
        <v>6834.8118896484375</v>
      </c>
      <c r="S104" s="12">
        <f t="shared" si="25"/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1822.9375</v>
      </c>
      <c r="AY104" s="13">
        <v>5011.8743896484375</v>
      </c>
      <c r="AZ104" s="13">
        <v>6834.8118896484375</v>
      </c>
      <c r="BA104" s="13">
        <v>3737.8973388671875</v>
      </c>
      <c r="BB104" s="13">
        <v>3096.91455078125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</row>
    <row r="105" spans="1:59" x14ac:dyDescent="0.25">
      <c r="A105" s="7" t="s">
        <v>208</v>
      </c>
      <c r="B105" s="23" t="s">
        <v>209</v>
      </c>
      <c r="C105" s="20"/>
      <c r="D105" s="20"/>
      <c r="E105" s="16"/>
      <c r="F105" s="17"/>
      <c r="G105" s="24">
        <v>480</v>
      </c>
      <c r="H105" s="24">
        <v>151</v>
      </c>
      <c r="I105" s="24">
        <v>15</v>
      </c>
      <c r="J105" s="24">
        <v>8</v>
      </c>
      <c r="K105" s="25">
        <v>654</v>
      </c>
      <c r="L105" s="26">
        <v>0</v>
      </c>
      <c r="M105" s="26">
        <v>0</v>
      </c>
      <c r="N105" s="26">
        <v>0</v>
      </c>
      <c r="O105" s="26">
        <v>3890</v>
      </c>
      <c r="P105" s="26">
        <v>3890</v>
      </c>
      <c r="Q105" s="12">
        <f t="shared" si="23"/>
        <v>13013.963256835938</v>
      </c>
      <c r="R105" s="12">
        <f t="shared" si="24"/>
        <v>9068.949462890625</v>
      </c>
      <c r="S105" s="12">
        <f t="shared" si="25"/>
        <v>3945.0137939453125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1288.130615234375</v>
      </c>
      <c r="AY105" s="13">
        <v>11725.832641601563</v>
      </c>
      <c r="AZ105" s="13">
        <v>13013.963256835938</v>
      </c>
      <c r="BA105" s="13">
        <v>4857.36767578125</v>
      </c>
      <c r="BB105" s="13">
        <v>8156.5955810546875</v>
      </c>
      <c r="BC105" s="13">
        <v>3945.0137939453125</v>
      </c>
      <c r="BD105" s="13">
        <v>0</v>
      </c>
      <c r="BE105" s="13">
        <v>3945.0137939453125</v>
      </c>
      <c r="BF105" s="13">
        <v>1027.436279296875</v>
      </c>
      <c r="BG105" s="13">
        <v>2917.5775146484375</v>
      </c>
    </row>
    <row r="106" spans="1:59" x14ac:dyDescent="0.25">
      <c r="A106" s="7" t="s">
        <v>210</v>
      </c>
      <c r="B106" s="23" t="s">
        <v>211</v>
      </c>
      <c r="C106" s="20"/>
      <c r="D106" s="20"/>
      <c r="E106" s="16"/>
      <c r="F106" s="17"/>
      <c r="G106" s="24">
        <v>1578</v>
      </c>
      <c r="H106" s="24">
        <v>118</v>
      </c>
      <c r="I106" s="24">
        <v>15</v>
      </c>
      <c r="J106" s="24">
        <v>1</v>
      </c>
      <c r="K106" s="25">
        <v>1712</v>
      </c>
      <c r="L106" s="26">
        <v>0</v>
      </c>
      <c r="M106" s="26">
        <v>0</v>
      </c>
      <c r="N106" s="26">
        <v>0</v>
      </c>
      <c r="O106" s="26">
        <v>5373</v>
      </c>
      <c r="P106" s="26">
        <v>5373</v>
      </c>
      <c r="Q106" s="12">
        <f t="shared" si="23"/>
        <v>18937.80615234375</v>
      </c>
      <c r="R106" s="12">
        <f t="shared" si="24"/>
        <v>10968.565307617188</v>
      </c>
      <c r="S106" s="12">
        <f t="shared" si="25"/>
        <v>7969.2408447265625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6423.3565063476563</v>
      </c>
      <c r="AY106" s="13">
        <v>12514.449645996094</v>
      </c>
      <c r="AZ106" s="13">
        <v>18937.80615234375</v>
      </c>
      <c r="BA106" s="13">
        <v>6630.4102172851563</v>
      </c>
      <c r="BB106" s="13">
        <v>12307.395935058594</v>
      </c>
      <c r="BC106" s="13">
        <v>7969.2408447265625</v>
      </c>
      <c r="BD106" s="13">
        <v>4567.8701171875</v>
      </c>
      <c r="BE106" s="13">
        <v>3401.3707275390625</v>
      </c>
      <c r="BF106" s="13">
        <v>2597.010498046875</v>
      </c>
      <c r="BG106" s="13">
        <v>5372.2303466796875</v>
      </c>
    </row>
    <row r="107" spans="1:59" s="1" customFormat="1" x14ac:dyDescent="0.25">
      <c r="A107" s="14" t="s">
        <v>212</v>
      </c>
      <c r="B107" s="16"/>
      <c r="C107" s="15">
        <v>0.13321758296668476</v>
      </c>
      <c r="D107" s="15">
        <v>0.12696126205158004</v>
      </c>
      <c r="E107" s="16">
        <v>0.42</v>
      </c>
      <c r="F107" s="17">
        <v>0.31235080999999998</v>
      </c>
      <c r="G107" s="27">
        <f t="shared" ref="G107:K107" si="42">SUM(G108:G110)</f>
        <v>3912</v>
      </c>
      <c r="H107" s="27">
        <f t="shared" si="42"/>
        <v>190</v>
      </c>
      <c r="I107" s="27">
        <f t="shared" si="42"/>
        <v>28</v>
      </c>
      <c r="J107" s="27">
        <f t="shared" si="42"/>
        <v>12</v>
      </c>
      <c r="K107" s="27">
        <f t="shared" si="42"/>
        <v>4142</v>
      </c>
      <c r="L107" s="28">
        <v>263</v>
      </c>
      <c r="M107" s="28">
        <v>3770</v>
      </c>
      <c r="N107" s="28">
        <v>0</v>
      </c>
      <c r="O107" s="28">
        <v>26891</v>
      </c>
      <c r="P107" s="28">
        <v>30924</v>
      </c>
      <c r="Q107" s="28">
        <f t="shared" si="23"/>
        <v>180315.73968505859</v>
      </c>
      <c r="R107" s="28">
        <f t="shared" si="24"/>
        <v>49965.354858398438</v>
      </c>
      <c r="S107" s="28">
        <f t="shared" si="25"/>
        <v>130350.38482666016</v>
      </c>
      <c r="T107" s="29">
        <f t="shared" ref="T107:BG107" si="43">SUM(T108:T110)</f>
        <v>0</v>
      </c>
      <c r="U107" s="29">
        <f t="shared" si="43"/>
        <v>1166.188720703125</v>
      </c>
      <c r="V107" s="29">
        <f t="shared" si="43"/>
        <v>1166.188720703125</v>
      </c>
      <c r="W107" s="29">
        <f t="shared" si="43"/>
        <v>0</v>
      </c>
      <c r="X107" s="29">
        <f t="shared" si="43"/>
        <v>1166.188720703125</v>
      </c>
      <c r="Y107" s="29">
        <f t="shared" si="43"/>
        <v>0</v>
      </c>
      <c r="Z107" s="29">
        <f t="shared" si="43"/>
        <v>0</v>
      </c>
      <c r="AA107" s="29">
        <f t="shared" si="43"/>
        <v>0</v>
      </c>
      <c r="AB107" s="29">
        <f t="shared" si="43"/>
        <v>0</v>
      </c>
      <c r="AC107" s="29">
        <f t="shared" si="43"/>
        <v>0</v>
      </c>
      <c r="AD107" s="29">
        <f t="shared" si="43"/>
        <v>4348.9568481445313</v>
      </c>
      <c r="AE107" s="29">
        <f t="shared" si="43"/>
        <v>23809.092895507813</v>
      </c>
      <c r="AF107" s="29">
        <f t="shared" si="43"/>
        <v>28158.049743652344</v>
      </c>
      <c r="AG107" s="29">
        <f t="shared" si="43"/>
        <v>5558.51513671875</v>
      </c>
      <c r="AH107" s="29">
        <f t="shared" si="43"/>
        <v>22599.534606933594</v>
      </c>
      <c r="AI107" s="29">
        <f t="shared" si="43"/>
        <v>13716.920227050781</v>
      </c>
      <c r="AJ107" s="29">
        <f t="shared" si="43"/>
        <v>1563.3345947265625</v>
      </c>
      <c r="AK107" s="29">
        <f t="shared" si="43"/>
        <v>12153.585632324219</v>
      </c>
      <c r="AL107" s="29">
        <f t="shared" si="43"/>
        <v>545.8162841796875</v>
      </c>
      <c r="AM107" s="29">
        <f t="shared" si="43"/>
        <v>13171.103942871094</v>
      </c>
      <c r="AN107" s="29">
        <f t="shared" si="43"/>
        <v>0</v>
      </c>
      <c r="AO107" s="29">
        <f t="shared" si="43"/>
        <v>0</v>
      </c>
      <c r="AP107" s="29">
        <f t="shared" si="43"/>
        <v>0</v>
      </c>
      <c r="AQ107" s="29">
        <f t="shared" si="43"/>
        <v>0</v>
      </c>
      <c r="AR107" s="29">
        <f t="shared" si="43"/>
        <v>0</v>
      </c>
      <c r="AS107" s="29">
        <f t="shared" si="43"/>
        <v>0</v>
      </c>
      <c r="AT107" s="29">
        <f t="shared" si="43"/>
        <v>0</v>
      </c>
      <c r="AU107" s="29">
        <f t="shared" si="43"/>
        <v>0</v>
      </c>
      <c r="AV107" s="29">
        <f t="shared" si="43"/>
        <v>0</v>
      </c>
      <c r="AW107" s="29">
        <f t="shared" si="43"/>
        <v>0</v>
      </c>
      <c r="AX107" s="29">
        <f t="shared" si="43"/>
        <v>37598.362854003906</v>
      </c>
      <c r="AY107" s="29">
        <f t="shared" si="43"/>
        <v>113393.13836669922</v>
      </c>
      <c r="AZ107" s="29">
        <f t="shared" si="43"/>
        <v>150991.50122070313</v>
      </c>
      <c r="BA107" s="29">
        <f t="shared" si="43"/>
        <v>93723.195556640625</v>
      </c>
      <c r="BB107" s="29">
        <f t="shared" si="43"/>
        <v>57268.3056640625</v>
      </c>
      <c r="BC107" s="29">
        <f t="shared" si="43"/>
        <v>116633.46459960938</v>
      </c>
      <c r="BD107" s="29">
        <f t="shared" si="43"/>
        <v>31290.33837890625</v>
      </c>
      <c r="BE107" s="29">
        <f t="shared" si="43"/>
        <v>85343.126220703125</v>
      </c>
      <c r="BF107" s="29">
        <f t="shared" si="43"/>
        <v>72784.143615722656</v>
      </c>
      <c r="BG107" s="29">
        <f t="shared" si="43"/>
        <v>43849.320983886719</v>
      </c>
    </row>
    <row r="108" spans="1:59" x14ac:dyDescent="0.25">
      <c r="A108" s="7" t="s">
        <v>213</v>
      </c>
      <c r="B108" s="23" t="s">
        <v>214</v>
      </c>
      <c r="C108" s="20"/>
      <c r="D108" s="20"/>
      <c r="E108" s="16"/>
      <c r="F108" s="17"/>
      <c r="G108" s="24">
        <v>515</v>
      </c>
      <c r="H108" s="24">
        <v>22</v>
      </c>
      <c r="I108" s="24"/>
      <c r="J108" s="24"/>
      <c r="K108" s="25">
        <v>537</v>
      </c>
      <c r="L108" s="26">
        <v>0</v>
      </c>
      <c r="M108" s="26">
        <v>286</v>
      </c>
      <c r="N108" s="26">
        <v>0</v>
      </c>
      <c r="O108" s="26">
        <v>352</v>
      </c>
      <c r="P108" s="26">
        <v>638</v>
      </c>
      <c r="Q108" s="12">
        <f t="shared" si="23"/>
        <v>19802.203247070313</v>
      </c>
      <c r="R108" s="12">
        <f t="shared" si="24"/>
        <v>15653.589721679688</v>
      </c>
      <c r="S108" s="12">
        <f t="shared" si="25"/>
        <v>4148.613525390625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1290.136962890625</v>
      </c>
      <c r="AE108" s="13">
        <v>4453.377197265625</v>
      </c>
      <c r="AF108" s="13">
        <v>5743.51416015625</v>
      </c>
      <c r="AG108" s="13">
        <v>2356.6058349609375</v>
      </c>
      <c r="AH108" s="13">
        <v>3386.9083251953125</v>
      </c>
      <c r="AI108" s="13">
        <v>545.8162841796875</v>
      </c>
      <c r="AJ108" s="13">
        <v>545.8162841796875</v>
      </c>
      <c r="AK108" s="13">
        <v>0</v>
      </c>
      <c r="AL108" s="13">
        <v>545.8162841796875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813.92803955078125</v>
      </c>
      <c r="AY108" s="13">
        <v>13244.761047363281</v>
      </c>
      <c r="AZ108" s="13">
        <v>14058.689086914063</v>
      </c>
      <c r="BA108" s="13">
        <v>10573.93310546875</v>
      </c>
      <c r="BB108" s="13">
        <v>3484.7559814453125</v>
      </c>
      <c r="BC108" s="13">
        <v>3602.7972412109375</v>
      </c>
      <c r="BD108" s="13">
        <v>0</v>
      </c>
      <c r="BE108" s="13">
        <v>3602.7972412109375</v>
      </c>
      <c r="BF108" s="13">
        <v>2252.836181640625</v>
      </c>
      <c r="BG108" s="13">
        <v>1349.9610595703125</v>
      </c>
    </row>
    <row r="109" spans="1:59" x14ac:dyDescent="0.25">
      <c r="A109" s="7" t="s">
        <v>215</v>
      </c>
      <c r="B109" s="23" t="s">
        <v>216</v>
      </c>
      <c r="C109" s="20"/>
      <c r="D109" s="20"/>
      <c r="E109" s="16"/>
      <c r="F109" s="17"/>
      <c r="G109" s="24">
        <v>1231</v>
      </c>
      <c r="H109" s="24">
        <v>67</v>
      </c>
      <c r="I109" s="24">
        <v>8</v>
      </c>
      <c r="J109" s="24">
        <v>8</v>
      </c>
      <c r="K109" s="25">
        <v>1314</v>
      </c>
      <c r="L109" s="26">
        <v>0</v>
      </c>
      <c r="M109" s="26">
        <v>3484</v>
      </c>
      <c r="N109" s="26">
        <v>0</v>
      </c>
      <c r="O109" s="26">
        <v>3345</v>
      </c>
      <c r="P109" s="26">
        <v>6829</v>
      </c>
      <c r="Q109" s="12">
        <f t="shared" si="23"/>
        <v>45310.586242675781</v>
      </c>
      <c r="R109" s="12">
        <f t="shared" si="24"/>
        <v>13657.909545898438</v>
      </c>
      <c r="S109" s="12">
        <f t="shared" si="25"/>
        <v>31652.676696777344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3058.8198852539063</v>
      </c>
      <c r="AE109" s="13">
        <v>19355.715698242188</v>
      </c>
      <c r="AF109" s="13">
        <v>22414.535583496094</v>
      </c>
      <c r="AG109" s="13">
        <v>3201.9093017578125</v>
      </c>
      <c r="AH109" s="13">
        <v>19212.626281738281</v>
      </c>
      <c r="AI109" s="13">
        <v>13171.103942871094</v>
      </c>
      <c r="AJ109" s="13">
        <v>1017.518310546875</v>
      </c>
      <c r="AK109" s="13">
        <v>12153.585632324219</v>
      </c>
      <c r="AL109" s="13">
        <v>0</v>
      </c>
      <c r="AM109" s="13">
        <v>13171.103942871094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903.9266357421875</v>
      </c>
      <c r="AY109" s="13">
        <v>21992.1240234375</v>
      </c>
      <c r="AZ109" s="13">
        <v>22896.050659179688</v>
      </c>
      <c r="BA109" s="13">
        <v>11940.493408203125</v>
      </c>
      <c r="BB109" s="13">
        <v>10955.557250976563</v>
      </c>
      <c r="BC109" s="13">
        <v>18481.57275390625</v>
      </c>
      <c r="BD109" s="13">
        <v>903.9266357421875</v>
      </c>
      <c r="BE109" s="13">
        <v>17577.646118164063</v>
      </c>
      <c r="BF109" s="13">
        <v>8939.88134765625</v>
      </c>
      <c r="BG109" s="13">
        <v>9541.69140625</v>
      </c>
    </row>
    <row r="110" spans="1:59" x14ac:dyDescent="0.25">
      <c r="A110" s="7" t="s">
        <v>217</v>
      </c>
      <c r="B110" s="23" t="s">
        <v>218</v>
      </c>
      <c r="C110" s="20"/>
      <c r="D110" s="20"/>
      <c r="E110" s="16"/>
      <c r="F110" s="17"/>
      <c r="G110" s="24">
        <v>2166</v>
      </c>
      <c r="H110" s="24">
        <v>101</v>
      </c>
      <c r="I110" s="24">
        <v>20</v>
      </c>
      <c r="J110" s="24">
        <v>4</v>
      </c>
      <c r="K110" s="25">
        <v>2291</v>
      </c>
      <c r="L110" s="26">
        <v>263</v>
      </c>
      <c r="M110" s="26">
        <v>0</v>
      </c>
      <c r="N110" s="26">
        <v>0</v>
      </c>
      <c r="O110" s="26">
        <v>23194</v>
      </c>
      <c r="P110" s="26">
        <v>23457</v>
      </c>
      <c r="Q110" s="12">
        <f t="shared" si="23"/>
        <v>115202.9501953125</v>
      </c>
      <c r="R110" s="12">
        <f t="shared" si="24"/>
        <v>20653.855590820313</v>
      </c>
      <c r="S110" s="12">
        <f t="shared" si="25"/>
        <v>94549.094604492188</v>
      </c>
      <c r="T110" s="13">
        <v>0</v>
      </c>
      <c r="U110" s="13">
        <v>1166.188720703125</v>
      </c>
      <c r="V110" s="13">
        <v>1166.188720703125</v>
      </c>
      <c r="W110" s="13">
        <v>0</v>
      </c>
      <c r="X110" s="13">
        <v>1166.188720703125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35880.508178710938</v>
      </c>
      <c r="AY110" s="13">
        <v>78156.253295898438</v>
      </c>
      <c r="AZ110" s="13">
        <v>114036.76147460938</v>
      </c>
      <c r="BA110" s="13">
        <v>71208.76904296875</v>
      </c>
      <c r="BB110" s="13">
        <v>42827.992431640625</v>
      </c>
      <c r="BC110" s="13">
        <v>94549.094604492188</v>
      </c>
      <c r="BD110" s="13">
        <v>30386.411743164063</v>
      </c>
      <c r="BE110" s="13">
        <v>64162.682861328125</v>
      </c>
      <c r="BF110" s="13">
        <v>61591.426086425781</v>
      </c>
      <c r="BG110" s="13">
        <v>32957.668518066406</v>
      </c>
    </row>
    <row r="111" spans="1:59" s="1" customFormat="1" x14ac:dyDescent="0.25">
      <c r="A111" s="14" t="s">
        <v>219</v>
      </c>
      <c r="B111" s="16"/>
      <c r="C111" s="15"/>
      <c r="D111" s="15"/>
      <c r="E111" s="16">
        <v>0</v>
      </c>
      <c r="F111" s="17">
        <v>0.04</v>
      </c>
      <c r="G111" s="22">
        <f t="shared" ref="G111:K111" si="44">SUM(G112:G113)</f>
        <v>64</v>
      </c>
      <c r="H111" s="22">
        <f t="shared" si="44"/>
        <v>2</v>
      </c>
      <c r="I111" s="22">
        <f t="shared" si="44"/>
        <v>0</v>
      </c>
      <c r="J111" s="22">
        <f t="shared" si="44"/>
        <v>0</v>
      </c>
      <c r="K111" s="22">
        <f t="shared" si="44"/>
        <v>66</v>
      </c>
      <c r="L111" s="18">
        <v>0</v>
      </c>
      <c r="M111" s="18">
        <v>0</v>
      </c>
      <c r="N111" s="18">
        <v>0</v>
      </c>
      <c r="O111" s="18">
        <v>118</v>
      </c>
      <c r="P111" s="18">
        <v>118</v>
      </c>
      <c r="Q111" s="18">
        <f t="shared" si="23"/>
        <v>150996.46569824219</v>
      </c>
      <c r="R111" s="18">
        <f t="shared" si="24"/>
        <v>62434.440795898438</v>
      </c>
      <c r="S111" s="18">
        <f t="shared" si="25"/>
        <v>88562.02490234375</v>
      </c>
      <c r="T111" s="19">
        <f t="shared" ref="T111:BG111" si="45">SUM(T112:T113)</f>
        <v>0</v>
      </c>
      <c r="U111" s="19">
        <f t="shared" si="45"/>
        <v>0</v>
      </c>
      <c r="V111" s="19">
        <f t="shared" si="45"/>
        <v>0</v>
      </c>
      <c r="W111" s="19">
        <f t="shared" si="45"/>
        <v>0</v>
      </c>
      <c r="X111" s="19">
        <f t="shared" si="45"/>
        <v>0</v>
      </c>
      <c r="Y111" s="19">
        <f t="shared" si="45"/>
        <v>0</v>
      </c>
      <c r="Z111" s="19">
        <f t="shared" si="45"/>
        <v>0</v>
      </c>
      <c r="AA111" s="19">
        <f t="shared" si="45"/>
        <v>0</v>
      </c>
      <c r="AB111" s="19">
        <f t="shared" si="45"/>
        <v>0</v>
      </c>
      <c r="AC111" s="19">
        <f t="shared" si="45"/>
        <v>0</v>
      </c>
      <c r="AD111" s="19">
        <f t="shared" si="45"/>
        <v>0</v>
      </c>
      <c r="AE111" s="19">
        <f t="shared" si="45"/>
        <v>0</v>
      </c>
      <c r="AF111" s="19">
        <f t="shared" si="45"/>
        <v>0</v>
      </c>
      <c r="AG111" s="19">
        <f t="shared" si="45"/>
        <v>0</v>
      </c>
      <c r="AH111" s="19">
        <f t="shared" si="45"/>
        <v>0</v>
      </c>
      <c r="AI111" s="19">
        <f t="shared" si="45"/>
        <v>0</v>
      </c>
      <c r="AJ111" s="19">
        <f t="shared" si="45"/>
        <v>0</v>
      </c>
      <c r="AK111" s="19">
        <f t="shared" si="45"/>
        <v>0</v>
      </c>
      <c r="AL111" s="19">
        <f t="shared" si="45"/>
        <v>0</v>
      </c>
      <c r="AM111" s="19">
        <f t="shared" si="45"/>
        <v>0</v>
      </c>
      <c r="AN111" s="19">
        <f t="shared" si="45"/>
        <v>0</v>
      </c>
      <c r="AO111" s="19">
        <f t="shared" si="45"/>
        <v>0</v>
      </c>
      <c r="AP111" s="19">
        <f t="shared" si="45"/>
        <v>0</v>
      </c>
      <c r="AQ111" s="19">
        <f t="shared" si="45"/>
        <v>0</v>
      </c>
      <c r="AR111" s="19">
        <f t="shared" si="45"/>
        <v>0</v>
      </c>
      <c r="AS111" s="19">
        <f t="shared" si="45"/>
        <v>0</v>
      </c>
      <c r="AT111" s="19">
        <f t="shared" si="45"/>
        <v>0</v>
      </c>
      <c r="AU111" s="19">
        <f t="shared" si="45"/>
        <v>0</v>
      </c>
      <c r="AV111" s="19">
        <f t="shared" si="45"/>
        <v>0</v>
      </c>
      <c r="AW111" s="19">
        <f t="shared" si="45"/>
        <v>0</v>
      </c>
      <c r="AX111" s="19">
        <f t="shared" si="45"/>
        <v>13758.908264160156</v>
      </c>
      <c r="AY111" s="19">
        <f t="shared" si="45"/>
        <v>137237.55743408203</v>
      </c>
      <c r="AZ111" s="19">
        <f t="shared" si="45"/>
        <v>150996.46569824219</v>
      </c>
      <c r="BA111" s="19">
        <f t="shared" si="45"/>
        <v>138905.63482666016</v>
      </c>
      <c r="BB111" s="19">
        <f t="shared" si="45"/>
        <v>12090.830871582031</v>
      </c>
      <c r="BC111" s="19">
        <f t="shared" si="45"/>
        <v>88562.02490234375</v>
      </c>
      <c r="BD111" s="19">
        <f t="shared" si="45"/>
        <v>11985.138366699219</v>
      </c>
      <c r="BE111" s="19">
        <f t="shared" si="45"/>
        <v>76576.886535644531</v>
      </c>
      <c r="BF111" s="19">
        <f t="shared" si="45"/>
        <v>81144.548095703125</v>
      </c>
      <c r="BG111" s="19">
        <f t="shared" si="45"/>
        <v>7417.476806640625</v>
      </c>
    </row>
    <row r="112" spans="1:59" x14ac:dyDescent="0.25">
      <c r="A112" s="7" t="s">
        <v>220</v>
      </c>
      <c r="B112" s="23" t="s">
        <v>221</v>
      </c>
      <c r="C112" s="20"/>
      <c r="D112" s="20"/>
      <c r="E112" s="16"/>
      <c r="F112" s="17"/>
      <c r="G112" s="24">
        <v>41</v>
      </c>
      <c r="H112" s="24"/>
      <c r="I112" s="24"/>
      <c r="J112" s="24"/>
      <c r="K112" s="25">
        <v>41</v>
      </c>
      <c r="L112" s="26">
        <v>0</v>
      </c>
      <c r="M112" s="26">
        <v>0</v>
      </c>
      <c r="N112" s="26">
        <v>0</v>
      </c>
      <c r="O112" s="26">
        <v>77</v>
      </c>
      <c r="P112" s="26">
        <v>77</v>
      </c>
      <c r="Q112" s="12">
        <f t="shared" si="23"/>
        <v>150996.46569824219</v>
      </c>
      <c r="R112" s="12">
        <f t="shared" si="24"/>
        <v>62434.440795898438</v>
      </c>
      <c r="S112" s="12">
        <f t="shared" si="25"/>
        <v>88562.02490234375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13758.908264160156</v>
      </c>
      <c r="AY112" s="13">
        <v>137237.55743408203</v>
      </c>
      <c r="AZ112" s="13">
        <v>150996.46569824219</v>
      </c>
      <c r="BA112" s="13">
        <v>138905.63482666016</v>
      </c>
      <c r="BB112" s="13">
        <v>12090.830871582031</v>
      </c>
      <c r="BC112" s="13">
        <v>88562.02490234375</v>
      </c>
      <c r="BD112" s="13">
        <v>11985.138366699219</v>
      </c>
      <c r="BE112" s="13">
        <v>76576.886535644531</v>
      </c>
      <c r="BF112" s="13">
        <v>81144.548095703125</v>
      </c>
      <c r="BG112" s="13">
        <v>7417.476806640625</v>
      </c>
    </row>
    <row r="113" spans="1:59" x14ac:dyDescent="0.25">
      <c r="A113" s="7" t="s">
        <v>222</v>
      </c>
      <c r="B113" s="23"/>
      <c r="C113" s="20"/>
      <c r="D113" s="20"/>
      <c r="E113" s="16"/>
      <c r="F113" s="17"/>
      <c r="G113" s="24">
        <v>23</v>
      </c>
      <c r="H113" s="24">
        <v>2</v>
      </c>
      <c r="I113" s="24"/>
      <c r="J113" s="24"/>
      <c r="K113" s="25">
        <v>25</v>
      </c>
      <c r="L113" s="26">
        <v>0</v>
      </c>
      <c r="M113" s="26">
        <v>0</v>
      </c>
      <c r="N113" s="26">
        <v>0</v>
      </c>
      <c r="O113" s="26">
        <v>41</v>
      </c>
      <c r="P113" s="26">
        <v>41</v>
      </c>
      <c r="Q113" s="12">
        <f t="shared" si="23"/>
        <v>0</v>
      </c>
      <c r="R113" s="12">
        <f t="shared" si="24"/>
        <v>0</v>
      </c>
      <c r="S113" s="12">
        <f t="shared" si="25"/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</row>
    <row r="114" spans="1:59" s="1" customFormat="1" x14ac:dyDescent="0.25">
      <c r="A114" s="14" t="s">
        <v>223</v>
      </c>
      <c r="B114" s="16"/>
      <c r="C114" s="15"/>
      <c r="D114" s="15"/>
      <c r="E114" s="16">
        <v>0.79</v>
      </c>
      <c r="F114" s="17">
        <v>0.80275732</v>
      </c>
      <c r="G114" s="22">
        <f t="shared" ref="G114:K114" si="46">SUM(G115)</f>
        <v>7</v>
      </c>
      <c r="H114" s="22">
        <f t="shared" si="46"/>
        <v>0</v>
      </c>
      <c r="I114" s="22">
        <f t="shared" si="46"/>
        <v>0</v>
      </c>
      <c r="J114" s="22">
        <f t="shared" si="46"/>
        <v>0</v>
      </c>
      <c r="K114" s="27">
        <f t="shared" si="46"/>
        <v>7</v>
      </c>
      <c r="L114" s="28">
        <v>11</v>
      </c>
      <c r="M114" s="28">
        <v>0</v>
      </c>
      <c r="N114" s="28">
        <v>0</v>
      </c>
      <c r="O114" s="28">
        <v>0</v>
      </c>
      <c r="P114" s="28">
        <v>11</v>
      </c>
      <c r="Q114" s="18">
        <f t="shared" si="23"/>
        <v>3129.4063110351563</v>
      </c>
      <c r="R114" s="18">
        <f t="shared" si="24"/>
        <v>3129.4063110351563</v>
      </c>
      <c r="S114" s="18">
        <f t="shared" si="25"/>
        <v>0</v>
      </c>
      <c r="T114" s="19">
        <f t="shared" ref="T114:BG114" si="47">SUM(T115)</f>
        <v>0</v>
      </c>
      <c r="U114" s="19">
        <f t="shared" si="47"/>
        <v>3129.4063110351563</v>
      </c>
      <c r="V114" s="19">
        <f t="shared" si="47"/>
        <v>3129.4063110351563</v>
      </c>
      <c r="W114" s="19">
        <f t="shared" si="47"/>
        <v>3129.4063110351563</v>
      </c>
      <c r="X114" s="19">
        <f t="shared" si="47"/>
        <v>0</v>
      </c>
      <c r="Y114" s="19">
        <f t="shared" si="47"/>
        <v>0</v>
      </c>
      <c r="Z114" s="19">
        <f t="shared" si="47"/>
        <v>0</v>
      </c>
      <c r="AA114" s="19">
        <f t="shared" si="47"/>
        <v>0</v>
      </c>
      <c r="AB114" s="19">
        <f t="shared" si="47"/>
        <v>0</v>
      </c>
      <c r="AC114" s="19">
        <f t="shared" si="47"/>
        <v>0</v>
      </c>
      <c r="AD114" s="19">
        <f t="shared" si="47"/>
        <v>0</v>
      </c>
      <c r="AE114" s="19">
        <f t="shared" si="47"/>
        <v>0</v>
      </c>
      <c r="AF114" s="19">
        <f t="shared" si="47"/>
        <v>0</v>
      </c>
      <c r="AG114" s="19">
        <f t="shared" si="47"/>
        <v>0</v>
      </c>
      <c r="AH114" s="19">
        <f t="shared" si="47"/>
        <v>0</v>
      </c>
      <c r="AI114" s="19">
        <f t="shared" si="47"/>
        <v>0</v>
      </c>
      <c r="AJ114" s="19">
        <f t="shared" si="47"/>
        <v>0</v>
      </c>
      <c r="AK114" s="19">
        <f t="shared" si="47"/>
        <v>0</v>
      </c>
      <c r="AL114" s="19">
        <f t="shared" si="47"/>
        <v>0</v>
      </c>
      <c r="AM114" s="19">
        <f t="shared" si="47"/>
        <v>0</v>
      </c>
      <c r="AN114" s="19">
        <f t="shared" si="47"/>
        <v>0</v>
      </c>
      <c r="AO114" s="19">
        <f t="shared" si="47"/>
        <v>0</v>
      </c>
      <c r="AP114" s="19">
        <f t="shared" si="47"/>
        <v>0</v>
      </c>
      <c r="AQ114" s="19">
        <f t="shared" si="47"/>
        <v>0</v>
      </c>
      <c r="AR114" s="19">
        <f t="shared" si="47"/>
        <v>0</v>
      </c>
      <c r="AS114" s="19">
        <f t="shared" si="47"/>
        <v>0</v>
      </c>
      <c r="AT114" s="19">
        <f t="shared" si="47"/>
        <v>0</v>
      </c>
      <c r="AU114" s="19">
        <f t="shared" si="47"/>
        <v>0</v>
      </c>
      <c r="AV114" s="19">
        <f t="shared" si="47"/>
        <v>0</v>
      </c>
      <c r="AW114" s="19">
        <f t="shared" si="47"/>
        <v>0</v>
      </c>
      <c r="AX114" s="19">
        <f t="shared" si="47"/>
        <v>0</v>
      </c>
      <c r="AY114" s="19">
        <f t="shared" si="47"/>
        <v>0</v>
      </c>
      <c r="AZ114" s="19">
        <f t="shared" si="47"/>
        <v>0</v>
      </c>
      <c r="BA114" s="19">
        <f t="shared" si="47"/>
        <v>0</v>
      </c>
      <c r="BB114" s="19">
        <f t="shared" si="47"/>
        <v>0</v>
      </c>
      <c r="BC114" s="19">
        <f t="shared" si="47"/>
        <v>0</v>
      </c>
      <c r="BD114" s="19">
        <f t="shared" si="47"/>
        <v>0</v>
      </c>
      <c r="BE114" s="19">
        <f t="shared" si="47"/>
        <v>0</v>
      </c>
      <c r="BF114" s="19">
        <f t="shared" si="47"/>
        <v>0</v>
      </c>
      <c r="BG114" s="19">
        <f t="shared" si="47"/>
        <v>0</v>
      </c>
    </row>
    <row r="115" spans="1:59" x14ac:dyDescent="0.25">
      <c r="A115" s="7" t="s">
        <v>224</v>
      </c>
      <c r="B115" s="23" t="s">
        <v>225</v>
      </c>
      <c r="C115" s="20"/>
      <c r="D115" s="20"/>
      <c r="E115" s="8"/>
      <c r="F115" s="21"/>
      <c r="G115" s="24">
        <v>7</v>
      </c>
      <c r="H115" s="24"/>
      <c r="I115" s="24"/>
      <c r="J115" s="24"/>
      <c r="K115" s="24">
        <v>7</v>
      </c>
      <c r="L115" s="30">
        <v>11</v>
      </c>
      <c r="M115" s="30">
        <v>0</v>
      </c>
      <c r="N115" s="30">
        <v>0</v>
      </c>
      <c r="O115" s="30">
        <v>0</v>
      </c>
      <c r="P115" s="30">
        <v>11</v>
      </c>
      <c r="Q115" s="12">
        <f t="shared" si="23"/>
        <v>3129.4063110351563</v>
      </c>
      <c r="R115" s="12">
        <f t="shared" si="24"/>
        <v>3129.4063110351563</v>
      </c>
      <c r="S115" s="12">
        <f t="shared" si="25"/>
        <v>0</v>
      </c>
      <c r="T115" s="13">
        <v>0</v>
      </c>
      <c r="U115" s="13">
        <v>3129.4063110351563</v>
      </c>
      <c r="V115" s="13">
        <v>3129.4063110351563</v>
      </c>
      <c r="W115" s="13">
        <v>3129.4063110351563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</row>
    <row r="116" spans="1:59" x14ac:dyDescent="0.25">
      <c r="A116" s="7">
        <v>999</v>
      </c>
      <c r="B116" s="23" t="s">
        <v>226</v>
      </c>
      <c r="C116" s="20"/>
      <c r="D116" s="20"/>
      <c r="E116" s="8"/>
      <c r="F116" s="21"/>
      <c r="G116" s="24">
        <v>40776</v>
      </c>
      <c r="H116" s="24">
        <v>1102</v>
      </c>
      <c r="I116" s="24">
        <v>110</v>
      </c>
      <c r="J116" s="24">
        <v>25</v>
      </c>
      <c r="K116" s="24">
        <v>42013</v>
      </c>
      <c r="L116" s="30">
        <v>0</v>
      </c>
      <c r="M116" s="30">
        <v>0</v>
      </c>
      <c r="N116" s="30">
        <v>0</v>
      </c>
      <c r="O116" s="30">
        <v>0</v>
      </c>
      <c r="P116" s="30">
        <v>57227</v>
      </c>
      <c r="Q116" s="12">
        <f t="shared" si="23"/>
        <v>0</v>
      </c>
      <c r="R116" s="12">
        <f t="shared" si="24"/>
        <v>0</v>
      </c>
      <c r="S116" s="12">
        <f t="shared" si="25"/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</row>
    <row r="117" spans="1:59" x14ac:dyDescent="0.25">
      <c r="A117" s="8"/>
      <c r="B117" s="31" t="s">
        <v>227</v>
      </c>
      <c r="C117" s="32"/>
      <c r="D117" s="32"/>
      <c r="E117" s="32"/>
      <c r="F117" s="32"/>
      <c r="G117" s="32">
        <f t="shared" ref="G117:P117" si="48">G6+G7+G11+G17+G42+G44+G49+G53+G57+G63+G66+G73+G77+G79+G87+G94+G96+G98+G102+G107+G111+G114+G116</f>
        <v>375777</v>
      </c>
      <c r="H117" s="32">
        <f t="shared" si="48"/>
        <v>42771</v>
      </c>
      <c r="I117" s="32">
        <f t="shared" si="48"/>
        <v>9213</v>
      </c>
      <c r="J117" s="32">
        <f t="shared" si="48"/>
        <v>2787</v>
      </c>
      <c r="K117" s="32">
        <f t="shared" si="48"/>
        <v>430549</v>
      </c>
      <c r="L117" s="32">
        <f t="shared" si="48"/>
        <v>199804</v>
      </c>
      <c r="M117" s="32">
        <f t="shared" si="48"/>
        <v>165959</v>
      </c>
      <c r="N117" s="32">
        <f t="shared" si="48"/>
        <v>195724</v>
      </c>
      <c r="O117" s="32">
        <f t="shared" si="48"/>
        <v>250064</v>
      </c>
      <c r="P117" s="32">
        <f t="shared" si="48"/>
        <v>868778</v>
      </c>
      <c r="Q117" s="32">
        <f t="shared" ref="Q117:BG117" si="49">Q6+Q7+Q11+Q17+Q42+Q44+Q49+Q53+Q57+Q63+Q66+Q73+Q77+Q79+Q87+Q94+Q96+Q98+Q102+Q107+Q111+Q114</f>
        <v>4258172.2782592773</v>
      </c>
      <c r="R117" s="32">
        <f t="shared" si="49"/>
        <v>2553251.8228149414</v>
      </c>
      <c r="S117" s="32">
        <f t="shared" si="49"/>
        <v>1704920.4554443359</v>
      </c>
      <c r="T117" s="33">
        <f t="shared" si="49"/>
        <v>191698.16119384766</v>
      </c>
      <c r="U117" s="33">
        <f t="shared" si="49"/>
        <v>1107718.1158447266</v>
      </c>
      <c r="V117" s="33">
        <f t="shared" si="49"/>
        <v>1310447.5596313477</v>
      </c>
      <c r="W117" s="33">
        <f t="shared" si="49"/>
        <v>668178.7421875</v>
      </c>
      <c r="X117" s="33">
        <f t="shared" si="49"/>
        <v>642268.81744384766</v>
      </c>
      <c r="Y117" s="33">
        <f t="shared" si="49"/>
        <v>456900.18310546875</v>
      </c>
      <c r="Z117" s="33">
        <f t="shared" si="49"/>
        <v>63649.306762695313</v>
      </c>
      <c r="AA117" s="33">
        <f t="shared" si="49"/>
        <v>393250.87634277344</v>
      </c>
      <c r="AB117" s="33">
        <f t="shared" si="49"/>
        <v>262144.39233398438</v>
      </c>
      <c r="AC117" s="33">
        <f t="shared" si="49"/>
        <v>194755.79077148438</v>
      </c>
      <c r="AD117" s="33">
        <f t="shared" si="49"/>
        <v>81311.379699707031</v>
      </c>
      <c r="AE117" s="33">
        <f t="shared" si="49"/>
        <v>756881.99786376953</v>
      </c>
      <c r="AF117" s="33">
        <f t="shared" si="49"/>
        <v>838193.37756347656</v>
      </c>
      <c r="AG117" s="33">
        <f t="shared" si="49"/>
        <v>436512.98706054688</v>
      </c>
      <c r="AH117" s="33">
        <f t="shared" si="49"/>
        <v>401680.39050292969</v>
      </c>
      <c r="AI117" s="33">
        <f t="shared" si="49"/>
        <v>103314.63372802734</v>
      </c>
      <c r="AJ117" s="33">
        <f t="shared" si="49"/>
        <v>17938.5693359375</v>
      </c>
      <c r="AK117" s="33">
        <f t="shared" si="49"/>
        <v>85376.064392089844</v>
      </c>
      <c r="AL117" s="33">
        <f t="shared" si="49"/>
        <v>41614.141540527344</v>
      </c>
      <c r="AM117" s="33">
        <f t="shared" si="49"/>
        <v>61700.4921875</v>
      </c>
      <c r="AN117" s="33">
        <f t="shared" si="49"/>
        <v>110123.63983154297</v>
      </c>
      <c r="AO117" s="33">
        <f t="shared" si="49"/>
        <v>771291.76239013672</v>
      </c>
      <c r="AP117" s="33">
        <f t="shared" si="49"/>
        <v>881415.40222167969</v>
      </c>
      <c r="AQ117" s="33">
        <f t="shared" si="49"/>
        <v>237676.88470458984</v>
      </c>
      <c r="AR117" s="33">
        <f t="shared" si="49"/>
        <v>643738.51751708984</v>
      </c>
      <c r="AS117" s="33">
        <f t="shared" si="49"/>
        <v>416150.44232177734</v>
      </c>
      <c r="AT117" s="33">
        <f t="shared" si="49"/>
        <v>53385.887756347656</v>
      </c>
      <c r="AU117" s="33">
        <f t="shared" si="49"/>
        <v>362764.55456542969</v>
      </c>
      <c r="AV117" s="33">
        <f t="shared" si="49"/>
        <v>117265.55523681641</v>
      </c>
      <c r="AW117" s="33">
        <f t="shared" si="49"/>
        <v>298884.88708496094</v>
      </c>
      <c r="AX117" s="33">
        <f t="shared" si="49"/>
        <v>203231.99371337891</v>
      </c>
      <c r="AY117" s="33">
        <f t="shared" si="49"/>
        <v>1022443.4340209961</v>
      </c>
      <c r="AZ117" s="33">
        <f t="shared" si="49"/>
        <v>1225675.427734375</v>
      </c>
      <c r="BA117" s="33">
        <f t="shared" si="49"/>
        <v>628323.35693359375</v>
      </c>
      <c r="BB117" s="33">
        <f t="shared" si="49"/>
        <v>597352.07080078125</v>
      </c>
      <c r="BC117" s="33">
        <f t="shared" si="49"/>
        <v>727465.70825195313</v>
      </c>
      <c r="BD117" s="33">
        <f t="shared" si="49"/>
        <v>141396.38891601563</v>
      </c>
      <c r="BE117" s="33">
        <f t="shared" si="49"/>
        <v>586069.3193359375</v>
      </c>
      <c r="BF117" s="33">
        <f t="shared" si="49"/>
        <v>402636.41766357422</v>
      </c>
      <c r="BG117" s="33">
        <f t="shared" si="49"/>
        <v>324829.29058837891</v>
      </c>
    </row>
    <row r="118" spans="1:59" x14ac:dyDescent="0.25">
      <c r="Q118" s="34"/>
      <c r="V118" s="34"/>
    </row>
    <row r="119" spans="1:59" x14ac:dyDescent="0.25">
      <c r="C119" s="35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R119" s="34"/>
    </row>
    <row r="120" spans="1:59" ht="17.25" x14ac:dyDescent="0.25">
      <c r="A120" t="s">
        <v>228</v>
      </c>
    </row>
    <row r="121" spans="1:59" ht="17.25" x14ac:dyDescent="0.25">
      <c r="A121" t="s">
        <v>229</v>
      </c>
    </row>
    <row r="122" spans="1:59" ht="17.25" x14ac:dyDescent="0.25">
      <c r="A122" t="s">
        <v>230</v>
      </c>
    </row>
    <row r="123" spans="1:59" ht="17.25" x14ac:dyDescent="0.25">
      <c r="A123" t="s">
        <v>231</v>
      </c>
      <c r="R123" s="34"/>
    </row>
    <row r="124" spans="1:59" ht="17.25" x14ac:dyDescent="0.25">
      <c r="A124" t="s">
        <v>232</v>
      </c>
    </row>
    <row r="125" spans="1:59" ht="17.25" x14ac:dyDescent="0.25">
      <c r="A125" t="s">
        <v>233</v>
      </c>
      <c r="R125" s="34"/>
    </row>
  </sheetData>
  <sheetProtection algorithmName="SHA-512" hashValue="f/Ii+5VOsm5ACKDv2aMM11dJ6t/oxOtUNpOPp30Pwlxh2Ce8N+Gr/McKWznhPuapjdZ6mYnx7vtOCPk5x6kJXw==" saltValue="5A5KiWeDud8FF4uFW8xUOQ==" spinCount="100000" sheet="1" objects="1" scenarios="1"/>
  <autoFilter ref="A5:S117" xr:uid="{00000000-0009-0000-0000-000000000000}"/>
  <dataConsolidate>
    <dataRefs count="1">
      <dataRef ref="A6:XFD8" sheet="Criterios" r:id="rId1"/>
    </dataRefs>
  </dataConsolidate>
  <mergeCells count="11">
    <mergeCell ref="Q3:S4"/>
    <mergeCell ref="C2:F2"/>
    <mergeCell ref="C3:D4"/>
    <mergeCell ref="E3:F4"/>
    <mergeCell ref="G3:K4"/>
    <mergeCell ref="L3:P4"/>
    <mergeCell ref="T3:BG3"/>
    <mergeCell ref="T4:AC4"/>
    <mergeCell ref="AD4:AM4"/>
    <mergeCell ref="AN4:AW4"/>
    <mergeCell ref="AX4:BG4"/>
  </mergeCells>
  <pageMargins left="0.7" right="0.7" top="0.75" bottom="0.75" header="0.3" footer="0.3"/>
  <pageSetup paperSize="9" orientation="portrait" horizontalDpi="300" verticalDpi="30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Catalina Bejarano Soto</dc:creator>
  <cp:lastModifiedBy>Administrador</cp:lastModifiedBy>
  <dcterms:created xsi:type="dcterms:W3CDTF">2021-01-22T22:11:10Z</dcterms:created>
  <dcterms:modified xsi:type="dcterms:W3CDTF">2021-02-16T21:07:41Z</dcterms:modified>
</cp:coreProperties>
</file>