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20370" yWindow="-120" windowWidth="19420" windowHeight="11020"/>
  </bookViews>
  <sheets>
    <sheet name="Indice" sheetId="9" r:id="rId1"/>
    <sheet name="Abastecimiento ciudades" sheetId="24" r:id="rId2"/>
    <sheet name="Abastecimiento Bogotá" sheetId="11" r:id="rId3"/>
    <sheet name="Abastecimiento ciudades frutas" sheetId="40" r:id="rId4"/>
    <sheet name="Abastecimiento verduras " sheetId="41" r:id="rId5"/>
    <sheet name="Abastecimiento tuberculos " sheetId="42" r:id="rId6"/>
    <sheet name="Abastecimiento ciudades otros" sheetId="44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2">'Abastecimiento Bogotá'!$A$1:$M$62</definedName>
    <definedName name="_xlnm.Print_Area" localSheetId="1">'Abastecimiento ciudades'!$A$1:$K$65</definedName>
    <definedName name="_xlnm.Print_Area" localSheetId="3">'Abastecimiento ciudades frutas'!$A$1:$K$65</definedName>
    <definedName name="_xlnm.Print_Area" localSheetId="6">'Abastecimiento ciudades otros'!$A$1:$K$65</definedName>
    <definedName name="_xlnm.Print_Area" localSheetId="5">'Abastecimiento tuberculos '!$A$1:$K$65</definedName>
    <definedName name="_xlnm.Print_Area" localSheetId="4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3" i="41" l="1"/>
  <c r="F12" i="41" l="1"/>
  <c r="G13" i="41"/>
  <c r="E12" i="41"/>
  <c r="I12" i="41"/>
  <c r="J12" i="41"/>
  <c r="G12" i="41" l="1"/>
  <c r="C10" i="41" l="1"/>
  <c r="H15" i="41" l="1"/>
  <c r="J16" i="41" s="1"/>
  <c r="I16" i="41"/>
  <c r="I29" i="41"/>
  <c r="I31" i="41"/>
  <c r="I20" i="41"/>
  <c r="G15" i="41"/>
  <c r="I24" i="41"/>
  <c r="I28" i="41"/>
  <c r="I18" i="41"/>
  <c r="I36" i="41"/>
  <c r="I33" i="41"/>
  <c r="I32" i="41"/>
  <c r="I22" i="41"/>
  <c r="I35" i="41"/>
  <c r="I34" i="41"/>
  <c r="I17" i="41"/>
  <c r="I26" i="41"/>
  <c r="I27" i="41"/>
  <c r="I19" i="41"/>
  <c r="I21" i="41"/>
  <c r="I30" i="41"/>
  <c r="I23" i="41"/>
  <c r="I25" i="41"/>
  <c r="J35" i="41" l="1"/>
  <c r="J24" i="41"/>
  <c r="J21" i="41"/>
  <c r="J23" i="41"/>
  <c r="J28" i="41"/>
  <c r="J26" i="41"/>
  <c r="J22" i="41"/>
  <c r="J29" i="41"/>
  <c r="J30" i="41"/>
  <c r="J27" i="41"/>
  <c r="J17" i="41"/>
  <c r="J36" i="41"/>
  <c r="J20" i="41"/>
  <c r="J34" i="41"/>
  <c r="J33" i="41"/>
  <c r="J18" i="41"/>
  <c r="J31" i="41"/>
  <c r="J25" i="41"/>
  <c r="J19" i="41"/>
  <c r="J32" i="41"/>
  <c r="I15" i="41"/>
  <c r="C12" i="41" l="1"/>
  <c r="C41" i="41" l="1"/>
  <c r="D15" i="41" l="1"/>
  <c r="F18" i="41" s="1"/>
  <c r="O37" i="41" s="1"/>
  <c r="F36" i="41" l="1"/>
  <c r="O25" i="41" s="1"/>
  <c r="F23" i="41"/>
  <c r="O18" i="41" s="1"/>
  <c r="F19" i="41"/>
  <c r="O35" i="41" s="1"/>
  <c r="F26" i="41"/>
  <c r="O36" i="41" s="1"/>
  <c r="F35" i="41"/>
  <c r="O20" i="41" s="1"/>
  <c r="F24" i="41"/>
  <c r="O24" i="41" s="1"/>
  <c r="F31" i="41"/>
  <c r="O17" i="41" s="1"/>
  <c r="F17" i="41"/>
  <c r="O33" i="41" s="1"/>
  <c r="F25" i="41"/>
  <c r="O22" i="41" s="1"/>
  <c r="F28" i="41"/>
  <c r="O27" i="41" s="1"/>
  <c r="F16" i="41"/>
  <c r="O29" i="41" s="1"/>
  <c r="F34" i="41"/>
  <c r="O30" i="41" s="1"/>
  <c r="F21" i="41"/>
  <c r="O31" i="41" s="1"/>
  <c r="F20" i="41"/>
  <c r="O34" i="41" s="1"/>
  <c r="F29" i="41"/>
  <c r="O26" i="41" s="1"/>
  <c r="F33" i="41"/>
  <c r="O23" i="41" s="1"/>
  <c r="F22" i="41"/>
  <c r="O32" i="41" s="1"/>
  <c r="F32" i="41"/>
  <c r="O19" i="41" s="1"/>
  <c r="F27" i="41"/>
  <c r="O21" i="41" s="1"/>
  <c r="F30" i="41"/>
  <c r="O28" i="41" s="1"/>
  <c r="E17" i="41" l="1"/>
  <c r="E18" i="41"/>
  <c r="E19" i="41"/>
  <c r="E20" i="41"/>
  <c r="E21" i="41"/>
  <c r="E22" i="41"/>
  <c r="E23" i="41"/>
  <c r="E24" i="41"/>
  <c r="E25" i="41"/>
  <c r="E26" i="41"/>
  <c r="E27" i="41"/>
  <c r="E28" i="41"/>
  <c r="E29" i="41"/>
  <c r="E30" i="41"/>
  <c r="E31" i="41"/>
  <c r="E32" i="41"/>
  <c r="E33" i="41"/>
  <c r="E34" i="41"/>
  <c r="E35" i="41"/>
  <c r="E36" i="41"/>
  <c r="E16" i="41"/>
  <c r="C15" i="41" l="1"/>
  <c r="E15" i="41" s="1"/>
</calcChain>
</file>

<file path=xl/sharedStrings.xml><?xml version="1.0" encoding="utf-8"?>
<sst xmlns="http://schemas.openxmlformats.org/spreadsheetml/2006/main" count="1104" uniqueCount="416">
  <si>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</si>
  <si>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</si>
  <si>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</si>
  <si>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</si>
  <si>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</si>
  <si>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</si>
  <si>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</si>
  <si>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</si>
  <si>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</si>
  <si>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</si>
  <si>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</si>
  <si>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</si>
  <si>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</si>
  <si>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</si>
  <si>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</si>
  <si>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</si>
  <si>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</si>
  <si>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</si>
  <si>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</si>
  <si>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</si>
  <si>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</si>
  <si>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</si>
  <si>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</si>
  <si>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</si>
  <si>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</si>
  <si>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</si>
  <si>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</si>
  <si>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</si>
  <si>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</si>
  <si>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</si>
  <si>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</si>
  <si>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</si>
  <si>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</si>
  <si>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</si>
  <si>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</si>
  <si>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</si>
  <si>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</si>
  <si>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</si>
  <si>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</si>
  <si>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</si>
  <si>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</si>
  <si>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</si>
  <si>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</si>
  <si>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</si>
  <si>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abril</t>
  </si>
  <si>
    <t>mayo</t>
  </si>
  <si>
    <t>junio</t>
  </si>
  <si>
    <t>julio</t>
  </si>
  <si>
    <t>agosto</t>
  </si>
  <si>
    <t>septiembre</t>
  </si>
  <si>
    <t>noviembre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</si>
  <si>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</si>
  <si>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</si>
  <si>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</si>
  <si>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</si>
  <si>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</si>
  <si>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</si>
  <si>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</si>
  <si>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</si>
  <si>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</si>
  <si>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</si>
  <si>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</si>
  <si>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</si>
  <si>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Ipiales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</si>
  <si>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</si>
  <si>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</si>
  <si>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</si>
  <si>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</si>
  <si>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</si>
  <si>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</si>
  <si>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</si>
  <si>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</si>
  <si>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</si>
  <si>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</si>
  <si>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</si>
  <si>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</si>
  <si>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</si>
  <si>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</si>
  <si>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</si>
  <si>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</si>
  <si>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</si>
  <si>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</si>
  <si>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</si>
  <si>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</si>
  <si>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</si>
  <si>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</si>
  <si>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</si>
  <si>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</si>
  <si>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</si>
  <si>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</si>
  <si>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</si>
  <si>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</si>
  <si>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</si>
  <si>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</si>
  <si>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</si>
  <si>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</si>
  <si>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</si>
  <si>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</si>
  <si>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</si>
  <si>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</si>
  <si>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</si>
  <si>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</si>
  <si>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</si>
  <si>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</si>
  <si>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</si>
  <si>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</si>
  <si>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</si>
  <si>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</si>
  <si>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</si>
  <si>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</si>
  <si>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</si>
  <si>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</si>
  <si>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</si>
  <si>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</si>
  <si>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</si>
  <si>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</si>
  <si>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</si>
  <si>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</si>
  <si>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</si>
  <si>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</si>
  <si>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</si>
  <si>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</si>
  <si>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</si>
  <si>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</si>
  <si>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</si>
  <si>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</si>
  <si>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</si>
  <si>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</si>
  <si>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</si>
  <si>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</si>
  <si>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</si>
  <si>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</si>
  <si>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</si>
  <si>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</si>
  <si>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</si>
  <si>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</si>
  <si>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</si>
  <si>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</si>
  <si>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</si>
  <si>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</si>
  <si>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</si>
  <si>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</si>
  <si>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</si>
  <si>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</si>
  <si>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</si>
  <si>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</si>
  <si>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</si>
  <si>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</si>
  <si>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</si>
  <si>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</si>
  <si>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</si>
  <si>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</si>
  <si>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</si>
  <si>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</si>
  <si>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</si>
  <si>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</si>
  <si>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</si>
  <si>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</si>
  <si>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</si>
  <si>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</si>
  <si>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</si>
  <si>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</si>
  <si>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</si>
  <si>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</si>
  <si>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</si>
  <si>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</si>
  <si>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</si>
  <si>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</si>
  <si>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</si>
  <si>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</si>
  <si>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</si>
  <si>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</si>
  <si>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</si>
  <si>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</si>
  <si>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</si>
  <si>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</si>
  <si>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</si>
  <si>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</si>
  <si>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</si>
  <si>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</si>
  <si>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</si>
  <si>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</si>
  <si>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</si>
  <si>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</si>
  <si>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</si>
  <si>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</si>
  <si>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</si>
  <si>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</si>
  <si>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</si>
  <si>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</si>
  <si>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</si>
  <si>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</si>
  <si>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</si>
  <si>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</si>
  <si>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</si>
  <si>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</si>
  <si>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</si>
  <si>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</si>
  <si>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</si>
  <si>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</si>
  <si>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</si>
  <si>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</si>
  <si>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</si>
  <si>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</si>
  <si>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</si>
  <si>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</si>
  <si>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</si>
  <si>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</si>
  <si>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</si>
  <si>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</si>
  <si>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</si>
  <si>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</si>
  <si>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</si>
  <si>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</si>
  <si>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</si>
  <si>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</si>
  <si>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</si>
  <si>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</si>
  <si>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</si>
  <si>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</si>
  <si>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</si>
  <si>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</si>
  <si>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</si>
  <si>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</si>
  <si>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</si>
  <si>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</si>
  <si>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</si>
  <si>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</si>
  <si>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</si>
  <si>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</si>
  <si>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</si>
  <si>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</si>
  <si>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</si>
  <si>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</si>
  <si>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</si>
  <si>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</si>
  <si>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</si>
  <si>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</si>
  <si>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</si>
  <si>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</si>
  <si>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</si>
  <si>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</si>
  <si>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</si>
  <si>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</si>
  <si>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</si>
  <si>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</si>
  <si>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</si>
  <si>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</si>
  <si>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</si>
  <si>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</si>
  <si>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</si>
  <si>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</si>
  <si>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</si>
  <si>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</si>
  <si>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</si>
  <si>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</si>
  <si>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</si>
  <si>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</si>
  <si>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</si>
  <si>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</si>
  <si>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</si>
  <si>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</si>
  <si>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</si>
  <si>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</si>
  <si>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</si>
  <si>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</si>
  <si>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</si>
  <si>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</si>
  <si>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</si>
  <si>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</si>
  <si>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</si>
  <si>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</si>
  <si>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</si>
  <si>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</si>
  <si>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</si>
  <si>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</si>
  <si>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</si>
  <si>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</si>
  <si>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</si>
  <si>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</si>
  <si>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</si>
  <si>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</si>
  <si>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</si>
  <si>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</si>
  <si>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</si>
  <si>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</si>
  <si>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</si>
  <si>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</si>
  <si>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</si>
  <si>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</si>
  <si>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</si>
  <si>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</si>
  <si>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</si>
  <si>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</si>
  <si>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</si>
  <si>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</si>
  <si>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</si>
  <si>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</si>
  <si>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</si>
  <si>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</si>
  <si>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</si>
  <si>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</si>
  <si>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</si>
  <si>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</si>
  <si>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</si>
  <si>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</si>
  <si>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</si>
  <si>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</si>
  <si>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</si>
  <si>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</si>
  <si>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</si>
  <si>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</si>
  <si>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</si>
  <si>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</si>
  <si>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</si>
  <si>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</si>
  <si>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</si>
  <si>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</si>
  <si>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</si>
  <si>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</si>
  <si>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</si>
  <si>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</si>
  <si>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</si>
  <si>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</si>
  <si>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</si>
  <si>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</si>
  <si>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</si>
  <si>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</si>
  <si>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</si>
  <si>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</si>
  <si>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</si>
  <si>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</si>
  <si>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</si>
  <si>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</si>
  <si>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</si>
  <si>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</si>
  <si>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</si>
  <si>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</si>
  <si>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</si>
  <si>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</si>
  <si>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</si>
  <si>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</si>
  <si>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</si>
  <si>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</si>
  <si>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</si>
  <si>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</si>
  <si>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</si>
  <si>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</si>
  <si>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</si>
  <si>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</si>
  <si>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</si>
  <si>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</si>
  <si>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</si>
  <si>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</si>
  <si>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</si>
  <si>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</si>
  <si>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</si>
  <si>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</si>
  <si>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</si>
  <si>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</si>
  <si>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</si>
  <si>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</si>
  <si>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</si>
  <si>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</si>
  <si>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</si>
  <si>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</si>
  <si>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</si>
  <si>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</si>
  <si>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</si>
  <si>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</si>
  <si>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</si>
  <si>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</si>
  <si>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Cordoba</t>
  </si>
  <si>
    <t>Norte de Santander</t>
  </si>
  <si>
    <t>Magdalena</t>
  </si>
  <si>
    <t>ss</t>
  </si>
  <si>
    <t>% del total '24</t>
  </si>
  <si>
    <t>Elaboración: Carlos Andres Casas Peña, Profesional Universitario de la SIE.</t>
  </si>
  <si>
    <t>Abastecimiento de frutas en las principales ciudades de Colombia</t>
  </si>
  <si>
    <t>% del tot '19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</si>
  <si>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</si>
  <si>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>Abastecimiento de tubérculos y plátanos en las principales ciudades de Colombia</t>
  </si>
  <si>
    <t>% del tot '22</t>
  </si>
  <si>
    <t>Abastecimiento de otros grupos en las principales ciudades de Colombia</t>
  </si>
  <si>
    <t>Abastecimiento ciudades otros</t>
  </si>
  <si>
    <t>Abastecimiento ciudades frutas</t>
  </si>
  <si>
    <t>Abastecimiento ciudades verduras</t>
  </si>
  <si>
    <t>Abastecimiento ciudades tubérculos</t>
  </si>
  <si>
    <t>BolIvar</t>
  </si>
  <si>
    <t>Fecha de publicación: noviembre 2024.</t>
  </si>
  <si>
    <t xml:space="preserve"> </t>
  </si>
  <si>
    <t/>
  </si>
  <si>
    <t>toneladas métricas, septiembre 2024</t>
  </si>
  <si>
    <t>Año corrido a septiembre</t>
  </si>
  <si>
    <t>% Cambio '24/'23</t>
  </si>
  <si>
    <t>participación porcentual. Año corrido a septiembre 2024</t>
  </si>
  <si>
    <t>toneladas métricas, últimos seis meses septiembre 2024</t>
  </si>
  <si>
    <t>% del total
septiembre '24</t>
  </si>
  <si>
    <t>% cambio 24/23</t>
  </si>
  <si>
    <t>porcentaje, septiembre 2024</t>
  </si>
  <si>
    <t>toneladas métricas,  septiembre 2024</t>
  </si>
  <si>
    <t>Variacion mensual septiembre 2024</t>
  </si>
  <si>
    <t>cambio 24/23 (p.p.)</t>
  </si>
  <si>
    <t>Variación  mensual%  a septiembre 2024</t>
  </si>
  <si>
    <t>Variacion año corrido septiembre 2024</t>
  </si>
  <si>
    <t>Variación año corrido % a septiembre 2024</t>
  </si>
  <si>
    <t>Variacion anual septiembre 2024</t>
  </si>
  <si>
    <t>Variación anual % a septiembre 2024</t>
  </si>
  <si>
    <t>pesos/Kg, últimos seis meses hasta septiembre 2024</t>
  </si>
  <si>
    <t>% cambio
'24/'23</t>
  </si>
  <si>
    <t>% cambio
'23/'22</t>
  </si>
  <si>
    <t>pesos/Kg, ultimos seis meses hasta septiembre 2024</t>
  </si>
  <si>
    <t>unidades, agosto 2024</t>
  </si>
  <si>
    <t>Año corrido a agosto</t>
  </si>
  <si>
    <t>Participación porcentual. Año corrido a agosto 2024</t>
  </si>
  <si>
    <t>unidades y toneladas, septiembre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</si>
</sst>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  <numFmt numFmtId="172" formatCode="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0"/>
      <color theme="3"/>
      <name val="Arial"/>
      <family val="2"/>
    </font>
    <font>
      <b/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3"/>
      </top>
      <bottom/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3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4" fillId="0" borderId="1" applyNumberFormat="0" applyFill="0" applyAlignment="0" applyProtection="0"/>
    <xf numFmtId="43" fontId="13" fillId="0" borderId="0" applyFont="0" applyFill="0" applyBorder="0" applyAlignment="0" applyProtection="0"/>
  </cellStyleXfs>
  <cellXfs count="228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4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4" fillId="4" borderId="8" xfId="24" applyFont="1" applyFill="1" applyBorder="1" applyAlignment="1">
      <alignment horizontal="center"/>
    </xf>
    <xf numFmtId="0" fontId="15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6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7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6" fillId="4" borderId="0" xfId="0" applyFont="1" applyFill="1"/>
    <xf numFmtId="0" fontId="16" fillId="0" borderId="0" xfId="0" applyFont="1"/>
    <xf numFmtId="0" fontId="2" fillId="4" borderId="9" xfId="24" applyFill="1" applyBorder="1"/>
    <xf numFmtId="0" fontId="15" fillId="4" borderId="10" xfId="24" applyFont="1" applyFill="1" applyBorder="1"/>
    <xf numFmtId="0" fontId="16" fillId="4" borderId="11" xfId="0" applyFont="1" applyFill="1" applyBorder="1"/>
    <xf numFmtId="0" fontId="16" fillId="4" borderId="12" xfId="0" applyFont="1" applyFill="1" applyBorder="1"/>
    <xf numFmtId="0" fontId="16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18" fillId="4" borderId="0" xfId="25" applyNumberFormat="1" applyFont="1" applyFill="1" applyAlignment="1">
      <alignment horizontal="center" vertical="center" wrapText="1"/>
    </xf>
    <xf numFmtId="165" fontId="18" fillId="4" borderId="0" xfId="0" applyNumberFormat="1" applyFont="1" applyFill="1"/>
    <xf numFmtId="0" fontId="18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18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6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19" fillId="4" borderId="0" xfId="0" applyFont="1" applyFill="1"/>
    <xf numFmtId="0" fontId="20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1" fillId="4" borderId="0" xfId="25" applyNumberFormat="1" applyFont="1" applyFill="1"/>
    <xf numFmtId="0" fontId="16" fillId="4" borderId="0" xfId="0" applyFont="1" applyFill="1" applyAlignment="1">
      <alignment horizontal="left"/>
    </xf>
    <xf numFmtId="0" fontId="16" fillId="4" borderId="9" xfId="0" applyFont="1" applyFill="1" applyBorder="1"/>
    <xf numFmtId="0" fontId="16" fillId="4" borderId="10" xfId="0" applyFont="1" applyFill="1" applyBorder="1"/>
    <xf numFmtId="0" fontId="19" fillId="4" borderId="0" xfId="0" applyFont="1" applyFill="1" applyAlignment="1">
      <alignment horizontal="center" vertical="center"/>
    </xf>
    <xf numFmtId="0" fontId="7" fillId="4" borderId="9" xfId="25" applyFont="1" applyFill="1" applyBorder="1" applyAlignment="1">
      <alignment horizontal="center" wrapText="1"/>
    </xf>
    <xf numFmtId="0" fontId="18" fillId="4" borderId="0" xfId="0" applyFont="1" applyFill="1" applyAlignment="1">
      <alignment horizontal="left"/>
    </xf>
    <xf numFmtId="2" fontId="2" fillId="4" borderId="0" xfId="25" applyNumberFormat="1" applyFont="1" applyFill="1"/>
    <xf numFmtId="0" fontId="16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0" fillId="5" borderId="13" xfId="25" applyNumberFormat="1" applyFont="1" applyFill="1" applyBorder="1"/>
    <xf numFmtId="9" fontId="16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0" fontId="16" fillId="4" borderId="0" xfId="0" applyFont="1" applyFill="1" applyAlignment="1">
      <alignment horizontal="left" wrapText="1"/>
    </xf>
    <xf numFmtId="0" fontId="2" fillId="4" borderId="0" xfId="0" applyFont="1" applyFill="1"/>
    <xf numFmtId="167" fontId="2" fillId="4" borderId="0" xfId="0" applyNumberFormat="1" applyFont="1" applyFill="1"/>
    <xf numFmtId="0" fontId="20" fillId="0" borderId="0" xfId="0" applyFont="1"/>
    <xf numFmtId="0" fontId="18" fillId="4" borderId="0" xfId="25" applyFont="1" applyFill="1" applyAlignment="1">
      <alignment horizontal="center"/>
    </xf>
    <xf numFmtId="165" fontId="2" fillId="4" borderId="0" xfId="9" applyNumberFormat="1" applyFont="1" applyFill="1"/>
    <xf numFmtId="49" fontId="18" fillId="3" borderId="0" xfId="25" applyNumberFormat="1" applyFont="1" applyFill="1" applyAlignment="1">
      <alignment horizontal="center" vertical="center" wrapText="1"/>
    </xf>
    <xf numFmtId="49" fontId="2" fillId="4" borderId="0" xfId="0" applyNumberFormat="1" applyFont="1" applyFill="1"/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1" fillId="5" borderId="13" xfId="25" applyNumberFormat="1" applyFont="1" applyFill="1" applyBorder="1"/>
    <xf numFmtId="2" fontId="20" fillId="4" borderId="0" xfId="25" applyNumberFormat="1" applyFont="1" applyFill="1"/>
    <xf numFmtId="165" fontId="7" fillId="4" borderId="0" xfId="9" applyNumberFormat="1" applyFont="1" applyFill="1" applyBorder="1" applyAlignment="1">
      <alignment horizontal="center" vertical="center" wrapText="1"/>
    </xf>
    <xf numFmtId="165" fontId="21" fillId="5" borderId="13" xfId="9" applyNumberFormat="1" applyFont="1" applyFill="1" applyBorder="1"/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0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0" fontId="18" fillId="0" borderId="0" xfId="0" applyFont="1"/>
    <xf numFmtId="165" fontId="19" fillId="4" borderId="0" xfId="0" applyNumberFormat="1" applyFont="1" applyFill="1"/>
    <xf numFmtId="167" fontId="19" fillId="4" borderId="0" xfId="0" applyNumberFormat="1" applyFont="1" applyFill="1"/>
    <xf numFmtId="0" fontId="22" fillId="4" borderId="0" xfId="0" applyFont="1" applyFill="1"/>
    <xf numFmtId="0" fontId="9" fillId="4" borderId="7" xfId="24" applyFont="1" applyFill="1" applyBorder="1"/>
    <xf numFmtId="0" fontId="22" fillId="4" borderId="9" xfId="0" applyFont="1" applyFill="1" applyBorder="1"/>
    <xf numFmtId="3" fontId="21" fillId="5" borderId="13" xfId="9" applyNumberFormat="1" applyFont="1" applyFill="1" applyBorder="1" applyAlignment="1">
      <alignment horizontal="right"/>
    </xf>
    <xf numFmtId="168" fontId="21" fillId="5" borderId="13" xfId="9" applyNumberFormat="1" applyFont="1" applyFill="1" applyBorder="1" applyAlignment="1">
      <alignment horizontal="right"/>
    </xf>
    <xf numFmtId="169" fontId="21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65" fontId="19" fillId="4" borderId="0" xfId="0" applyNumberFormat="1" applyFont="1" applyFill="1" applyAlignment="1">
      <alignment horizontal="left"/>
    </xf>
    <xf numFmtId="2" fontId="19" fillId="4" borderId="0" xfId="0" applyNumberFormat="1" applyFont="1" applyFill="1"/>
    <xf numFmtId="49" fontId="19" fillId="4" borderId="0" xfId="0" applyNumberFormat="1" applyFont="1" applyFill="1"/>
    <xf numFmtId="0" fontId="19" fillId="4" borderId="11" xfId="0" applyFont="1" applyFill="1" applyBorder="1"/>
    <xf numFmtId="0" fontId="19" fillId="4" borderId="12" xfId="0" applyFont="1" applyFill="1" applyBorder="1"/>
    <xf numFmtId="0" fontId="19" fillId="4" borderId="8" xfId="0" applyFont="1" applyFill="1" applyBorder="1"/>
    <xf numFmtId="1" fontId="2" fillId="4" borderId="0" xfId="0" applyNumberFormat="1" applyFont="1" applyFill="1"/>
    <xf numFmtId="0" fontId="23" fillId="4" borderId="0" xfId="0" applyFont="1" applyFill="1"/>
    <xf numFmtId="164" fontId="2" fillId="4" borderId="0" xfId="9" applyFont="1" applyFill="1"/>
    <xf numFmtId="0" fontId="2" fillId="4" borderId="0" xfId="0" applyFont="1" applyFill="1" applyAlignment="1">
      <alignment horizontal="center" vertical="center" wrapText="1"/>
    </xf>
    <xf numFmtId="1" fontId="16" fillId="4" borderId="0" xfId="0" applyNumberFormat="1" applyFont="1" applyFill="1"/>
    <xf numFmtId="2" fontId="10" fillId="4" borderId="0" xfId="25" applyNumberFormat="1" applyFont="1" applyFill="1" applyAlignment="1">
      <alignment horizontal="center" vertical="center" wrapText="1"/>
    </xf>
    <xf numFmtId="49" fontId="10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9" fillId="4" borderId="0" xfId="9" applyFont="1" applyFill="1" applyBorder="1"/>
    <xf numFmtId="165" fontId="19" fillId="4" borderId="0" xfId="9" applyNumberFormat="1" applyFont="1" applyFill="1"/>
    <xf numFmtId="43" fontId="19" fillId="4" borderId="0" xfId="0" applyNumberFormat="1" applyFont="1" applyFill="1"/>
    <xf numFmtId="1" fontId="24" fillId="4" borderId="0" xfId="0" applyNumberFormat="1" applyFont="1" applyFill="1"/>
    <xf numFmtId="0" fontId="16" fillId="4" borderId="0" xfId="0" applyFont="1" applyFill="1" applyAlignment="1">
      <alignment horizontal="right"/>
    </xf>
    <xf numFmtId="165" fontId="16" fillId="4" borderId="0" xfId="0" applyNumberFormat="1" applyFont="1" applyFill="1"/>
    <xf numFmtId="0" fontId="25" fillId="4" borderId="0" xfId="25" applyFont="1" applyFill="1" applyAlignment="1">
      <alignment horizontal="center"/>
    </xf>
    <xf numFmtId="0" fontId="16" fillId="4" borderId="2" xfId="0" applyFont="1" applyFill="1" applyBorder="1"/>
    <xf numFmtId="0" fontId="16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6" fillId="4" borderId="0" xfId="0" applyNumberFormat="1" applyFont="1" applyFill="1"/>
    <xf numFmtId="171" fontId="18" fillId="4" borderId="0" xfId="0" applyNumberFormat="1" applyFont="1" applyFill="1"/>
    <xf numFmtId="171" fontId="16" fillId="4" borderId="0" xfId="0" applyNumberFormat="1" applyFont="1" applyFill="1" applyAlignment="1">
      <alignment horizontal="left" vertical="center"/>
    </xf>
    <xf numFmtId="0" fontId="16" fillId="0" borderId="0" xfId="0" applyFont="1" applyAlignment="1">
      <alignment horizontal="left"/>
    </xf>
    <xf numFmtId="167" fontId="20" fillId="4" borderId="0" xfId="25" applyNumberFormat="1" applyFont="1" applyFill="1"/>
    <xf numFmtId="0" fontId="18" fillId="4" borderId="0" xfId="25" applyFont="1" applyFill="1"/>
    <xf numFmtId="0" fontId="18" fillId="4" borderId="8" xfId="25" applyFont="1" applyFill="1" applyBorder="1"/>
    <xf numFmtId="0" fontId="2" fillId="4" borderId="0" xfId="25" applyFont="1" applyFill="1" applyAlignment="1">
      <alignment horizontal="left"/>
    </xf>
    <xf numFmtId="0" fontId="16" fillId="4" borderId="14" xfId="0" applyFont="1" applyFill="1" applyBorder="1"/>
    <xf numFmtId="2" fontId="7" fillId="4" borderId="9" xfId="25" applyNumberFormat="1" applyFont="1" applyFill="1" applyBorder="1"/>
    <xf numFmtId="165" fontId="16" fillId="4" borderId="9" xfId="0" applyNumberFormat="1" applyFont="1" applyFill="1" applyBorder="1"/>
    <xf numFmtId="2" fontId="16" fillId="4" borderId="0" xfId="0" applyNumberFormat="1" applyFont="1" applyFill="1"/>
    <xf numFmtId="170" fontId="16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4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9" fillId="4" borderId="0" xfId="24" applyFont="1" applyFill="1"/>
    <xf numFmtId="0" fontId="9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29" fillId="0" borderId="0" xfId="0" applyFont="1"/>
    <xf numFmtId="4" fontId="21" fillId="5" borderId="13" xfId="25" applyNumberFormat="1" applyFont="1" applyFill="1" applyBorder="1"/>
    <xf numFmtId="4" fontId="28" fillId="5" borderId="13" xfId="0" applyNumberFormat="1" applyFont="1" applyFill="1" applyBorder="1"/>
    <xf numFmtId="4" fontId="7" fillId="4" borderId="13" xfId="25" applyNumberFormat="1" applyFont="1" applyFill="1" applyBorder="1"/>
    <xf numFmtId="0" fontId="30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1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8" fillId="5" borderId="16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7" xfId="0" applyBorder="1"/>
    <xf numFmtId="0" fontId="7" fillId="4" borderId="0" xfId="25" applyFont="1" applyFill="1" applyAlignment="1">
      <alignment horizontal="center" wrapText="1"/>
    </xf>
    <xf numFmtId="0" fontId="29" fillId="0" borderId="0" xfId="0" quotePrefix="1" applyFont="1"/>
    <xf numFmtId="0" fontId="18" fillId="4" borderId="0" xfId="0" applyFont="1" applyFill="1" applyAlignment="1">
      <alignment wrapText="1"/>
    </xf>
    <xf numFmtId="167" fontId="21" fillId="5" borderId="13" xfId="25" applyNumberFormat="1" applyFont="1" applyFill="1" applyBorder="1" applyAlignment="1">
      <alignment vertical="center"/>
    </xf>
    <xf numFmtId="165" fontId="21" fillId="5" borderId="13" xfId="9" applyNumberFormat="1" applyFont="1" applyFill="1" applyBorder="1" applyAlignment="1">
      <alignment vertical="center"/>
    </xf>
    <xf numFmtId="0" fontId="7" fillId="4" borderId="0" xfId="25" applyFont="1" applyFill="1" applyAlignment="1">
      <alignment horizontal="center" vertical="top" wrapText="1"/>
    </xf>
    <xf numFmtId="0" fontId="32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165" fontId="7" fillId="0" borderId="0" xfId="0" applyNumberFormat="1" applyFont="1"/>
    <xf numFmtId="3" fontId="7" fillId="0" borderId="0" xfId="0" applyNumberFormat="1" applyFont="1"/>
    <xf numFmtId="3" fontId="2" fillId="0" borderId="0" xfId="0" applyNumberFormat="1" applyFont="1"/>
    <xf numFmtId="0" fontId="2" fillId="0" borderId="0" xfId="0" applyFont="1"/>
    <xf numFmtId="4" fontId="2" fillId="4" borderId="13" xfId="25" applyNumberFormat="1" applyFont="1" applyFill="1" applyBorder="1"/>
    <xf numFmtId="4" fontId="0" fillId="0" borderId="13" xfId="0" applyNumberFormat="1" applyBorder="1"/>
    <xf numFmtId="4" fontId="0" fillId="0" borderId="16" xfId="0" applyNumberFormat="1" applyBorder="1"/>
    <xf numFmtId="0" fontId="26" fillId="4" borderId="9" xfId="25" applyFont="1" applyFill="1" applyBorder="1" applyAlignment="1">
      <alignment horizontal="center" vertical="center"/>
    </xf>
    <xf numFmtId="0" fontId="26" fillId="4" borderId="9" xfId="25" applyFont="1" applyFill="1" applyBorder="1" applyAlignment="1">
      <alignment horizontal="centerContinuous" vertical="center"/>
    </xf>
    <xf numFmtId="172" fontId="26" fillId="4" borderId="9" xfId="25" applyNumberFormat="1" applyFont="1" applyFill="1" applyBorder="1" applyAlignment="1">
      <alignment horizontal="centerContinuous" vertical="center"/>
    </xf>
    <xf numFmtId="172" fontId="26" fillId="4" borderId="9" xfId="25" applyNumberFormat="1" applyFont="1" applyFill="1" applyBorder="1" applyAlignment="1">
      <alignment horizontal="center" vertical="center"/>
    </xf>
    <xf numFmtId="0" fontId="2" fillId="4" borderId="13" xfId="9" applyNumberFormat="1" applyFont="1" applyFill="1" applyBorder="1" applyAlignment="1">
      <alignment horizontal="right"/>
    </xf>
    <xf numFmtId="0" fontId="33" fillId="4" borderId="2" xfId="25" applyFont="1" applyFill="1" applyBorder="1" applyAlignment="1">
      <alignment horizontal="center" vertical="center"/>
    </xf>
    <xf numFmtId="172" fontId="33" fillId="4" borderId="2" xfId="25" applyNumberFormat="1" applyFont="1" applyFill="1" applyBorder="1" applyAlignment="1">
      <alignment horizontal="center" vertical="center"/>
    </xf>
    <xf numFmtId="172" fontId="26" fillId="4" borderId="9" xfId="25" applyNumberFormat="1" applyFont="1" applyFill="1" applyBorder="1" applyAlignment="1">
      <alignment vertical="center"/>
    </xf>
    <xf numFmtId="49" fontId="7" fillId="4" borderId="18" xfId="25" applyNumberFormat="1" applyFont="1" applyFill="1" applyBorder="1" applyAlignment="1">
      <alignment horizontal="center" vertical="center" wrapText="1"/>
    </xf>
    <xf numFmtId="0" fontId="7" fillId="4" borderId="18" xfId="25" applyFont="1" applyFill="1" applyBorder="1" applyAlignment="1">
      <alignment horizontal="center" vertical="center" wrapText="1"/>
    </xf>
    <xf numFmtId="165" fontId="2" fillId="4" borderId="0" xfId="0" applyNumberFormat="1" applyFont="1" applyFill="1" applyAlignment="1">
      <alignment horizontal="left"/>
    </xf>
    <xf numFmtId="169" fontId="7" fillId="4" borderId="13" xfId="9" applyNumberFormat="1" applyFont="1" applyFill="1" applyBorder="1" applyAlignment="1">
      <alignment horizontal="right"/>
    </xf>
    <xf numFmtId="2" fontId="2" fillId="4" borderId="0" xfId="0" applyNumberFormat="1" applyFont="1" applyFill="1"/>
    <xf numFmtId="0" fontId="16" fillId="4" borderId="18" xfId="0" applyFont="1" applyFill="1" applyBorder="1"/>
    <xf numFmtId="3" fontId="2" fillId="4" borderId="0" xfId="0" applyNumberFormat="1" applyFont="1" applyFill="1"/>
    <xf numFmtId="171" fontId="2" fillId="4" borderId="0" xfId="0" applyNumberFormat="1" applyFont="1" applyFill="1"/>
    <xf numFmtId="165" fontId="18" fillId="0" borderId="0" xfId="0" applyNumberFormat="1" applyFont="1"/>
    <xf numFmtId="171" fontId="18" fillId="0" borderId="0" xfId="0" applyNumberFormat="1" applyFont="1"/>
    <xf numFmtId="171" fontId="16" fillId="0" borderId="0" xfId="0" applyNumberFormat="1" applyFont="1"/>
    <xf numFmtId="0" fontId="19" fillId="0" borderId="0" xfId="0" applyFont="1"/>
    <xf numFmtId="169" fontId="20" fillId="4" borderId="0" xfId="0" applyNumberFormat="1" applyFont="1" applyFill="1"/>
    <xf numFmtId="171" fontId="2" fillId="4" borderId="11" xfId="0" applyNumberFormat="1" applyFont="1" applyFill="1" applyBorder="1"/>
    <xf numFmtId="171" fontId="7" fillId="4" borderId="0" xfId="0" applyNumberFormat="1" applyFont="1" applyFill="1"/>
    <xf numFmtId="171" fontId="2" fillId="4" borderId="9" xfId="0" applyNumberFormat="1" applyFont="1" applyFill="1" applyBorder="1"/>
    <xf numFmtId="0" fontId="7" fillId="0" borderId="2" xfId="0" applyFont="1" applyBorder="1" applyAlignment="1">
      <alignment horizontal="center" vertical="center"/>
    </xf>
    <xf numFmtId="0" fontId="7" fillId="4" borderId="9" xfId="25" applyFont="1" applyFill="1" applyBorder="1" applyAlignment="1">
      <alignment horizontal="center" vertical="center" wrapText="1"/>
    </xf>
    <xf numFmtId="165" fontId="20" fillId="4" borderId="0" xfId="9" applyNumberFormat="1" applyFont="1" applyFill="1"/>
    <xf numFmtId="49" fontId="20" fillId="4" borderId="0" xfId="0" applyNumberFormat="1" applyFont="1" applyFill="1"/>
    <xf numFmtId="167" fontId="20" fillId="4" borderId="0" xfId="0" applyNumberFormat="1" applyFont="1" applyFill="1"/>
    <xf numFmtId="165" fontId="20" fillId="4" borderId="0" xfId="9" applyNumberFormat="1" applyFont="1" applyFill="1" applyBorder="1"/>
    <xf numFmtId="165" fontId="20" fillId="4" borderId="0" xfId="0" applyNumberFormat="1" applyFont="1" applyFill="1"/>
    <xf numFmtId="0" fontId="20" fillId="4" borderId="0" xfId="0" applyFont="1" applyFill="1" applyAlignment="1">
      <alignment vertical="center"/>
    </xf>
    <xf numFmtId="0" fontId="20" fillId="4" borderId="0" xfId="0" applyFont="1" applyFill="1" applyBorder="1"/>
    <xf numFmtId="169" fontId="20" fillId="4" borderId="0" xfId="9" applyNumberFormat="1" applyFont="1" applyFill="1" applyBorder="1" applyAlignment="1">
      <alignment horizontal="right"/>
    </xf>
    <xf numFmtId="0" fontId="7" fillId="4" borderId="15" xfId="25" applyFont="1" applyFill="1" applyBorder="1" applyAlignment="1">
      <alignment horizontal="center" vertical="center"/>
    </xf>
    <xf numFmtId="0" fontId="7" fillId="4" borderId="15" xfId="25" applyFont="1" applyFill="1" applyBorder="1" applyAlignment="1">
      <alignment horizontal="center"/>
    </xf>
    <xf numFmtId="0" fontId="27" fillId="4" borderId="0" xfId="0" applyFont="1" applyFill="1" applyAlignment="1">
      <alignment horizontal="center" vertical="center" readingOrder="1"/>
    </xf>
    <xf numFmtId="0" fontId="18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 vertical="center"/>
    </xf>
    <xf numFmtId="0" fontId="7" fillId="4" borderId="0" xfId="25" applyFont="1" applyFill="1" applyAlignment="1">
      <alignment horizontal="center" wrapText="1"/>
    </xf>
    <xf numFmtId="0" fontId="7" fillId="4" borderId="9" xfId="25" applyFont="1" applyFill="1" applyBorder="1" applyAlignment="1">
      <alignment horizontal="center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18" fillId="3" borderId="0" xfId="25" applyFont="1" applyFill="1" applyAlignment="1">
      <alignment horizontal="center" vertical="center" wrapText="1"/>
    </xf>
    <xf numFmtId="0" fontId="18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</cellXfs>
  <cellStyles count="30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Millares 2" xfId="29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1" defaultTableStyle="TableStyleMedium2" defaultPivotStyle="PivotStyleLight16">
    <tableStyle name="Invisible" pivot="0" table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Santa Marta</c:v>
                </c:pt>
                <c:pt idx="1">
                  <c:v>Ibague</c:v>
                </c:pt>
                <c:pt idx="2">
                  <c:v>Monteria</c:v>
                </c:pt>
                <c:pt idx="3">
                  <c:v>Valledupar</c:v>
                </c:pt>
                <c:pt idx="4">
                  <c:v>Popayan</c:v>
                </c:pt>
                <c:pt idx="5">
                  <c:v>Ipiales</c:v>
                </c:pt>
                <c:pt idx="6">
                  <c:v>Pasto</c:v>
                </c:pt>
                <c:pt idx="7">
                  <c:v>Manizales</c:v>
                </c:pt>
                <c:pt idx="8">
                  <c:v>Neiva</c:v>
                </c:pt>
                <c:pt idx="9">
                  <c:v>Villavicencio</c:v>
                </c:pt>
                <c:pt idx="10">
                  <c:v>Armenia</c:v>
                </c:pt>
                <c:pt idx="11">
                  <c:v>Sincelejo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Bucaramanga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0.68651352311848224</c:v>
                </c:pt>
                <c:pt idx="1">
                  <c:v>0.72936203791014675</c:v>
                </c:pt>
                <c:pt idx="2">
                  <c:v>0.75501428617355992</c:v>
                </c:pt>
                <c:pt idx="3">
                  <c:v>1.0205593766354228</c:v>
                </c:pt>
                <c:pt idx="4">
                  <c:v>1.042387747355396</c:v>
                </c:pt>
                <c:pt idx="5">
                  <c:v>0.95450839267751908</c:v>
                </c:pt>
                <c:pt idx="6">
                  <c:v>1.1239278123350447</c:v>
                </c:pt>
                <c:pt idx="7">
                  <c:v>1.3658246681595201</c:v>
                </c:pt>
                <c:pt idx="8">
                  <c:v>1.5136659316969499</c:v>
                </c:pt>
                <c:pt idx="9">
                  <c:v>1.3682896802358473</c:v>
                </c:pt>
                <c:pt idx="10">
                  <c:v>1.6193020190489162</c:v>
                </c:pt>
                <c:pt idx="11">
                  <c:v>2.0213630803561111</c:v>
                </c:pt>
                <c:pt idx="12">
                  <c:v>2.2257826079300158</c:v>
                </c:pt>
                <c:pt idx="13">
                  <c:v>2.412453961056197</c:v>
                </c:pt>
                <c:pt idx="14">
                  <c:v>4.2513403027497443</c:v>
                </c:pt>
                <c:pt idx="15">
                  <c:v>4.259906804481858</c:v>
                </c:pt>
                <c:pt idx="16">
                  <c:v>6.5998552507551613</c:v>
                </c:pt>
                <c:pt idx="17">
                  <c:v>7.2869738388182865</c:v>
                </c:pt>
                <c:pt idx="18">
                  <c:v>7.9445436447800581</c:v>
                </c:pt>
                <c:pt idx="19">
                  <c:v>16.555042696669318</c:v>
                </c:pt>
                <c:pt idx="20">
                  <c:v>34.26338233705647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735488"/>
        <c:axId val="205839104"/>
      </c:barChart>
      <c:catAx>
        <c:axId val="2527354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839104"/>
        <c:crosses val="autoZero"/>
        <c:auto val="1"/>
        <c:lblAlgn val="ctr"/>
        <c:lblOffset val="100"/>
        <c:noMultiLvlLbl val="0"/>
      </c:catAx>
      <c:valAx>
        <c:axId val="2058391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527354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Bogotá'!$Q$100:$R$105</c:f>
              <c:multiLvlStrCache>
                <c:ptCount val="6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'Abastecimiento Bogotá'!$S$100:$S$105</c:f>
              <c:numCache>
                <c:formatCode>_(* #,##0_);_(* \(#,##0\);_(* "-"??_);_(@_)</c:formatCode>
                <c:ptCount val="6"/>
                <c:pt idx="0">
                  <c:v>205295.34450000001</c:v>
                </c:pt>
                <c:pt idx="1">
                  <c:v>204802.19867999997</c:v>
                </c:pt>
                <c:pt idx="2">
                  <c:v>180450.28320000001</c:v>
                </c:pt>
                <c:pt idx="3">
                  <c:v>209203.44100000002</c:v>
                </c:pt>
                <c:pt idx="4">
                  <c:v>208552.21497999999</c:v>
                </c:pt>
                <c:pt idx="5">
                  <c:v>196897.39799999999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702912"/>
        <c:axId val="149520384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Bogotá'!$Q$100:$R$105</c:f>
              <c:multiLvlStrCache>
                <c:ptCount val="6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</c:lvl>
                <c:lvl>
                  <c:pt idx="0">
                    <c:v>2024</c:v>
                  </c:pt>
                </c:lvl>
              </c:multiLvlStrCache>
            </c:multiLvlStrRef>
          </c:cat>
          <c:val>
            <c:numRef>
              <c:f>'Abastecimiento Bogotá'!$T$100:$T$105</c:f>
              <c:numCache>
                <c:formatCode>0.0</c:formatCode>
                <c:ptCount val="6"/>
                <c:pt idx="0">
                  <c:v>6.4958342584710067</c:v>
                </c:pt>
                <c:pt idx="1">
                  <c:v>-0.24021286074513171</c:v>
                </c:pt>
                <c:pt idx="2">
                  <c:v>-11.890456077597804</c:v>
                </c:pt>
                <c:pt idx="3">
                  <c:v>15.934116195390942</c:v>
                </c:pt>
                <c:pt idx="4">
                  <c:v>-0.31128838841615902</c:v>
                </c:pt>
                <c:pt idx="5">
                  <c:v>-5.5884407562478771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703424"/>
        <c:axId val="149520960"/>
      </c:lineChart>
      <c:catAx>
        <c:axId val="17770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9520384"/>
        <c:crosses val="autoZero"/>
        <c:auto val="1"/>
        <c:lblAlgn val="ctr"/>
        <c:lblOffset val="0"/>
        <c:noMultiLvlLbl val="0"/>
      </c:catAx>
      <c:valAx>
        <c:axId val="149520384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77702912"/>
        <c:crosses val="autoZero"/>
        <c:crossBetween val="between"/>
        <c:majorUnit val="30000"/>
      </c:valAx>
      <c:catAx>
        <c:axId val="1777034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49520960"/>
        <c:crosses val="autoZero"/>
        <c:auto val="1"/>
        <c:lblAlgn val="ctr"/>
        <c:lblOffset val="100"/>
        <c:noMultiLvlLbl val="0"/>
      </c:catAx>
      <c:valAx>
        <c:axId val="149520960"/>
        <c:scaling>
          <c:orientation val="minMax"/>
          <c:min val="-17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77703424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360320615067811"/>
                  <c:y val="5.376558658784339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34.82041342161363</c:v>
                </c:pt>
                <c:pt idx="1">
                  <c:v>27.430041508217396</c:v>
                </c:pt>
                <c:pt idx="2">
                  <c:v>25.168430107948915</c:v>
                </c:pt>
                <c:pt idx="3">
                  <c:v>12.581114962220068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4A-454E-B76F-FE68C3EB448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Popayan</c:v>
                </c:pt>
                <c:pt idx="1">
                  <c:v>Monteria</c:v>
                </c:pt>
                <c:pt idx="2">
                  <c:v>Ibague</c:v>
                </c:pt>
                <c:pt idx="3">
                  <c:v>Santa Marta</c:v>
                </c:pt>
                <c:pt idx="4">
                  <c:v>Pasto</c:v>
                </c:pt>
                <c:pt idx="5">
                  <c:v>Ipiales</c:v>
                </c:pt>
                <c:pt idx="6">
                  <c:v>Manizales</c:v>
                </c:pt>
                <c:pt idx="7">
                  <c:v>Sincelejo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Armenia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0.34332119909948267</c:v>
                </c:pt>
                <c:pt idx="1">
                  <c:v>0.39733324929564356</c:v>
                </c:pt>
                <c:pt idx="2">
                  <c:v>0.5494996400634693</c:v>
                </c:pt>
                <c:pt idx="3">
                  <c:v>0.5616724031351702</c:v>
                </c:pt>
                <c:pt idx="4">
                  <c:v>0.73368374708440687</c:v>
                </c:pt>
                <c:pt idx="5">
                  <c:v>0.39416296623796343</c:v>
                </c:pt>
                <c:pt idx="6">
                  <c:v>1.15119931263359</c:v>
                </c:pt>
                <c:pt idx="7">
                  <c:v>1.058739596036306</c:v>
                </c:pt>
                <c:pt idx="8">
                  <c:v>1.2953540075901195</c:v>
                </c:pt>
                <c:pt idx="9">
                  <c:v>1.2910856471489569</c:v>
                </c:pt>
                <c:pt idx="10">
                  <c:v>1.3417828070125419</c:v>
                </c:pt>
                <c:pt idx="11">
                  <c:v>1.7132335775852523</c:v>
                </c:pt>
                <c:pt idx="12">
                  <c:v>2.1896086701298469</c:v>
                </c:pt>
                <c:pt idx="13">
                  <c:v>2.2779777432500281</c:v>
                </c:pt>
                <c:pt idx="14">
                  <c:v>2.3330396818803636</c:v>
                </c:pt>
                <c:pt idx="15">
                  <c:v>2.8932287790263813</c:v>
                </c:pt>
                <c:pt idx="16">
                  <c:v>5.5600394753905054</c:v>
                </c:pt>
                <c:pt idx="17">
                  <c:v>6.0532133892864524</c:v>
                </c:pt>
                <c:pt idx="18">
                  <c:v>10.107503559642609</c:v>
                </c:pt>
                <c:pt idx="19">
                  <c:v>17.6273655707014</c:v>
                </c:pt>
                <c:pt idx="20">
                  <c:v>40.126954977769493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F4A-454E-B76F-FE68C3EB44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329408"/>
        <c:axId val="146654336"/>
      </c:barChart>
      <c:catAx>
        <c:axId val="2053294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654336"/>
        <c:crosses val="autoZero"/>
        <c:auto val="1"/>
        <c:lblAlgn val="ctr"/>
        <c:lblOffset val="100"/>
        <c:noMultiLvlLbl val="0"/>
      </c:catAx>
      <c:valAx>
        <c:axId val="1466543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5329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2F-4627-BE3C-C52E0AE7313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Ipiales</c:v>
                </c:pt>
                <c:pt idx="8">
                  <c:v>Villavicencio</c:v>
                </c:pt>
                <c:pt idx="9">
                  <c:v>Pasto</c:v>
                </c:pt>
                <c:pt idx="10">
                  <c:v>Neiva</c:v>
                </c:pt>
                <c:pt idx="11">
                  <c:v>Pereira</c:v>
                </c:pt>
                <c:pt idx="12">
                  <c:v>Armenia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0.25526241009258982</c:v>
                </c:pt>
                <c:pt idx="1">
                  <c:v>0.55512546541395802</c:v>
                </c:pt>
                <c:pt idx="2">
                  <c:v>0.58889496995352619</c:v>
                </c:pt>
                <c:pt idx="3">
                  <c:v>0.68907453542619745</c:v>
                </c:pt>
                <c:pt idx="4">
                  <c:v>0.86570130094045261</c:v>
                </c:pt>
                <c:pt idx="5">
                  <c:v>1.1678705830848886</c:v>
                </c:pt>
                <c:pt idx="6">
                  <c:v>1.2591279448021695</c:v>
                </c:pt>
                <c:pt idx="7">
                  <c:v>1.5091240616089601</c:v>
                </c:pt>
                <c:pt idx="8">
                  <c:v>1.4605898009242266</c:v>
                </c:pt>
                <c:pt idx="9">
                  <c:v>1.4575892266061672</c:v>
                </c:pt>
                <c:pt idx="10">
                  <c:v>1.8156141816551254</c:v>
                </c:pt>
                <c:pt idx="11">
                  <c:v>1.7128826553083787</c:v>
                </c:pt>
                <c:pt idx="12">
                  <c:v>1.839984673351265</c:v>
                </c:pt>
                <c:pt idx="13">
                  <c:v>2.6911067516065179</c:v>
                </c:pt>
                <c:pt idx="14">
                  <c:v>2.7631914835071423</c:v>
                </c:pt>
                <c:pt idx="15">
                  <c:v>3.4538107592971685</c:v>
                </c:pt>
                <c:pt idx="16">
                  <c:v>4.7421440855237709</c:v>
                </c:pt>
                <c:pt idx="17">
                  <c:v>6.5145205021103836</c:v>
                </c:pt>
                <c:pt idx="18">
                  <c:v>9.5929680599754388</c:v>
                </c:pt>
                <c:pt idx="19">
                  <c:v>12.59331769718554</c:v>
                </c:pt>
                <c:pt idx="20">
                  <c:v>42.47209885162615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72F-4627-BE3C-C52E0AE731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363712"/>
        <c:axId val="205114752"/>
      </c:barChart>
      <c:catAx>
        <c:axId val="2053637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114752"/>
        <c:crosses val="autoZero"/>
        <c:auto val="1"/>
        <c:lblAlgn val="ctr"/>
        <c:lblOffset val="100"/>
        <c:noMultiLvlLbl val="0"/>
      </c:catAx>
      <c:valAx>
        <c:axId val="2051147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363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31-4C13-A861-4EAC89F76AE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Ibague</c:v>
                </c:pt>
                <c:pt idx="3">
                  <c:v>Monteria</c:v>
                </c:pt>
                <c:pt idx="4">
                  <c:v>Manizales</c:v>
                </c:pt>
                <c:pt idx="5">
                  <c:v>Neiva</c:v>
                </c:pt>
                <c:pt idx="6">
                  <c:v>Ipiales</c:v>
                </c:pt>
                <c:pt idx="7">
                  <c:v>Armenia</c:v>
                </c:pt>
                <c:pt idx="8">
                  <c:v>Pereira</c:v>
                </c:pt>
                <c:pt idx="9">
                  <c:v>Pasto</c:v>
                </c:pt>
                <c:pt idx="10">
                  <c:v>Villavicencio</c:v>
                </c:pt>
                <c:pt idx="11">
                  <c:v>Sincelejo</c:v>
                </c:pt>
                <c:pt idx="12">
                  <c:v>Popayan</c:v>
                </c:pt>
                <c:pt idx="13">
                  <c:v>Cucuta</c:v>
                </c:pt>
                <c:pt idx="14">
                  <c:v>Tunja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0.82879013126521528</c:v>
                </c:pt>
                <c:pt idx="1">
                  <c:v>1.0627260078390359</c:v>
                </c:pt>
                <c:pt idx="2">
                  <c:v>1.2150304906181635</c:v>
                </c:pt>
                <c:pt idx="3">
                  <c:v>1.3128864371347184</c:v>
                </c:pt>
                <c:pt idx="4">
                  <c:v>1.4311139644838109</c:v>
                </c:pt>
                <c:pt idx="5">
                  <c:v>1.7303028427548248</c:v>
                </c:pt>
                <c:pt idx="6">
                  <c:v>1.5708596661394039</c:v>
                </c:pt>
                <c:pt idx="7">
                  <c:v>1.6656363245031232</c:v>
                </c:pt>
                <c:pt idx="8">
                  <c:v>1.6131239238001274</c:v>
                </c:pt>
                <c:pt idx="9">
                  <c:v>1.9217410752653219</c:v>
                </c:pt>
                <c:pt idx="10">
                  <c:v>1.8440231164591254</c:v>
                </c:pt>
                <c:pt idx="11">
                  <c:v>2.7903317936075478</c:v>
                </c:pt>
                <c:pt idx="12">
                  <c:v>2.7533480608459944</c:v>
                </c:pt>
                <c:pt idx="13">
                  <c:v>3.7101232169204001</c:v>
                </c:pt>
                <c:pt idx="14">
                  <c:v>3.6957239313810279</c:v>
                </c:pt>
                <c:pt idx="15">
                  <c:v>5.7118558996056148</c:v>
                </c:pt>
                <c:pt idx="16">
                  <c:v>5.7204064881538352</c:v>
                </c:pt>
                <c:pt idx="17">
                  <c:v>6.2915635441443785</c:v>
                </c:pt>
                <c:pt idx="18">
                  <c:v>6.719090570940967</c:v>
                </c:pt>
                <c:pt idx="19">
                  <c:v>13.717928277315169</c:v>
                </c:pt>
                <c:pt idx="20">
                  <c:v>32.693394236822208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831-4C13-A861-4EAC89F76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657088"/>
        <c:axId val="208104256"/>
      </c:barChart>
      <c:catAx>
        <c:axId val="2056570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8104256"/>
        <c:crosses val="autoZero"/>
        <c:auto val="1"/>
        <c:lblAlgn val="ctr"/>
        <c:lblOffset val="100"/>
        <c:noMultiLvlLbl val="0"/>
      </c:catAx>
      <c:valAx>
        <c:axId val="2081042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56570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CB-4ACF-87A3-A8BD9EB2D800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Monteria</c:v>
                </c:pt>
                <c:pt idx="3">
                  <c:v>Tunja</c:v>
                </c:pt>
                <c:pt idx="4">
                  <c:v>Ibague</c:v>
                </c:pt>
                <c:pt idx="5">
                  <c:v>Villavicencio</c:v>
                </c:pt>
                <c:pt idx="6">
                  <c:v>Popayan</c:v>
                </c:pt>
                <c:pt idx="7">
                  <c:v>Santa Marta</c:v>
                </c:pt>
                <c:pt idx="8">
                  <c:v>Neiva</c:v>
                </c:pt>
                <c:pt idx="9">
                  <c:v>Armenia</c:v>
                </c:pt>
                <c:pt idx="10">
                  <c:v>Valledupar</c:v>
                </c:pt>
                <c:pt idx="11">
                  <c:v>Bucaramanga</c:v>
                </c:pt>
                <c:pt idx="12">
                  <c:v>Manizales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Bogota</c:v>
                </c:pt>
                <c:pt idx="20">
                  <c:v>Medellin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2.5609763283980434E-2</c:v>
                </c:pt>
                <c:pt idx="2">
                  <c:v>0.24707981832531636</c:v>
                </c:pt>
                <c:pt idx="3">
                  <c:v>0.43543811651974562</c:v>
                </c:pt>
                <c:pt idx="4">
                  <c:v>0.50161256359871942</c:v>
                </c:pt>
                <c:pt idx="5">
                  <c:v>0.62378779613591773</c:v>
                </c:pt>
                <c:pt idx="6">
                  <c:v>0.54621475490104665</c:v>
                </c:pt>
                <c:pt idx="7">
                  <c:v>0.76362523157855966</c:v>
                </c:pt>
                <c:pt idx="8">
                  <c:v>1.0636074336781915</c:v>
                </c:pt>
                <c:pt idx="9">
                  <c:v>1.154099116315934</c:v>
                </c:pt>
                <c:pt idx="10">
                  <c:v>1.0973620726217597</c:v>
                </c:pt>
                <c:pt idx="11">
                  <c:v>1.7903939980465584</c:v>
                </c:pt>
                <c:pt idx="12">
                  <c:v>1.784029757135648</c:v>
                </c:pt>
                <c:pt idx="13">
                  <c:v>3.0774477769214821</c:v>
                </c:pt>
                <c:pt idx="14">
                  <c:v>3.7921743784149338</c:v>
                </c:pt>
                <c:pt idx="15">
                  <c:v>5.82241186319854</c:v>
                </c:pt>
                <c:pt idx="16">
                  <c:v>8.2246460333415943</c:v>
                </c:pt>
                <c:pt idx="17">
                  <c:v>9.0899649834083966</c:v>
                </c:pt>
                <c:pt idx="18">
                  <c:v>16.632279799526788</c:v>
                </c:pt>
                <c:pt idx="19">
                  <c:v>18.790810003758921</c:v>
                </c:pt>
                <c:pt idx="20">
                  <c:v>24.537404739287958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2CB-4ACF-87A3-A8BD9EB2D8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729792"/>
        <c:axId val="208131136"/>
      </c:barChart>
      <c:catAx>
        <c:axId val="2057297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8131136"/>
        <c:crosses val="autoZero"/>
        <c:auto val="1"/>
        <c:lblAlgn val="ctr"/>
        <c:lblOffset val="100"/>
        <c:noMultiLvlLbl val="0"/>
      </c:catAx>
      <c:valAx>
        <c:axId val="2081311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57297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1"/>
                <c:pt idx="0">
                  <c:v>2023 septiembre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-0.50301595794393084</c:v>
                </c:pt>
                <c:pt idx="1">
                  <c:v>-2.586645544157895</c:v>
                </c:pt>
                <c:pt idx="2">
                  <c:v>0.49610283922079113</c:v>
                </c:pt>
                <c:pt idx="3">
                  <c:v>0.92016082573835867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1"/>
                <c:pt idx="0">
                  <c:v>2024 septiembre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dLbl>
              <c:idx val="3"/>
              <c:layout>
                <c:manualLayout>
                  <c:x val="5.9353467815932592E-2"/>
                  <c:y val="-7.68747877453142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C-44B1-8EF6-9E7B06BE57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2.9911949085122291</c:v>
                </c:pt>
                <c:pt idx="1">
                  <c:v>16.774095458914374</c:v>
                </c:pt>
                <c:pt idx="2">
                  <c:v>-10.106180670611021</c:v>
                </c:pt>
                <c:pt idx="3">
                  <c:v>-1.5157157424052548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5915648"/>
        <c:axId val="175931392"/>
      </c:barChart>
      <c:catAx>
        <c:axId val="20591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5931392"/>
        <c:crosses val="autoZero"/>
        <c:auto val="1"/>
        <c:lblAlgn val="ctr"/>
        <c:lblOffset val="100"/>
        <c:noMultiLvlLbl val="0"/>
      </c:catAx>
      <c:valAx>
        <c:axId val="17593139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5915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1"/>
                <c:pt idx="0">
                  <c:v>2023 septiembre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-4.6362821171246127</c:v>
                </c:pt>
                <c:pt idx="1">
                  <c:v>28.337975212145228</c:v>
                </c:pt>
                <c:pt idx="2">
                  <c:v>-25.588025961578108</c:v>
                </c:pt>
                <c:pt idx="3">
                  <c:v>-11.825056693356473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1"/>
                <c:pt idx="0">
                  <c:v>2024 septiembre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10.370017669979426</c:v>
                </c:pt>
                <c:pt idx="1">
                  <c:v>30.145982003386742</c:v>
                </c:pt>
                <c:pt idx="2">
                  <c:v>9.0035390479075836</c:v>
                </c:pt>
                <c:pt idx="3">
                  <c:v>-6.7396656226837548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6055936"/>
        <c:axId val="175936000"/>
      </c:barChart>
      <c:catAx>
        <c:axId val="20605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5936000"/>
        <c:crosses val="autoZero"/>
        <c:auto val="1"/>
        <c:lblAlgn val="ctr"/>
        <c:lblOffset val="100"/>
        <c:noMultiLvlLbl val="0"/>
      </c:catAx>
      <c:valAx>
        <c:axId val="17593600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60559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1"/>
                <c:pt idx="0">
                  <c:v>2023 septiembre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1.1221446888396436</c:v>
                </c:pt>
                <c:pt idx="1">
                  <c:v>0.71350993329917234</c:v>
                </c:pt>
                <c:pt idx="2">
                  <c:v>-1.7773978719864525</c:v>
                </c:pt>
                <c:pt idx="3">
                  <c:v>3.153667490193901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1"/>
                <c:pt idx="0">
                  <c:v>2024 septiembre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1.8588720108233877E-16"/>
                  <c:y val="6.053609555501611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1-424A-A7AB-8D92206DAB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-4.3010349482128003</c:v>
                </c:pt>
                <c:pt idx="1">
                  <c:v>9.5484286172390576</c:v>
                </c:pt>
                <c:pt idx="2">
                  <c:v>3.5215984448641047</c:v>
                </c:pt>
                <c:pt idx="3">
                  <c:v>-21.159415156358584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4557184"/>
        <c:axId val="205285056"/>
      </c:barChart>
      <c:catAx>
        <c:axId val="21455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5285056"/>
        <c:crosses val="autoZero"/>
        <c:auto val="1"/>
        <c:lblAlgn val="ctr"/>
        <c:lblOffset val="100"/>
        <c:noMultiLvlLbl val="0"/>
      </c:catAx>
      <c:valAx>
        <c:axId val="20528505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45571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unidades'!$K$14:$K$38</c:f>
              <c:strCache>
                <c:ptCount val="25"/>
                <c:pt idx="0">
                  <c:v>BolIvar</c:v>
                </c:pt>
                <c:pt idx="1">
                  <c:v>Risaralda</c:v>
                </c:pt>
                <c:pt idx="2">
                  <c:v>Putumayo</c:v>
                </c:pt>
                <c:pt idx="3">
                  <c:v>Cauca</c:v>
                </c:pt>
                <c:pt idx="4">
                  <c:v>Sucre</c:v>
                </c:pt>
                <c:pt idx="5">
                  <c:v>Quindio</c:v>
                </c:pt>
                <c:pt idx="6">
                  <c:v>Vichada</c:v>
                </c:pt>
                <c:pt idx="7">
                  <c:v>Valle Del Cauca</c:v>
                </c:pt>
                <c:pt idx="8">
                  <c:v>Magdalena</c:v>
                </c:pt>
                <c:pt idx="9">
                  <c:v>Bogota</c:v>
                </c:pt>
                <c:pt idx="10">
                  <c:v>Huila</c:v>
                </c:pt>
                <c:pt idx="11">
                  <c:v>Norte De Santander</c:v>
                </c:pt>
                <c:pt idx="12">
                  <c:v>Cordoba</c:v>
                </c:pt>
                <c:pt idx="13">
                  <c:v>Tolima</c:v>
                </c:pt>
                <c:pt idx="14">
                  <c:v>Cesar</c:v>
                </c:pt>
                <c:pt idx="15">
                  <c:v>Caldas</c:v>
                </c:pt>
                <c:pt idx="16">
                  <c:v>Caqueta</c:v>
                </c:pt>
                <c:pt idx="17">
                  <c:v>Antioquia</c:v>
                </c:pt>
                <c:pt idx="18">
                  <c:v>Boyaca</c:v>
                </c:pt>
                <c:pt idx="19">
                  <c:v>Santander</c:v>
                </c:pt>
                <c:pt idx="20">
                  <c:v>Guaviare</c:v>
                </c:pt>
                <c:pt idx="21">
                  <c:v>Cundinamarca</c:v>
                </c:pt>
                <c:pt idx="22">
                  <c:v>Arauca</c:v>
                </c:pt>
                <c:pt idx="23">
                  <c:v>Meta</c:v>
                </c:pt>
                <c:pt idx="24">
                  <c:v>Casanare</c:v>
                </c:pt>
              </c:strCache>
            </c:strRef>
          </c:cat>
          <c:val>
            <c:numRef>
              <c:f>'Abastecimiento Bovinos unidades'!$L$14:$L$38</c:f>
              <c:numCache>
                <c:formatCode>_(* #,##0.0_);_(* \(#,##0.0\);_(* "-"??_);_(@_)</c:formatCode>
                <c:ptCount val="25"/>
                <c:pt idx="0">
                  <c:v>8.284933378886232E-2</c:v>
                </c:pt>
                <c:pt idx="1">
                  <c:v>0</c:v>
                </c:pt>
                <c:pt idx="2">
                  <c:v>1.6228220020498802E-2</c:v>
                </c:pt>
                <c:pt idx="3">
                  <c:v>0</c:v>
                </c:pt>
                <c:pt idx="4">
                  <c:v>5.6941122878943176E-4</c:v>
                </c:pt>
                <c:pt idx="5">
                  <c:v>3.4164673727365901E-3</c:v>
                </c:pt>
                <c:pt idx="6">
                  <c:v>1.167293019018335E-2</c:v>
                </c:pt>
                <c:pt idx="7">
                  <c:v>1.2527047033367497E-2</c:v>
                </c:pt>
                <c:pt idx="8">
                  <c:v>2.0783509850814258E-2</c:v>
                </c:pt>
                <c:pt idx="9">
                  <c:v>3.4449379341760622E-2</c:v>
                </c:pt>
                <c:pt idx="10">
                  <c:v>8.0571688873704597E-2</c:v>
                </c:pt>
                <c:pt idx="11">
                  <c:v>0.16484455073454049</c:v>
                </c:pt>
                <c:pt idx="12">
                  <c:v>0.13438104999430589</c:v>
                </c:pt>
                <c:pt idx="13">
                  <c:v>0.74507459287097144</c:v>
                </c:pt>
                <c:pt idx="14">
                  <c:v>0.40826785104202251</c:v>
                </c:pt>
                <c:pt idx="15">
                  <c:v>0.97226967315795465</c:v>
                </c:pt>
                <c:pt idx="16">
                  <c:v>1.9260334813802529</c:v>
                </c:pt>
                <c:pt idx="17">
                  <c:v>2.258569638993281</c:v>
                </c:pt>
                <c:pt idx="18">
                  <c:v>4.4015487985423078</c:v>
                </c:pt>
                <c:pt idx="19">
                  <c:v>4.2295866074478985</c:v>
                </c:pt>
                <c:pt idx="20">
                  <c:v>7.6375128117526474</c:v>
                </c:pt>
                <c:pt idx="21">
                  <c:v>8.606935428766656</c:v>
                </c:pt>
                <c:pt idx="22">
                  <c:v>16.142523630565993</c:v>
                </c:pt>
                <c:pt idx="23">
                  <c:v>26.290570550051246</c:v>
                </c:pt>
                <c:pt idx="24">
                  <c:v>25.818813346999203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62269440"/>
        <c:axId val="210328896"/>
      </c:barChart>
      <c:catAx>
        <c:axId val="2622694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328896"/>
        <c:crosses val="autoZero"/>
        <c:auto val="1"/>
        <c:lblAlgn val="ctr"/>
        <c:lblOffset val="100"/>
        <c:tickLblSkip val="1"/>
        <c:noMultiLvlLbl val="0"/>
      </c:catAx>
      <c:valAx>
        <c:axId val="210328896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62269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unidades'!$J$17:$J$34</c:f>
              <c:strCache>
                <c:ptCount val="18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Vichada</c:v>
                </c:pt>
                <c:pt idx="4">
                  <c:v>Tolima</c:v>
                </c:pt>
                <c:pt idx="5">
                  <c:v>Caqueta</c:v>
                </c:pt>
                <c:pt idx="6">
                  <c:v>Cundinamarca</c:v>
                </c:pt>
                <c:pt idx="7">
                  <c:v>Guaviare</c:v>
                </c:pt>
                <c:pt idx="8">
                  <c:v>Norte de Santander</c:v>
                </c:pt>
                <c:pt idx="9">
                  <c:v>Boyaca</c:v>
                </c:pt>
                <c:pt idx="10">
                  <c:v>Magdalena</c:v>
                </c:pt>
                <c:pt idx="11">
                  <c:v>Bolivar</c:v>
                </c:pt>
                <c:pt idx="12">
                  <c:v>Cesar</c:v>
                </c:pt>
                <c:pt idx="13">
                  <c:v>Antioquia</c:v>
                </c:pt>
                <c:pt idx="14">
                  <c:v>Casanare</c:v>
                </c:pt>
                <c:pt idx="15">
                  <c:v>Meta</c:v>
                </c:pt>
                <c:pt idx="16">
                  <c:v>Arauca</c:v>
                </c:pt>
                <c:pt idx="17">
                  <c:v>Santander</c:v>
                </c:pt>
              </c:strCache>
            </c:strRef>
          </c:cat>
          <c:val>
            <c:numRef>
              <c:f>'Abastecimiento Bufalos unidades'!$K$17:$K$34</c:f>
              <c:numCache>
                <c:formatCode>0.0</c:formatCode>
                <c:ptCount val="18"/>
                <c:pt idx="0">
                  <c:v>0.67324955116696583</c:v>
                </c:pt>
                <c:pt idx="1">
                  <c:v>0</c:v>
                </c:pt>
                <c:pt idx="2">
                  <c:v>0</c:v>
                </c:pt>
                <c:pt idx="3">
                  <c:v>1.2567324955116697</c:v>
                </c:pt>
                <c:pt idx="4">
                  <c:v>1.3464991023339317</c:v>
                </c:pt>
                <c:pt idx="5">
                  <c:v>1.7055655296229804</c:v>
                </c:pt>
                <c:pt idx="6">
                  <c:v>0.80789946140035895</c:v>
                </c:pt>
                <c:pt idx="7">
                  <c:v>0.53859964093357271</c:v>
                </c:pt>
                <c:pt idx="8">
                  <c:v>0.71813285457809695</c:v>
                </c:pt>
                <c:pt idx="9">
                  <c:v>0.94254937163375219</c:v>
                </c:pt>
                <c:pt idx="10">
                  <c:v>2.6929982046678633</c:v>
                </c:pt>
                <c:pt idx="11">
                  <c:v>3.4560143626570916</c:v>
                </c:pt>
                <c:pt idx="12">
                  <c:v>2.8276481149012569</c:v>
                </c:pt>
                <c:pt idx="13">
                  <c:v>4.0843806104129268</c:v>
                </c:pt>
                <c:pt idx="14">
                  <c:v>10.637342908438061</c:v>
                </c:pt>
                <c:pt idx="15">
                  <c:v>18.177737881508079</c:v>
                </c:pt>
                <c:pt idx="16">
                  <c:v>21.543985637342907</c:v>
                </c:pt>
                <c:pt idx="17">
                  <c:v>28.590664272890486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14880768"/>
        <c:axId val="210358208"/>
      </c:barChart>
      <c:catAx>
        <c:axId val="214880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358208"/>
        <c:crosses val="autoZero"/>
        <c:auto val="1"/>
        <c:lblAlgn val="ctr"/>
        <c:lblOffset val="100"/>
        <c:noMultiLvlLbl val="0"/>
      </c:catAx>
      <c:valAx>
        <c:axId val="210358208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8807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9.5563161675349638E-3</c:v>
                </c:pt>
                <c:pt idx="3">
                  <c:v>1.226393908166987E-2</c:v>
                </c:pt>
                <c:pt idx="4">
                  <c:v>7.326509061776806E-3</c:v>
                </c:pt>
                <c:pt idx="5">
                  <c:v>7.6291257404154128E-2</c:v>
                </c:pt>
                <c:pt idx="6">
                  <c:v>0.31376571416739796</c:v>
                </c:pt>
                <c:pt idx="7">
                  <c:v>0.67085339496095442</c:v>
                </c:pt>
                <c:pt idx="8">
                  <c:v>0.51174073077149729</c:v>
                </c:pt>
                <c:pt idx="9">
                  <c:v>0.8454154369545932</c:v>
                </c:pt>
                <c:pt idx="10">
                  <c:v>2.4231632362146156</c:v>
                </c:pt>
                <c:pt idx="11">
                  <c:v>2.4518321847172206</c:v>
                </c:pt>
                <c:pt idx="12">
                  <c:v>9.4067598195130415</c:v>
                </c:pt>
                <c:pt idx="13">
                  <c:v>12.452835597914811</c:v>
                </c:pt>
                <c:pt idx="14">
                  <c:v>23.762576510256316</c:v>
                </c:pt>
                <c:pt idx="15">
                  <c:v>47.055619352814418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15197696"/>
        <c:axId val="38666816"/>
      </c:barChart>
      <c:catAx>
        <c:axId val="215197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8666816"/>
        <c:crosses val="autoZero"/>
        <c:auto val="1"/>
        <c:lblAlgn val="ctr"/>
        <c:lblOffset val="100"/>
        <c:noMultiLvlLbl val="0"/>
      </c:catAx>
      <c:valAx>
        <c:axId val="38666816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51976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Bogot&#225;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Abastecimiento ciudades frutas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Bogot&#225;'!A1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ciudades fruta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6.xml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 otr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7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IPAAC Variacion mensual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ciudades otr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PAAC Variacion a&#241;o corrido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IPAAC Variacion Anual'!A1"/><Relationship Id="rId3" Type="http://schemas.openxmlformats.org/officeDocument/2006/relationships/hyperlink" Target="#'IPAAC Variacion mensual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AAC Variacion a&#241;o corrid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Frutas $ 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C&#225;rnicos $'!A1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3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3" Type="http://schemas.openxmlformats.org/officeDocument/2006/relationships/hyperlink" Target="#'Abastecimiento Bufalos unidades'!A1"/><Relationship Id="rId7" Type="http://schemas.openxmlformats.org/officeDocument/2006/relationships/hyperlink" Target="#'Sacrificio Ganado Bog-Cundi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Porcinos unidade'!A1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5" Type="http://schemas.openxmlformats.org/officeDocument/2006/relationships/image" Target="../media/image1.png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xmlns="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750570</xdr:colOff>
      <xdr:row>41</xdr:row>
      <xdr:rowOff>57150</xdr:rowOff>
    </xdr:from>
    <xdr:to>
      <xdr:col>9</xdr:col>
      <xdr:colOff>750570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xmlns="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xmlns="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xmlns="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BC0F420-FC4C-425B-9C14-58005212D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928240-4034-4D14-B6C4-322B7081C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FF1EF98F-40C6-4930-B6D3-E8E350AC6CF7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0B3814F-795E-4E3C-9B60-74D8312F9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2F6F349-CEF4-4019-942F-D36E0C54F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7A6382E3-1567-4970-8ED2-3E787BD0E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8C13012-7613-417A-91DC-03C8DBBDCA20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F0A3FE51-6F5F-4F56-A48C-822B93C50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6D1C35B-C6E0-45DE-9A1E-AD8087F62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315B39FD-F82F-41CD-AD8C-1B054D246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47BD1E5C-5D69-43D1-9C01-D9627EA48562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38D2EEAF-1981-4BFF-86AC-6E72C0ACED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7BAEC61-A360-4EF5-A1B8-33EFE7EAC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E6A9EB0-610B-45C4-90DC-D20984B72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5 CuadroTexto">
          <a:extLst>
            <a:ext uri="{FF2B5EF4-FFF2-40B4-BE49-F238E27FC236}">
              <a16:creationId xmlns:a16="http://schemas.microsoft.com/office/drawing/2014/main" xmlns="" id="{C3C7ACEF-CFEF-482E-80DC-3EDFC586AA75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50AB7CB-1EDB-45B2-AEC3-1572EF7F4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18" name="4 Gráfico">
          <a:extLst>
            <a:ext uri="{FF2B5EF4-FFF2-40B4-BE49-F238E27FC236}">
              <a16:creationId xmlns:a16="http://schemas.microsoft.com/office/drawing/2014/main" xmlns="" id="{32A56372-140B-4A3E-BE83-7F16343540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xmlns="" id="{54DBC523-EE7F-40D5-BEE4-59A44E39C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B5FE682-D1BB-4392-B6B6-F134C6DB9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96AD852-4AC7-468B-BC9C-491523C6F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9345941E-B788-4678-A32F-A63E807F8FBB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4EF154E-15F4-4938-AD36-FE6D02EFC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849CFB2-F0F0-4426-8CCB-1535612D8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46F82878-F02B-4933-9660-30783DE03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5 CuadroTexto">
          <a:extLst>
            <a:ext uri="{FF2B5EF4-FFF2-40B4-BE49-F238E27FC236}">
              <a16:creationId xmlns:a16="http://schemas.microsoft.com/office/drawing/2014/main" xmlns="" id="{47D12707-E2B5-45E7-9501-91821D73A53F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4A1EEF2-1CC1-4047-B7FF-9A4F2B4FF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10" name="4 Gráfico">
          <a:extLst>
            <a:ext uri="{FF2B5EF4-FFF2-40B4-BE49-F238E27FC236}">
              <a16:creationId xmlns:a16="http://schemas.microsoft.com/office/drawing/2014/main" xmlns="" id="{8DFDE3B0-E812-4839-9327-CC61C7D366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C1C1EFA8-9BC1-4571-B309-75EBCB926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AB8B262-C72A-4F95-85D9-D5DEBE1C5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4671573-1293-4028-B294-137809573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67755529-5A2A-4EBB-A54D-7FBC4242F3CE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8853A4B-AB5F-4EBE-8FA0-7DBC818A3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D3FF7C2-3591-4534-8948-BC4061676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58C952A-4AB8-491F-A5E2-76A926BA6F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3AAA518B-D5FB-4626-8677-B5E095195DE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509ACA57-E9E3-453B-9196-198127814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0F357C7-00B3-4FB0-B30F-E2264BC0F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AC8E964-1DFA-4D9D-9AD6-C69D7D7D5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5 CuadroTexto">
          <a:extLst>
            <a:ext uri="{FF2B5EF4-FFF2-40B4-BE49-F238E27FC236}">
              <a16:creationId xmlns:a16="http://schemas.microsoft.com/office/drawing/2014/main" xmlns="" id="{DC328302-02A9-49EF-9172-022BB7029F0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DFAB587-DB07-44ED-8392-66ECFD43E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14" name="4 Gráfico">
          <a:extLst>
            <a:ext uri="{FF2B5EF4-FFF2-40B4-BE49-F238E27FC236}">
              <a16:creationId xmlns:a16="http://schemas.microsoft.com/office/drawing/2014/main" xmlns="" id="{5933BFC8-2A31-4A70-9B7A-F2F827AED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xmlns="" id="{0E2A113B-D334-484B-828E-20E6CB73AB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41309A1-D3D0-4EDB-8C7E-4805F2D1C8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1985E4AE-C233-4B2C-AF88-010F62723E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F7B64B61-B05E-4886-AF26-BB2FFA7881D9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6FD3369-F332-46C6-85DC-BD888FDD3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4894014-6C07-4FF0-A9C5-7BC49D27D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2CA9E89-C044-40D2-9860-CF33E6BCC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AB6469D4-19B8-4CDD-A289-1FFD605781CB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A32F8930-4022-44AB-8151-E2E481CD3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46BED67C-3DE8-455D-808E-1C0366703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118F486F-3DB1-4375-AC83-2F6AEA67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3FEB08C3-4F39-490D-AF67-D9C3746B3BD1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93008EF-58B3-47BC-89FE-62464899F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2C9314A-E700-47F4-86FF-199A3E8D5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E8F082B1-9ACF-4456-BA80-0F7A9D8CD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A9717948-248A-4933-821D-7FDD8EF8149E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47B35B0A-9AD2-421D-89DA-AD9036C05D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8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4C90CAA-6C3B-4A2E-9530-7EC9CB16C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9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C65DCD0-D701-4B66-B874-A1E626AAA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0" name="5 CuadroTexto">
          <a:extLst>
            <a:ext uri="{FF2B5EF4-FFF2-40B4-BE49-F238E27FC236}">
              <a16:creationId xmlns:a16="http://schemas.microsoft.com/office/drawing/2014/main" xmlns="" id="{B1D9C958-88AF-4C54-997A-2C02EA5A60FD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" name="8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EB217DF4-3904-42A8-9952-D0A6C9FC2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2" name="4 Gráfico">
          <a:extLst>
            <a:ext uri="{FF2B5EF4-FFF2-40B4-BE49-F238E27FC236}">
              <a16:creationId xmlns:a16="http://schemas.microsoft.com/office/drawing/2014/main" xmlns="" id="{557B6EED-2A74-4F8B-8EF7-ACE2C7272C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xmlns="" id="{0C18DEE7-5081-4823-AC5F-22A73CE74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641350</xdr:colOff>
      <xdr:row>10</xdr:row>
      <xdr:rowOff>25400</xdr:rowOff>
    </xdr:from>
    <xdr:to>
      <xdr:col>1</xdr:col>
      <xdr:colOff>908050</xdr:colOff>
      <xdr:row>11</xdr:row>
      <xdr:rowOff>130175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1850" y="1987550"/>
          <a:ext cx="266700" cy="269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1936750"/>
          <a:ext cx="276225" cy="25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xmlns="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946150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892300"/>
          <a:ext cx="260350" cy="25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xmlns="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xmlns="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685800</xdr:colOff>
      <xdr:row>10</xdr:row>
      <xdr:rowOff>12700</xdr:rowOff>
    </xdr:from>
    <xdr:to>
      <xdr:col>1</xdr:col>
      <xdr:colOff>946150</xdr:colOff>
      <xdr:row>11</xdr:row>
      <xdr:rowOff>107950</xdr:rowOff>
    </xdr:to>
    <xdr:pic>
      <xdr:nvPicPr>
        <xdr:cNvPr id="8" name="8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905000"/>
          <a:ext cx="260350" cy="25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155575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" y="173037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xmlns="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../../../../../../../Junio/Actualizacion%20BD-informe/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</sheetPr>
  <dimension ref="A1:N33"/>
  <sheetViews>
    <sheetView tabSelected="1" workbookViewId="0">
      <selection activeCell="A10" sqref="A10"/>
    </sheetView>
  </sheetViews>
  <sheetFormatPr baseColWidth="10" defaultColWidth="9" defaultRowHeight="12.5" x14ac:dyDescent="0.25"/>
  <cols>
    <col min="1" max="1" width="4.7265625" style="4" customWidth="1"/>
    <col min="2" max="2" width="19.54296875" style="4" customWidth="1"/>
    <col min="3" max="3" width="4.453125" style="4" customWidth="1"/>
    <col min="4" max="13" width="7.7265625" style="4" customWidth="1"/>
    <col min="14" max="14" width="7.1796875" style="4" customWidth="1"/>
    <col min="15" max="250" width="10.81640625" style="4" customWidth="1"/>
    <col min="251" max="251" width="1.81640625" style="4" customWidth="1"/>
    <col min="252" max="252" width="10.54296875" style="4" customWidth="1"/>
    <col min="253" max="253" width="9.81640625" style="4" customWidth="1"/>
    <col min="254" max="255" width="7.81640625" style="4" customWidth="1"/>
    <col min="256" max="16384" width="9" style="4"/>
  </cols>
  <sheetData>
    <row r="1" spans="1:14" ht="12.75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2.75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ht="12.75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ht="12.75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ht="12.75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ht="12.75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ht="12.75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ht="12.75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ht="12.75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ht="13" x14ac:dyDescent="0.3">
      <c r="A10" s="5"/>
      <c r="B10" s="212" t="s">
        <v>5</v>
      </c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8"/>
    </row>
    <row r="11" spans="1:14" ht="12.75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ht="12.75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ht="12.75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384</v>
      </c>
      <c r="K13" s="14"/>
      <c r="M13" s="9"/>
      <c r="N13" s="8"/>
    </row>
    <row r="14" spans="1:14" ht="13" x14ac:dyDescent="0.3">
      <c r="A14" s="5"/>
      <c r="B14" s="12"/>
      <c r="C14" s="15"/>
      <c r="D14" s="11" t="s">
        <v>385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ht="12.75" x14ac:dyDescent="0.2">
      <c r="A15" s="5"/>
      <c r="B15" s="12"/>
      <c r="C15" s="15"/>
      <c r="D15" s="11" t="s">
        <v>386</v>
      </c>
      <c r="E15" s="11"/>
      <c r="F15" s="11"/>
      <c r="G15" s="11"/>
      <c r="H15" s="11"/>
      <c r="I15" s="14"/>
      <c r="J15" s="11" t="s">
        <v>70</v>
      </c>
      <c r="K15" s="14"/>
      <c r="L15" s="11"/>
      <c r="M15" s="9"/>
      <c r="N15" s="8"/>
    </row>
    <row r="16" spans="1:14" ht="14.5" x14ac:dyDescent="0.35">
      <c r="A16" s="5"/>
      <c r="B16" s="10"/>
      <c r="C16" s="9"/>
      <c r="D16" s="11" t="s">
        <v>387</v>
      </c>
      <c r="E16" s="9"/>
      <c r="F16" s="9"/>
      <c r="G16" s="9"/>
      <c r="H16" s="9"/>
      <c r="I16" s="9"/>
      <c r="J16" s="95" t="s">
        <v>69</v>
      </c>
      <c r="K16" s="9"/>
      <c r="L16" s="9"/>
      <c r="M16" s="9"/>
      <c r="N16" s="8"/>
    </row>
    <row r="17" spans="1:14" ht="12.75" x14ac:dyDescent="0.2">
      <c r="A17" s="5"/>
      <c r="B17" s="10"/>
      <c r="C17" s="9"/>
      <c r="E17" s="9"/>
      <c r="F17" s="9"/>
      <c r="G17" s="9"/>
      <c r="H17" s="9"/>
      <c r="I17" s="9"/>
      <c r="J17" s="11" t="s">
        <v>71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95" t="s">
        <v>349</v>
      </c>
      <c r="K18" s="9"/>
      <c r="L18" s="9"/>
      <c r="M18" s="9"/>
      <c r="N18" s="8"/>
    </row>
    <row r="19" spans="1:14" ht="12.75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95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211" t="s">
        <v>338</v>
      </c>
      <c r="E21" s="211"/>
      <c r="F21" s="211"/>
      <c r="G21" s="211"/>
      <c r="H21" s="211"/>
      <c r="I21" s="211"/>
      <c r="J21" s="211"/>
      <c r="K21" s="211"/>
      <c r="L21" s="211"/>
      <c r="M21" s="211"/>
      <c r="N21" s="18"/>
    </row>
    <row r="22" spans="1:14" ht="15.65" customHeight="1" x14ac:dyDescent="0.35">
      <c r="A22" s="5"/>
      <c r="D22" s="19"/>
      <c r="E22" s="95" t="s">
        <v>365</v>
      </c>
      <c r="J22" s="95" t="s">
        <v>366</v>
      </c>
      <c r="N22" s="8"/>
    </row>
    <row r="23" spans="1:14" ht="15.65" customHeight="1" x14ac:dyDescent="0.25">
      <c r="A23" s="5"/>
      <c r="D23" s="19"/>
      <c r="E23" s="95" t="s">
        <v>367</v>
      </c>
      <c r="N23" s="8"/>
    </row>
    <row r="24" spans="1:14" ht="15.65" customHeight="1" x14ac:dyDescent="0.25">
      <c r="A24" s="5"/>
      <c r="C24" s="12"/>
      <c r="D24" s="15"/>
      <c r="E24" s="11" t="s">
        <v>0</v>
      </c>
      <c r="F24" s="20"/>
      <c r="J24" s="95" t="s">
        <v>339</v>
      </c>
      <c r="K24" s="21"/>
      <c r="N24" s="8"/>
    </row>
    <row r="25" spans="1:14" ht="15.65" customHeight="1" x14ac:dyDescent="0.25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5">
      <c r="A26" s="5"/>
      <c r="E26" s="11" t="s">
        <v>6</v>
      </c>
      <c r="F26" s="11"/>
      <c r="J26" s="11" t="s">
        <v>8</v>
      </c>
      <c r="N26" s="8"/>
    </row>
    <row r="27" spans="1:14" ht="12.75" x14ac:dyDescent="0.2">
      <c r="A27" s="5"/>
      <c r="N27" s="8"/>
    </row>
    <row r="28" spans="1:14" ht="12.75" x14ac:dyDescent="0.2">
      <c r="A28" s="5"/>
      <c r="N28" s="8"/>
    </row>
    <row r="29" spans="1:14" ht="12.75" x14ac:dyDescent="0.2">
      <c r="A29" s="5"/>
      <c r="N29" s="8"/>
    </row>
    <row r="30" spans="1:14" ht="12.75" x14ac:dyDescent="0.2">
      <c r="A30" s="5"/>
      <c r="N30" s="8"/>
    </row>
    <row r="31" spans="1:14" ht="12.75" x14ac:dyDescent="0.2">
      <c r="A31" s="90" t="s">
        <v>355</v>
      </c>
      <c r="B31" s="12"/>
      <c r="C31" s="12"/>
      <c r="N31" s="8"/>
    </row>
    <row r="32" spans="1:14" ht="13" x14ac:dyDescent="0.25">
      <c r="A32" s="139" t="s">
        <v>377</v>
      </c>
      <c r="B32" s="12"/>
      <c r="C32" s="12"/>
      <c r="N32" s="8"/>
    </row>
    <row r="33" spans="1:14" x14ac:dyDescent="0.25">
      <c r="A33" s="140" t="s">
        <v>389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/>
    <hyperlink ref="N21" location="'Abastecimiento Bogotá'!A1" display="Abastecimiento Bogotá"/>
    <hyperlink ref="J24" location="'Cárnicos $'!A1" display="Carnicos"/>
    <hyperlink ref="J25" location="'Huevos y lácteos $'!A1" display="Huevos y lácteos"/>
    <hyperlink ref="E26" location="'Granos y procesados $'!A1" display="Granos y procesados"/>
    <hyperlink ref="J26" location="'Tubérculos y plátanos $'!A1" display="Tuberculos y platanos"/>
    <hyperlink ref="E25" location="'Hortalizas $'!A1" display="Hortalizas"/>
    <hyperlink ref="E22" location="'IPAAC Variacion mensual'!A1" display="IPAAC Variacion mensual"/>
    <hyperlink ref="J22" location="'IPAAC Variacion año corrido'!A1" display="IPAAC Variacion año corrido"/>
    <hyperlink ref="E23" location="'IPAAC Variacion Anual'!A1" display="IPAAC Variacion doce meses"/>
    <hyperlink ref="J14" location="'Abastecimiento Bogotá'!Área_de_impresión" display="Abastecimiento Bogotá"/>
    <hyperlink ref="D13" location="'Abastecimiento ciudades'!A1" display="Abastecimiento por ciudades"/>
    <hyperlink ref="D13:F13" location="'Abastecimiento ciudades'!Área_de_impresión" display="Abastecimiento por ciudades"/>
    <hyperlink ref="D14" location="'Abastecimiento ciudades frutas'!Área_de_impresión" display="Abastecimiento ciudades frutas"/>
    <hyperlink ref="D15" location="'Abastecimiento verduras '!Área_de_impresión" display="Abastecimiento verduras"/>
    <hyperlink ref="D16" location="'Abastecimiento tuberculos '!Área_de_impresión" display="Abastecimiento tubérculos"/>
    <hyperlink ref="J13" location="'Abastecimiento ciudades otros'!Área_de_impresión" display="Abastecimiento ciudades otros"/>
    <hyperlink ref="J15" location="'Abastecimiento Bovinos unidades'!A1" display="Abastecimiento bovino unidades"/>
    <hyperlink ref="J16" location="'Abastecimiento Bufalos unidades'!A1" display="Abastecimiento bufalos unidades"/>
    <hyperlink ref="J17" location="'Abastecimiento Porcinos unidade'!A1" display="Abastecimiento porcino unidades"/>
    <hyperlink ref="J18" r:id="rId1" location="'Sacrificio Ganado Bog-Cundi'!Área_de_impresión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BM185"/>
  <sheetViews>
    <sheetView showGridLines="0" workbookViewId="0"/>
  </sheetViews>
  <sheetFormatPr baseColWidth="10" defaultColWidth="11.54296875" defaultRowHeight="12.5" x14ac:dyDescent="0.25"/>
  <cols>
    <col min="1" max="1" width="2.1796875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2" width="11.54296875" style="65" customWidth="1"/>
    <col min="13" max="13" width="11.54296875" style="46" customWidth="1"/>
    <col min="14" max="14" width="11.54296875" style="47" customWidth="1"/>
    <col min="15" max="15" width="8.453125" style="47" bestFit="1" customWidth="1"/>
    <col min="16" max="16" width="5.7265625" style="46" customWidth="1"/>
    <col min="17" max="17" width="9.54296875" style="46" customWidth="1"/>
    <col min="18" max="18" width="11.1796875" style="46" bestFit="1" customWidth="1"/>
    <col min="19" max="35" width="11.54296875" style="46" customWidth="1"/>
    <col min="36" max="63" width="11.54296875" style="47" customWidth="1"/>
    <col min="64" max="65" width="11.54296875" style="47"/>
    <col min="66" max="16384" width="11.54296875" style="67"/>
  </cols>
  <sheetData>
    <row r="1" spans="1:25" ht="15.75" customHeight="1" x14ac:dyDescent="0.2">
      <c r="A1" s="99"/>
      <c r="B1" s="99" t="s">
        <v>50</v>
      </c>
      <c r="C1" s="99"/>
      <c r="D1" s="46"/>
      <c r="E1" s="99"/>
      <c r="F1" s="99"/>
      <c r="G1" s="99"/>
      <c r="H1" s="99"/>
      <c r="I1" s="99"/>
      <c r="J1" s="99"/>
      <c r="K1" s="100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1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1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1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1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1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1"/>
    </row>
    <row r="8" spans="1:25" ht="12.7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ht="12.75" x14ac:dyDescent="0.2">
      <c r="B9" s="20"/>
      <c r="C9" s="214" t="s">
        <v>34</v>
      </c>
      <c r="D9" s="214"/>
      <c r="E9" s="214"/>
      <c r="F9" s="214"/>
      <c r="G9" s="214"/>
      <c r="H9" s="214"/>
      <c r="I9" s="214"/>
      <c r="J9" s="214"/>
      <c r="K9" s="26"/>
    </row>
    <row r="10" spans="1:25" ht="13" x14ac:dyDescent="0.3">
      <c r="B10" s="20"/>
      <c r="C10" s="215" t="s">
        <v>392</v>
      </c>
      <c r="D10" s="215"/>
      <c r="E10" s="215"/>
      <c r="F10" s="215"/>
      <c r="G10" s="215"/>
      <c r="H10" s="215"/>
      <c r="I10" s="215"/>
      <c r="J10" s="215"/>
      <c r="K10" s="26"/>
    </row>
    <row r="11" spans="1:25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3">
      <c r="B12" s="27"/>
      <c r="C12" s="217" t="s">
        <v>393</v>
      </c>
      <c r="D12" s="217"/>
      <c r="E12" s="216" t="s">
        <v>394</v>
      </c>
      <c r="F12" s="216" t="s">
        <v>376</v>
      </c>
      <c r="G12" s="217" t="s">
        <v>49</v>
      </c>
      <c r="H12" s="217"/>
      <c r="I12" s="216" t="s">
        <v>394</v>
      </c>
      <c r="J12" s="216" t="s">
        <v>376</v>
      </c>
      <c r="K12" s="26"/>
    </row>
    <row r="13" spans="1:25" ht="15.75" customHeight="1" x14ac:dyDescent="0.25">
      <c r="B13" s="31"/>
      <c r="C13" s="29">
        <v>2023</v>
      </c>
      <c r="D13" s="29">
        <v>2024</v>
      </c>
      <c r="E13" s="216"/>
      <c r="F13" s="216"/>
      <c r="G13" s="29">
        <v>2023</v>
      </c>
      <c r="H13" s="29">
        <v>2024</v>
      </c>
      <c r="I13" s="216"/>
      <c r="J13" s="216"/>
      <c r="K13" s="26"/>
    </row>
    <row r="14" spans="1:25" ht="12.75" x14ac:dyDescent="0.2">
      <c r="B14" s="31"/>
      <c r="C14" s="78"/>
      <c r="D14" s="78"/>
      <c r="E14" s="62"/>
      <c r="F14" s="31"/>
      <c r="G14" s="31"/>
      <c r="H14" s="31"/>
      <c r="I14" s="70"/>
      <c r="J14" s="70"/>
      <c r="K14" s="26"/>
      <c r="P14" s="96"/>
      <c r="Q14" s="87"/>
    </row>
    <row r="15" spans="1:25" ht="12.75" x14ac:dyDescent="0.2">
      <c r="A15" s="34"/>
      <c r="B15" s="86" t="s">
        <v>33</v>
      </c>
      <c r="C15" s="80">
        <v>4883066.3368299985</v>
      </c>
      <c r="D15" s="92">
        <v>5302967.9349399982</v>
      </c>
      <c r="E15" s="169">
        <v>8.5991376963883823</v>
      </c>
      <c r="F15" s="37">
        <v>100</v>
      </c>
      <c r="G15" s="80">
        <v>570107.95895999984</v>
      </c>
      <c r="H15" s="79">
        <v>569305.38599999994</v>
      </c>
      <c r="I15" s="81">
        <v>-0.14077561054646193</v>
      </c>
      <c r="J15" s="39">
        <v>100</v>
      </c>
      <c r="K15" s="26"/>
      <c r="L15" s="102"/>
      <c r="P15" s="97"/>
      <c r="Q15" s="86"/>
      <c r="R15" s="88"/>
      <c r="S15" s="87"/>
      <c r="T15" s="88"/>
      <c r="U15" s="113"/>
      <c r="V15" s="88"/>
      <c r="W15" s="87"/>
      <c r="X15" s="88"/>
      <c r="Y15" s="113"/>
    </row>
    <row r="16" spans="1:25" ht="12.75" x14ac:dyDescent="0.2">
      <c r="A16" s="122">
        <v>63001</v>
      </c>
      <c r="B16" s="20" t="s">
        <v>141</v>
      </c>
      <c r="C16" s="41">
        <v>75448.091580000051</v>
      </c>
      <c r="D16" s="82">
        <v>85871.066840000014</v>
      </c>
      <c r="E16" s="83">
        <v>13.814763291856295</v>
      </c>
      <c r="F16" s="42">
        <v>1.6193020190489162</v>
      </c>
      <c r="G16" s="41">
        <v>9644.6541800000105</v>
      </c>
      <c r="H16" s="82">
        <v>9881.7049999999999</v>
      </c>
      <c r="I16" s="84">
        <v>2.457846757134746</v>
      </c>
      <c r="J16" s="42">
        <v>1.7357476747989173</v>
      </c>
      <c r="K16" s="26"/>
      <c r="M16" s="103"/>
      <c r="N16" s="47" t="s">
        <v>54</v>
      </c>
      <c r="O16" s="47" t="s">
        <v>359</v>
      </c>
      <c r="P16" s="97"/>
      <c r="Q16" s="20"/>
      <c r="R16" s="111"/>
      <c r="S16" s="112"/>
      <c r="T16" s="111"/>
      <c r="U16" s="113"/>
      <c r="V16" s="111"/>
      <c r="W16" s="112"/>
      <c r="X16" s="111"/>
      <c r="Y16" s="113"/>
    </row>
    <row r="17" spans="1:35" ht="12.75" x14ac:dyDescent="0.2">
      <c r="A17" s="122">
        <v>8001</v>
      </c>
      <c r="B17" s="20" t="s">
        <v>142</v>
      </c>
      <c r="C17" s="41">
        <v>363079.66017999989</v>
      </c>
      <c r="D17" s="82">
        <v>421296.60205999989</v>
      </c>
      <c r="E17" s="83">
        <v>16.034206336741221</v>
      </c>
      <c r="F17" s="42">
        <v>7.9445436447800581</v>
      </c>
      <c r="G17" s="41">
        <v>40545.355499999991</v>
      </c>
      <c r="H17" s="82">
        <v>45511.366000000002</v>
      </c>
      <c r="I17" s="84">
        <v>12.248037879455779</v>
      </c>
      <c r="J17" s="42">
        <v>7.9941920661892363</v>
      </c>
      <c r="K17" s="26"/>
      <c r="M17" s="103"/>
      <c r="N17" s="47" t="s">
        <v>59</v>
      </c>
      <c r="O17" s="197">
        <v>0.68651352311848224</v>
      </c>
      <c r="P17" s="97"/>
      <c r="Q17" s="20"/>
      <c r="R17" s="111"/>
      <c r="S17" s="112"/>
      <c r="T17" s="111"/>
      <c r="U17" s="113"/>
      <c r="V17" s="111"/>
      <c r="W17" s="112"/>
      <c r="X17" s="111"/>
      <c r="Y17" s="113"/>
    </row>
    <row r="18" spans="1:35" ht="12.75" x14ac:dyDescent="0.2">
      <c r="A18" s="121">
        <v>11001</v>
      </c>
      <c r="B18" s="35" t="s">
        <v>143</v>
      </c>
      <c r="C18" s="41">
        <v>1763417.5566399996</v>
      </c>
      <c r="D18" s="82">
        <v>1816976.1787599996</v>
      </c>
      <c r="E18" s="93">
        <v>3.0372059027273082</v>
      </c>
      <c r="F18" s="94">
        <v>34.26338233705647</v>
      </c>
      <c r="G18" s="82">
        <v>199736.72097999987</v>
      </c>
      <c r="H18" s="82">
        <v>196897.39800000004</v>
      </c>
      <c r="I18" s="76">
        <v>-1.4215327887975775</v>
      </c>
      <c r="J18" s="94">
        <v>34.585549837043004</v>
      </c>
      <c r="K18" s="26"/>
      <c r="M18" s="103"/>
      <c r="N18" s="47" t="s">
        <v>147</v>
      </c>
      <c r="O18" s="197">
        <v>0.72936203791014675</v>
      </c>
      <c r="P18" s="98"/>
      <c r="Q18" s="20"/>
      <c r="R18" s="111"/>
      <c r="S18" s="112"/>
      <c r="T18" s="111"/>
      <c r="U18" s="113"/>
      <c r="V18" s="111"/>
      <c r="W18" s="112"/>
      <c r="X18" s="111"/>
      <c r="Y18" s="113"/>
    </row>
    <row r="19" spans="1:35" ht="12.75" x14ac:dyDescent="0.2">
      <c r="A19" s="121">
        <v>68001</v>
      </c>
      <c r="B19" s="20" t="s">
        <v>144</v>
      </c>
      <c r="C19" s="41">
        <v>383624.67919999966</v>
      </c>
      <c r="D19" s="82">
        <v>386425.8861</v>
      </c>
      <c r="E19" s="83">
        <v>0.73019465427559282</v>
      </c>
      <c r="F19" s="42">
        <v>7.2869738388182865</v>
      </c>
      <c r="G19" s="41">
        <v>44162.710999999916</v>
      </c>
      <c r="H19" s="82">
        <v>40615.188999999998</v>
      </c>
      <c r="I19" s="84">
        <v>-8.0328447227796431</v>
      </c>
      <c r="J19" s="42">
        <v>7.1341655987775958</v>
      </c>
      <c r="K19" s="26"/>
      <c r="M19" s="103"/>
      <c r="N19" s="47" t="s">
        <v>149</v>
      </c>
      <c r="O19" s="197">
        <v>0.75501428617355992</v>
      </c>
      <c r="P19" s="98"/>
      <c r="Q19" s="20"/>
      <c r="R19" s="111"/>
      <c r="S19" s="112"/>
      <c r="T19" s="111"/>
      <c r="U19" s="113"/>
      <c r="V19" s="111"/>
      <c r="W19" s="112"/>
      <c r="X19" s="111"/>
      <c r="Y19" s="113"/>
    </row>
    <row r="20" spans="1:35" ht="12.75" x14ac:dyDescent="0.2">
      <c r="A20" s="121">
        <v>76001</v>
      </c>
      <c r="B20" s="20" t="s">
        <v>145</v>
      </c>
      <c r="C20" s="41">
        <v>346273.83509999979</v>
      </c>
      <c r="D20" s="82">
        <v>349988.20770000003</v>
      </c>
      <c r="E20" s="83">
        <v>1.0726691489489895</v>
      </c>
      <c r="F20" s="42">
        <v>6.5998552507551613</v>
      </c>
      <c r="G20" s="41">
        <v>38606.272600000011</v>
      </c>
      <c r="H20" s="82">
        <v>36280.573000000004</v>
      </c>
      <c r="I20" s="84">
        <v>-6.0241495574996407</v>
      </c>
      <c r="J20" s="42">
        <v>6.3727788094384907</v>
      </c>
      <c r="K20" s="26"/>
      <c r="M20" s="103"/>
      <c r="N20" s="47" t="s">
        <v>61</v>
      </c>
      <c r="O20" s="197">
        <v>1.0205593766354228</v>
      </c>
      <c r="Q20" s="20"/>
      <c r="R20" s="111"/>
      <c r="S20" s="112"/>
      <c r="T20" s="111"/>
      <c r="U20" s="113"/>
      <c r="V20" s="111"/>
      <c r="W20" s="112"/>
      <c r="X20" s="111"/>
      <c r="Y20" s="113"/>
    </row>
    <row r="21" spans="1:35" ht="12.75" x14ac:dyDescent="0.2">
      <c r="A21" s="121">
        <v>13001</v>
      </c>
      <c r="B21" s="20" t="s">
        <v>55</v>
      </c>
      <c r="C21" s="41">
        <v>193797.10519999987</v>
      </c>
      <c r="D21" s="82">
        <v>225901.49190000002</v>
      </c>
      <c r="E21" s="83">
        <v>16.565978458175735</v>
      </c>
      <c r="F21" s="42">
        <v>4.259906804481858</v>
      </c>
      <c r="G21" s="41">
        <v>22187.724999999984</v>
      </c>
      <c r="H21" s="82">
        <v>24479.952000000001</v>
      </c>
      <c r="I21" s="84">
        <v>10.331059177991506</v>
      </c>
      <c r="J21" s="42">
        <v>4.299968453135274</v>
      </c>
      <c r="K21" s="26"/>
      <c r="M21" s="103"/>
      <c r="N21" s="47" t="s">
        <v>152</v>
      </c>
      <c r="O21" s="197">
        <v>1.042387747355396</v>
      </c>
      <c r="P21" s="87"/>
      <c r="Q21" s="20"/>
      <c r="R21" s="111"/>
      <c r="S21" s="112"/>
      <c r="T21" s="111"/>
      <c r="U21" s="113"/>
      <c r="V21" s="111"/>
      <c r="W21" s="112"/>
      <c r="X21" s="111"/>
      <c r="Y21" s="113"/>
    </row>
    <row r="22" spans="1:35" s="47" customFormat="1" ht="12.75" x14ac:dyDescent="0.2">
      <c r="A22" s="121">
        <v>54001</v>
      </c>
      <c r="B22" s="20" t="s">
        <v>146</v>
      </c>
      <c r="C22" s="41">
        <v>230365.45425999982</v>
      </c>
      <c r="D22" s="82">
        <v>225447.21306000001</v>
      </c>
      <c r="E22" s="83">
        <v>-2.1349734124843707</v>
      </c>
      <c r="F22" s="42">
        <v>4.2513403027497443</v>
      </c>
      <c r="G22" s="41">
        <v>27224.679599999981</v>
      </c>
      <c r="H22" s="82">
        <v>23856.386000000006</v>
      </c>
      <c r="I22" s="84">
        <v>-12.372206576858957</v>
      </c>
      <c r="J22" s="42">
        <v>4.1904374324679248</v>
      </c>
      <c r="K22" s="26"/>
      <c r="L22" s="65"/>
      <c r="M22" s="103"/>
      <c r="N22" s="47" t="s">
        <v>63</v>
      </c>
      <c r="O22" s="197">
        <v>0.95450839267751908</v>
      </c>
      <c r="P22" s="46"/>
      <c r="Q22" s="20"/>
      <c r="R22" s="111"/>
      <c r="S22" s="112"/>
      <c r="T22" s="111"/>
      <c r="U22" s="113"/>
      <c r="V22" s="111"/>
      <c r="W22" s="112"/>
      <c r="X22" s="111"/>
      <c r="Y22" s="113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ht="12.75" x14ac:dyDescent="0.2">
      <c r="A23" s="121">
        <v>73001</v>
      </c>
      <c r="B23" s="20" t="s">
        <v>147</v>
      </c>
      <c r="C23" s="41">
        <v>35976.076500000003</v>
      </c>
      <c r="D23" s="82">
        <v>38677.834999999992</v>
      </c>
      <c r="E23" s="83">
        <v>7.5098753473019428</v>
      </c>
      <c r="F23" s="42">
        <v>0.72936203791014675</v>
      </c>
      <c r="G23" s="41">
        <v>4163.5574999999999</v>
      </c>
      <c r="H23" s="82">
        <v>3487.5119999999997</v>
      </c>
      <c r="I23" s="84">
        <v>-16.237208204762396</v>
      </c>
      <c r="J23" s="42">
        <v>0.61259072648225399</v>
      </c>
      <c r="K23" s="26"/>
      <c r="L23" s="65"/>
      <c r="M23" s="103"/>
      <c r="N23" s="47" t="s">
        <v>62</v>
      </c>
      <c r="O23" s="197">
        <v>1.1239278123350447</v>
      </c>
      <c r="P23" s="46"/>
      <c r="Q23" s="20"/>
      <c r="R23" s="111"/>
      <c r="S23" s="112"/>
      <c r="T23" s="111"/>
      <c r="U23" s="113"/>
      <c r="V23" s="111"/>
      <c r="W23" s="112"/>
      <c r="X23" s="111"/>
      <c r="Y23" s="113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ht="12.75" x14ac:dyDescent="0.2">
      <c r="A24" s="121">
        <v>52356</v>
      </c>
      <c r="B24" s="20" t="s">
        <v>63</v>
      </c>
      <c r="C24" s="41">
        <v>52561.610499999762</v>
      </c>
      <c r="D24" s="82">
        <v>50617.274000000005</v>
      </c>
      <c r="E24" s="83">
        <v>-3.6991570111797927</v>
      </c>
      <c r="F24" s="42">
        <v>0.95450839267751908</v>
      </c>
      <c r="G24" s="41">
        <v>4951.9699999999712</v>
      </c>
      <c r="H24" s="82">
        <v>4359.6040000000003</v>
      </c>
      <c r="I24" s="84">
        <v>-11.962229173439539</v>
      </c>
      <c r="J24" s="42">
        <v>0.76577599777002647</v>
      </c>
      <c r="K24" s="26"/>
      <c r="L24" s="65"/>
      <c r="M24" s="103"/>
      <c r="N24" s="47" t="s">
        <v>58</v>
      </c>
      <c r="O24" s="197">
        <v>1.3658246681595201</v>
      </c>
      <c r="P24" s="46"/>
      <c r="Q24" s="20"/>
      <c r="R24" s="111"/>
      <c r="S24" s="112"/>
      <c r="T24" s="111"/>
      <c r="U24" s="113"/>
      <c r="V24" s="111"/>
      <c r="W24" s="112"/>
      <c r="X24" s="111"/>
      <c r="Y24" s="113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ht="12.75" x14ac:dyDescent="0.2">
      <c r="A25" s="121">
        <v>17001</v>
      </c>
      <c r="B25" s="20" t="s">
        <v>58</v>
      </c>
      <c r="C25" s="41">
        <v>58170.762059999994</v>
      </c>
      <c r="D25" s="82">
        <v>72429.244199999986</v>
      </c>
      <c r="E25" s="83">
        <v>24.511424012793825</v>
      </c>
      <c r="F25" s="42">
        <v>1.3658246681595201</v>
      </c>
      <c r="G25" s="41">
        <v>6804.1802000000016</v>
      </c>
      <c r="H25" s="82">
        <v>8553.1369999999988</v>
      </c>
      <c r="I25" s="84">
        <v>25.704151691926029</v>
      </c>
      <c r="J25" s="42">
        <v>1.5023811842173578</v>
      </c>
      <c r="K25" s="26"/>
      <c r="L25" s="65"/>
      <c r="M25" s="103"/>
      <c r="N25" s="47" t="s">
        <v>150</v>
      </c>
      <c r="O25" s="197">
        <v>1.5136659316969499</v>
      </c>
      <c r="P25" s="46"/>
      <c r="Q25" s="20"/>
      <c r="R25" s="111"/>
      <c r="S25" s="112"/>
      <c r="T25" s="111"/>
      <c r="U25" s="113"/>
      <c r="V25" s="111"/>
      <c r="W25" s="112"/>
      <c r="X25" s="111"/>
      <c r="Y25" s="113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ht="12.75" x14ac:dyDescent="0.2">
      <c r="A26" s="121">
        <v>5001</v>
      </c>
      <c r="B26" s="20" t="s">
        <v>148</v>
      </c>
      <c r="C26" s="41">
        <v>718071.29934000107</v>
      </c>
      <c r="D26" s="82">
        <v>877908.60582000006</v>
      </c>
      <c r="E26" s="83">
        <v>22.259252894094203</v>
      </c>
      <c r="F26" s="42">
        <v>16.555042696669318</v>
      </c>
      <c r="G26" s="41">
        <v>93908.352800000095</v>
      </c>
      <c r="H26" s="82">
        <v>92805.839000000007</v>
      </c>
      <c r="I26" s="84">
        <v>-1.1740316671810263</v>
      </c>
      <c r="J26" s="42">
        <v>16.301591603069784</v>
      </c>
      <c r="K26" s="26"/>
      <c r="L26" s="65"/>
      <c r="M26" s="103"/>
      <c r="N26" s="47" t="s">
        <v>56</v>
      </c>
      <c r="O26" s="197">
        <v>1.3682896802358473</v>
      </c>
      <c r="P26" s="46"/>
      <c r="Q26" s="20"/>
      <c r="R26" s="111"/>
      <c r="S26" s="112"/>
      <c r="T26" s="111"/>
      <c r="U26" s="113"/>
      <c r="V26" s="111"/>
      <c r="W26" s="112"/>
      <c r="X26" s="111"/>
      <c r="Y26" s="113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ht="12.75" x14ac:dyDescent="0.2">
      <c r="A27" s="121">
        <v>23001</v>
      </c>
      <c r="B27" s="20" t="s">
        <v>149</v>
      </c>
      <c r="C27" s="41">
        <v>33650.468199999959</v>
      </c>
      <c r="D27" s="82">
        <v>40038.165499999996</v>
      </c>
      <c r="E27" s="83">
        <v>18.982491601706883</v>
      </c>
      <c r="F27" s="42">
        <v>0.75501428617355992</v>
      </c>
      <c r="G27" s="41">
        <v>4190.6049999999941</v>
      </c>
      <c r="H27" s="82">
        <v>4576.2089999999998</v>
      </c>
      <c r="I27" s="84">
        <v>9.2016307907809534</v>
      </c>
      <c r="J27" s="42">
        <v>0.80382324013354767</v>
      </c>
      <c r="K27" s="26"/>
      <c r="L27" s="65"/>
      <c r="M27" s="103"/>
      <c r="N27" s="47" t="s">
        <v>141</v>
      </c>
      <c r="O27" s="197">
        <v>1.6193020190489162</v>
      </c>
      <c r="P27" s="46"/>
      <c r="Q27" s="20"/>
      <c r="R27" s="111"/>
      <c r="S27" s="112"/>
      <c r="T27" s="111"/>
      <c r="U27" s="113"/>
      <c r="V27" s="111"/>
      <c r="W27" s="112"/>
      <c r="X27" s="111"/>
      <c r="Y27" s="113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ht="12.75" x14ac:dyDescent="0.2">
      <c r="A28" s="121">
        <v>41001</v>
      </c>
      <c r="B28" s="20" t="s">
        <v>150</v>
      </c>
      <c r="C28" s="41">
        <v>76857.492450000005</v>
      </c>
      <c r="D28" s="82">
        <v>80269.219000000026</v>
      </c>
      <c r="E28" s="83">
        <v>4.4390292231034465</v>
      </c>
      <c r="F28" s="42">
        <v>1.5136659316969499</v>
      </c>
      <c r="G28" s="41">
        <v>8640.9644999999982</v>
      </c>
      <c r="H28" s="82">
        <v>9525.0869999999995</v>
      </c>
      <c r="I28" s="84">
        <v>10.231757114613799</v>
      </c>
      <c r="J28" s="42">
        <v>1.6731067778796669</v>
      </c>
      <c r="K28" s="26"/>
      <c r="L28" s="65"/>
      <c r="M28" s="103"/>
      <c r="N28" s="47" t="s">
        <v>60</v>
      </c>
      <c r="O28" s="197">
        <v>2.0213630803561111</v>
      </c>
      <c r="P28" s="46"/>
      <c r="Q28" s="20"/>
      <c r="R28" s="111"/>
      <c r="S28" s="112"/>
      <c r="T28" s="111"/>
      <c r="U28" s="113"/>
      <c r="V28" s="111"/>
      <c r="W28" s="112"/>
      <c r="X28" s="111"/>
      <c r="Y28" s="113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ht="12.75" x14ac:dyDescent="0.2">
      <c r="A29" s="121">
        <v>52001</v>
      </c>
      <c r="B29" s="20" t="s">
        <v>62</v>
      </c>
      <c r="C29" s="41">
        <v>69924.534499999951</v>
      </c>
      <c r="D29" s="82">
        <v>59601.531500000012</v>
      </c>
      <c r="E29" s="83">
        <v>-14.763062884601609</v>
      </c>
      <c r="F29" s="42">
        <v>1.1239278123350447</v>
      </c>
      <c r="G29" s="41">
        <v>6933.6946000000025</v>
      </c>
      <c r="H29" s="82">
        <v>5867.4689999999991</v>
      </c>
      <c r="I29" s="84">
        <v>-15.377452592157766</v>
      </c>
      <c r="J29" s="42">
        <v>1.0306364816299138</v>
      </c>
      <c r="K29" s="26"/>
      <c r="L29" s="65"/>
      <c r="M29" s="103"/>
      <c r="N29" s="47" t="s">
        <v>151</v>
      </c>
      <c r="O29" s="197">
        <v>2.2257826079300158</v>
      </c>
      <c r="P29" s="46"/>
      <c r="Q29" s="20"/>
      <c r="R29" s="111"/>
      <c r="S29" s="112"/>
      <c r="T29" s="111"/>
      <c r="U29" s="113"/>
      <c r="V29" s="111"/>
      <c r="W29" s="112"/>
      <c r="X29" s="111"/>
      <c r="Y29" s="113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ht="12.75" x14ac:dyDescent="0.2">
      <c r="A30" s="121">
        <v>66001</v>
      </c>
      <c r="B30" s="20" t="s">
        <v>151</v>
      </c>
      <c r="C30" s="41">
        <v>96064.352200000038</v>
      </c>
      <c r="D30" s="82">
        <v>118032.538</v>
      </c>
      <c r="E30" s="83">
        <v>22.868197512292141</v>
      </c>
      <c r="F30" s="42">
        <v>2.2257826079300158</v>
      </c>
      <c r="G30" s="41">
        <v>12402.833999999995</v>
      </c>
      <c r="H30" s="82">
        <v>11441.73</v>
      </c>
      <c r="I30" s="84">
        <v>-7.7490676727592813</v>
      </c>
      <c r="J30" s="42">
        <v>2.009770200909359</v>
      </c>
      <c r="K30" s="26"/>
      <c r="L30" s="65"/>
      <c r="M30" s="103"/>
      <c r="N30" s="47" t="s">
        <v>57</v>
      </c>
      <c r="O30" s="197">
        <v>2.412453961056197</v>
      </c>
      <c r="P30" s="46"/>
      <c r="Q30" s="20"/>
      <c r="R30" s="111"/>
      <c r="S30" s="112"/>
      <c r="T30" s="111"/>
      <c r="U30" s="113"/>
      <c r="V30" s="111"/>
      <c r="W30" s="112"/>
      <c r="X30" s="111"/>
      <c r="Y30" s="113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ht="12.75" x14ac:dyDescent="0.2">
      <c r="A31" s="121">
        <v>19001</v>
      </c>
      <c r="B31" s="20" t="s">
        <v>152</v>
      </c>
      <c r="C31" s="41">
        <v>58964.211800000005</v>
      </c>
      <c r="D31" s="82">
        <v>55277.488000000005</v>
      </c>
      <c r="E31" s="83">
        <v>-6.2524770321783478</v>
      </c>
      <c r="F31" s="42">
        <v>1.042387747355396</v>
      </c>
      <c r="G31" s="41">
        <v>6065.8050000000057</v>
      </c>
      <c r="H31" s="82">
        <v>6003.74</v>
      </c>
      <c r="I31" s="84">
        <v>-1.0231947779397075</v>
      </c>
      <c r="J31" s="42">
        <v>1.054572843967438</v>
      </c>
      <c r="K31" s="26"/>
      <c r="L31" s="65"/>
      <c r="M31" s="103"/>
      <c r="N31" s="47" t="s">
        <v>146</v>
      </c>
      <c r="O31" s="197">
        <v>4.2513403027497443</v>
      </c>
      <c r="P31" s="46"/>
      <c r="Q31" s="20"/>
      <c r="R31" s="111"/>
      <c r="S31" s="112"/>
      <c r="T31" s="111"/>
      <c r="U31" s="113"/>
      <c r="V31" s="111"/>
      <c r="W31" s="112"/>
      <c r="X31" s="111"/>
      <c r="Y31" s="113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ht="12.75" x14ac:dyDescent="0.2">
      <c r="A32" s="121">
        <v>47001</v>
      </c>
      <c r="B32" s="20" t="s">
        <v>59</v>
      </c>
      <c r="C32" s="41">
        <v>36910.013999999981</v>
      </c>
      <c r="D32" s="82">
        <v>36405.592000000004</v>
      </c>
      <c r="E32" s="83">
        <v>-1.366626412008344</v>
      </c>
      <c r="F32" s="42">
        <v>0.68651352311848224</v>
      </c>
      <c r="G32" s="41">
        <v>3870.1324999999988</v>
      </c>
      <c r="H32" s="82">
        <v>3970.3320000000003</v>
      </c>
      <c r="I32" s="84">
        <v>2.5890457238867555</v>
      </c>
      <c r="J32" s="42">
        <v>0.69739933920105246</v>
      </c>
      <c r="K32" s="26"/>
      <c r="L32" s="65"/>
      <c r="M32" s="103"/>
      <c r="N32" s="47" t="s">
        <v>55</v>
      </c>
      <c r="O32" s="197">
        <v>4.259906804481858</v>
      </c>
      <c r="P32" s="46"/>
      <c r="Q32" s="20"/>
      <c r="R32" s="111"/>
      <c r="S32" s="112"/>
      <c r="T32" s="111"/>
      <c r="U32" s="113"/>
      <c r="V32" s="111"/>
      <c r="W32" s="112"/>
      <c r="X32" s="111"/>
      <c r="Y32" s="113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ht="12.75" x14ac:dyDescent="0.2">
      <c r="A33" s="121">
        <v>70001</v>
      </c>
      <c r="B33" s="20" t="s">
        <v>60</v>
      </c>
      <c r="C33" s="41">
        <v>75991.806699999899</v>
      </c>
      <c r="D33" s="82">
        <v>107192.236</v>
      </c>
      <c r="E33" s="83">
        <v>41.057622729214756</v>
      </c>
      <c r="F33" s="42">
        <v>2.0213630803561111</v>
      </c>
      <c r="G33" s="41">
        <v>11011.854499999987</v>
      </c>
      <c r="H33" s="82">
        <v>12847.677</v>
      </c>
      <c r="I33" s="84">
        <v>16.671329066325896</v>
      </c>
      <c r="J33" s="42">
        <v>2.2567285179346608</v>
      </c>
      <c r="K33" s="26"/>
      <c r="L33" s="65"/>
      <c r="M33" s="103"/>
      <c r="N33" s="47" t="s">
        <v>145</v>
      </c>
      <c r="O33" s="197">
        <v>6.5998552507551613</v>
      </c>
      <c r="P33" s="46"/>
      <c r="Q33" s="20"/>
      <c r="R33" s="111"/>
      <c r="S33" s="112"/>
      <c r="T33" s="111"/>
      <c r="U33" s="113"/>
      <c r="V33" s="111"/>
      <c r="W33" s="112"/>
      <c r="X33" s="111"/>
      <c r="Y33" s="113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ht="12.75" x14ac:dyDescent="0.2">
      <c r="A34" s="121">
        <v>15001</v>
      </c>
      <c r="B34" s="20" t="s">
        <v>57</v>
      </c>
      <c r="C34" s="41">
        <v>95498.79760000002</v>
      </c>
      <c r="D34" s="82">
        <v>127931.66</v>
      </c>
      <c r="E34" s="83">
        <v>33.961540056081276</v>
      </c>
      <c r="F34" s="42">
        <v>2.412453961056197</v>
      </c>
      <c r="G34" s="41">
        <v>11440.420000000006</v>
      </c>
      <c r="H34" s="82">
        <v>14540.192999999999</v>
      </c>
      <c r="I34" s="84">
        <v>27.094923088487931</v>
      </c>
      <c r="J34" s="42">
        <v>2.5540234393637022</v>
      </c>
      <c r="K34" s="26"/>
      <c r="L34" s="65"/>
      <c r="M34" s="103"/>
      <c r="N34" s="47" t="s">
        <v>144</v>
      </c>
      <c r="O34" s="197">
        <v>7.2869738388182865</v>
      </c>
      <c r="P34" s="46"/>
      <c r="Q34" s="20"/>
      <c r="R34" s="111"/>
      <c r="S34" s="112"/>
      <c r="T34" s="111"/>
      <c r="U34" s="113"/>
      <c r="V34" s="111"/>
      <c r="W34" s="112"/>
      <c r="X34" s="111"/>
      <c r="Y34" s="113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ht="12.75" x14ac:dyDescent="0.2">
      <c r="A35" s="121">
        <v>20001</v>
      </c>
      <c r="B35" s="20" t="s">
        <v>61</v>
      </c>
      <c r="C35" s="41">
        <v>45810.758999999984</v>
      </c>
      <c r="D35" s="82">
        <v>54119.936500000003</v>
      </c>
      <c r="E35" s="83">
        <v>18.138048094771847</v>
      </c>
      <c r="F35" s="42">
        <v>1.0205593766354228</v>
      </c>
      <c r="G35" s="41">
        <v>5962.1929999999993</v>
      </c>
      <c r="H35" s="82">
        <v>6265.6329999999998</v>
      </c>
      <c r="I35" s="84">
        <v>5.0894025067621982</v>
      </c>
      <c r="J35" s="42">
        <v>1.1005750435672148</v>
      </c>
      <c r="K35" s="26"/>
      <c r="L35" s="65"/>
      <c r="M35" s="103"/>
      <c r="N35" s="47" t="s">
        <v>142</v>
      </c>
      <c r="O35" s="197">
        <v>7.9445436447800581</v>
      </c>
      <c r="P35" s="46"/>
      <c r="Q35" s="20"/>
      <c r="R35" s="111"/>
      <c r="S35" s="112"/>
      <c r="T35" s="111"/>
      <c r="U35" s="113"/>
      <c r="V35" s="111"/>
      <c r="W35" s="112"/>
      <c r="X35" s="111"/>
      <c r="Y35" s="113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ht="12.75" x14ac:dyDescent="0.2">
      <c r="A36" s="121">
        <v>50001</v>
      </c>
      <c r="B36" s="20" t="s">
        <v>56</v>
      </c>
      <c r="C36" s="41">
        <v>72607.769819999987</v>
      </c>
      <c r="D36" s="82">
        <v>72559.963000000018</v>
      </c>
      <c r="E36" s="83">
        <v>-6.5842567701068333E-2</v>
      </c>
      <c r="F36" s="42">
        <v>1.3682896802358473</v>
      </c>
      <c r="G36" s="41">
        <v>7653.2765000000009</v>
      </c>
      <c r="H36" s="82">
        <v>7538.6549999999988</v>
      </c>
      <c r="I36" s="84">
        <v>-1.4976788046270286</v>
      </c>
      <c r="J36" s="42">
        <v>1.3241847320235962</v>
      </c>
      <c r="K36" s="26"/>
      <c r="L36" s="65"/>
      <c r="M36" s="103"/>
      <c r="N36" s="47" t="s">
        <v>148</v>
      </c>
      <c r="O36" s="197">
        <v>16.555042696669318</v>
      </c>
      <c r="P36" s="46"/>
      <c r="Q36" s="20"/>
      <c r="R36" s="111"/>
      <c r="S36" s="112"/>
      <c r="T36" s="111"/>
      <c r="U36" s="113"/>
      <c r="V36" s="111"/>
      <c r="W36" s="112"/>
      <c r="X36" s="111"/>
      <c r="Y36" s="113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ht="12.75" x14ac:dyDescent="0.2">
      <c r="A37" s="20"/>
      <c r="B37" s="20"/>
      <c r="C37" s="85"/>
      <c r="D37" s="85"/>
      <c r="E37" s="85"/>
      <c r="F37" s="85"/>
      <c r="G37" s="85"/>
      <c r="H37" s="85"/>
      <c r="I37" s="85"/>
      <c r="J37" s="85"/>
      <c r="K37" s="26"/>
      <c r="L37" s="65"/>
      <c r="M37" s="46"/>
      <c r="N37" s="47" t="s">
        <v>143</v>
      </c>
      <c r="O37" s="197">
        <v>34.26338233705647</v>
      </c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ht="12.75" x14ac:dyDescent="0.2">
      <c r="A38" s="20"/>
      <c r="B38" s="20"/>
      <c r="C38" s="85"/>
      <c r="D38" s="85"/>
      <c r="E38" s="85"/>
      <c r="F38" s="85"/>
      <c r="G38" s="85"/>
      <c r="H38" s="85"/>
      <c r="I38" s="85"/>
      <c r="J38" s="85"/>
      <c r="K38" s="26"/>
      <c r="L38" s="65"/>
      <c r="M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ht="12.75" x14ac:dyDescent="0.2">
      <c r="A39" s="89"/>
      <c r="B39" s="20"/>
      <c r="C39" s="85"/>
      <c r="D39" s="85"/>
      <c r="E39" s="85"/>
      <c r="F39" s="85"/>
      <c r="G39" s="85"/>
      <c r="H39" s="85"/>
      <c r="I39" s="85"/>
      <c r="J39" s="85"/>
      <c r="K39" s="26"/>
      <c r="L39" s="65"/>
      <c r="M39" s="46"/>
      <c r="O39" s="197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ht="12.75" x14ac:dyDescent="0.2">
      <c r="A40" s="89"/>
      <c r="B40" s="46"/>
      <c r="C40" s="213" t="s">
        <v>34</v>
      </c>
      <c r="D40" s="213"/>
      <c r="E40" s="213"/>
      <c r="F40" s="213"/>
      <c r="G40" s="213"/>
      <c r="H40" s="213"/>
      <c r="I40" s="213"/>
      <c r="J40" s="213"/>
      <c r="K40" s="26"/>
      <c r="L40" s="65"/>
      <c r="M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ht="13" x14ac:dyDescent="0.25">
      <c r="A41" s="89"/>
      <c r="B41" s="46"/>
      <c r="C41" s="213" t="s">
        <v>395</v>
      </c>
      <c r="D41" s="213"/>
      <c r="E41" s="213"/>
      <c r="F41" s="213"/>
      <c r="G41" s="213"/>
      <c r="H41" s="213"/>
      <c r="I41" s="213"/>
      <c r="J41" s="213"/>
      <c r="K41" s="26"/>
      <c r="L41" s="65"/>
      <c r="M41" s="46"/>
      <c r="O41" s="197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ht="12.75" x14ac:dyDescent="0.2">
      <c r="A42" s="89"/>
      <c r="C42" s="59"/>
      <c r="D42" s="59"/>
      <c r="E42" s="59"/>
      <c r="F42" s="59"/>
      <c r="G42" s="59"/>
      <c r="H42" s="59"/>
      <c r="I42" s="77"/>
      <c r="J42" s="49"/>
      <c r="K42" s="26"/>
      <c r="L42" s="65"/>
      <c r="M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ht="12.75" x14ac:dyDescent="0.2">
      <c r="A43" s="89"/>
      <c r="B43" s="46"/>
      <c r="C43" s="59"/>
      <c r="D43" s="59"/>
      <c r="E43" s="59"/>
      <c r="F43" s="59"/>
      <c r="G43" s="59"/>
      <c r="H43" s="59"/>
      <c r="I43" s="77"/>
      <c r="J43" s="49"/>
      <c r="K43" s="26"/>
      <c r="L43" s="65"/>
      <c r="M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ht="12.75" x14ac:dyDescent="0.2">
      <c r="A44" s="89"/>
      <c r="B44" s="46"/>
      <c r="C44" s="59"/>
      <c r="D44" s="59"/>
      <c r="E44" s="59"/>
      <c r="F44" s="59"/>
      <c r="G44" s="59"/>
      <c r="H44" s="59"/>
      <c r="I44" s="77"/>
      <c r="J44" s="49"/>
      <c r="K44" s="26"/>
      <c r="L44" s="65"/>
      <c r="M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ht="12.75" x14ac:dyDescent="0.2">
      <c r="A45" s="89"/>
      <c r="C45" s="59"/>
      <c r="D45" s="59"/>
      <c r="E45" s="59"/>
      <c r="F45" s="59"/>
      <c r="G45" s="59"/>
      <c r="H45" s="59"/>
      <c r="I45" s="77"/>
      <c r="J45" s="49"/>
      <c r="K45" s="26"/>
      <c r="L45" s="65"/>
      <c r="M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ht="12.75" x14ac:dyDescent="0.2">
      <c r="A46" s="89"/>
      <c r="C46" s="59"/>
      <c r="D46" s="59"/>
      <c r="E46" s="59"/>
      <c r="F46" s="59"/>
      <c r="G46" s="59"/>
      <c r="H46" s="59"/>
      <c r="I46" s="77"/>
      <c r="J46" s="49"/>
      <c r="K46" s="26"/>
      <c r="L46" s="65"/>
      <c r="M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ht="12.75" x14ac:dyDescent="0.2">
      <c r="A47" s="89"/>
      <c r="B47" s="20"/>
      <c r="C47" s="59"/>
      <c r="D47" s="59"/>
      <c r="E47" s="59"/>
      <c r="F47" s="59"/>
      <c r="G47" s="59"/>
      <c r="H47" s="59"/>
      <c r="I47" s="77"/>
      <c r="J47" s="49"/>
      <c r="K47" s="26"/>
      <c r="L47" s="65"/>
      <c r="M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ht="12.75" x14ac:dyDescent="0.2">
      <c r="A48" s="89"/>
      <c r="B48" s="20"/>
      <c r="C48" s="59"/>
      <c r="D48" s="59"/>
      <c r="E48" s="59"/>
      <c r="F48" s="59"/>
      <c r="G48" s="59"/>
      <c r="H48" s="59"/>
      <c r="I48" s="77"/>
      <c r="J48" s="49"/>
      <c r="K48" s="26"/>
      <c r="L48" s="65"/>
      <c r="M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ht="12.75" x14ac:dyDescent="0.2">
      <c r="A49" s="89"/>
      <c r="B49" s="20"/>
      <c r="C49" s="59"/>
      <c r="D49" s="59"/>
      <c r="E49" s="59"/>
      <c r="F49" s="59"/>
      <c r="G49" s="59"/>
      <c r="H49" s="59"/>
      <c r="I49" s="77"/>
      <c r="J49" s="49"/>
      <c r="K49" s="26"/>
      <c r="L49" s="65"/>
      <c r="M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ht="12.75" x14ac:dyDescent="0.2">
      <c r="A50" s="89"/>
      <c r="B50" s="20"/>
      <c r="C50" s="59"/>
      <c r="D50" s="59"/>
      <c r="E50" s="59"/>
      <c r="F50" s="59"/>
      <c r="G50" s="59"/>
      <c r="H50" s="59"/>
      <c r="I50" s="77"/>
      <c r="J50" s="49"/>
      <c r="K50" s="26"/>
      <c r="L50" s="65"/>
      <c r="M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ht="12.75" x14ac:dyDescent="0.2">
      <c r="A51" s="89"/>
      <c r="B51" s="20"/>
      <c r="C51" s="59"/>
      <c r="D51" s="59"/>
      <c r="E51" s="59"/>
      <c r="F51" s="59"/>
      <c r="G51" s="59"/>
      <c r="H51" s="59"/>
      <c r="I51" s="77"/>
      <c r="J51" s="49"/>
      <c r="K51" s="26"/>
      <c r="L51" s="65"/>
      <c r="M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ht="12.75" x14ac:dyDescent="0.2">
      <c r="A52" s="89"/>
      <c r="B52" s="20"/>
      <c r="C52" s="59"/>
      <c r="D52" s="59"/>
      <c r="E52" s="59"/>
      <c r="F52" s="59"/>
      <c r="G52" s="59"/>
      <c r="H52" s="59"/>
      <c r="I52" s="77"/>
      <c r="J52" s="49"/>
      <c r="K52" s="26"/>
      <c r="L52" s="65"/>
      <c r="M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ht="13" x14ac:dyDescent="0.3">
      <c r="A53" s="89"/>
      <c r="B53" s="50"/>
      <c r="C53" s="20"/>
      <c r="D53" s="20"/>
      <c r="E53" s="20"/>
      <c r="F53" s="20"/>
      <c r="G53" s="20"/>
      <c r="H53" s="20"/>
      <c r="I53" s="77"/>
      <c r="J53" s="49"/>
      <c r="K53" s="26"/>
      <c r="L53" s="65"/>
      <c r="M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ht="13" x14ac:dyDescent="0.3">
      <c r="A54" s="89"/>
      <c r="B54" s="20"/>
      <c r="C54" s="20"/>
      <c r="D54" s="20"/>
      <c r="E54" s="20"/>
      <c r="F54" s="20"/>
      <c r="G54" s="20"/>
      <c r="H54" s="20"/>
      <c r="I54" s="77"/>
      <c r="J54" s="49"/>
      <c r="K54" s="26"/>
      <c r="L54" s="65"/>
      <c r="M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ht="13" x14ac:dyDescent="0.3">
      <c r="A55" s="89"/>
      <c r="B55" s="20"/>
      <c r="C55" s="20"/>
      <c r="D55" s="20"/>
      <c r="E55" s="20"/>
      <c r="F55" s="20"/>
      <c r="G55" s="20"/>
      <c r="H55" s="20"/>
      <c r="I55" s="77"/>
      <c r="J55" s="49"/>
      <c r="K55" s="26"/>
      <c r="L55" s="65"/>
      <c r="M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5">
      <c r="A56" s="89"/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5">
      <c r="A57" s="89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5">
      <c r="A58" s="89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5">
      <c r="A59" s="89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5">
      <c r="A60" s="89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5">
      <c r="A61" s="89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5">
      <c r="A62" s="89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5">
      <c r="A63" s="89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5">
      <c r="A64" s="89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5">
      <c r="A65" s="89"/>
      <c r="B65" s="91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5">
      <c r="A66" s="89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5">
      <c r="A67" s="89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BO191"/>
  <sheetViews>
    <sheetView showGridLines="0" workbookViewId="0"/>
  </sheetViews>
  <sheetFormatPr baseColWidth="10" defaultColWidth="11.54296875" defaultRowHeight="12.5" x14ac:dyDescent="0.25"/>
  <cols>
    <col min="1" max="1" width="2.7265625" style="192" customWidth="1"/>
    <col min="2" max="2" width="26.54296875" style="21" customWidth="1"/>
    <col min="3" max="3" width="11.1796875" style="21" customWidth="1"/>
    <col min="4" max="4" width="11.81640625" style="21" customWidth="1"/>
    <col min="5" max="9" width="11" style="21" bestFit="1" customWidth="1"/>
    <col min="10" max="10" width="10.26953125" style="21" customWidth="1"/>
    <col min="11" max="11" width="14" style="21" customWidth="1"/>
    <col min="12" max="12" width="10.81640625" style="21" customWidth="1"/>
    <col min="13" max="13" width="1.7265625" style="21" customWidth="1"/>
    <col min="14" max="16" width="11.54296875" style="65" customWidth="1"/>
    <col min="17" max="17" width="5.7265625" style="47" bestFit="1" customWidth="1"/>
    <col min="18" max="18" width="12.26953125" style="47" bestFit="1" customWidth="1"/>
    <col min="19" max="19" width="12" style="47" bestFit="1" customWidth="1"/>
    <col min="20" max="20" width="10.54296875" style="47" bestFit="1" customWidth="1"/>
    <col min="21" max="30" width="11.54296875" style="65" customWidth="1"/>
    <col min="31" max="65" width="11.54296875" style="47" customWidth="1"/>
    <col min="66" max="67" width="11.54296875" style="47"/>
    <col min="68" max="16384" width="11.54296875" style="67"/>
  </cols>
  <sheetData>
    <row r="1" spans="1:35" ht="15.75" customHeight="1" x14ac:dyDescent="0.2">
      <c r="A1" s="198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ht="13" x14ac:dyDescent="0.3">
      <c r="B9" s="20"/>
      <c r="C9" s="214" t="s">
        <v>43</v>
      </c>
      <c r="D9" s="214"/>
      <c r="E9" s="214"/>
      <c r="F9" s="214"/>
      <c r="G9" s="214"/>
      <c r="H9" s="214"/>
      <c r="I9" s="214"/>
      <c r="J9" s="214"/>
      <c r="K9" s="214"/>
      <c r="L9" s="68"/>
      <c r="M9" s="26"/>
    </row>
    <row r="10" spans="1:35" ht="13" x14ac:dyDescent="0.3">
      <c r="B10" s="20"/>
      <c r="C10" s="215" t="s">
        <v>396</v>
      </c>
      <c r="D10" s="215"/>
      <c r="E10" s="215"/>
      <c r="F10" s="215"/>
      <c r="G10" s="215"/>
      <c r="H10" s="215"/>
      <c r="I10" s="215"/>
      <c r="J10" s="215"/>
      <c r="K10" s="215"/>
      <c r="L10" s="27"/>
      <c r="M10" s="26"/>
    </row>
    <row r="11" spans="1:35" ht="12.7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3">
      <c r="B12" s="27"/>
      <c r="C12" s="201">
        <v>2023</v>
      </c>
      <c r="D12" s="183">
        <v>2024</v>
      </c>
      <c r="E12" s="183">
        <v>2024</v>
      </c>
      <c r="F12" s="182">
        <v>2024</v>
      </c>
      <c r="G12" s="183">
        <v>2024</v>
      </c>
      <c r="H12" s="183">
        <v>2024</v>
      </c>
      <c r="I12" s="183">
        <v>2024</v>
      </c>
      <c r="J12" s="219" t="s">
        <v>23</v>
      </c>
      <c r="K12" s="219" t="s">
        <v>397</v>
      </c>
      <c r="L12" s="219" t="s">
        <v>398</v>
      </c>
      <c r="M12" s="26"/>
    </row>
    <row r="13" spans="1:35" ht="18.75" customHeight="1" x14ac:dyDescent="0.25">
      <c r="B13" s="31"/>
      <c r="C13" s="167" t="s">
        <v>49</v>
      </c>
      <c r="D13" s="167" t="s">
        <v>44</v>
      </c>
      <c r="E13" s="167" t="s">
        <v>45</v>
      </c>
      <c r="F13" s="167" t="s">
        <v>46</v>
      </c>
      <c r="G13" s="167" t="s">
        <v>47</v>
      </c>
      <c r="H13" s="167" t="s">
        <v>48</v>
      </c>
      <c r="I13" s="167" t="s">
        <v>49</v>
      </c>
      <c r="J13" s="219"/>
      <c r="K13" s="219"/>
      <c r="L13" s="219"/>
      <c r="M13" s="26"/>
      <c r="S13" s="203"/>
    </row>
    <row r="14" spans="1:35" ht="12.75" x14ac:dyDescent="0.2">
      <c r="B14" s="31"/>
      <c r="C14" s="62"/>
      <c r="D14" s="107"/>
      <c r="E14" s="107"/>
      <c r="F14" s="108"/>
      <c r="G14" s="108"/>
      <c r="H14" s="107"/>
      <c r="I14" s="108"/>
      <c r="J14" s="70"/>
      <c r="K14" s="70"/>
      <c r="L14" s="70"/>
      <c r="M14" s="26"/>
      <c r="R14" s="204"/>
      <c r="S14" s="203"/>
      <c r="T14" s="205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</row>
    <row r="15" spans="1:35" ht="12.75" x14ac:dyDescent="0.2">
      <c r="A15" s="199" t="s">
        <v>154</v>
      </c>
      <c r="B15" s="35" t="s">
        <v>9</v>
      </c>
      <c r="C15" s="37">
        <v>189233.21697999991</v>
      </c>
      <c r="D15" s="37">
        <v>194703.19</v>
      </c>
      <c r="E15" s="37">
        <v>193316.571</v>
      </c>
      <c r="F15" s="37">
        <v>170498.5447</v>
      </c>
      <c r="G15" s="37">
        <v>196981.07949999999</v>
      </c>
      <c r="H15" s="37">
        <v>197154.97517999998</v>
      </c>
      <c r="I15" s="37">
        <v>186811.10399999999</v>
      </c>
      <c r="J15" s="76">
        <v>-5.2465686805804239</v>
      </c>
      <c r="K15" s="76">
        <v>100</v>
      </c>
      <c r="L15" s="76">
        <v>-1.279961847425497</v>
      </c>
      <c r="M15" s="26"/>
      <c r="N15" s="72"/>
      <c r="O15" s="73"/>
      <c r="R15" s="204"/>
      <c r="S15" s="206"/>
      <c r="T15" s="205"/>
      <c r="U15" s="66"/>
      <c r="AC15" s="75"/>
      <c r="AD15" s="75"/>
      <c r="AE15" s="75"/>
      <c r="AF15" s="75"/>
      <c r="AG15" s="75"/>
      <c r="AH15" s="75"/>
      <c r="AI15" s="75"/>
    </row>
    <row r="16" spans="1:35" ht="12.75" x14ac:dyDescent="0.2">
      <c r="A16" s="199">
        <v>3</v>
      </c>
      <c r="B16" s="50" t="s">
        <v>10</v>
      </c>
      <c r="C16" s="58">
        <v>66138.36</v>
      </c>
      <c r="D16" s="58">
        <v>69553.853000000003</v>
      </c>
      <c r="E16" s="58">
        <v>69840.286999999997</v>
      </c>
      <c r="F16" s="58">
        <v>62420.904999999999</v>
      </c>
      <c r="G16" s="58">
        <v>69934.278000000006</v>
      </c>
      <c r="H16" s="58">
        <v>69467.126199999984</v>
      </c>
      <c r="I16" s="58">
        <v>67350.634999999995</v>
      </c>
      <c r="J16" s="60">
        <v>-3.0467522060816066</v>
      </c>
      <c r="K16" s="60">
        <v>36.052800694331317</v>
      </c>
      <c r="L16" s="60">
        <v>1.8329377988810052</v>
      </c>
      <c r="M16" s="26"/>
      <c r="N16" s="72"/>
      <c r="O16" s="73"/>
      <c r="P16" s="75"/>
      <c r="R16" s="204"/>
      <c r="S16" s="203"/>
      <c r="T16" s="205"/>
      <c r="V16" s="109"/>
      <c r="W16" s="72"/>
      <c r="X16" s="73"/>
      <c r="Y16" s="75"/>
      <c r="Z16" s="75"/>
      <c r="AC16" s="75"/>
      <c r="AD16" s="75"/>
      <c r="AE16" s="75"/>
      <c r="AF16" s="75"/>
      <c r="AG16" s="75"/>
      <c r="AH16" s="75"/>
      <c r="AI16" s="75"/>
    </row>
    <row r="17" spans="1:35" ht="13" x14ac:dyDescent="0.3">
      <c r="A17" s="199">
        <v>2</v>
      </c>
      <c r="B17" s="20" t="s">
        <v>8</v>
      </c>
      <c r="C17" s="58">
        <v>52992.889000000003</v>
      </c>
      <c r="D17" s="58">
        <v>53518.514000000003</v>
      </c>
      <c r="E17" s="58">
        <v>51377.491999999998</v>
      </c>
      <c r="F17" s="58">
        <v>44377.383999999998</v>
      </c>
      <c r="G17" s="58">
        <v>54002.722000000002</v>
      </c>
      <c r="H17" s="58">
        <v>56704.694000000003</v>
      </c>
      <c r="I17" s="58">
        <v>53051.828000000001</v>
      </c>
      <c r="J17" s="60">
        <v>-6.441911140548612</v>
      </c>
      <c r="K17" s="60">
        <v>28.398648080362506</v>
      </c>
      <c r="L17" s="60">
        <v>0.11122058282195724</v>
      </c>
      <c r="M17" s="26"/>
      <c r="N17" s="72"/>
      <c r="O17" s="73"/>
      <c r="P17" s="75"/>
      <c r="R17" s="204"/>
      <c r="S17" s="203"/>
      <c r="T17" s="205"/>
      <c r="W17" s="72"/>
      <c r="X17" s="73"/>
      <c r="Y17" s="75"/>
      <c r="Z17" s="75"/>
      <c r="AC17" s="75"/>
      <c r="AD17" s="75"/>
      <c r="AE17" s="75"/>
      <c r="AF17" s="75"/>
      <c r="AG17" s="75"/>
      <c r="AH17" s="75"/>
      <c r="AI17" s="75"/>
    </row>
    <row r="18" spans="1:35" ht="12.75" x14ac:dyDescent="0.2">
      <c r="A18" s="199">
        <v>1</v>
      </c>
      <c r="B18" s="20" t="s">
        <v>11</v>
      </c>
      <c r="C18" s="58">
        <v>51788.164999999899</v>
      </c>
      <c r="D18" s="58">
        <v>56635.62</v>
      </c>
      <c r="E18" s="58">
        <v>58241.775999999998</v>
      </c>
      <c r="F18" s="58">
        <v>48182.131500000003</v>
      </c>
      <c r="G18" s="58">
        <v>59044.002500000002</v>
      </c>
      <c r="H18" s="58">
        <v>54855.117379999996</v>
      </c>
      <c r="I18" s="58">
        <v>48459.010999999999</v>
      </c>
      <c r="J18" s="60">
        <v>-11.659999441240814</v>
      </c>
      <c r="K18" s="60">
        <v>25.940112746188792</v>
      </c>
      <c r="L18" s="60">
        <v>-6.4284069535962658</v>
      </c>
      <c r="M18" s="26"/>
      <c r="N18" s="72"/>
      <c r="O18" s="73"/>
      <c r="P18" s="75"/>
      <c r="R18" s="204"/>
      <c r="S18" s="203"/>
      <c r="T18" s="205"/>
      <c r="W18" s="72"/>
      <c r="X18" s="73"/>
      <c r="Y18" s="75"/>
      <c r="Z18" s="75"/>
      <c r="AC18" s="75"/>
      <c r="AD18" s="75"/>
      <c r="AE18" s="75"/>
      <c r="AF18" s="75"/>
      <c r="AG18" s="75"/>
      <c r="AH18" s="75"/>
      <c r="AI18" s="75"/>
    </row>
    <row r="19" spans="1:35" ht="12.75" x14ac:dyDescent="0.2">
      <c r="A19" s="199">
        <v>4</v>
      </c>
      <c r="B19" s="20" t="s">
        <v>18</v>
      </c>
      <c r="C19" s="58">
        <v>18313.80298</v>
      </c>
      <c r="D19" s="58">
        <v>14995.203</v>
      </c>
      <c r="E19" s="58">
        <v>13857.016</v>
      </c>
      <c r="F19" s="58">
        <v>15518.124199999998</v>
      </c>
      <c r="G19" s="58">
        <v>14000.076999999999</v>
      </c>
      <c r="H19" s="58">
        <v>16128.0376</v>
      </c>
      <c r="I19" s="58">
        <v>17949.63</v>
      </c>
      <c r="J19" s="60">
        <v>11.294569402541583</v>
      </c>
      <c r="K19" s="60">
        <v>9.6084384791173889</v>
      </c>
      <c r="L19" s="60">
        <v>-1.9885164233649562</v>
      </c>
      <c r="M19" s="61"/>
      <c r="N19" s="72"/>
      <c r="O19" s="73"/>
      <c r="P19" s="75"/>
      <c r="R19" s="204"/>
      <c r="S19" s="203"/>
      <c r="T19" s="205"/>
      <c r="W19" s="72"/>
      <c r="X19" s="73"/>
      <c r="Y19" s="75"/>
      <c r="Z19" s="75"/>
      <c r="AC19" s="75"/>
      <c r="AD19" s="75"/>
      <c r="AE19" s="75"/>
      <c r="AF19" s="75"/>
      <c r="AG19" s="75"/>
      <c r="AH19" s="75"/>
      <c r="AI19" s="75"/>
    </row>
    <row r="20" spans="1:35" ht="12.75" x14ac:dyDescent="0.2">
      <c r="A20" s="199"/>
      <c r="B20" s="20"/>
      <c r="C20" s="62"/>
      <c r="D20" s="62"/>
      <c r="E20" s="31"/>
      <c r="F20" s="31"/>
      <c r="G20" s="31"/>
      <c r="H20" s="31"/>
      <c r="I20" s="31"/>
      <c r="J20" s="74"/>
      <c r="K20" s="74"/>
      <c r="L20" s="74"/>
      <c r="M20" s="61"/>
      <c r="N20" s="72"/>
      <c r="O20" s="73"/>
      <c r="R20" s="204"/>
      <c r="S20" s="203"/>
      <c r="T20" s="205"/>
      <c r="V20" s="69"/>
    </row>
    <row r="21" spans="1:35" ht="13" x14ac:dyDescent="0.3">
      <c r="A21" s="199" t="s">
        <v>258</v>
      </c>
      <c r="B21" s="35" t="s">
        <v>12</v>
      </c>
      <c r="C21" s="37">
        <v>4507.4699999999903</v>
      </c>
      <c r="D21" s="37">
        <v>3968.2870000000003</v>
      </c>
      <c r="E21" s="37">
        <v>5379.9800000000005</v>
      </c>
      <c r="F21" s="37">
        <v>3714.107</v>
      </c>
      <c r="G21" s="37">
        <v>4713.0640000000003</v>
      </c>
      <c r="H21" s="37">
        <v>4366.4849999999997</v>
      </c>
      <c r="I21" s="37">
        <v>4043.607</v>
      </c>
      <c r="J21" s="76">
        <v>-7.394460303882866</v>
      </c>
      <c r="K21" s="76">
        <v>100</v>
      </c>
      <c r="L21" s="60">
        <v>-10.290983633834301</v>
      </c>
      <c r="M21" s="26"/>
      <c r="N21" s="72"/>
      <c r="O21" s="73"/>
      <c r="R21" s="204"/>
      <c r="S21" s="203"/>
      <c r="T21" s="47" t="s">
        <v>371</v>
      </c>
      <c r="AC21" s="75"/>
      <c r="AD21" s="75"/>
      <c r="AE21" s="75"/>
      <c r="AF21" s="75"/>
      <c r="AG21" s="75"/>
      <c r="AH21" s="75"/>
      <c r="AI21" s="75"/>
    </row>
    <row r="22" spans="1:35" ht="12.75" x14ac:dyDescent="0.2">
      <c r="A22" s="199">
        <v>3</v>
      </c>
      <c r="B22" s="20" t="s">
        <v>10</v>
      </c>
      <c r="C22" s="58">
        <v>48.08</v>
      </c>
      <c r="D22" s="58">
        <v>29.114000000000001</v>
      </c>
      <c r="E22" s="58">
        <v>16.526</v>
      </c>
      <c r="F22" s="58">
        <v>8.85</v>
      </c>
      <c r="G22" s="58">
        <v>22.15</v>
      </c>
      <c r="H22" s="58">
        <v>18.350000000000001</v>
      </c>
      <c r="I22" s="58">
        <v>11.99</v>
      </c>
      <c r="J22" s="60">
        <v>-34.659400544959126</v>
      </c>
      <c r="K22" s="60">
        <v>0.29651744098771221</v>
      </c>
      <c r="L22" s="60">
        <v>-75.062396006655575</v>
      </c>
      <c r="M22" s="26"/>
      <c r="N22" s="72"/>
      <c r="O22" s="73"/>
      <c r="R22" s="204"/>
      <c r="S22" s="203"/>
      <c r="V22" s="69"/>
      <c r="W22" s="72"/>
      <c r="X22" s="73"/>
      <c r="Y22" s="75"/>
      <c r="AC22" s="75"/>
      <c r="AD22" s="75"/>
      <c r="AE22" s="75"/>
      <c r="AF22" s="75"/>
      <c r="AG22" s="75"/>
      <c r="AH22" s="75"/>
      <c r="AI22" s="75"/>
    </row>
    <row r="23" spans="1:35" ht="13" x14ac:dyDescent="0.3">
      <c r="A23" s="199">
        <v>2</v>
      </c>
      <c r="B23" s="20" t="s">
        <v>8</v>
      </c>
      <c r="C23" s="58">
        <v>29.4</v>
      </c>
      <c r="D23" s="58">
        <v>64.06</v>
      </c>
      <c r="E23" s="58">
        <v>19.7</v>
      </c>
      <c r="F23" s="58">
        <v>69.7</v>
      </c>
      <c r="G23" s="58">
        <v>53.35</v>
      </c>
      <c r="H23" s="58">
        <v>1.8</v>
      </c>
      <c r="I23" s="58">
        <v>47.6</v>
      </c>
      <c r="J23" s="60">
        <v>2544.4444444444443</v>
      </c>
      <c r="K23" s="60">
        <v>1.1771668216025939</v>
      </c>
      <c r="L23" s="60">
        <v>61.904761904761898</v>
      </c>
      <c r="M23" s="26"/>
      <c r="N23" s="72"/>
      <c r="O23" s="73"/>
      <c r="R23" s="204" t="s">
        <v>41</v>
      </c>
      <c r="S23" s="203">
        <v>203002</v>
      </c>
      <c r="T23" s="205"/>
      <c r="V23" s="69"/>
      <c r="W23" s="72"/>
      <c r="X23" s="73"/>
      <c r="Y23" s="75"/>
      <c r="AC23" s="75"/>
      <c r="AD23" s="75"/>
      <c r="AE23" s="75"/>
      <c r="AF23" s="75"/>
      <c r="AG23" s="75"/>
      <c r="AH23" s="75"/>
      <c r="AI23" s="75"/>
    </row>
    <row r="24" spans="1:35" ht="12.75" x14ac:dyDescent="0.2">
      <c r="A24" s="199">
        <v>1</v>
      </c>
      <c r="B24" s="20" t="s">
        <v>11</v>
      </c>
      <c r="C24" s="58">
        <v>350.8</v>
      </c>
      <c r="D24" s="58">
        <v>391.40100000000001</v>
      </c>
      <c r="E24" s="58">
        <v>291.2</v>
      </c>
      <c r="F24" s="58">
        <v>455.21</v>
      </c>
      <c r="G24" s="58">
        <v>258.255</v>
      </c>
      <c r="H24" s="58">
        <v>189.35</v>
      </c>
      <c r="I24" s="58">
        <v>248.45</v>
      </c>
      <c r="J24" s="60">
        <v>31.2120411935569</v>
      </c>
      <c r="K24" s="60">
        <v>6.1442667400664801</v>
      </c>
      <c r="L24" s="60">
        <v>-29.176168757126575</v>
      </c>
      <c r="M24" s="26"/>
      <c r="N24" s="72"/>
      <c r="O24" s="73"/>
      <c r="Q24" s="47">
        <v>2017</v>
      </c>
      <c r="R24" s="204" t="s">
        <v>53</v>
      </c>
      <c r="S24" s="203">
        <v>200884</v>
      </c>
      <c r="T24" s="205">
        <v>-1.0433394744879365</v>
      </c>
      <c r="V24" s="69"/>
      <c r="W24" s="72"/>
      <c r="X24" s="73"/>
      <c r="Y24" s="75"/>
      <c r="AC24" s="75"/>
      <c r="AD24" s="75"/>
      <c r="AE24" s="75"/>
      <c r="AF24" s="75"/>
      <c r="AG24" s="75"/>
      <c r="AH24" s="75"/>
      <c r="AI24" s="75"/>
    </row>
    <row r="25" spans="1:35" s="47" customFormat="1" ht="12.75" x14ac:dyDescent="0.2">
      <c r="A25" s="199">
        <v>4</v>
      </c>
      <c r="B25" s="20" t="s">
        <v>18</v>
      </c>
      <c r="C25" s="58">
        <v>4079.1899999999901</v>
      </c>
      <c r="D25" s="58">
        <v>3483.712</v>
      </c>
      <c r="E25" s="58">
        <v>5052.5540000000001</v>
      </c>
      <c r="F25" s="58">
        <v>3180.3470000000002</v>
      </c>
      <c r="G25" s="58">
        <v>4379.3090000000002</v>
      </c>
      <c r="H25" s="58">
        <v>4156.9849999999997</v>
      </c>
      <c r="I25" s="58">
        <v>3735.567</v>
      </c>
      <c r="J25" s="60">
        <v>-10.137587698776869</v>
      </c>
      <c r="K25" s="60">
        <v>92.382048997343219</v>
      </c>
      <c r="L25" s="60">
        <v>-8.4238047259380124</v>
      </c>
      <c r="M25" s="26"/>
      <c r="N25" s="72"/>
      <c r="O25" s="73"/>
      <c r="P25" s="65"/>
      <c r="R25" s="204" t="s">
        <v>38</v>
      </c>
      <c r="S25" s="206">
        <v>199197</v>
      </c>
      <c r="T25" s="205">
        <v>-0.83978813643695105</v>
      </c>
      <c r="U25" s="65"/>
      <c r="V25" s="69"/>
      <c r="W25" s="72"/>
      <c r="X25" s="73"/>
      <c r="Y25" s="75"/>
      <c r="Z25" s="65"/>
      <c r="AA25" s="65"/>
      <c r="AB25" s="65"/>
      <c r="AC25" s="75"/>
      <c r="AD25" s="75"/>
      <c r="AE25" s="75"/>
      <c r="AF25" s="75"/>
      <c r="AG25" s="75"/>
      <c r="AH25" s="75"/>
      <c r="AI25" s="75"/>
    </row>
    <row r="26" spans="1:35" ht="12.75" x14ac:dyDescent="0.2">
      <c r="A26" s="199"/>
      <c r="B26" s="20"/>
      <c r="C26" s="62"/>
      <c r="D26" s="62"/>
      <c r="E26" s="31"/>
      <c r="F26" s="31"/>
      <c r="G26" s="31"/>
      <c r="H26" s="31"/>
      <c r="I26" s="31"/>
      <c r="J26" s="74"/>
      <c r="K26" s="74"/>
      <c r="L26" s="74"/>
      <c r="M26" s="26"/>
      <c r="N26" s="72"/>
      <c r="O26" s="73"/>
      <c r="R26" s="204" t="s">
        <v>39</v>
      </c>
      <c r="S26" s="203">
        <v>196306</v>
      </c>
      <c r="T26" s="205">
        <v>-1.4513270782190375</v>
      </c>
      <c r="V26" s="69"/>
    </row>
    <row r="27" spans="1:35" ht="12.75" x14ac:dyDescent="0.2">
      <c r="A27" s="199">
        <v>110013</v>
      </c>
      <c r="B27" s="35" t="s">
        <v>51</v>
      </c>
      <c r="C27" s="37">
        <v>3795.7590000000046</v>
      </c>
      <c r="D27" s="37">
        <v>4158.1535000000003</v>
      </c>
      <c r="E27" s="37">
        <v>3802.09168</v>
      </c>
      <c r="F27" s="37">
        <v>4036.8665000000001</v>
      </c>
      <c r="G27" s="37">
        <v>4489.6575000000003</v>
      </c>
      <c r="H27" s="37">
        <v>4167.5497999999998</v>
      </c>
      <c r="I27" s="37">
        <v>3770.1869999999999</v>
      </c>
      <c r="J27" s="76">
        <v>-9.53468630416846</v>
      </c>
      <c r="K27" s="76">
        <v>100</v>
      </c>
      <c r="L27" s="60">
        <v>-0.67369925224453198</v>
      </c>
      <c r="M27" s="26"/>
      <c r="N27" s="72"/>
      <c r="O27" s="73"/>
      <c r="R27" s="204" t="s">
        <v>24</v>
      </c>
      <c r="S27" s="203">
        <v>202504</v>
      </c>
      <c r="T27" s="205">
        <v>3.1573156194920244</v>
      </c>
      <c r="AC27" s="75"/>
      <c r="AD27" s="75"/>
      <c r="AE27" s="75"/>
      <c r="AF27" s="75"/>
      <c r="AG27" s="75"/>
      <c r="AH27" s="75"/>
      <c r="AI27" s="75"/>
    </row>
    <row r="28" spans="1:35" ht="12.75" x14ac:dyDescent="0.2">
      <c r="A28" s="199">
        <v>3</v>
      </c>
      <c r="B28" s="20" t="s">
        <v>10</v>
      </c>
      <c r="C28" s="58">
        <v>871.23500000000399</v>
      </c>
      <c r="D28" s="58">
        <v>824.95799999999997</v>
      </c>
      <c r="E28" s="58">
        <v>726.66600000000005</v>
      </c>
      <c r="F28" s="58">
        <v>909.06500000000005</v>
      </c>
      <c r="G28" s="58">
        <v>842.74400000000003</v>
      </c>
      <c r="H28" s="58">
        <v>783.11580000000004</v>
      </c>
      <c r="I28" s="58">
        <v>869.95100000000002</v>
      </c>
      <c r="J28" s="60">
        <v>11.088423959777089</v>
      </c>
      <c r="K28" s="60">
        <v>23.074478799062224</v>
      </c>
      <c r="L28" s="60">
        <v>-0.14737699931751536</v>
      </c>
      <c r="M28" s="26"/>
      <c r="N28" s="72"/>
      <c r="O28" s="73"/>
      <c r="R28" s="204" t="s">
        <v>40</v>
      </c>
      <c r="S28" s="203">
        <v>205326</v>
      </c>
      <c r="T28" s="205">
        <v>1.3935527199462854</v>
      </c>
      <c r="V28" s="69"/>
      <c r="AC28" s="75"/>
      <c r="AD28" s="75"/>
      <c r="AE28" s="75"/>
      <c r="AF28" s="75"/>
      <c r="AG28" s="75"/>
      <c r="AH28" s="75"/>
      <c r="AI28" s="75"/>
    </row>
    <row r="29" spans="1:35" ht="13" x14ac:dyDescent="0.3">
      <c r="A29" s="199">
        <v>2</v>
      </c>
      <c r="B29" s="20" t="s">
        <v>8</v>
      </c>
      <c r="C29" s="58">
        <v>860.55</v>
      </c>
      <c r="D29" s="58">
        <v>852.18799999999999</v>
      </c>
      <c r="E29" s="58">
        <v>703.33</v>
      </c>
      <c r="F29" s="58">
        <v>840.48</v>
      </c>
      <c r="G29" s="58">
        <v>957.24599999999998</v>
      </c>
      <c r="H29" s="58">
        <v>977.83600000000001</v>
      </c>
      <c r="I29" s="58">
        <v>877.47</v>
      </c>
      <c r="J29" s="60">
        <v>-10.264093365349609</v>
      </c>
      <c r="K29" s="60">
        <v>23.273911877580609</v>
      </c>
      <c r="L29" s="60">
        <v>1.966184416942653</v>
      </c>
      <c r="M29" s="26"/>
      <c r="N29" s="72"/>
      <c r="O29" s="73"/>
      <c r="R29" s="204" t="s">
        <v>25</v>
      </c>
      <c r="S29" s="203">
        <v>208873</v>
      </c>
      <c r="T29" s="205">
        <v>1.727496761247977</v>
      </c>
      <c r="V29" s="69"/>
      <c r="AC29" s="75"/>
      <c r="AD29" s="75"/>
      <c r="AE29" s="75"/>
      <c r="AF29" s="75"/>
      <c r="AG29" s="75"/>
      <c r="AH29" s="75"/>
      <c r="AI29" s="75"/>
    </row>
    <row r="30" spans="1:35" ht="12.75" x14ac:dyDescent="0.2">
      <c r="A30" s="199">
        <v>1</v>
      </c>
      <c r="B30" s="20" t="s">
        <v>11</v>
      </c>
      <c r="C30" s="58">
        <v>713.88100000000099</v>
      </c>
      <c r="D30" s="58">
        <v>704.85050000000001</v>
      </c>
      <c r="E30" s="58">
        <v>768.49</v>
      </c>
      <c r="F30" s="58">
        <v>775.96749999999997</v>
      </c>
      <c r="G30" s="58">
        <v>806.40549999999996</v>
      </c>
      <c r="H30" s="58">
        <v>923.66600000000005</v>
      </c>
      <c r="I30" s="58">
        <v>766.96299999999997</v>
      </c>
      <c r="J30" s="60">
        <v>-16.965331624201824</v>
      </c>
      <c r="K30" s="60">
        <v>20.342837105957873</v>
      </c>
      <c r="L30" s="60">
        <v>7.4356930636897403</v>
      </c>
      <c r="M30" s="26"/>
      <c r="N30" s="72"/>
      <c r="O30" s="73"/>
      <c r="R30" s="204" t="s">
        <v>26</v>
      </c>
      <c r="S30" s="203">
        <v>194652</v>
      </c>
      <c r="T30" s="205">
        <v>-6.8084434081954015</v>
      </c>
      <c r="AC30" s="75"/>
      <c r="AD30" s="75"/>
      <c r="AE30" s="75"/>
      <c r="AF30" s="75"/>
      <c r="AG30" s="75"/>
      <c r="AH30" s="75"/>
      <c r="AI30" s="75"/>
    </row>
    <row r="31" spans="1:35" s="47" customFormat="1" ht="12.75" x14ac:dyDescent="0.2">
      <c r="A31" s="199">
        <v>4</v>
      </c>
      <c r="B31" s="20" t="s">
        <v>18</v>
      </c>
      <c r="C31" s="58">
        <v>1350.0930000000001</v>
      </c>
      <c r="D31" s="58">
        <v>1776.1569999999999</v>
      </c>
      <c r="E31" s="58">
        <v>1603.6056800000001</v>
      </c>
      <c r="F31" s="58">
        <v>1511.354</v>
      </c>
      <c r="G31" s="58">
        <v>1883.2619999999999</v>
      </c>
      <c r="H31" s="58">
        <v>1482.932</v>
      </c>
      <c r="I31" s="58">
        <v>1255.8030000000001</v>
      </c>
      <c r="J31" s="60">
        <v>-15.316211397420773</v>
      </c>
      <c r="K31" s="60">
        <v>33.308772217399301</v>
      </c>
      <c r="L31" s="60">
        <v>-6.9839633269708088</v>
      </c>
      <c r="M31" s="26"/>
      <c r="N31" s="72"/>
      <c r="O31" s="73"/>
      <c r="P31" s="65"/>
      <c r="R31" s="204" t="s">
        <v>16</v>
      </c>
      <c r="S31" s="203">
        <v>203308</v>
      </c>
      <c r="T31" s="205">
        <v>4.4469103836590591</v>
      </c>
      <c r="U31" s="65"/>
      <c r="V31" s="65"/>
      <c r="W31" s="65"/>
      <c r="X31" s="65"/>
      <c r="Y31" s="65"/>
      <c r="Z31" s="65"/>
      <c r="AA31" s="65"/>
      <c r="AB31" s="65"/>
      <c r="AC31" s="75"/>
      <c r="AD31" s="75"/>
      <c r="AE31" s="75"/>
      <c r="AF31" s="75"/>
      <c r="AG31" s="75"/>
      <c r="AH31" s="75"/>
      <c r="AI31" s="75"/>
    </row>
    <row r="32" spans="1:35" s="47" customFormat="1" ht="12.75" x14ac:dyDescent="0.2">
      <c r="A32" s="199"/>
      <c r="B32" s="20"/>
      <c r="C32" s="62"/>
      <c r="D32" s="62"/>
      <c r="E32" s="31"/>
      <c r="F32" s="31"/>
      <c r="G32" s="31"/>
      <c r="H32" s="31"/>
      <c r="I32" s="31"/>
      <c r="J32" s="74"/>
      <c r="K32" s="74"/>
      <c r="L32" s="74"/>
      <c r="M32" s="26"/>
      <c r="N32" s="72"/>
      <c r="O32" s="73"/>
      <c r="P32" s="65"/>
      <c r="R32" s="204" t="s">
        <v>35</v>
      </c>
      <c r="S32" s="203">
        <v>211385</v>
      </c>
      <c r="T32" s="205">
        <v>3.9727900525311242</v>
      </c>
      <c r="U32" s="65"/>
      <c r="V32" s="65"/>
      <c r="W32" s="65"/>
      <c r="X32" s="65"/>
      <c r="Y32" s="65"/>
      <c r="Z32" s="65"/>
      <c r="AA32" s="65"/>
      <c r="AB32" s="65"/>
      <c r="AC32" s="65"/>
      <c r="AD32" s="65"/>
    </row>
    <row r="33" spans="1:35" ht="12.75" x14ac:dyDescent="0.2">
      <c r="A33" s="199" t="s">
        <v>259</v>
      </c>
      <c r="B33" s="35" t="s">
        <v>52</v>
      </c>
      <c r="C33" s="37">
        <v>2200.2750000000001</v>
      </c>
      <c r="D33" s="37">
        <v>2465.7139999999999</v>
      </c>
      <c r="E33" s="37">
        <v>2303.556</v>
      </c>
      <c r="F33" s="37">
        <v>2200.7649999999999</v>
      </c>
      <c r="G33" s="37">
        <v>3019.64</v>
      </c>
      <c r="H33" s="37">
        <v>2863.2049999999999</v>
      </c>
      <c r="I33" s="37">
        <v>2272.5</v>
      </c>
      <c r="J33" s="76">
        <v>-20.630901384986402</v>
      </c>
      <c r="K33" s="76">
        <v>100</v>
      </c>
      <c r="L33" s="60">
        <v>3.282544227426115</v>
      </c>
      <c r="M33" s="26"/>
      <c r="N33" s="72"/>
      <c r="O33" s="73"/>
      <c r="Q33" s="47">
        <v>2018</v>
      </c>
      <c r="R33" s="204" t="s">
        <v>36</v>
      </c>
      <c r="S33" s="203">
        <v>200300</v>
      </c>
      <c r="T33" s="205">
        <v>-5.2439860917283596</v>
      </c>
      <c r="AC33" s="75"/>
      <c r="AD33" s="75"/>
      <c r="AE33" s="75"/>
      <c r="AF33" s="75"/>
      <c r="AG33" s="75"/>
      <c r="AH33" s="75"/>
      <c r="AI33" s="75"/>
    </row>
    <row r="34" spans="1:35" ht="12.75" x14ac:dyDescent="0.2">
      <c r="A34" s="199">
        <v>3</v>
      </c>
      <c r="B34" s="20" t="s">
        <v>10</v>
      </c>
      <c r="C34" s="58">
        <v>391.31</v>
      </c>
      <c r="D34" s="58">
        <v>425.92</v>
      </c>
      <c r="E34" s="58">
        <v>423.99</v>
      </c>
      <c r="F34" s="58">
        <v>424.22</v>
      </c>
      <c r="G34" s="58">
        <v>518.26</v>
      </c>
      <c r="H34" s="58">
        <v>261.202</v>
      </c>
      <c r="I34" s="58">
        <v>327.91199999999998</v>
      </c>
      <c r="J34" s="60">
        <v>25.539620676717618</v>
      </c>
      <c r="K34" s="60">
        <v>14.429570957095708</v>
      </c>
      <c r="L34" s="60">
        <v>-16.201477089775381</v>
      </c>
      <c r="M34" s="26"/>
      <c r="N34" s="72"/>
      <c r="O34" s="73"/>
      <c r="R34" s="204" t="s">
        <v>37</v>
      </c>
      <c r="S34" s="203">
        <v>214683</v>
      </c>
      <c r="T34" s="205">
        <v>7.1807289066400273</v>
      </c>
      <c r="AC34" s="75"/>
      <c r="AD34" s="75"/>
      <c r="AE34" s="75"/>
      <c r="AF34" s="75"/>
      <c r="AG34" s="75"/>
      <c r="AH34" s="75"/>
      <c r="AI34" s="75"/>
    </row>
    <row r="35" spans="1:35" ht="13" x14ac:dyDescent="0.3">
      <c r="A35" s="199">
        <v>2</v>
      </c>
      <c r="B35" s="20" t="s">
        <v>8</v>
      </c>
      <c r="C35" s="58">
        <v>41.37</v>
      </c>
      <c r="D35" s="58">
        <v>72.67</v>
      </c>
      <c r="E35" s="58">
        <v>23.1</v>
      </c>
      <c r="F35" s="58">
        <v>23.52</v>
      </c>
      <c r="G35" s="58">
        <v>43.4</v>
      </c>
      <c r="H35" s="58">
        <v>82.36</v>
      </c>
      <c r="I35" s="58">
        <v>32.14</v>
      </c>
      <c r="J35" s="60">
        <v>-60.976202039825154</v>
      </c>
      <c r="K35" s="60">
        <v>1.4143014301430143</v>
      </c>
      <c r="L35" s="60">
        <v>-22.31085327532027</v>
      </c>
      <c r="M35" s="26"/>
      <c r="N35" s="72"/>
      <c r="O35" s="73"/>
      <c r="R35" s="204" t="s">
        <v>41</v>
      </c>
      <c r="S35" s="203">
        <v>205209</v>
      </c>
      <c r="T35" s="205">
        <v>-4.4130182641382873</v>
      </c>
      <c r="AC35" s="75"/>
      <c r="AD35" s="75"/>
      <c r="AE35" s="75"/>
      <c r="AF35" s="75"/>
      <c r="AG35" s="75"/>
      <c r="AH35" s="75"/>
      <c r="AI35" s="75"/>
    </row>
    <row r="36" spans="1:35" ht="12.75" x14ac:dyDescent="0.2">
      <c r="A36" s="199">
        <v>1</v>
      </c>
      <c r="B36" s="20" t="s">
        <v>11</v>
      </c>
      <c r="C36" s="58">
        <v>52.034999999999997</v>
      </c>
      <c r="D36" s="58">
        <v>115.464</v>
      </c>
      <c r="E36" s="58">
        <v>58.99</v>
      </c>
      <c r="F36" s="58">
        <v>98.935000000000002</v>
      </c>
      <c r="G36" s="58">
        <v>163.82</v>
      </c>
      <c r="H36" s="58">
        <v>179.30699999999999</v>
      </c>
      <c r="I36" s="58">
        <v>81.56</v>
      </c>
      <c r="J36" s="60">
        <v>-54.513766891420858</v>
      </c>
      <c r="K36" s="60">
        <v>3.5889988998899893</v>
      </c>
      <c r="L36" s="60">
        <v>56.740655328144527</v>
      </c>
      <c r="M36" s="26"/>
      <c r="N36" s="72"/>
      <c r="O36" s="73"/>
      <c r="Q36" s="47">
        <v>2018</v>
      </c>
      <c r="R36" s="204" t="s">
        <v>53</v>
      </c>
      <c r="S36" s="203">
        <v>184331</v>
      </c>
      <c r="T36" s="205">
        <v>-10.174017708774954</v>
      </c>
      <c r="AC36" s="75"/>
      <c r="AD36" s="75"/>
      <c r="AE36" s="75"/>
      <c r="AF36" s="75"/>
      <c r="AG36" s="75"/>
      <c r="AH36" s="75"/>
      <c r="AI36" s="75"/>
    </row>
    <row r="37" spans="1:35" s="47" customFormat="1" ht="12.75" x14ac:dyDescent="0.2">
      <c r="A37" s="199">
        <v>4</v>
      </c>
      <c r="B37" s="20" t="s">
        <v>18</v>
      </c>
      <c r="C37" s="58">
        <v>1715.56</v>
      </c>
      <c r="D37" s="58">
        <v>1851.66</v>
      </c>
      <c r="E37" s="58">
        <v>1797.4760000000001</v>
      </c>
      <c r="F37" s="58">
        <v>1654.09</v>
      </c>
      <c r="G37" s="58">
        <v>2294.16</v>
      </c>
      <c r="H37" s="58">
        <v>2340.3359999999998</v>
      </c>
      <c r="I37" s="58">
        <v>1830.8879999999999</v>
      </c>
      <c r="J37" s="60">
        <v>-21.768156367290842</v>
      </c>
      <c r="K37" s="60">
        <v>80.567128712871281</v>
      </c>
      <c r="L37" s="60">
        <v>6.7224696309076961</v>
      </c>
      <c r="M37" s="26"/>
      <c r="N37" s="72"/>
      <c r="O37" s="73"/>
      <c r="P37" s="65"/>
      <c r="R37" s="204" t="s">
        <v>38</v>
      </c>
      <c r="S37" s="203">
        <v>185500</v>
      </c>
      <c r="T37" s="205">
        <v>0.63418524285117428</v>
      </c>
      <c r="U37" s="65"/>
      <c r="V37" s="65"/>
      <c r="W37" s="65"/>
      <c r="X37" s="65"/>
      <c r="Y37" s="65"/>
      <c r="Z37" s="65"/>
      <c r="AA37" s="65"/>
      <c r="AB37" s="65"/>
      <c r="AC37" s="75"/>
      <c r="AD37" s="75"/>
      <c r="AE37" s="75"/>
      <c r="AF37" s="75"/>
      <c r="AG37" s="75"/>
      <c r="AH37" s="75"/>
      <c r="AI37" s="75"/>
    </row>
    <row r="38" spans="1:35" s="47" customFormat="1" ht="13" x14ac:dyDescent="0.3">
      <c r="A38" s="199"/>
      <c r="B38" s="20"/>
      <c r="C38" s="59"/>
      <c r="D38" s="59"/>
      <c r="E38" s="59"/>
      <c r="F38" s="59"/>
      <c r="G38" s="59"/>
      <c r="H38" s="59"/>
      <c r="I38" s="59"/>
      <c r="J38" s="74"/>
      <c r="K38" s="74"/>
      <c r="L38" s="74"/>
      <c r="M38" s="26"/>
      <c r="N38" s="72"/>
      <c r="O38" s="73"/>
      <c r="P38" s="65"/>
      <c r="R38" s="47" t="s">
        <v>39</v>
      </c>
      <c r="S38" s="203">
        <v>183470</v>
      </c>
      <c r="T38" s="205">
        <v>-1.094339622641499</v>
      </c>
      <c r="U38" s="65"/>
      <c r="V38" s="65"/>
      <c r="W38" s="65"/>
      <c r="X38" s="65"/>
      <c r="Y38" s="65"/>
      <c r="Z38" s="65"/>
      <c r="AA38" s="65"/>
      <c r="AB38" s="65"/>
      <c r="AC38" s="65"/>
      <c r="AD38" s="65"/>
    </row>
    <row r="39" spans="1:35" ht="26" x14ac:dyDescent="0.3">
      <c r="A39" s="199"/>
      <c r="B39" s="164" t="s">
        <v>64</v>
      </c>
      <c r="C39" s="166">
        <v>199736.7209799999</v>
      </c>
      <c r="D39" s="166">
        <v>205295.34450000001</v>
      </c>
      <c r="E39" s="166">
        <v>204802.19868</v>
      </c>
      <c r="F39" s="166">
        <v>180450.28320000001</v>
      </c>
      <c r="G39" s="166">
        <v>209203.44099999999</v>
      </c>
      <c r="H39" s="166">
        <v>208552.21497999999</v>
      </c>
      <c r="I39" s="166">
        <v>196897.39799999999</v>
      </c>
      <c r="J39" s="165">
        <v>-5.5884407562478771</v>
      </c>
      <c r="K39" s="165">
        <v>100.00000000000001</v>
      </c>
      <c r="L39" s="165">
        <v>-1.4215327887976201</v>
      </c>
      <c r="M39" s="26"/>
      <c r="N39" s="72"/>
      <c r="O39" s="73"/>
      <c r="R39" s="204" t="s">
        <v>24</v>
      </c>
      <c r="S39" s="203">
        <v>193290</v>
      </c>
      <c r="T39" s="205">
        <v>5.3523736850711288</v>
      </c>
    </row>
    <row r="40" spans="1:35" ht="13" x14ac:dyDescent="0.3">
      <c r="A40" s="199"/>
      <c r="B40" s="20" t="s">
        <v>14</v>
      </c>
      <c r="C40" s="58">
        <v>67448.985000000001</v>
      </c>
      <c r="D40" s="58">
        <v>70833.845000000001</v>
      </c>
      <c r="E40" s="58">
        <v>71007.468999999997</v>
      </c>
      <c r="F40" s="58">
        <v>63763.040000000001</v>
      </c>
      <c r="G40" s="58">
        <v>71317.432000000001</v>
      </c>
      <c r="H40" s="58">
        <v>70529.793999999994</v>
      </c>
      <c r="I40" s="58">
        <v>68560.487999999998</v>
      </c>
      <c r="J40" s="60">
        <v>-2.7921618486507924</v>
      </c>
      <c r="K40" s="60">
        <v>34.82041342161363</v>
      </c>
      <c r="L40" s="60">
        <v>1.6479165698342229</v>
      </c>
      <c r="M40" s="26"/>
      <c r="N40" s="72"/>
      <c r="O40" s="73"/>
      <c r="R40" s="207" t="s">
        <v>40</v>
      </c>
      <c r="S40" s="203">
        <v>177613</v>
      </c>
      <c r="T40" s="205">
        <v>-8.1106109990170268</v>
      </c>
    </row>
    <row r="41" spans="1:35" ht="13" x14ac:dyDescent="0.3">
      <c r="A41" s="199"/>
      <c r="B41" s="20" t="s">
        <v>13</v>
      </c>
      <c r="C41" s="58">
        <v>53924.20900000001</v>
      </c>
      <c r="D41" s="58">
        <v>54507.432000000001</v>
      </c>
      <c r="E41" s="58">
        <v>52123.621999999996</v>
      </c>
      <c r="F41" s="58">
        <v>45311.083999999995</v>
      </c>
      <c r="G41" s="58">
        <v>55056.718000000001</v>
      </c>
      <c r="H41" s="58">
        <v>57766.69000000001</v>
      </c>
      <c r="I41" s="58">
        <v>54009.038</v>
      </c>
      <c r="J41" s="60">
        <v>-6.5048767724098582</v>
      </c>
      <c r="K41" s="60">
        <v>27.430041508217396</v>
      </c>
      <c r="L41" s="60">
        <v>0.15731153330406755</v>
      </c>
      <c r="M41" s="26"/>
      <c r="N41" s="72"/>
      <c r="O41" s="73"/>
      <c r="R41" s="47" t="s">
        <v>25</v>
      </c>
      <c r="S41" s="203">
        <v>217356</v>
      </c>
      <c r="T41" s="205">
        <v>22.376177419445639</v>
      </c>
    </row>
    <row r="42" spans="1:35" ht="13" x14ac:dyDescent="0.3">
      <c r="A42" s="199"/>
      <c r="B42" s="20" t="s">
        <v>15</v>
      </c>
      <c r="C42" s="58">
        <v>52904.880999999907</v>
      </c>
      <c r="D42" s="58">
        <v>57847.335500000001</v>
      </c>
      <c r="E42" s="58">
        <v>59360.455999999991</v>
      </c>
      <c r="F42" s="58">
        <v>49512.243999999999</v>
      </c>
      <c r="G42" s="58">
        <v>60272.483</v>
      </c>
      <c r="H42" s="58">
        <v>56147.440379999993</v>
      </c>
      <c r="I42" s="58">
        <v>49555.983999999997</v>
      </c>
      <c r="J42" s="60">
        <v>-11.739549185839479</v>
      </c>
      <c r="K42" s="60">
        <v>25.168430107948915</v>
      </c>
      <c r="L42" s="60">
        <v>-6.3300340851346277</v>
      </c>
      <c r="M42" s="26"/>
      <c r="N42" s="72"/>
      <c r="O42" s="73"/>
      <c r="R42" s="204" t="s">
        <v>26</v>
      </c>
      <c r="S42" s="203">
        <v>192295</v>
      </c>
      <c r="T42" s="205">
        <v>-11.529932461031663</v>
      </c>
    </row>
    <row r="43" spans="1:35" ht="13" x14ac:dyDescent="0.3">
      <c r="A43" s="199"/>
      <c r="B43" s="20" t="s">
        <v>18</v>
      </c>
      <c r="C43" s="58">
        <v>25458.645979999994</v>
      </c>
      <c r="D43" s="58">
        <v>22106.732</v>
      </c>
      <c r="E43" s="58">
        <v>22310.651679999999</v>
      </c>
      <c r="F43" s="58">
        <v>21863.915199999999</v>
      </c>
      <c r="G43" s="58">
        <v>22556.807999999997</v>
      </c>
      <c r="H43" s="58">
        <v>24108.2906</v>
      </c>
      <c r="I43" s="58">
        <v>24771.887999999999</v>
      </c>
      <c r="J43" s="60">
        <v>2.752569275898793</v>
      </c>
      <c r="K43" s="60">
        <v>12.581114962220068</v>
      </c>
      <c r="L43" s="60">
        <v>-2.6975432257454059</v>
      </c>
      <c r="M43" s="26"/>
      <c r="N43" s="72"/>
      <c r="O43" s="73"/>
      <c r="R43" s="204" t="s">
        <v>16</v>
      </c>
      <c r="S43" s="203">
        <v>215465.4</v>
      </c>
      <c r="T43" s="205">
        <v>12.049403260615193</v>
      </c>
    </row>
    <row r="44" spans="1:35" ht="13" x14ac:dyDescent="0.3">
      <c r="B44" s="20"/>
      <c r="C44" s="59"/>
      <c r="D44" s="59"/>
      <c r="E44" s="59"/>
      <c r="F44" s="59"/>
      <c r="G44" s="59"/>
      <c r="H44" s="59"/>
      <c r="I44" s="59"/>
      <c r="J44" s="77"/>
      <c r="K44" s="49"/>
      <c r="L44" s="49"/>
      <c r="M44" s="26"/>
      <c r="N44" s="72"/>
      <c r="O44" s="73"/>
      <c r="Q44" s="47">
        <v>2019</v>
      </c>
      <c r="R44" s="204" t="s">
        <v>35</v>
      </c>
      <c r="S44" s="203">
        <v>217346</v>
      </c>
      <c r="T44" s="205">
        <v>0.87280834881144642</v>
      </c>
    </row>
    <row r="45" spans="1:35" ht="13" x14ac:dyDescent="0.25">
      <c r="B45" s="213" t="s">
        <v>28</v>
      </c>
      <c r="C45" s="213"/>
      <c r="D45" s="213"/>
      <c r="E45" s="213"/>
      <c r="F45" s="213"/>
      <c r="G45" s="213"/>
      <c r="H45" s="213" t="s">
        <v>29</v>
      </c>
      <c r="I45" s="213"/>
      <c r="J45" s="213"/>
      <c r="K45" s="213"/>
      <c r="L45" s="213"/>
      <c r="M45" s="26"/>
      <c r="O45" s="73"/>
      <c r="R45" s="204" t="s">
        <v>36</v>
      </c>
      <c r="S45" s="203">
        <v>197125</v>
      </c>
      <c r="T45" s="205">
        <v>-9.3035988700045067</v>
      </c>
    </row>
    <row r="46" spans="1:35" ht="13" x14ac:dyDescent="0.25">
      <c r="B46" s="213" t="s">
        <v>396</v>
      </c>
      <c r="C46" s="213"/>
      <c r="D46" s="213"/>
      <c r="E46" s="213"/>
      <c r="F46" s="213"/>
      <c r="G46" s="213"/>
      <c r="H46" s="213" t="s">
        <v>399</v>
      </c>
      <c r="I46" s="213"/>
      <c r="J46" s="213"/>
      <c r="K46" s="213"/>
      <c r="L46" s="213"/>
      <c r="M46" s="26"/>
      <c r="R46" s="204" t="s">
        <v>37</v>
      </c>
      <c r="S46" s="203">
        <v>205181</v>
      </c>
      <c r="T46" s="205">
        <v>4.0867469879518126</v>
      </c>
    </row>
    <row r="47" spans="1:35" ht="13" x14ac:dyDescent="0.3">
      <c r="B47" s="20"/>
      <c r="C47" s="59"/>
      <c r="D47" s="59"/>
      <c r="E47" s="59"/>
      <c r="F47" s="59"/>
      <c r="G47" s="59"/>
      <c r="H47" s="59"/>
      <c r="I47" s="59"/>
      <c r="J47" s="77"/>
      <c r="K47" s="49"/>
      <c r="L47" s="49"/>
      <c r="M47" s="26"/>
      <c r="R47" s="204" t="s">
        <v>41</v>
      </c>
      <c r="S47" s="203">
        <v>193691.4</v>
      </c>
      <c r="T47" s="205">
        <v>-5.5997387672347827</v>
      </c>
    </row>
    <row r="48" spans="1:35" ht="13" x14ac:dyDescent="0.3">
      <c r="B48" s="20"/>
      <c r="C48" s="59"/>
      <c r="D48" s="59"/>
      <c r="E48" s="59"/>
      <c r="F48" s="59"/>
      <c r="G48" s="59"/>
      <c r="H48" s="59"/>
      <c r="I48" s="59"/>
      <c r="J48" s="77"/>
      <c r="K48" s="49"/>
      <c r="L48" s="49"/>
      <c r="M48" s="26"/>
      <c r="R48" s="204" t="s">
        <v>42</v>
      </c>
      <c r="S48" s="203">
        <v>187992</v>
      </c>
      <c r="T48" s="205">
        <v>-2.9425157750937814</v>
      </c>
    </row>
    <row r="49" spans="1:20" ht="13" x14ac:dyDescent="0.3">
      <c r="B49" s="20"/>
      <c r="C49" s="59"/>
      <c r="D49" s="59"/>
      <c r="E49" s="59"/>
      <c r="F49" s="59"/>
      <c r="G49" s="59"/>
      <c r="H49" s="59"/>
      <c r="I49" s="59"/>
      <c r="J49" s="77"/>
      <c r="K49" s="49"/>
      <c r="L49" s="49"/>
      <c r="M49" s="26"/>
      <c r="R49" s="204" t="s">
        <v>38</v>
      </c>
      <c r="S49" s="203">
        <v>201102.1</v>
      </c>
      <c r="T49" s="205">
        <v>6.9737542023064805</v>
      </c>
    </row>
    <row r="50" spans="1:20" ht="13" x14ac:dyDescent="0.3">
      <c r="B50" s="20"/>
      <c r="C50" s="59"/>
      <c r="D50" s="59"/>
      <c r="E50" s="59"/>
      <c r="F50" s="59"/>
      <c r="G50" s="59"/>
      <c r="H50" s="59"/>
      <c r="I50" s="59"/>
      <c r="J50" s="77"/>
      <c r="K50" s="49"/>
      <c r="L50" s="49"/>
      <c r="M50" s="26"/>
      <c r="R50" s="47" t="s">
        <v>39</v>
      </c>
      <c r="S50" s="203">
        <v>190822.6</v>
      </c>
      <c r="T50" s="205">
        <v>-5.1115826239507101</v>
      </c>
    </row>
    <row r="51" spans="1:20" ht="13" x14ac:dyDescent="0.3">
      <c r="B51" s="20"/>
      <c r="C51" s="59"/>
      <c r="D51" s="59"/>
      <c r="E51" s="59"/>
      <c r="F51" s="59"/>
      <c r="G51" s="59"/>
      <c r="H51" s="59"/>
      <c r="I51" s="59"/>
      <c r="J51" s="77"/>
      <c r="K51" s="49"/>
      <c r="L51" s="49"/>
      <c r="M51" s="26"/>
      <c r="R51" s="204" t="s">
        <v>24</v>
      </c>
      <c r="S51" s="203">
        <v>196447</v>
      </c>
      <c r="T51" s="205">
        <v>2.9474496207472214</v>
      </c>
    </row>
    <row r="52" spans="1:20" ht="13" x14ac:dyDescent="0.3">
      <c r="B52" s="20"/>
      <c r="C52" s="59"/>
      <c r="D52" s="59"/>
      <c r="E52" s="59"/>
      <c r="F52" s="59"/>
      <c r="G52" s="59"/>
      <c r="H52" s="59"/>
      <c r="I52" s="59"/>
      <c r="J52" s="77"/>
      <c r="K52" s="49"/>
      <c r="L52" s="49"/>
      <c r="M52" s="26"/>
      <c r="R52" s="207" t="s">
        <v>40</v>
      </c>
      <c r="S52" s="203">
        <v>174168.3</v>
      </c>
      <c r="T52" s="205">
        <v>-11.340819661282694</v>
      </c>
    </row>
    <row r="53" spans="1:20" ht="13" x14ac:dyDescent="0.3">
      <c r="B53" s="20"/>
      <c r="C53" s="59"/>
      <c r="D53" s="59"/>
      <c r="E53" s="59"/>
      <c r="F53" s="59"/>
      <c r="G53" s="59"/>
      <c r="H53" s="59"/>
      <c r="I53" s="59"/>
      <c r="J53" s="77"/>
      <c r="K53" s="49"/>
      <c r="L53" s="49"/>
      <c r="M53" s="26"/>
      <c r="R53" s="47" t="s">
        <v>25</v>
      </c>
      <c r="S53" s="203">
        <v>159547.70000000001</v>
      </c>
      <c r="T53" s="205">
        <v>-8.394524147046269</v>
      </c>
    </row>
    <row r="54" spans="1:20" ht="13" x14ac:dyDescent="0.3">
      <c r="B54" s="20"/>
      <c r="C54" s="59"/>
      <c r="D54" s="59"/>
      <c r="E54" s="59"/>
      <c r="F54" s="59"/>
      <c r="G54" s="59"/>
      <c r="H54" s="59"/>
      <c r="I54" s="59"/>
      <c r="J54" s="77"/>
      <c r="K54" s="49"/>
      <c r="L54" s="49"/>
      <c r="M54" s="26"/>
      <c r="R54" s="204" t="s">
        <v>26</v>
      </c>
      <c r="S54" s="203">
        <v>155164.70000000001</v>
      </c>
      <c r="T54" s="205">
        <v>-2.7471408237160375</v>
      </c>
    </row>
    <row r="55" spans="1:20" ht="13" x14ac:dyDescent="0.3">
      <c r="B55" s="20"/>
      <c r="C55" s="59"/>
      <c r="D55" s="59"/>
      <c r="E55" s="59"/>
      <c r="F55" s="59"/>
      <c r="G55" s="59"/>
      <c r="H55" s="59"/>
      <c r="I55" s="59"/>
      <c r="J55" s="77"/>
      <c r="K55" s="49"/>
      <c r="L55" s="49"/>
      <c r="M55" s="26"/>
      <c r="R55" s="204" t="s">
        <v>16</v>
      </c>
      <c r="S55" s="203">
        <v>186560.8</v>
      </c>
      <c r="T55" s="205">
        <v>20.234048079234498</v>
      </c>
    </row>
    <row r="56" spans="1:20" ht="13" x14ac:dyDescent="0.3">
      <c r="B56" s="20"/>
      <c r="C56" s="59"/>
      <c r="D56" s="59"/>
      <c r="E56" s="59"/>
      <c r="F56" s="59"/>
      <c r="G56" s="59"/>
      <c r="H56" s="59"/>
      <c r="I56" s="59"/>
      <c r="J56" s="77"/>
      <c r="K56" s="49"/>
      <c r="L56" s="49"/>
      <c r="M56" s="26"/>
      <c r="R56" s="204" t="s">
        <v>35</v>
      </c>
      <c r="S56" s="203">
        <v>173254.2</v>
      </c>
      <c r="T56" s="205">
        <v>-7.1325809065998698</v>
      </c>
    </row>
    <row r="57" spans="1:20" ht="13" x14ac:dyDescent="0.3">
      <c r="B57" s="20"/>
      <c r="C57" s="59"/>
      <c r="D57" s="59"/>
      <c r="E57" s="59"/>
      <c r="F57" s="59"/>
      <c r="G57" s="59"/>
      <c r="H57" s="59"/>
      <c r="I57" s="59"/>
      <c r="J57" s="77"/>
      <c r="K57" s="49"/>
      <c r="L57" s="49"/>
      <c r="M57" s="26"/>
      <c r="R57" s="204" t="s">
        <v>36</v>
      </c>
      <c r="S57" s="203">
        <v>188418.5</v>
      </c>
      <c r="T57" s="205">
        <v>8.7526305278602194</v>
      </c>
    </row>
    <row r="58" spans="1:20" x14ac:dyDescent="0.25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04" t="s">
        <v>37</v>
      </c>
      <c r="S58" s="203">
        <v>189169.8</v>
      </c>
      <c r="T58" s="205">
        <v>0.39874003879660336</v>
      </c>
    </row>
    <row r="59" spans="1:20" x14ac:dyDescent="0.25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04" t="s">
        <v>41</v>
      </c>
      <c r="S59" s="203">
        <v>180043.2</v>
      </c>
      <c r="T59" s="205">
        <v>-4.8245544479086959</v>
      </c>
    </row>
    <row r="60" spans="1:20" x14ac:dyDescent="0.25">
      <c r="B60" s="89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04" t="s">
        <v>42</v>
      </c>
      <c r="S60" s="203">
        <v>195939.1</v>
      </c>
      <c r="T60" s="205">
        <v>8.8289366107689773</v>
      </c>
    </row>
    <row r="61" spans="1:20" x14ac:dyDescent="0.25">
      <c r="B61" s="89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04" t="s">
        <v>38</v>
      </c>
      <c r="S61" s="203">
        <v>178263.9932</v>
      </c>
      <c r="T61" s="205">
        <v>-9.0207144975147884</v>
      </c>
    </row>
    <row r="62" spans="1:20" x14ac:dyDescent="0.25">
      <c r="A62" s="200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04" t="s">
        <v>39</v>
      </c>
      <c r="S62" s="203">
        <v>179098.79900000003</v>
      </c>
      <c r="T62" s="205">
        <v>0.46829748678602812</v>
      </c>
    </row>
    <row r="63" spans="1:20" x14ac:dyDescent="0.25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04" t="s">
        <v>24</v>
      </c>
      <c r="S63" s="203">
        <v>200479.91519999999</v>
      </c>
      <c r="T63" s="205">
        <v>11.938168384925902</v>
      </c>
    </row>
    <row r="64" spans="1:20" x14ac:dyDescent="0.25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04" t="s">
        <v>40</v>
      </c>
      <c r="S64" s="203">
        <v>185345.04349999997</v>
      </c>
      <c r="T64" s="205">
        <v>-7.5493206812769102</v>
      </c>
    </row>
    <row r="65" spans="1:30" x14ac:dyDescent="0.25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04" t="s">
        <v>25</v>
      </c>
      <c r="S65" s="203">
        <v>175785.92569999999</v>
      </c>
      <c r="T65" s="205">
        <v>-5.1574715026031868</v>
      </c>
    </row>
    <row r="66" spans="1:30" s="47" customFormat="1" x14ac:dyDescent="0.25">
      <c r="A66" s="192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5"/>
      <c r="O66" s="65"/>
      <c r="P66" s="65"/>
      <c r="R66" s="204" t="s">
        <v>26</v>
      </c>
      <c r="S66" s="203">
        <v>198341.45534000001</v>
      </c>
      <c r="T66" s="205">
        <v>12.831248889910427</v>
      </c>
      <c r="U66" s="65"/>
      <c r="V66" s="65"/>
      <c r="W66" s="65"/>
      <c r="X66" s="65"/>
      <c r="Y66" s="65"/>
      <c r="Z66" s="65"/>
      <c r="AA66" s="65"/>
      <c r="AB66" s="65"/>
      <c r="AC66" s="65"/>
      <c r="AD66" s="65"/>
    </row>
    <row r="67" spans="1:30" s="47" customFormat="1" x14ac:dyDescent="0.25">
      <c r="A67" s="192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5"/>
      <c r="O67" s="65"/>
      <c r="P67" s="65"/>
      <c r="R67" s="204" t="s">
        <v>16</v>
      </c>
      <c r="S67" s="203">
        <v>191242.92990000002</v>
      </c>
      <c r="T67" s="205">
        <v>-3.5789418948406961</v>
      </c>
      <c r="U67" s="65"/>
      <c r="V67" s="65"/>
      <c r="W67" s="65"/>
      <c r="X67" s="65"/>
      <c r="Y67" s="65"/>
      <c r="Z67" s="65"/>
      <c r="AA67" s="65"/>
      <c r="AB67" s="65"/>
      <c r="AC67" s="65"/>
      <c r="AD67" s="65"/>
    </row>
    <row r="68" spans="1:30" s="47" customFormat="1" x14ac:dyDescent="0.25">
      <c r="A68" s="192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5"/>
      <c r="O68" s="65"/>
      <c r="P68" s="65"/>
      <c r="R68" s="204" t="s">
        <v>35</v>
      </c>
      <c r="S68" s="203">
        <v>198442.5563</v>
      </c>
      <c r="T68" s="205">
        <v>3.7646497069275426</v>
      </c>
      <c r="U68" s="65"/>
      <c r="V68" s="65"/>
      <c r="W68" s="65"/>
      <c r="X68" s="65"/>
      <c r="Y68" s="65"/>
      <c r="Z68" s="65"/>
      <c r="AA68" s="65"/>
      <c r="AB68" s="65"/>
      <c r="AC68" s="65"/>
      <c r="AD68" s="65"/>
    </row>
    <row r="69" spans="1:30" s="47" customFormat="1" x14ac:dyDescent="0.25">
      <c r="A69" s="192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5"/>
      <c r="O69" s="65"/>
      <c r="P69" s="65"/>
      <c r="R69" s="204" t="s">
        <v>36</v>
      </c>
      <c r="S69" s="203">
        <v>204892.91354000001</v>
      </c>
      <c r="T69" s="205">
        <v>3.2504909028930911</v>
      </c>
      <c r="U69" s="65"/>
      <c r="V69" s="65"/>
      <c r="W69" s="65"/>
      <c r="X69" s="65"/>
      <c r="Y69" s="65"/>
      <c r="Z69" s="65"/>
      <c r="AA69" s="65"/>
      <c r="AB69" s="65"/>
      <c r="AC69" s="65"/>
      <c r="AD69" s="65"/>
    </row>
    <row r="70" spans="1:30" s="47" customFormat="1" x14ac:dyDescent="0.25">
      <c r="A70" s="192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5"/>
      <c r="O70" s="65"/>
      <c r="P70" s="65"/>
      <c r="R70" s="204" t="s">
        <v>37</v>
      </c>
      <c r="S70" s="203">
        <v>203564.15789999999</v>
      </c>
      <c r="T70" s="205">
        <v>-0.64851224819965125</v>
      </c>
      <c r="U70" s="65"/>
      <c r="V70" s="65"/>
      <c r="W70" s="65"/>
      <c r="X70" s="65"/>
      <c r="Y70" s="65"/>
      <c r="Z70" s="65"/>
      <c r="AA70" s="65"/>
      <c r="AB70" s="65"/>
      <c r="AC70" s="65"/>
      <c r="AD70" s="65"/>
    </row>
    <row r="71" spans="1:30" s="47" customFormat="1" x14ac:dyDescent="0.25">
      <c r="A71" s="192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5"/>
      <c r="O71" s="65"/>
      <c r="P71" s="65"/>
      <c r="Q71" s="47">
        <v>2021</v>
      </c>
      <c r="R71" s="204" t="s">
        <v>41</v>
      </c>
      <c r="S71" s="203">
        <v>208211.58799999999</v>
      </c>
      <c r="T71" s="205">
        <v>2.2830296590242654</v>
      </c>
      <c r="U71" s="65"/>
      <c r="V71" s="65"/>
      <c r="W71" s="65"/>
      <c r="X71" s="65"/>
      <c r="Y71" s="65"/>
      <c r="Z71" s="65"/>
      <c r="AA71" s="65"/>
      <c r="AB71" s="65"/>
      <c r="AC71" s="65"/>
      <c r="AD71" s="65"/>
    </row>
    <row r="72" spans="1:30" s="47" customFormat="1" x14ac:dyDescent="0.25">
      <c r="A72" s="192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5"/>
      <c r="O72" s="65"/>
      <c r="P72" s="65"/>
      <c r="R72" s="204" t="s">
        <v>42</v>
      </c>
      <c r="S72" s="207">
        <v>209335.372</v>
      </c>
      <c r="T72" s="205">
        <v>0.53973172713135398</v>
      </c>
      <c r="U72" s="65"/>
      <c r="V72" s="65"/>
      <c r="W72" s="65"/>
      <c r="X72" s="65"/>
      <c r="Y72" s="65"/>
      <c r="Z72" s="65"/>
      <c r="AA72" s="65"/>
      <c r="AB72" s="65"/>
      <c r="AC72" s="65"/>
      <c r="AD72" s="65"/>
    </row>
    <row r="73" spans="1:30" s="47" customFormat="1" x14ac:dyDescent="0.25">
      <c r="A73" s="192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5"/>
      <c r="O73" s="65"/>
      <c r="P73" s="65"/>
      <c r="Q73" s="218">
        <v>2022</v>
      </c>
      <c r="R73" s="47" t="s">
        <v>38</v>
      </c>
      <c r="S73" s="207">
        <v>186735.56549999971</v>
      </c>
      <c r="T73" s="205">
        <v>-10.795980767168331</v>
      </c>
      <c r="U73" s="65"/>
      <c r="V73" s="65"/>
      <c r="W73" s="65"/>
      <c r="X73" s="65"/>
      <c r="Y73" s="65"/>
      <c r="Z73" s="65"/>
      <c r="AA73" s="65"/>
      <c r="AB73" s="65"/>
      <c r="AC73" s="65"/>
      <c r="AD73" s="65"/>
    </row>
    <row r="74" spans="1:30" s="47" customFormat="1" x14ac:dyDescent="0.25">
      <c r="A74" s="192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5"/>
      <c r="O74" s="65"/>
      <c r="P74" s="65"/>
      <c r="Q74" s="218"/>
      <c r="R74" s="47" t="s">
        <v>39</v>
      </c>
      <c r="S74" s="207">
        <v>186805.28829999981</v>
      </c>
      <c r="T74" s="205">
        <v>3.7337718614779192E-2</v>
      </c>
      <c r="U74" s="65"/>
      <c r="V74" s="65"/>
      <c r="W74" s="65"/>
      <c r="X74" s="65"/>
      <c r="Y74" s="65"/>
      <c r="Z74" s="65"/>
      <c r="AA74" s="65"/>
      <c r="AB74" s="65"/>
      <c r="AC74" s="65"/>
      <c r="AD74" s="65"/>
    </row>
    <row r="75" spans="1:30" s="47" customFormat="1" x14ac:dyDescent="0.25">
      <c r="A75" s="192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5"/>
      <c r="O75" s="65"/>
      <c r="P75" s="65"/>
      <c r="Q75" s="218"/>
      <c r="R75" s="47" t="s">
        <v>24</v>
      </c>
      <c r="S75" s="207">
        <v>203292.52989999999</v>
      </c>
      <c r="T75" s="205">
        <v>8.8258966060545987</v>
      </c>
      <c r="U75" s="65"/>
      <c r="V75" s="65"/>
      <c r="W75" s="65"/>
      <c r="X75" s="65"/>
      <c r="Y75" s="65"/>
      <c r="Z75" s="65"/>
      <c r="AA75" s="65"/>
      <c r="AB75" s="65"/>
      <c r="AC75" s="65"/>
      <c r="AD75" s="65"/>
    </row>
    <row r="76" spans="1:30" s="47" customFormat="1" x14ac:dyDescent="0.25">
      <c r="A76" s="192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5"/>
      <c r="O76" s="65"/>
      <c r="P76" s="65"/>
      <c r="Q76" s="218"/>
      <c r="R76" s="47" t="s">
        <v>40</v>
      </c>
      <c r="S76" s="207">
        <v>184246.52091999975</v>
      </c>
      <c r="T76" s="205">
        <v>-9.3687697178883127</v>
      </c>
      <c r="U76" s="65"/>
      <c r="V76" s="65"/>
      <c r="W76" s="65"/>
      <c r="X76" s="65"/>
      <c r="Y76" s="65"/>
      <c r="Z76" s="65"/>
      <c r="AA76" s="65"/>
      <c r="AB76" s="65"/>
      <c r="AC76" s="65"/>
      <c r="AD76" s="65"/>
    </row>
    <row r="77" spans="1:30" s="47" customFormat="1" x14ac:dyDescent="0.25">
      <c r="A77" s="192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5"/>
      <c r="O77" s="65"/>
      <c r="P77" s="65"/>
      <c r="Q77" s="218"/>
      <c r="R77" s="47" t="s">
        <v>25</v>
      </c>
      <c r="S77" s="207">
        <v>206820.47399999984</v>
      </c>
      <c r="T77" s="205">
        <v>12.252037632668106</v>
      </c>
      <c r="U77" s="65"/>
      <c r="V77" s="65"/>
      <c r="W77" s="65"/>
      <c r="X77" s="65"/>
      <c r="Y77" s="65"/>
      <c r="Z77" s="65"/>
      <c r="AA77" s="65"/>
      <c r="AB77" s="65"/>
      <c r="AC77" s="65"/>
      <c r="AD77" s="65"/>
    </row>
    <row r="78" spans="1:30" s="47" customFormat="1" x14ac:dyDescent="0.25">
      <c r="A78" s="192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5"/>
      <c r="O78" s="65"/>
      <c r="P78" s="65"/>
      <c r="Q78" s="218"/>
      <c r="R78" s="47" t="s">
        <v>26</v>
      </c>
      <c r="S78" s="203">
        <v>201285.1690000002</v>
      </c>
      <c r="T78" s="205">
        <v>-2.6763815462484786</v>
      </c>
      <c r="U78" s="65"/>
      <c r="V78" s="65"/>
      <c r="W78" s="65"/>
      <c r="X78" s="65"/>
      <c r="Y78" s="65"/>
      <c r="Z78" s="65"/>
      <c r="AA78" s="65"/>
      <c r="AB78" s="65"/>
      <c r="AC78" s="65"/>
      <c r="AD78" s="65"/>
    </row>
    <row r="79" spans="1:30" s="47" customFormat="1" x14ac:dyDescent="0.25">
      <c r="A79" s="192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5"/>
      <c r="O79" s="65"/>
      <c r="P79" s="65"/>
      <c r="Q79" s="218"/>
      <c r="R79" s="47" t="s">
        <v>16</v>
      </c>
      <c r="S79" s="203">
        <v>205095.99700000003</v>
      </c>
      <c r="T79" s="205">
        <v>1.8932482800060768</v>
      </c>
      <c r="U79" s="65"/>
      <c r="V79" s="65"/>
      <c r="W79" s="65"/>
      <c r="X79" s="65"/>
      <c r="Y79" s="65"/>
      <c r="Z79" s="65"/>
      <c r="AA79" s="65"/>
      <c r="AB79" s="65"/>
      <c r="AC79" s="65"/>
      <c r="AD79" s="65"/>
    </row>
    <row r="80" spans="1:30" s="47" customFormat="1" x14ac:dyDescent="0.25">
      <c r="A80" s="192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5"/>
      <c r="O80" s="65"/>
      <c r="P80" s="65"/>
      <c r="Q80" s="218"/>
      <c r="R80" s="47" t="s">
        <v>35</v>
      </c>
      <c r="S80" s="203">
        <v>208688.17500000034</v>
      </c>
      <c r="T80" s="205">
        <v>1.7514617801147665</v>
      </c>
      <c r="U80" s="65"/>
      <c r="V80" s="65"/>
      <c r="W80" s="65"/>
      <c r="X80" s="65"/>
      <c r="Y80" s="65"/>
      <c r="Z80" s="65"/>
      <c r="AA80" s="65"/>
      <c r="AB80" s="65"/>
      <c r="AC80" s="65"/>
      <c r="AD80" s="65"/>
    </row>
    <row r="81" spans="1:30" s="47" customFormat="1" x14ac:dyDescent="0.25">
      <c r="A81" s="192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5"/>
      <c r="O81" s="65"/>
      <c r="P81" s="65"/>
      <c r="Q81" s="218"/>
      <c r="R81" s="47" t="s">
        <v>36</v>
      </c>
      <c r="S81" s="203">
        <v>202393.02950000018</v>
      </c>
      <c r="T81" s="205">
        <v>-3.0165319621009417</v>
      </c>
      <c r="U81" s="65"/>
      <c r="V81" s="65"/>
      <c r="W81" s="65"/>
      <c r="X81" s="65"/>
      <c r="Y81" s="65"/>
      <c r="Z81" s="65"/>
      <c r="AA81" s="65"/>
      <c r="AB81" s="65"/>
      <c r="AC81" s="65"/>
      <c r="AD81" s="65"/>
    </row>
    <row r="82" spans="1:30" s="47" customFormat="1" x14ac:dyDescent="0.25">
      <c r="A82" s="192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5"/>
      <c r="O82" s="65"/>
      <c r="P82" s="65"/>
      <c r="Q82" s="218"/>
      <c r="R82" s="47" t="s">
        <v>37</v>
      </c>
      <c r="S82" s="203">
        <v>192962.52749999953</v>
      </c>
      <c r="T82" s="205">
        <v>-4.6594994023747489</v>
      </c>
      <c r="U82" s="65"/>
      <c r="V82" s="65"/>
      <c r="W82" s="65"/>
      <c r="X82" s="65"/>
      <c r="Y82" s="65"/>
      <c r="Z82" s="65"/>
      <c r="AA82" s="65"/>
      <c r="AB82" s="65"/>
      <c r="AC82" s="65"/>
      <c r="AD82" s="65"/>
    </row>
    <row r="83" spans="1:30" s="47" customFormat="1" x14ac:dyDescent="0.25">
      <c r="A83" s="192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5"/>
      <c r="O83" s="65"/>
      <c r="P83" s="65"/>
      <c r="Q83" s="218"/>
      <c r="R83" s="47" t="s">
        <v>41</v>
      </c>
      <c r="S83" s="203">
        <v>192320.00029999961</v>
      </c>
      <c r="T83" s="205">
        <v>-0.3329802984675041</v>
      </c>
      <c r="U83" s="65"/>
      <c r="V83" s="65"/>
      <c r="W83" s="65"/>
      <c r="X83" s="65"/>
      <c r="Y83" s="65"/>
      <c r="Z83" s="65"/>
      <c r="AA83" s="65"/>
      <c r="AB83" s="65"/>
      <c r="AC83" s="65"/>
      <c r="AD83" s="65"/>
    </row>
    <row r="84" spans="1:30" s="47" customFormat="1" x14ac:dyDescent="0.25">
      <c r="A84" s="192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5"/>
      <c r="O84" s="65"/>
      <c r="P84" s="65"/>
      <c r="Q84" s="218"/>
      <c r="R84" s="47" t="s">
        <v>42</v>
      </c>
      <c r="S84" s="203">
        <v>193285.84250000017</v>
      </c>
      <c r="T84" s="205">
        <v>0.50220580204552334</v>
      </c>
      <c r="U84" s="65"/>
      <c r="V84" s="65"/>
      <c r="W84" s="65"/>
      <c r="X84" s="65"/>
      <c r="Y84" s="65"/>
      <c r="Z84" s="65"/>
      <c r="AA84" s="65"/>
      <c r="AB84" s="65"/>
      <c r="AC84" s="65"/>
      <c r="AD84" s="65"/>
    </row>
    <row r="85" spans="1:30" s="47" customFormat="1" x14ac:dyDescent="0.25">
      <c r="A85" s="192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75"/>
      <c r="O85" s="102"/>
      <c r="P85" s="65"/>
      <c r="R85" s="47" t="s">
        <v>38</v>
      </c>
      <c r="S85" s="203">
        <v>185878.43100000024</v>
      </c>
      <c r="T85" s="205">
        <v>-3.8323611311572989</v>
      </c>
      <c r="U85" s="65"/>
      <c r="V85" s="65"/>
      <c r="W85" s="65"/>
      <c r="X85" s="65"/>
      <c r="Y85" s="65"/>
      <c r="Z85" s="65"/>
      <c r="AA85" s="65"/>
      <c r="AB85" s="65"/>
      <c r="AC85" s="65"/>
      <c r="AD85" s="65"/>
    </row>
    <row r="86" spans="1:30" s="47" customFormat="1" x14ac:dyDescent="0.25">
      <c r="A86" s="192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75"/>
      <c r="O86" s="102"/>
      <c r="P86" s="65"/>
      <c r="Q86" s="208"/>
      <c r="R86" s="47" t="s">
        <v>39</v>
      </c>
      <c r="S86" s="203">
        <v>184433.12767999986</v>
      </c>
      <c r="T86" s="205">
        <v>-0.77755300183289933</v>
      </c>
      <c r="U86" s="65"/>
      <c r="V86" s="65"/>
      <c r="W86" s="65"/>
      <c r="X86" s="65"/>
      <c r="Y86" s="65"/>
      <c r="Z86" s="65"/>
      <c r="AA86" s="65"/>
      <c r="AB86" s="65"/>
      <c r="AC86" s="65"/>
      <c r="AD86" s="65"/>
    </row>
    <row r="87" spans="1:30" s="47" customFormat="1" x14ac:dyDescent="0.25">
      <c r="A87" s="192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75"/>
      <c r="O87" s="102"/>
      <c r="P87" s="65"/>
      <c r="Q87" s="208"/>
      <c r="R87" s="47" t="s">
        <v>24</v>
      </c>
      <c r="S87" s="203">
        <v>205951.61438000019</v>
      </c>
      <c r="T87" s="205">
        <v>11.667365277964549</v>
      </c>
      <c r="U87" s="65"/>
      <c r="V87" s="65"/>
      <c r="W87" s="65"/>
      <c r="X87" s="65"/>
      <c r="Y87" s="65"/>
      <c r="Z87" s="65"/>
      <c r="AA87" s="65"/>
      <c r="AB87" s="65"/>
      <c r="AC87" s="65"/>
      <c r="AD87" s="65"/>
    </row>
    <row r="88" spans="1:30" s="47" customFormat="1" x14ac:dyDescent="0.25">
      <c r="A88" s="192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75"/>
      <c r="O88" s="102"/>
      <c r="P88" s="65"/>
      <c r="Q88" s="208"/>
      <c r="R88" s="47" t="s">
        <v>40</v>
      </c>
      <c r="S88" s="203">
        <v>172604.50300000017</v>
      </c>
      <c r="T88" s="205">
        <v>-16.191721283850413</v>
      </c>
      <c r="U88" s="65"/>
      <c r="V88" s="65"/>
      <c r="W88" s="65"/>
      <c r="X88" s="65"/>
      <c r="Y88" s="65"/>
      <c r="Z88" s="65"/>
      <c r="AA88" s="65"/>
      <c r="AB88" s="65"/>
      <c r="AC88" s="65"/>
      <c r="AD88" s="65"/>
    </row>
    <row r="89" spans="1:30" s="47" customFormat="1" x14ac:dyDescent="0.25">
      <c r="A89" s="192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75"/>
      <c r="O89" s="102"/>
      <c r="P89" s="65"/>
      <c r="R89" s="47" t="s">
        <v>25</v>
      </c>
      <c r="S89" s="203">
        <v>207645.4549999999</v>
      </c>
      <c r="T89" s="205">
        <v>20.301296542651428</v>
      </c>
      <c r="U89" s="65"/>
      <c r="V89" s="65"/>
      <c r="W89" s="65"/>
      <c r="X89" s="65"/>
      <c r="Y89" s="65"/>
      <c r="Z89" s="65"/>
      <c r="AA89" s="65"/>
      <c r="AB89" s="65"/>
      <c r="AC89" s="65"/>
      <c r="AD89" s="65"/>
    </row>
    <row r="90" spans="1:30" s="47" customFormat="1" x14ac:dyDescent="0.25">
      <c r="A90" s="192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75"/>
      <c r="O90" s="102"/>
      <c r="P90" s="65"/>
      <c r="Q90" s="208"/>
      <c r="R90" s="47" t="s">
        <v>26</v>
      </c>
      <c r="S90" s="203">
        <v>207031.62649999966</v>
      </c>
      <c r="T90" s="205">
        <v>-0.29561374218387471</v>
      </c>
      <c r="Y90" s="65"/>
      <c r="Z90" s="65"/>
      <c r="AA90" s="65"/>
      <c r="AB90" s="65"/>
      <c r="AC90" s="65"/>
      <c r="AD90" s="65"/>
    </row>
    <row r="91" spans="1:30" s="47" customFormat="1" x14ac:dyDescent="0.25">
      <c r="A91" s="192"/>
      <c r="B91" s="20"/>
      <c r="C91" s="20"/>
      <c r="D91" s="20"/>
      <c r="E91" s="20"/>
      <c r="F91" s="65"/>
      <c r="G91" s="65"/>
      <c r="H91" s="65"/>
      <c r="I91" s="65"/>
      <c r="J91" s="65"/>
      <c r="K91" s="65"/>
      <c r="L91" s="20"/>
      <c r="M91" s="20"/>
      <c r="N91" s="75"/>
      <c r="O91" s="102"/>
      <c r="P91" s="65"/>
      <c r="Q91" s="208"/>
      <c r="R91" s="47" t="s">
        <v>16</v>
      </c>
      <c r="S91" s="203">
        <v>193540.6885999995</v>
      </c>
      <c r="T91" s="205">
        <v>-6.5163657012568592</v>
      </c>
      <c r="U91" s="65"/>
      <c r="V91" s="65"/>
      <c r="W91" s="65"/>
      <c r="X91" s="65"/>
      <c r="Y91" s="65"/>
      <c r="Z91" s="65"/>
      <c r="AA91" s="65"/>
      <c r="AB91" s="65"/>
      <c r="AC91" s="65"/>
      <c r="AD91" s="65"/>
    </row>
    <row r="92" spans="1:30" s="47" customFormat="1" x14ac:dyDescent="0.25">
      <c r="A92" s="192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75"/>
      <c r="O92" s="102"/>
      <c r="P92" s="65"/>
      <c r="R92" s="47" t="s">
        <v>35</v>
      </c>
      <c r="S92" s="203">
        <v>206595.38949999958</v>
      </c>
      <c r="T92" s="205">
        <v>6.7451970923700202</v>
      </c>
      <c r="U92" s="65"/>
      <c r="V92" s="65"/>
      <c r="W92" s="65"/>
      <c r="X92" s="65"/>
      <c r="Y92" s="65"/>
      <c r="Z92" s="65"/>
      <c r="AA92" s="65"/>
      <c r="AB92" s="65"/>
      <c r="AC92" s="65"/>
      <c r="AD92" s="65"/>
    </row>
    <row r="93" spans="1:30" s="47" customFormat="1" x14ac:dyDescent="0.25">
      <c r="A93" s="192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75"/>
      <c r="O93" s="102"/>
      <c r="P93" s="65"/>
      <c r="Q93" s="208">
        <v>2023</v>
      </c>
      <c r="R93" s="47" t="s">
        <v>36</v>
      </c>
      <c r="S93" s="203">
        <v>199736.7209799999</v>
      </c>
      <c r="T93" s="205">
        <v>-3.3198555575702784</v>
      </c>
      <c r="U93" s="65"/>
      <c r="V93" s="65"/>
      <c r="W93" s="65"/>
      <c r="X93" s="65"/>
      <c r="Y93" s="65"/>
      <c r="Z93" s="65"/>
      <c r="AA93" s="65"/>
      <c r="AB93" s="65"/>
      <c r="AC93" s="65"/>
      <c r="AD93" s="65"/>
    </row>
    <row r="94" spans="1:30" s="47" customFormat="1" x14ac:dyDescent="0.25">
      <c r="A94" s="192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75"/>
      <c r="O94" s="102"/>
      <c r="P94" s="65"/>
      <c r="R94" s="47" t="s">
        <v>37</v>
      </c>
      <c r="S94" s="203">
        <v>203842.74759999957</v>
      </c>
      <c r="T94" s="205">
        <v>2.0557194490094872</v>
      </c>
      <c r="U94" s="65"/>
      <c r="V94" s="65"/>
      <c r="W94" s="65"/>
      <c r="X94" s="65"/>
      <c r="Y94" s="65"/>
      <c r="Z94" s="65"/>
      <c r="AA94" s="65"/>
      <c r="AB94" s="65"/>
      <c r="AC94" s="65"/>
      <c r="AD94" s="65"/>
    </row>
    <row r="95" spans="1:30" s="47" customFormat="1" x14ac:dyDescent="0.25">
      <c r="A95" s="192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75"/>
      <c r="O95" s="102"/>
      <c r="P95" s="65"/>
      <c r="R95" s="47" t="s">
        <v>41</v>
      </c>
      <c r="S95" s="203">
        <v>205049.88869999934</v>
      </c>
      <c r="T95" s="205">
        <v>0.59219232188164028</v>
      </c>
      <c r="U95" s="65"/>
      <c r="V95" s="65"/>
      <c r="W95" s="65"/>
      <c r="X95" s="65"/>
      <c r="Y95" s="65"/>
      <c r="Z95" s="65"/>
      <c r="AA95" s="65"/>
      <c r="AB95" s="65"/>
      <c r="AC95" s="65"/>
      <c r="AD95" s="65"/>
    </row>
    <row r="96" spans="1:30" s="47" customFormat="1" x14ac:dyDescent="0.25">
      <c r="A96" s="192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75"/>
      <c r="O96" s="102"/>
      <c r="P96" s="65"/>
      <c r="Q96" s="208"/>
      <c r="R96" s="47" t="s">
        <v>42</v>
      </c>
      <c r="S96" s="203">
        <v>199371.33099999963</v>
      </c>
      <c r="T96" s="205">
        <v>-2.7693541976546925</v>
      </c>
      <c r="U96" s="65"/>
      <c r="V96" s="65"/>
      <c r="W96" s="65"/>
      <c r="X96" s="65"/>
      <c r="Y96" s="65"/>
      <c r="Z96" s="65"/>
      <c r="AA96" s="65"/>
      <c r="AB96" s="65"/>
      <c r="AC96" s="65"/>
      <c r="AD96" s="65"/>
    </row>
    <row r="97" spans="1:30" s="47" customFormat="1" x14ac:dyDescent="0.25">
      <c r="A97" s="192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75"/>
      <c r="O97" s="102"/>
      <c r="P97" s="65"/>
      <c r="R97" s="47" t="s">
        <v>38</v>
      </c>
      <c r="S97" s="203">
        <v>212001.67850000001</v>
      </c>
      <c r="T97" s="205">
        <v>6.3350871144058232</v>
      </c>
      <c r="U97" s="69"/>
      <c r="V97" s="75"/>
      <c r="W97" s="65"/>
      <c r="X97" s="65"/>
      <c r="Y97" s="65"/>
      <c r="Z97" s="65"/>
      <c r="AA97" s="65"/>
      <c r="AB97" s="65"/>
      <c r="AC97" s="65"/>
      <c r="AD97" s="65"/>
    </row>
    <row r="98" spans="1:30" s="47" customFormat="1" x14ac:dyDescent="0.25">
      <c r="A98" s="192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75"/>
      <c r="O98" s="102"/>
      <c r="P98" s="65"/>
      <c r="R98" s="47" t="s">
        <v>39</v>
      </c>
      <c r="S98" s="203">
        <v>207000.49789999958</v>
      </c>
      <c r="T98" s="205">
        <v>-2.359028775331339</v>
      </c>
      <c r="U98" s="69"/>
      <c r="V98" s="75"/>
      <c r="W98" s="65"/>
      <c r="X98" s="65"/>
      <c r="Y98" s="65"/>
      <c r="Z98" s="65"/>
      <c r="AA98" s="65"/>
      <c r="AB98" s="65"/>
      <c r="AC98" s="65"/>
      <c r="AD98" s="65"/>
    </row>
    <row r="99" spans="1:30" s="47" customFormat="1" x14ac:dyDescent="0.25">
      <c r="A99" s="192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75"/>
      <c r="O99" s="102"/>
      <c r="P99" s="65"/>
      <c r="R99" s="47" t="s">
        <v>24</v>
      </c>
      <c r="S99" s="203">
        <v>192773.12199999992</v>
      </c>
      <c r="T99" s="205">
        <v>-6.8731119221137362</v>
      </c>
      <c r="U99" s="69"/>
      <c r="V99" s="75"/>
      <c r="W99" s="65"/>
      <c r="X99" s="65"/>
      <c r="Y99" s="65"/>
      <c r="Z99" s="65"/>
      <c r="AA99" s="65"/>
      <c r="AB99" s="65"/>
      <c r="AC99" s="65"/>
      <c r="AD99" s="65"/>
    </row>
    <row r="100" spans="1:30" s="47" customFormat="1" x14ac:dyDescent="0.25">
      <c r="A100" s="192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75"/>
      <c r="O100" s="102"/>
      <c r="P100" s="65"/>
      <c r="Q100" s="47">
        <v>2024</v>
      </c>
      <c r="R100" s="47" t="s">
        <v>40</v>
      </c>
      <c r="S100" s="203">
        <v>205295.34450000001</v>
      </c>
      <c r="T100" s="205">
        <v>6.4958342584710067</v>
      </c>
      <c r="U100" s="69"/>
      <c r="V100" s="75"/>
      <c r="W100" s="65"/>
      <c r="X100" s="65"/>
      <c r="Y100" s="65"/>
      <c r="Z100" s="65"/>
      <c r="AA100" s="65"/>
      <c r="AB100" s="65"/>
      <c r="AC100" s="65"/>
      <c r="AD100" s="65"/>
    </row>
    <row r="101" spans="1:30" s="47" customFormat="1" x14ac:dyDescent="0.25">
      <c r="A101" s="192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75"/>
      <c r="O101" s="102"/>
      <c r="P101" s="65"/>
      <c r="R101" s="47" t="s">
        <v>25</v>
      </c>
      <c r="S101" s="203">
        <v>204802.19867999997</v>
      </c>
      <c r="T101" s="205">
        <v>-0.24021286074513171</v>
      </c>
      <c r="U101" s="65"/>
      <c r="V101" s="65"/>
      <c r="W101" s="65"/>
      <c r="X101" s="65"/>
      <c r="Y101" s="65"/>
      <c r="Z101" s="65"/>
      <c r="AA101" s="65"/>
      <c r="AB101" s="65"/>
      <c r="AC101" s="65"/>
      <c r="AD101" s="65"/>
    </row>
    <row r="102" spans="1:30" s="47" customFormat="1" x14ac:dyDescent="0.25">
      <c r="A102" s="192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75"/>
      <c r="O102" s="102"/>
      <c r="P102" s="65"/>
      <c r="R102" s="47" t="s">
        <v>26</v>
      </c>
      <c r="S102" s="207">
        <v>180450.28320000001</v>
      </c>
      <c r="T102" s="205">
        <v>-11.890456077597804</v>
      </c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</row>
    <row r="103" spans="1:30" s="47" customFormat="1" x14ac:dyDescent="0.25">
      <c r="A103" s="192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75"/>
      <c r="O103" s="102"/>
      <c r="P103" s="65"/>
      <c r="R103" s="47" t="s">
        <v>16</v>
      </c>
      <c r="S103" s="207">
        <v>209203.44100000002</v>
      </c>
      <c r="T103" s="205">
        <v>15.934116195390942</v>
      </c>
      <c r="U103" s="65"/>
      <c r="V103" s="65"/>
      <c r="W103" s="65"/>
      <c r="X103" s="65"/>
      <c r="Y103" s="65"/>
      <c r="Z103" s="65"/>
      <c r="AA103" s="65"/>
      <c r="AB103" s="65"/>
      <c r="AC103" s="65"/>
      <c r="AD103" s="65"/>
    </row>
    <row r="104" spans="1:30" s="47" customFormat="1" x14ac:dyDescent="0.25">
      <c r="A104" s="192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75"/>
      <c r="O104" s="102"/>
      <c r="P104" s="65"/>
      <c r="R104" s="47" t="s">
        <v>35</v>
      </c>
      <c r="S104" s="207">
        <v>208552.21497999999</v>
      </c>
      <c r="T104" s="205">
        <v>-0.31128838841615902</v>
      </c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</row>
    <row r="105" spans="1:30" s="47" customFormat="1" x14ac:dyDescent="0.25">
      <c r="A105" s="192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75"/>
      <c r="O105" s="102"/>
      <c r="P105" s="65"/>
      <c r="R105" s="47" t="s">
        <v>36</v>
      </c>
      <c r="S105" s="207">
        <v>196897.39799999999</v>
      </c>
      <c r="T105" s="205">
        <v>-5.5884407562478771</v>
      </c>
      <c r="U105" s="65"/>
      <c r="V105" s="65"/>
      <c r="W105" s="65"/>
      <c r="X105" s="65"/>
      <c r="Y105" s="65"/>
      <c r="Z105" s="65"/>
      <c r="AA105" s="65"/>
      <c r="AB105" s="65"/>
      <c r="AC105" s="65"/>
      <c r="AD105" s="65"/>
    </row>
    <row r="106" spans="1:30" s="47" customFormat="1" x14ac:dyDescent="0.25">
      <c r="A106" s="192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5"/>
      <c r="O106" s="65"/>
      <c r="P106" s="65"/>
      <c r="U106" s="65"/>
      <c r="V106" s="65"/>
      <c r="W106" s="65"/>
      <c r="X106" s="65"/>
      <c r="Y106" s="65"/>
      <c r="Z106" s="65"/>
      <c r="AA106" s="65"/>
      <c r="AB106" s="65"/>
      <c r="AC106" s="65"/>
      <c r="AD106" s="65"/>
    </row>
    <row r="107" spans="1:30" s="47" customFormat="1" x14ac:dyDescent="0.25">
      <c r="A107" s="192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5"/>
      <c r="O107" s="65"/>
      <c r="P107" s="65"/>
      <c r="U107" s="65"/>
      <c r="V107" s="65"/>
      <c r="W107" s="65"/>
      <c r="X107" s="65"/>
      <c r="Y107" s="65"/>
      <c r="Z107" s="65"/>
      <c r="AA107" s="65"/>
      <c r="AB107" s="65"/>
      <c r="AC107" s="65"/>
      <c r="AD107" s="65"/>
    </row>
    <row r="108" spans="1:30" s="47" customFormat="1" x14ac:dyDescent="0.25">
      <c r="A108" s="192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5"/>
      <c r="O108" s="65"/>
      <c r="P108" s="65"/>
      <c r="U108" s="65"/>
      <c r="V108" s="65"/>
      <c r="W108" s="65"/>
      <c r="X108" s="65"/>
      <c r="Y108" s="65"/>
      <c r="Z108" s="65"/>
      <c r="AA108" s="65"/>
      <c r="AB108" s="65"/>
      <c r="AC108" s="65"/>
      <c r="AD108" s="65"/>
    </row>
    <row r="109" spans="1:30" s="47" customFormat="1" x14ac:dyDescent="0.25">
      <c r="A109" s="192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5"/>
      <c r="O109" s="65"/>
      <c r="P109" s="65"/>
      <c r="U109" s="65"/>
      <c r="V109" s="65"/>
      <c r="W109" s="65"/>
      <c r="X109" s="65"/>
      <c r="Y109" s="65"/>
      <c r="Z109" s="65"/>
      <c r="AA109" s="65"/>
      <c r="AB109" s="65"/>
      <c r="AC109" s="65"/>
      <c r="AD109" s="65"/>
    </row>
    <row r="110" spans="1:30" s="47" customFormat="1" x14ac:dyDescent="0.25">
      <c r="A110" s="192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5"/>
      <c r="O110" s="65"/>
      <c r="P110" s="65"/>
      <c r="U110" s="65"/>
      <c r="V110" s="65"/>
      <c r="W110" s="65"/>
      <c r="X110" s="65"/>
      <c r="Y110" s="65"/>
      <c r="Z110" s="65"/>
      <c r="AA110" s="65"/>
      <c r="AB110" s="65"/>
      <c r="AC110" s="65"/>
      <c r="AD110" s="65"/>
    </row>
    <row r="111" spans="1:30" s="47" customFormat="1" x14ac:dyDescent="0.25">
      <c r="A111" s="192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5"/>
      <c r="O111" s="65"/>
      <c r="P111" s="65"/>
      <c r="U111" s="65"/>
      <c r="V111" s="65"/>
      <c r="W111" s="65"/>
      <c r="X111" s="65"/>
      <c r="Y111" s="65"/>
      <c r="Z111" s="65"/>
      <c r="AA111" s="65"/>
      <c r="AB111" s="65"/>
      <c r="AC111" s="65"/>
      <c r="AD111" s="65"/>
    </row>
    <row r="112" spans="1:30" s="47" customFormat="1" x14ac:dyDescent="0.25">
      <c r="A112" s="192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5"/>
      <c r="O112" s="65"/>
      <c r="P112" s="65"/>
      <c r="U112" s="65"/>
      <c r="V112" s="65"/>
      <c r="W112" s="65"/>
      <c r="X112" s="65"/>
      <c r="Y112" s="65"/>
      <c r="Z112" s="65"/>
      <c r="AA112" s="65"/>
      <c r="AB112" s="65"/>
      <c r="AC112" s="65"/>
      <c r="AD112" s="65"/>
    </row>
    <row r="113" spans="1:30" s="47" customFormat="1" x14ac:dyDescent="0.25">
      <c r="A113" s="192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5"/>
      <c r="O113" s="65"/>
      <c r="P113" s="65"/>
      <c r="U113" s="65"/>
      <c r="V113" s="65"/>
      <c r="W113" s="65"/>
      <c r="X113" s="65"/>
      <c r="Y113" s="65"/>
      <c r="Z113" s="65"/>
      <c r="AA113" s="65"/>
      <c r="AB113" s="65"/>
      <c r="AC113" s="65"/>
      <c r="AD113" s="65"/>
    </row>
    <row r="114" spans="1:30" s="47" customFormat="1" x14ac:dyDescent="0.25">
      <c r="A114" s="192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5"/>
      <c r="O114" s="65"/>
      <c r="P114" s="65"/>
      <c r="U114" s="65"/>
      <c r="V114" s="65"/>
      <c r="W114" s="65"/>
      <c r="X114" s="65"/>
      <c r="Y114" s="65"/>
      <c r="Z114" s="65"/>
      <c r="AA114" s="65"/>
      <c r="AB114" s="65"/>
      <c r="AC114" s="65"/>
      <c r="AD114" s="65"/>
    </row>
    <row r="115" spans="1:30" s="47" customFormat="1" x14ac:dyDescent="0.25">
      <c r="A115" s="192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5"/>
      <c r="O115" s="65"/>
      <c r="P115" s="65"/>
      <c r="U115" s="65"/>
      <c r="V115" s="65"/>
      <c r="W115" s="65"/>
      <c r="X115" s="65"/>
      <c r="Y115" s="65"/>
      <c r="Z115" s="65"/>
      <c r="AA115" s="65"/>
      <c r="AB115" s="65"/>
      <c r="AC115" s="65"/>
      <c r="AD115" s="65"/>
    </row>
    <row r="116" spans="1:30" s="47" customFormat="1" x14ac:dyDescent="0.25">
      <c r="A116" s="192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5"/>
      <c r="O116" s="65"/>
      <c r="P116" s="65"/>
      <c r="U116" s="65"/>
      <c r="V116" s="65"/>
      <c r="W116" s="65"/>
      <c r="X116" s="65"/>
      <c r="Y116" s="65"/>
      <c r="Z116" s="65"/>
      <c r="AA116" s="65"/>
      <c r="AB116" s="65"/>
      <c r="AC116" s="65"/>
      <c r="AD116" s="65"/>
    </row>
    <row r="117" spans="1:30" s="47" customFormat="1" x14ac:dyDescent="0.25">
      <c r="A117" s="192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5"/>
      <c r="O117" s="65"/>
      <c r="P117" s="65"/>
      <c r="U117" s="65"/>
      <c r="V117" s="65"/>
      <c r="W117" s="65"/>
      <c r="X117" s="65"/>
      <c r="Y117" s="65"/>
      <c r="Z117" s="65"/>
      <c r="AA117" s="65"/>
      <c r="AB117" s="65"/>
      <c r="AC117" s="65"/>
      <c r="AD117" s="65"/>
    </row>
    <row r="118" spans="1:30" s="47" customFormat="1" x14ac:dyDescent="0.25">
      <c r="A118" s="192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5"/>
      <c r="O118" s="65"/>
      <c r="P118" s="65"/>
      <c r="U118" s="65"/>
      <c r="V118" s="65"/>
      <c r="W118" s="65"/>
      <c r="X118" s="65"/>
      <c r="Y118" s="65"/>
      <c r="Z118" s="65"/>
      <c r="AA118" s="65"/>
      <c r="AB118" s="65"/>
      <c r="AC118" s="65"/>
      <c r="AD118" s="65"/>
    </row>
    <row r="119" spans="1:30" s="47" customFormat="1" x14ac:dyDescent="0.25">
      <c r="A119" s="192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5"/>
      <c r="O119" s="65"/>
      <c r="P119" s="65"/>
      <c r="U119" s="65"/>
      <c r="V119" s="65"/>
      <c r="W119" s="65"/>
      <c r="X119" s="65"/>
      <c r="Y119" s="65"/>
      <c r="Z119" s="65"/>
      <c r="AA119" s="65"/>
      <c r="AB119" s="65"/>
      <c r="AC119" s="65"/>
      <c r="AD119" s="65"/>
    </row>
    <row r="120" spans="1:30" s="47" customFormat="1" x14ac:dyDescent="0.25">
      <c r="A120" s="192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5"/>
      <c r="O120" s="65"/>
      <c r="P120" s="65"/>
      <c r="U120" s="65"/>
      <c r="V120" s="65"/>
      <c r="W120" s="65"/>
      <c r="X120" s="65"/>
      <c r="Y120" s="65"/>
      <c r="Z120" s="65"/>
      <c r="AA120" s="65"/>
      <c r="AB120" s="65"/>
      <c r="AC120" s="65"/>
      <c r="AD120" s="65"/>
    </row>
    <row r="121" spans="1:30" s="47" customFormat="1" x14ac:dyDescent="0.25">
      <c r="A121" s="192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5"/>
      <c r="O121" s="65"/>
      <c r="P121" s="65"/>
      <c r="U121" s="65"/>
      <c r="V121" s="65"/>
      <c r="W121" s="65"/>
      <c r="X121" s="65"/>
      <c r="Y121" s="65"/>
      <c r="Z121" s="65"/>
      <c r="AA121" s="65"/>
      <c r="AB121" s="65"/>
      <c r="AC121" s="65"/>
      <c r="AD121" s="65"/>
    </row>
    <row r="122" spans="1:30" s="47" customFormat="1" x14ac:dyDescent="0.25">
      <c r="A122" s="192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5"/>
      <c r="O122" s="65"/>
      <c r="P122" s="65"/>
      <c r="U122" s="65"/>
      <c r="V122" s="65"/>
      <c r="W122" s="65"/>
      <c r="X122" s="65"/>
      <c r="Y122" s="65"/>
      <c r="Z122" s="65"/>
      <c r="AA122" s="65"/>
      <c r="AB122" s="65"/>
      <c r="AC122" s="65"/>
      <c r="AD122" s="65"/>
    </row>
    <row r="123" spans="1:30" s="47" customFormat="1" x14ac:dyDescent="0.25">
      <c r="A123" s="192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5"/>
      <c r="O123" s="65"/>
      <c r="P123" s="65"/>
      <c r="U123" s="65"/>
      <c r="V123" s="65"/>
      <c r="W123" s="65"/>
      <c r="X123" s="65"/>
      <c r="Y123" s="65"/>
      <c r="Z123" s="65"/>
      <c r="AA123" s="65"/>
      <c r="AB123" s="65"/>
      <c r="AC123" s="65"/>
      <c r="AD123" s="65"/>
    </row>
    <row r="124" spans="1:30" s="47" customFormat="1" x14ac:dyDescent="0.25">
      <c r="A124" s="192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5"/>
      <c r="O124" s="65"/>
      <c r="P124" s="65"/>
      <c r="U124" s="65"/>
      <c r="V124" s="65"/>
      <c r="W124" s="65"/>
      <c r="X124" s="65"/>
      <c r="Y124" s="65"/>
      <c r="Z124" s="65"/>
      <c r="AA124" s="65"/>
      <c r="AB124" s="65"/>
      <c r="AC124" s="65"/>
      <c r="AD124" s="65"/>
    </row>
    <row r="125" spans="1:30" s="47" customFormat="1" x14ac:dyDescent="0.25">
      <c r="A125" s="192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5"/>
      <c r="O125" s="65"/>
      <c r="P125" s="65"/>
      <c r="U125" s="65"/>
      <c r="V125" s="65"/>
      <c r="W125" s="65"/>
      <c r="X125" s="65"/>
      <c r="Y125" s="65"/>
      <c r="Z125" s="65"/>
      <c r="AA125" s="65"/>
      <c r="AB125" s="65"/>
      <c r="AC125" s="65"/>
      <c r="AD125" s="65"/>
    </row>
    <row r="126" spans="1:30" s="47" customFormat="1" x14ac:dyDescent="0.25">
      <c r="A126" s="192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5"/>
      <c r="O126" s="65"/>
      <c r="P126" s="65"/>
      <c r="U126" s="65"/>
      <c r="V126" s="65"/>
      <c r="W126" s="65"/>
      <c r="X126" s="65"/>
      <c r="Y126" s="65"/>
      <c r="Z126" s="65"/>
      <c r="AA126" s="65"/>
      <c r="AB126" s="65"/>
      <c r="AC126" s="65"/>
      <c r="AD126" s="65"/>
    </row>
    <row r="127" spans="1:30" s="47" customFormat="1" x14ac:dyDescent="0.25">
      <c r="A127" s="192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5"/>
      <c r="O127" s="65"/>
      <c r="P127" s="65"/>
      <c r="U127" s="65"/>
      <c r="V127" s="65"/>
      <c r="W127" s="65"/>
      <c r="X127" s="65"/>
      <c r="Y127" s="65"/>
      <c r="Z127" s="65"/>
      <c r="AA127" s="65"/>
      <c r="AB127" s="65"/>
      <c r="AC127" s="65"/>
      <c r="AD127" s="65"/>
    </row>
    <row r="128" spans="1:30" s="47" customFormat="1" x14ac:dyDescent="0.25">
      <c r="A128" s="192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5"/>
      <c r="O128" s="65"/>
      <c r="P128" s="65"/>
      <c r="U128" s="65"/>
      <c r="V128" s="65"/>
      <c r="W128" s="65"/>
      <c r="X128" s="65"/>
      <c r="Y128" s="65"/>
      <c r="Z128" s="65"/>
      <c r="AA128" s="65"/>
      <c r="AB128" s="65"/>
      <c r="AC128" s="65"/>
      <c r="AD128" s="65"/>
    </row>
    <row r="129" spans="1:30" s="47" customFormat="1" x14ac:dyDescent="0.25">
      <c r="A129" s="192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5"/>
      <c r="O129" s="65"/>
      <c r="P129" s="65"/>
      <c r="U129" s="65"/>
      <c r="V129" s="65"/>
      <c r="W129" s="65"/>
      <c r="X129" s="65"/>
      <c r="Y129" s="65"/>
      <c r="Z129" s="65"/>
      <c r="AA129" s="65"/>
      <c r="AB129" s="65"/>
      <c r="AC129" s="65"/>
      <c r="AD129" s="65"/>
    </row>
    <row r="130" spans="1:30" s="47" customFormat="1" x14ac:dyDescent="0.25">
      <c r="A130" s="192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5"/>
      <c r="O130" s="65"/>
      <c r="P130" s="65"/>
      <c r="U130" s="65"/>
      <c r="V130" s="65"/>
      <c r="W130" s="65"/>
      <c r="X130" s="65"/>
      <c r="Y130" s="65"/>
      <c r="Z130" s="65"/>
      <c r="AA130" s="65"/>
      <c r="AB130" s="65"/>
      <c r="AC130" s="65"/>
      <c r="AD130" s="65"/>
    </row>
    <row r="131" spans="1:30" s="47" customFormat="1" x14ac:dyDescent="0.25">
      <c r="A131" s="192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5"/>
      <c r="O131" s="65"/>
      <c r="P131" s="65"/>
      <c r="U131" s="65"/>
      <c r="V131" s="65"/>
      <c r="W131" s="65"/>
      <c r="X131" s="65"/>
      <c r="Y131" s="65"/>
      <c r="Z131" s="65"/>
      <c r="AA131" s="65"/>
      <c r="AB131" s="65"/>
      <c r="AC131" s="65"/>
      <c r="AD131" s="65"/>
    </row>
    <row r="132" spans="1:30" s="47" customFormat="1" x14ac:dyDescent="0.25">
      <c r="A132" s="192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5"/>
      <c r="O132" s="65"/>
      <c r="P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</row>
    <row r="133" spans="1:30" s="47" customFormat="1" x14ac:dyDescent="0.25">
      <c r="A133" s="192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5"/>
      <c r="O133" s="65"/>
      <c r="P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</row>
    <row r="134" spans="1:30" s="47" customFormat="1" x14ac:dyDescent="0.25">
      <c r="A134" s="192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5"/>
      <c r="O134" s="65"/>
      <c r="P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</row>
    <row r="135" spans="1:30" s="47" customFormat="1" x14ac:dyDescent="0.25">
      <c r="A135" s="192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5"/>
      <c r="O135" s="65"/>
      <c r="P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</row>
    <row r="136" spans="1:30" s="47" customFormat="1" x14ac:dyDescent="0.25">
      <c r="A136" s="192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5"/>
      <c r="O136" s="65"/>
      <c r="P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</row>
    <row r="137" spans="1:30" s="47" customFormat="1" x14ac:dyDescent="0.25">
      <c r="A137" s="192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5"/>
      <c r="O137" s="65"/>
      <c r="P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</row>
    <row r="138" spans="1:30" s="47" customFormat="1" x14ac:dyDescent="0.25">
      <c r="A138" s="192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5"/>
      <c r="O138" s="65"/>
      <c r="P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</row>
    <row r="139" spans="1:30" s="47" customFormat="1" x14ac:dyDescent="0.25">
      <c r="A139" s="192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5"/>
      <c r="O139" s="65"/>
      <c r="P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</row>
    <row r="140" spans="1:30" s="47" customFormat="1" x14ac:dyDescent="0.25">
      <c r="A140" s="192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5"/>
      <c r="O140" s="65"/>
      <c r="P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</row>
    <row r="141" spans="1:30" s="47" customFormat="1" x14ac:dyDescent="0.25">
      <c r="A141" s="192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5"/>
      <c r="O141" s="65"/>
      <c r="P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</row>
    <row r="142" spans="1:30" s="47" customFormat="1" x14ac:dyDescent="0.25">
      <c r="A142" s="192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5"/>
      <c r="O142" s="65"/>
      <c r="P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</row>
    <row r="143" spans="1:30" s="47" customFormat="1" x14ac:dyDescent="0.25">
      <c r="A143" s="192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5"/>
      <c r="O143" s="65"/>
      <c r="P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</row>
    <row r="144" spans="1:30" s="47" customFormat="1" x14ac:dyDescent="0.25">
      <c r="A144" s="192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5"/>
      <c r="O144" s="65"/>
      <c r="P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</row>
    <row r="145" spans="1:30" s="47" customFormat="1" x14ac:dyDescent="0.25">
      <c r="A145" s="192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5"/>
      <c r="O145" s="65"/>
      <c r="P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</row>
    <row r="146" spans="1:30" s="47" customFormat="1" x14ac:dyDescent="0.25">
      <c r="A146" s="192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5"/>
      <c r="O146" s="65"/>
      <c r="P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</row>
    <row r="147" spans="1:30" s="47" customFormat="1" x14ac:dyDescent="0.25">
      <c r="A147" s="192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5"/>
      <c r="O147" s="65"/>
      <c r="P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</row>
    <row r="148" spans="1:30" s="47" customFormat="1" x14ac:dyDescent="0.25">
      <c r="A148" s="192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5"/>
      <c r="O148" s="65"/>
      <c r="P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</row>
    <row r="149" spans="1:30" s="47" customFormat="1" x14ac:dyDescent="0.25">
      <c r="A149" s="192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5"/>
      <c r="O149" s="65"/>
      <c r="P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</row>
    <row r="150" spans="1:30" s="47" customFormat="1" x14ac:dyDescent="0.25">
      <c r="A150" s="192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5"/>
      <c r="O150" s="65"/>
      <c r="P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</row>
    <row r="151" spans="1:30" s="47" customFormat="1" x14ac:dyDescent="0.25">
      <c r="A151" s="192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5"/>
      <c r="O151" s="65"/>
      <c r="P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</row>
    <row r="152" spans="1:30" s="47" customFormat="1" x14ac:dyDescent="0.25">
      <c r="A152" s="192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5"/>
      <c r="O152" s="65"/>
      <c r="P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</row>
    <row r="153" spans="1:30" s="47" customFormat="1" x14ac:dyDescent="0.25">
      <c r="A153" s="192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5"/>
      <c r="O153" s="65"/>
      <c r="P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</row>
    <row r="154" spans="1:30" s="47" customFormat="1" x14ac:dyDescent="0.25">
      <c r="A154" s="192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5"/>
      <c r="O154" s="65"/>
      <c r="P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</row>
    <row r="155" spans="1:30" s="47" customFormat="1" x14ac:dyDescent="0.25">
      <c r="A155" s="192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5"/>
      <c r="O155" s="65"/>
      <c r="P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</row>
    <row r="156" spans="1:30" s="47" customFormat="1" x14ac:dyDescent="0.25">
      <c r="A156" s="192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5"/>
      <c r="O156" s="65"/>
      <c r="P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</row>
    <row r="157" spans="1:30" s="47" customFormat="1" x14ac:dyDescent="0.25">
      <c r="A157" s="192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5"/>
      <c r="O157" s="65"/>
      <c r="P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</row>
    <row r="158" spans="1:30" s="47" customFormat="1" x14ac:dyDescent="0.25">
      <c r="A158" s="192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5"/>
      <c r="O158" s="65"/>
      <c r="P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</row>
    <row r="159" spans="1:30" s="47" customFormat="1" x14ac:dyDescent="0.25">
      <c r="A159" s="192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5"/>
      <c r="O159" s="65"/>
      <c r="P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</row>
    <row r="160" spans="1:30" s="47" customFormat="1" x14ac:dyDescent="0.25">
      <c r="A160" s="192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5"/>
      <c r="O160" s="65"/>
      <c r="P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</row>
    <row r="161" spans="1:30" s="47" customFormat="1" x14ac:dyDescent="0.25">
      <c r="A161" s="192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5"/>
      <c r="O161" s="65"/>
      <c r="P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</row>
    <row r="162" spans="1:30" s="47" customFormat="1" x14ac:dyDescent="0.25">
      <c r="A162" s="192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5"/>
      <c r="O162" s="65"/>
      <c r="P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</row>
    <row r="163" spans="1:30" s="47" customFormat="1" x14ac:dyDescent="0.25">
      <c r="A163" s="192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5"/>
      <c r="O163" s="65"/>
      <c r="P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</row>
    <row r="164" spans="1:30" s="47" customFormat="1" x14ac:dyDescent="0.25">
      <c r="A164" s="192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5"/>
      <c r="O164" s="65"/>
      <c r="P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</row>
    <row r="165" spans="1:30" s="47" customFormat="1" x14ac:dyDescent="0.25">
      <c r="A165" s="192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5"/>
      <c r="O165" s="65"/>
      <c r="P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</row>
    <row r="166" spans="1:30" s="47" customFormat="1" x14ac:dyDescent="0.25">
      <c r="A166" s="192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5"/>
      <c r="O166" s="65"/>
      <c r="P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</row>
    <row r="167" spans="1:30" s="47" customFormat="1" x14ac:dyDescent="0.25">
      <c r="A167" s="192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5"/>
      <c r="O167" s="65"/>
      <c r="P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</row>
    <row r="168" spans="1:30" s="47" customFormat="1" x14ac:dyDescent="0.25">
      <c r="A168" s="192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5"/>
      <c r="O168" s="65"/>
      <c r="P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</row>
    <row r="169" spans="1:30" s="47" customFormat="1" x14ac:dyDescent="0.25">
      <c r="A169" s="192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5"/>
      <c r="O169" s="65"/>
      <c r="P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</row>
    <row r="170" spans="1:30" s="47" customFormat="1" x14ac:dyDescent="0.25">
      <c r="A170" s="192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5"/>
      <c r="O170" s="65"/>
      <c r="P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</row>
    <row r="171" spans="1:30" s="47" customFormat="1" x14ac:dyDescent="0.25">
      <c r="A171" s="192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5"/>
      <c r="O171" s="65"/>
      <c r="P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</row>
    <row r="172" spans="1:30" s="47" customFormat="1" x14ac:dyDescent="0.25">
      <c r="A172" s="192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5"/>
      <c r="O172" s="65"/>
      <c r="P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</row>
    <row r="173" spans="1:30" s="47" customFormat="1" x14ac:dyDescent="0.25">
      <c r="A173" s="192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5"/>
      <c r="O173" s="65"/>
      <c r="P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</row>
    <row r="174" spans="1:30" s="47" customFormat="1" x14ac:dyDescent="0.25">
      <c r="A174" s="192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5"/>
      <c r="O174" s="65"/>
      <c r="P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</row>
    <row r="175" spans="1:30" s="47" customFormat="1" x14ac:dyDescent="0.25">
      <c r="A175" s="192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5"/>
      <c r="O175" s="65"/>
      <c r="P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</row>
    <row r="176" spans="1:30" s="47" customFormat="1" x14ac:dyDescent="0.25">
      <c r="A176" s="192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5"/>
      <c r="O176" s="65"/>
      <c r="P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</row>
    <row r="177" spans="1:30" s="47" customFormat="1" x14ac:dyDescent="0.25">
      <c r="A177" s="192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5"/>
      <c r="O177" s="65"/>
      <c r="P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</row>
    <row r="178" spans="1:30" s="47" customFormat="1" x14ac:dyDescent="0.25">
      <c r="A178" s="192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5"/>
      <c r="O178" s="65"/>
      <c r="P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</row>
    <row r="179" spans="1:30" s="47" customFormat="1" x14ac:dyDescent="0.25">
      <c r="A179" s="192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5"/>
      <c r="O179" s="65"/>
      <c r="P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</row>
    <row r="180" spans="1:30" s="47" customFormat="1" x14ac:dyDescent="0.25">
      <c r="A180" s="192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5"/>
      <c r="O180" s="65"/>
      <c r="P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</row>
    <row r="181" spans="1:30" s="47" customFormat="1" x14ac:dyDescent="0.25">
      <c r="A181" s="192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5"/>
      <c r="O181" s="65"/>
      <c r="P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</row>
    <row r="182" spans="1:30" s="47" customFormat="1" x14ac:dyDescent="0.25">
      <c r="A182" s="192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5"/>
      <c r="O182" s="65"/>
      <c r="P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</row>
    <row r="183" spans="1:30" s="47" customFormat="1" x14ac:dyDescent="0.25">
      <c r="A183" s="192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5"/>
      <c r="O183" s="65"/>
      <c r="P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</row>
    <row r="184" spans="1:30" s="47" customFormat="1" x14ac:dyDescent="0.25">
      <c r="A184" s="192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5"/>
      <c r="O184" s="65"/>
      <c r="P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</row>
    <row r="185" spans="1:30" s="47" customFormat="1" x14ac:dyDescent="0.25">
      <c r="A185" s="192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5"/>
      <c r="O185" s="65"/>
      <c r="P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</row>
    <row r="186" spans="1:30" s="47" customFormat="1" x14ac:dyDescent="0.25">
      <c r="A186" s="192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5"/>
      <c r="O186" s="65"/>
      <c r="P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</row>
    <row r="187" spans="1:30" s="47" customFormat="1" x14ac:dyDescent="0.25">
      <c r="A187" s="192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5"/>
      <c r="O187" s="65"/>
      <c r="P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</row>
    <row r="188" spans="1:30" s="47" customFormat="1" x14ac:dyDescent="0.25">
      <c r="A188" s="192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5"/>
      <c r="O188" s="65"/>
      <c r="P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</row>
    <row r="189" spans="1:30" s="47" customFormat="1" x14ac:dyDescent="0.25">
      <c r="A189" s="192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5"/>
      <c r="O189" s="65"/>
      <c r="P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</row>
    <row r="190" spans="1:30" s="47" customFormat="1" x14ac:dyDescent="0.25">
      <c r="A190" s="192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5"/>
      <c r="O190" s="65"/>
      <c r="P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</row>
    <row r="191" spans="1:30" s="47" customFormat="1" x14ac:dyDescent="0.25">
      <c r="A191" s="192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5"/>
      <c r="O191" s="65"/>
      <c r="P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</row>
  </sheetData>
  <mergeCells count="10">
    <mergeCell ref="Q7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1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M185"/>
  <sheetViews>
    <sheetView showGridLines="0" workbookViewId="0">
      <selection activeCell="B14" sqref="B14"/>
    </sheetView>
  </sheetViews>
  <sheetFormatPr baseColWidth="10" defaultColWidth="11.54296875" defaultRowHeight="12.5" x14ac:dyDescent="0.25"/>
  <cols>
    <col min="1" max="1" width="2.1796875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4" width="11.54296875" style="47" customWidth="1"/>
    <col min="15" max="15" width="8.453125" style="47" bestFit="1" customWidth="1"/>
    <col min="16" max="16" width="5.7265625" style="47" customWidth="1"/>
    <col min="17" max="17" width="9.54296875" style="46" customWidth="1"/>
    <col min="18" max="18" width="6.81640625" style="46" customWidth="1"/>
    <col min="19" max="63" width="11.54296875" style="47" customWidth="1"/>
    <col min="64" max="65" width="11.54296875" style="47"/>
    <col min="66" max="16384" width="11.5429687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  <c r="M2" s="65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  <c r="M3" s="65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  <c r="M4" s="65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  <c r="M5" s="65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  <c r="M6" s="65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  <c r="M7" s="65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  <c r="M8" s="65"/>
    </row>
    <row r="9" spans="1:24" ht="12.75" x14ac:dyDescent="0.2">
      <c r="B9" s="20"/>
      <c r="C9" s="214" t="s">
        <v>378</v>
      </c>
      <c r="D9" s="214"/>
      <c r="E9" s="214"/>
      <c r="F9" s="214"/>
      <c r="G9" s="214"/>
      <c r="H9" s="214"/>
      <c r="I9" s="214"/>
      <c r="J9" s="214"/>
      <c r="K9" s="26"/>
      <c r="M9" s="65"/>
    </row>
    <row r="10" spans="1:24" ht="13" x14ac:dyDescent="0.3">
      <c r="B10" s="20"/>
      <c r="C10" s="215" t="s">
        <v>400</v>
      </c>
      <c r="D10" s="215"/>
      <c r="E10" s="215"/>
      <c r="F10" s="215"/>
      <c r="G10" s="215"/>
      <c r="H10" s="215"/>
      <c r="I10" s="215"/>
      <c r="J10" s="215"/>
      <c r="K10" s="26"/>
      <c r="M10" s="65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M11" s="65"/>
    </row>
    <row r="12" spans="1:24" ht="15.75" customHeight="1" x14ac:dyDescent="0.3">
      <c r="B12" s="27"/>
      <c r="C12" s="217" t="s">
        <v>393</v>
      </c>
      <c r="D12" s="217"/>
      <c r="E12" s="216" t="s">
        <v>394</v>
      </c>
      <c r="F12" s="216" t="s">
        <v>376</v>
      </c>
      <c r="G12" s="215" t="s">
        <v>49</v>
      </c>
      <c r="H12" s="215"/>
      <c r="I12" s="216" t="s">
        <v>394</v>
      </c>
      <c r="J12" s="216" t="s">
        <v>376</v>
      </c>
      <c r="K12" s="26"/>
      <c r="L12" s="46"/>
      <c r="M12" s="65"/>
      <c r="P12" s="65"/>
      <c r="Q12" s="65"/>
      <c r="R12" s="65"/>
      <c r="S12" s="65"/>
    </row>
    <row r="13" spans="1:24" ht="15.75" customHeight="1" x14ac:dyDescent="0.25">
      <c r="B13" s="31"/>
      <c r="C13" s="62">
        <v>2023</v>
      </c>
      <c r="D13" s="29">
        <v>2024</v>
      </c>
      <c r="E13" s="216"/>
      <c r="F13" s="216"/>
      <c r="G13" s="185">
        <v>2023</v>
      </c>
      <c r="H13" s="186">
        <v>2024</v>
      </c>
      <c r="I13" s="216"/>
      <c r="J13" s="216"/>
      <c r="K13" s="26"/>
      <c r="L13" s="65"/>
      <c r="M13" s="65"/>
      <c r="P13" s="65"/>
      <c r="R13" s="65"/>
      <c r="S13" s="46"/>
      <c r="U13" s="46"/>
      <c r="W13" s="46"/>
    </row>
    <row r="14" spans="1:24" ht="12.75" x14ac:dyDescent="0.2">
      <c r="B14" s="31"/>
      <c r="C14" s="78"/>
      <c r="D14" s="78"/>
      <c r="E14" s="62"/>
      <c r="F14" s="31"/>
      <c r="G14" s="31"/>
      <c r="H14" s="31"/>
      <c r="I14" s="70"/>
      <c r="J14" s="70"/>
      <c r="K14" s="26"/>
      <c r="L14" s="65"/>
      <c r="M14" s="65"/>
      <c r="P14" s="187"/>
      <c r="Q14" s="88"/>
      <c r="S14" s="88"/>
      <c r="T14" s="46"/>
      <c r="U14" s="88"/>
      <c r="V14" s="46"/>
      <c r="X14" s="46"/>
    </row>
    <row r="15" spans="1:24" ht="12.75" x14ac:dyDescent="0.2">
      <c r="A15" s="34"/>
      <c r="B15" s="86" t="s">
        <v>33</v>
      </c>
      <c r="C15" s="80">
        <v>1121720.9930999984</v>
      </c>
      <c r="D15" s="82">
        <v>1236798.0803800002</v>
      </c>
      <c r="E15" s="188">
        <v>10.258975983142982</v>
      </c>
      <c r="F15" s="37">
        <v>100</v>
      </c>
      <c r="G15" s="80">
        <v>129163.61699999994</v>
      </c>
      <c r="H15" s="79">
        <v>126041.258</v>
      </c>
      <c r="I15" s="81">
        <v>-2.4173672683693415</v>
      </c>
      <c r="J15" s="39">
        <v>100</v>
      </c>
      <c r="K15" s="26"/>
      <c r="L15" s="65"/>
      <c r="M15" s="65"/>
      <c r="P15" s="189"/>
      <c r="Q15" s="88"/>
      <c r="R15" s="87"/>
      <c r="S15" s="88"/>
      <c r="T15" s="113"/>
      <c r="U15" s="88"/>
      <c r="V15" s="87"/>
      <c r="W15" s="88"/>
      <c r="X15" s="113"/>
    </row>
    <row r="16" spans="1:24" ht="12.75" x14ac:dyDescent="0.2">
      <c r="A16" s="122" t="s">
        <v>155</v>
      </c>
      <c r="B16" s="20" t="s">
        <v>141</v>
      </c>
      <c r="C16" s="41">
        <v>19648.111999999939</v>
      </c>
      <c r="D16" s="82">
        <v>21189.24</v>
      </c>
      <c r="E16" s="83">
        <v>7.8436442137548301</v>
      </c>
      <c r="F16" s="42">
        <v>1.7132335775852523</v>
      </c>
      <c r="G16" s="41">
        <v>2327.3449999999912</v>
      </c>
      <c r="H16" s="82">
        <v>2424.25</v>
      </c>
      <c r="I16" s="84">
        <v>4.1637574145650502</v>
      </c>
      <c r="J16" s="42">
        <v>1.9233781370224028</v>
      </c>
      <c r="K16" s="26"/>
      <c r="L16" s="65"/>
      <c r="M16" s="65"/>
      <c r="N16" s="47" t="s">
        <v>54</v>
      </c>
      <c r="O16" s="47" t="s">
        <v>379</v>
      </c>
      <c r="P16" s="189"/>
      <c r="Q16" s="111"/>
      <c r="R16" s="87"/>
      <c r="S16" s="111"/>
      <c r="T16" s="113"/>
      <c r="U16" s="111"/>
      <c r="V16" s="87"/>
      <c r="W16" s="111"/>
      <c r="X16" s="113"/>
    </row>
    <row r="17" spans="1:24" ht="12.75" x14ac:dyDescent="0.2">
      <c r="A17" s="122" t="s">
        <v>156</v>
      </c>
      <c r="B17" s="20" t="s">
        <v>142</v>
      </c>
      <c r="C17" s="41">
        <v>66640.169000000067</v>
      </c>
      <c r="D17" s="82">
        <v>74866.026999999987</v>
      </c>
      <c r="E17" s="83">
        <v>12.34369318601205</v>
      </c>
      <c r="F17" s="42">
        <v>6.0532133892864524</v>
      </c>
      <c r="G17" s="41">
        <v>8034.4090000000051</v>
      </c>
      <c r="H17" s="82">
        <v>7255.7380000000003</v>
      </c>
      <c r="I17" s="84">
        <v>-9.6917022770437011</v>
      </c>
      <c r="J17" s="42">
        <v>5.7566372433382096</v>
      </c>
      <c r="K17" s="26"/>
      <c r="L17" s="65"/>
      <c r="M17" s="65"/>
      <c r="N17" s="47" t="s">
        <v>152</v>
      </c>
      <c r="O17" s="197">
        <v>0.34332119909948267</v>
      </c>
      <c r="P17" s="189"/>
      <c r="Q17" s="111"/>
      <c r="R17" s="87"/>
      <c r="S17" s="111"/>
      <c r="T17" s="113"/>
      <c r="U17" s="111"/>
      <c r="V17" s="87"/>
      <c r="W17" s="111"/>
      <c r="X17" s="113"/>
    </row>
    <row r="18" spans="1:24" ht="12.75" x14ac:dyDescent="0.2">
      <c r="A18" s="122" t="s">
        <v>157</v>
      </c>
      <c r="B18" s="35" t="s">
        <v>143</v>
      </c>
      <c r="C18" s="82">
        <v>476780.29009999847</v>
      </c>
      <c r="D18" s="82">
        <v>496289.40888000006</v>
      </c>
      <c r="E18" s="93">
        <v>4.091846744736416</v>
      </c>
      <c r="F18" s="94">
        <v>40.126954977769493</v>
      </c>
      <c r="G18" s="82">
        <v>52904.880999999907</v>
      </c>
      <c r="H18" s="82">
        <v>49555.983999999997</v>
      </c>
      <c r="I18" s="76">
        <v>-6.3300340851346277</v>
      </c>
      <c r="J18" s="94">
        <v>39.317271809521287</v>
      </c>
      <c r="K18" s="26"/>
      <c r="L18" s="65"/>
      <c r="M18" s="65"/>
      <c r="N18" s="47" t="s">
        <v>149</v>
      </c>
      <c r="O18" s="197">
        <v>0.39733324929564356</v>
      </c>
      <c r="P18" s="71"/>
      <c r="Q18" s="111"/>
      <c r="R18" s="87"/>
      <c r="S18" s="111"/>
      <c r="T18" s="113"/>
      <c r="U18" s="111"/>
      <c r="V18" s="87"/>
      <c r="W18" s="111"/>
      <c r="X18" s="113"/>
    </row>
    <row r="19" spans="1:24" ht="12.75" x14ac:dyDescent="0.2">
      <c r="A19" s="122" t="s">
        <v>158</v>
      </c>
      <c r="B19" s="20" t="s">
        <v>144</v>
      </c>
      <c r="C19" s="41">
        <v>118529.67449999996</v>
      </c>
      <c r="D19" s="82">
        <v>125009.40999999999</v>
      </c>
      <c r="E19" s="83">
        <v>5.4667622494821044</v>
      </c>
      <c r="F19" s="42">
        <v>10.107503559642609</v>
      </c>
      <c r="G19" s="41">
        <v>14089.571000000002</v>
      </c>
      <c r="H19" s="82">
        <v>12848.867</v>
      </c>
      <c r="I19" s="84">
        <v>-8.8058323422338542</v>
      </c>
      <c r="J19" s="42">
        <v>10.194175465941479</v>
      </c>
      <c r="K19" s="26"/>
      <c r="L19" s="65"/>
      <c r="M19" s="65"/>
      <c r="N19" s="47" t="s">
        <v>147</v>
      </c>
      <c r="O19" s="197">
        <v>0.5494996400634693</v>
      </c>
      <c r="P19" s="71"/>
      <c r="Q19" s="111"/>
      <c r="R19" s="87"/>
      <c r="S19" s="111"/>
      <c r="T19" s="113"/>
      <c r="U19" s="111"/>
      <c r="V19" s="87"/>
      <c r="W19" s="111"/>
      <c r="X19" s="113"/>
    </row>
    <row r="20" spans="1:24" ht="12.75" x14ac:dyDescent="0.2">
      <c r="A20" s="122" t="s">
        <v>159</v>
      </c>
      <c r="B20" s="20" t="s">
        <v>145</v>
      </c>
      <c r="C20" s="41">
        <v>66873.934999999954</v>
      </c>
      <c r="D20" s="82">
        <v>68766.461500000005</v>
      </c>
      <c r="E20" s="83">
        <v>2.8299912364960322</v>
      </c>
      <c r="F20" s="42">
        <v>5.5600394753905054</v>
      </c>
      <c r="G20" s="41">
        <v>7670.6830000000018</v>
      </c>
      <c r="H20" s="82">
        <v>6985.3069999999998</v>
      </c>
      <c r="I20" s="84">
        <v>-8.935006178719707</v>
      </c>
      <c r="J20" s="42">
        <v>5.5420797212290598</v>
      </c>
      <c r="K20" s="61"/>
      <c r="L20" s="65"/>
      <c r="M20" s="65"/>
      <c r="N20" s="47" t="s">
        <v>59</v>
      </c>
      <c r="O20" s="197">
        <v>0.5616724031351702</v>
      </c>
      <c r="P20" s="71"/>
      <c r="Q20" s="111"/>
      <c r="R20" s="87"/>
      <c r="S20" s="111"/>
      <c r="T20" s="113"/>
      <c r="U20" s="111"/>
      <c r="V20" s="87"/>
      <c r="W20" s="111"/>
      <c r="X20" s="113"/>
    </row>
    <row r="21" spans="1:24" ht="12.75" x14ac:dyDescent="0.2">
      <c r="A21" s="122" t="s">
        <v>160</v>
      </c>
      <c r="B21" s="20" t="s">
        <v>55</v>
      </c>
      <c r="C21" s="41">
        <v>30004.23999999998</v>
      </c>
      <c r="D21" s="82">
        <v>35783.398000000001</v>
      </c>
      <c r="E21" s="83">
        <v>19.261137759196778</v>
      </c>
      <c r="F21" s="42">
        <v>2.8932287790263813</v>
      </c>
      <c r="G21" s="41">
        <v>3140.0480000000016</v>
      </c>
      <c r="H21" s="82">
        <v>3647.2429999999999</v>
      </c>
      <c r="I21" s="84">
        <v>16.152460089782018</v>
      </c>
      <c r="J21" s="42">
        <v>2.89368977894524</v>
      </c>
      <c r="K21" s="61"/>
      <c r="L21" s="65"/>
      <c r="M21" s="65"/>
      <c r="N21" s="47" t="s">
        <v>62</v>
      </c>
      <c r="O21" s="197">
        <v>0.73368374708440687</v>
      </c>
      <c r="P21" s="75"/>
      <c r="Q21" s="111"/>
      <c r="R21" s="87"/>
      <c r="S21" s="111"/>
      <c r="T21" s="113"/>
      <c r="U21" s="111"/>
      <c r="V21" s="87"/>
      <c r="W21" s="111"/>
      <c r="X21" s="113"/>
    </row>
    <row r="22" spans="1:24" s="47" customFormat="1" ht="12.75" x14ac:dyDescent="0.2">
      <c r="A22" s="122" t="s">
        <v>161</v>
      </c>
      <c r="B22" s="20" t="s">
        <v>146</v>
      </c>
      <c r="C22" s="41">
        <v>30171.567999999996</v>
      </c>
      <c r="D22" s="82">
        <v>28854.99</v>
      </c>
      <c r="E22" s="83">
        <v>-4.3636379786426538</v>
      </c>
      <c r="F22" s="42">
        <v>2.3330396818803636</v>
      </c>
      <c r="G22" s="41">
        <v>3236.0700000000006</v>
      </c>
      <c r="H22" s="82">
        <v>2915.5749999999998</v>
      </c>
      <c r="I22" s="84">
        <v>-9.9038339714530466</v>
      </c>
      <c r="J22" s="42">
        <v>2.3131909711659651</v>
      </c>
      <c r="K22" s="26"/>
      <c r="L22" s="65"/>
      <c r="M22" s="65"/>
      <c r="N22" s="47" t="s">
        <v>63</v>
      </c>
      <c r="O22" s="197">
        <v>0.39416296623796343</v>
      </c>
      <c r="P22" s="65"/>
      <c r="Q22" s="111"/>
      <c r="R22" s="87"/>
      <c r="S22" s="111"/>
      <c r="T22" s="113"/>
      <c r="U22" s="111"/>
      <c r="V22" s="87"/>
      <c r="W22" s="111"/>
      <c r="X22" s="113"/>
    </row>
    <row r="23" spans="1:24" s="47" customFormat="1" ht="12.75" x14ac:dyDescent="0.2">
      <c r="A23" s="122" t="s">
        <v>162</v>
      </c>
      <c r="B23" s="20" t="s">
        <v>147</v>
      </c>
      <c r="C23" s="41">
        <v>6129.0044999999982</v>
      </c>
      <c r="D23" s="82">
        <v>6796.2009999999991</v>
      </c>
      <c r="E23" s="83">
        <v>10.885886933187948</v>
      </c>
      <c r="F23" s="42">
        <v>0.5494996400634693</v>
      </c>
      <c r="G23" s="41">
        <v>716.50649999999973</v>
      </c>
      <c r="H23" s="82">
        <v>720.79300000000001</v>
      </c>
      <c r="I23" s="83">
        <v>0.59824998098416415</v>
      </c>
      <c r="J23" s="42">
        <v>0.5718706806306233</v>
      </c>
      <c r="K23" s="26"/>
      <c r="L23" s="65"/>
      <c r="M23" s="65"/>
      <c r="N23" s="47" t="s">
        <v>58</v>
      </c>
      <c r="O23" s="197">
        <v>1.15119931263359</v>
      </c>
      <c r="P23" s="65"/>
      <c r="Q23" s="111"/>
      <c r="R23" s="87"/>
      <c r="S23" s="111"/>
      <c r="T23" s="113"/>
      <c r="U23" s="111"/>
      <c r="V23" s="87"/>
      <c r="W23" s="111"/>
      <c r="X23" s="113"/>
    </row>
    <row r="24" spans="1:24" s="47" customFormat="1" ht="12.75" x14ac:dyDescent="0.2">
      <c r="A24" s="122" t="s">
        <v>163</v>
      </c>
      <c r="B24" s="20" t="s">
        <v>63</v>
      </c>
      <c r="C24" s="41">
        <v>1950.1965</v>
      </c>
      <c r="D24" s="82">
        <v>4875</v>
      </c>
      <c r="E24" s="83">
        <v>149.97481023066138</v>
      </c>
      <c r="F24" s="42">
        <v>0.39416296623796343</v>
      </c>
      <c r="G24" s="41">
        <v>435.29999999999995</v>
      </c>
      <c r="H24" s="82">
        <v>40</v>
      </c>
      <c r="I24" s="83">
        <v>-90.81093498736503</v>
      </c>
      <c r="J24" s="42">
        <v>3.1735640086994372E-2</v>
      </c>
      <c r="K24" s="26"/>
      <c r="L24" s="65"/>
      <c r="M24" s="65"/>
      <c r="N24" s="47" t="s">
        <v>60</v>
      </c>
      <c r="O24" s="197">
        <v>1.058739596036306</v>
      </c>
      <c r="P24" s="65"/>
      <c r="Q24" s="111"/>
      <c r="R24" s="87"/>
      <c r="S24" s="111"/>
      <c r="T24" s="113"/>
      <c r="U24" s="111"/>
      <c r="V24" s="87"/>
      <c r="W24" s="111"/>
      <c r="X24" s="113"/>
    </row>
    <row r="25" spans="1:24" s="47" customFormat="1" ht="12.75" x14ac:dyDescent="0.2">
      <c r="A25" s="122" t="s">
        <v>164</v>
      </c>
      <c r="B25" s="20" t="s">
        <v>58</v>
      </c>
      <c r="C25" s="41">
        <v>12259.215000000004</v>
      </c>
      <c r="D25" s="82">
        <v>14238.010999999999</v>
      </c>
      <c r="E25" s="83">
        <v>16.141294528238518</v>
      </c>
      <c r="F25" s="42">
        <v>1.15119931263359</v>
      </c>
      <c r="G25" s="41">
        <v>1378.6369999999999</v>
      </c>
      <c r="H25" s="82">
        <v>1541.596</v>
      </c>
      <c r="I25" s="83">
        <v>11.820297873914612</v>
      </c>
      <c r="J25" s="42">
        <v>1.2230883953887544</v>
      </c>
      <c r="K25" s="26"/>
      <c r="L25" s="65"/>
      <c r="M25" s="65"/>
      <c r="N25" s="47" t="s">
        <v>61</v>
      </c>
      <c r="O25" s="197">
        <v>1.2953540075901195</v>
      </c>
      <c r="P25" s="65"/>
      <c r="Q25" s="111"/>
      <c r="R25" s="87"/>
      <c r="S25" s="111"/>
      <c r="T25" s="113"/>
      <c r="U25" s="111"/>
      <c r="V25" s="87"/>
      <c r="W25" s="111"/>
      <c r="X25" s="113"/>
    </row>
    <row r="26" spans="1:24" s="47" customFormat="1" ht="12.75" x14ac:dyDescent="0.2">
      <c r="A26" s="122" t="s">
        <v>165</v>
      </c>
      <c r="B26" s="20" t="s">
        <v>148</v>
      </c>
      <c r="C26" s="41">
        <v>172858.17700000011</v>
      </c>
      <c r="D26" s="82">
        <v>218014.91899999999</v>
      </c>
      <c r="E26" s="83">
        <v>26.123578753234145</v>
      </c>
      <c r="F26" s="42">
        <v>17.6273655707014</v>
      </c>
      <c r="G26" s="41">
        <v>20675.20800000001</v>
      </c>
      <c r="H26" s="82">
        <v>23004.545999999998</v>
      </c>
      <c r="I26" s="84">
        <v>11.266334055744377</v>
      </c>
      <c r="J26" s="42">
        <v>18.25159980551765</v>
      </c>
      <c r="K26" s="26"/>
      <c r="L26" s="65"/>
      <c r="M26" s="65"/>
      <c r="N26" s="47" t="s">
        <v>150</v>
      </c>
      <c r="O26" s="197">
        <v>1.2910856471489569</v>
      </c>
      <c r="P26" s="65"/>
      <c r="Q26" s="111"/>
      <c r="R26" s="87"/>
      <c r="S26" s="111"/>
      <c r="T26" s="113"/>
      <c r="U26" s="111"/>
      <c r="V26" s="87"/>
      <c r="W26" s="111"/>
      <c r="X26" s="113"/>
    </row>
    <row r="27" spans="1:24" s="47" customFormat="1" ht="12.75" x14ac:dyDescent="0.2">
      <c r="A27" s="122" t="s">
        <v>166</v>
      </c>
      <c r="B27" s="20" t="s">
        <v>149</v>
      </c>
      <c r="C27" s="41">
        <v>4246.9539999999952</v>
      </c>
      <c r="D27" s="82">
        <v>4914.21</v>
      </c>
      <c r="E27" s="83">
        <v>15.711401630439269</v>
      </c>
      <c r="F27" s="42">
        <v>0.39733324929564356</v>
      </c>
      <c r="G27" s="41">
        <v>530.48899999999969</v>
      </c>
      <c r="H27" s="82">
        <v>502.88499999999999</v>
      </c>
      <c r="I27" s="83">
        <v>-5.2035009208484411</v>
      </c>
      <c r="J27" s="42">
        <v>0.39898443412870416</v>
      </c>
      <c r="K27" s="26"/>
      <c r="L27" s="65"/>
      <c r="M27" s="65"/>
      <c r="N27" s="47" t="s">
        <v>56</v>
      </c>
      <c r="O27" s="197">
        <v>1.3417828070125419</v>
      </c>
      <c r="P27" s="65"/>
      <c r="Q27" s="111"/>
      <c r="R27" s="87"/>
      <c r="S27" s="111"/>
      <c r="T27" s="113"/>
      <c r="U27" s="111"/>
      <c r="V27" s="87"/>
      <c r="W27" s="111"/>
      <c r="X27" s="113"/>
    </row>
    <row r="28" spans="1:24" s="47" customFormat="1" ht="12.75" x14ac:dyDescent="0.2">
      <c r="A28" s="122" t="s">
        <v>167</v>
      </c>
      <c r="B28" s="20" t="s">
        <v>150</v>
      </c>
      <c r="C28" s="41">
        <v>14842.204000000002</v>
      </c>
      <c r="D28" s="82">
        <v>15968.122499999999</v>
      </c>
      <c r="E28" s="83">
        <v>7.5859252439866687</v>
      </c>
      <c r="F28" s="42">
        <v>1.2910856471489569</v>
      </c>
      <c r="G28" s="41">
        <v>1824.1155000000008</v>
      </c>
      <c r="H28" s="82">
        <v>1996.7950000000001</v>
      </c>
      <c r="I28" s="84">
        <v>9.4664784110435551</v>
      </c>
      <c r="J28" s="42">
        <v>1.5842391861877483</v>
      </c>
      <c r="K28" s="26"/>
      <c r="L28" s="65"/>
      <c r="M28" s="65"/>
      <c r="N28" s="47" t="s">
        <v>141</v>
      </c>
      <c r="O28" s="197">
        <v>1.7132335775852523</v>
      </c>
      <c r="P28" s="65"/>
      <c r="Q28" s="111"/>
      <c r="R28" s="87"/>
      <c r="S28" s="111"/>
      <c r="T28" s="113"/>
      <c r="U28" s="111"/>
      <c r="V28" s="87"/>
      <c r="W28" s="111"/>
      <c r="X28" s="113"/>
    </row>
    <row r="29" spans="1:24" s="47" customFormat="1" ht="12.75" x14ac:dyDescent="0.2">
      <c r="A29" s="122" t="s">
        <v>168</v>
      </c>
      <c r="B29" s="20" t="s">
        <v>62</v>
      </c>
      <c r="C29" s="41">
        <v>9406.8544999999958</v>
      </c>
      <c r="D29" s="82">
        <v>9074.1864999999998</v>
      </c>
      <c r="E29" s="83">
        <v>-3.5364424952038576</v>
      </c>
      <c r="F29" s="42">
        <v>0.73368374708440687</v>
      </c>
      <c r="G29" s="41">
        <v>983.84699999999896</v>
      </c>
      <c r="H29" s="82">
        <v>871.12199999999996</v>
      </c>
      <c r="I29" s="83">
        <v>-11.457574195987689</v>
      </c>
      <c r="J29" s="42">
        <v>0.6911403565965677</v>
      </c>
      <c r="K29" s="26"/>
      <c r="L29" s="65"/>
      <c r="M29" s="65"/>
      <c r="N29" s="47" t="s">
        <v>151</v>
      </c>
      <c r="O29" s="197">
        <v>2.1896086701298469</v>
      </c>
      <c r="P29" s="65"/>
      <c r="Q29" s="111"/>
      <c r="R29" s="87"/>
      <c r="S29" s="111"/>
      <c r="T29" s="113"/>
      <c r="U29" s="111"/>
      <c r="V29" s="87"/>
      <c r="W29" s="111"/>
      <c r="X29" s="113"/>
    </row>
    <row r="30" spans="1:24" s="47" customFormat="1" ht="12.75" x14ac:dyDescent="0.2">
      <c r="A30" s="122" t="s">
        <v>169</v>
      </c>
      <c r="B30" s="20" t="s">
        <v>151</v>
      </c>
      <c r="C30" s="41">
        <v>22339.80199999996</v>
      </c>
      <c r="D30" s="82">
        <v>27081.037999999997</v>
      </c>
      <c r="E30" s="83">
        <v>21.223267780081699</v>
      </c>
      <c r="F30" s="42">
        <v>2.1896086701298469</v>
      </c>
      <c r="G30" s="41">
        <v>2751.8099999999972</v>
      </c>
      <c r="H30" s="82">
        <v>2672.68</v>
      </c>
      <c r="I30" s="84">
        <v>-2.8755619028929091</v>
      </c>
      <c r="J30" s="42">
        <v>2.1204802636927025</v>
      </c>
      <c r="K30" s="26"/>
      <c r="L30" s="65"/>
      <c r="M30" s="65"/>
      <c r="N30" s="47" t="s">
        <v>57</v>
      </c>
      <c r="O30" s="197">
        <v>2.2779777432500281</v>
      </c>
      <c r="P30" s="65"/>
      <c r="Q30" s="111"/>
      <c r="R30" s="87"/>
      <c r="S30" s="111"/>
      <c r="T30" s="113"/>
      <c r="U30" s="111"/>
      <c r="V30" s="87"/>
      <c r="W30" s="111"/>
      <c r="X30" s="113"/>
    </row>
    <row r="31" spans="1:24" s="47" customFormat="1" ht="12.75" x14ac:dyDescent="0.2">
      <c r="A31" s="122" t="s">
        <v>170</v>
      </c>
      <c r="B31" s="20" t="s">
        <v>152</v>
      </c>
      <c r="C31" s="41">
        <v>5243.6249999999991</v>
      </c>
      <c r="D31" s="82">
        <v>4246.1899999999996</v>
      </c>
      <c r="E31" s="83">
        <v>-19.021859877470263</v>
      </c>
      <c r="F31" s="42">
        <v>0.34332119909948267</v>
      </c>
      <c r="G31" s="41">
        <v>367.40000000000015</v>
      </c>
      <c r="H31" s="82">
        <v>521.64</v>
      </c>
      <c r="I31" s="83">
        <v>41.981491562329808</v>
      </c>
      <c r="J31" s="42">
        <v>0.41386448237449353</v>
      </c>
      <c r="K31" s="26"/>
      <c r="L31" s="65"/>
      <c r="M31" s="65"/>
      <c r="N31" s="47" t="s">
        <v>146</v>
      </c>
      <c r="O31" s="197">
        <v>2.3330396818803636</v>
      </c>
      <c r="P31" s="65"/>
      <c r="Q31" s="111"/>
      <c r="R31" s="87"/>
      <c r="S31" s="111"/>
      <c r="T31" s="113"/>
      <c r="U31" s="111"/>
      <c r="V31" s="87"/>
      <c r="W31" s="111"/>
      <c r="X31" s="113"/>
    </row>
    <row r="32" spans="1:24" s="47" customFormat="1" ht="12.75" x14ac:dyDescent="0.2">
      <c r="A32" s="122" t="s">
        <v>171</v>
      </c>
      <c r="B32" s="20" t="s">
        <v>59</v>
      </c>
      <c r="C32" s="41">
        <v>6718.6464999999962</v>
      </c>
      <c r="D32" s="82">
        <v>6946.7535000000007</v>
      </c>
      <c r="E32" s="83">
        <v>3.3951332310757039</v>
      </c>
      <c r="F32" s="42">
        <v>0.5616724031351702</v>
      </c>
      <c r="G32" s="41">
        <v>753.06999999999971</v>
      </c>
      <c r="H32" s="82">
        <v>701.24400000000003</v>
      </c>
      <c r="I32" s="83">
        <v>-6.8819631641148504</v>
      </c>
      <c r="J32" s="42">
        <v>0.55636067992910709</v>
      </c>
      <c r="K32" s="26"/>
      <c r="L32" s="65"/>
      <c r="M32" s="65"/>
      <c r="N32" s="47" t="s">
        <v>55</v>
      </c>
      <c r="O32" s="197">
        <v>2.8932287790263813</v>
      </c>
      <c r="P32" s="65"/>
      <c r="Q32" s="111"/>
      <c r="R32" s="87"/>
      <c r="S32" s="111"/>
      <c r="T32" s="113"/>
      <c r="U32" s="111"/>
      <c r="V32" s="87"/>
      <c r="W32" s="111"/>
      <c r="X32" s="113"/>
    </row>
    <row r="33" spans="1:24" s="47" customFormat="1" ht="12.75" x14ac:dyDescent="0.2">
      <c r="A33" s="122" t="s">
        <v>172</v>
      </c>
      <c r="B33" s="20" t="s">
        <v>60</v>
      </c>
      <c r="C33" s="41">
        <v>8611.350499999995</v>
      </c>
      <c r="D33" s="82">
        <v>13094.471</v>
      </c>
      <c r="E33" s="83">
        <v>52.06059723152606</v>
      </c>
      <c r="F33" s="42">
        <v>1.058739596036306</v>
      </c>
      <c r="G33" s="41">
        <v>1125.2645</v>
      </c>
      <c r="H33" s="82">
        <v>1467.5260000000001</v>
      </c>
      <c r="I33" s="83">
        <v>30.416093282957036</v>
      </c>
      <c r="J33" s="42">
        <v>1.1643219238576625</v>
      </c>
      <c r="K33" s="26"/>
      <c r="L33" s="65"/>
      <c r="M33" s="65"/>
      <c r="N33" s="47" t="s">
        <v>145</v>
      </c>
      <c r="O33" s="197">
        <v>5.5600394753905054</v>
      </c>
      <c r="P33" s="65"/>
      <c r="Q33" s="111"/>
      <c r="R33" s="87"/>
      <c r="S33" s="111"/>
      <c r="T33" s="113"/>
      <c r="U33" s="111"/>
      <c r="V33" s="87"/>
      <c r="W33" s="111"/>
      <c r="X33" s="113"/>
    </row>
    <row r="34" spans="1:24" s="47" customFormat="1" ht="12.75" x14ac:dyDescent="0.2">
      <c r="A34" s="122" t="s">
        <v>173</v>
      </c>
      <c r="B34" s="20" t="s">
        <v>57</v>
      </c>
      <c r="C34" s="41">
        <v>19297.570000000003</v>
      </c>
      <c r="D34" s="82">
        <v>28173.985000000001</v>
      </c>
      <c r="E34" s="83">
        <v>45.997578969787355</v>
      </c>
      <c r="F34" s="42">
        <v>2.2779777432500281</v>
      </c>
      <c r="G34" s="41">
        <v>2434.7320000000009</v>
      </c>
      <c r="H34" s="82">
        <v>2803.7359999999999</v>
      </c>
      <c r="I34" s="84">
        <v>15.15583645345766</v>
      </c>
      <c r="J34" s="42">
        <v>2.2244589148737313</v>
      </c>
      <c r="K34" s="26"/>
      <c r="L34" s="65"/>
      <c r="M34" s="65"/>
      <c r="N34" s="47" t="s">
        <v>142</v>
      </c>
      <c r="O34" s="197">
        <v>6.0532133892864524</v>
      </c>
      <c r="P34" s="65"/>
      <c r="Q34" s="111"/>
      <c r="R34" s="87"/>
      <c r="S34" s="111"/>
      <c r="T34" s="113"/>
      <c r="U34" s="111"/>
      <c r="V34" s="87"/>
      <c r="W34" s="111"/>
      <c r="X34" s="113"/>
    </row>
    <row r="35" spans="1:24" s="47" customFormat="1" ht="12.75" x14ac:dyDescent="0.2">
      <c r="A35" s="122" t="s">
        <v>174</v>
      </c>
      <c r="B35" s="20" t="s">
        <v>61</v>
      </c>
      <c r="C35" s="41">
        <v>13028.250999999997</v>
      </c>
      <c r="D35" s="82">
        <v>16020.913499999999</v>
      </c>
      <c r="E35" s="83">
        <v>22.970562203629655</v>
      </c>
      <c r="F35" s="42">
        <v>1.2953540075901195</v>
      </c>
      <c r="G35" s="41">
        <v>2064.7609999999977</v>
      </c>
      <c r="H35" s="82">
        <v>1837.385</v>
      </c>
      <c r="I35" s="83">
        <v>-11.012218847605027</v>
      </c>
      <c r="J35" s="42">
        <v>1.4577647265310538</v>
      </c>
      <c r="K35" s="26"/>
      <c r="L35" s="65"/>
      <c r="M35" s="65"/>
      <c r="N35" s="47" t="s">
        <v>144</v>
      </c>
      <c r="O35" s="197">
        <v>10.107503559642609</v>
      </c>
      <c r="P35" s="65"/>
      <c r="Q35" s="111"/>
      <c r="R35" s="87"/>
      <c r="S35" s="111"/>
      <c r="T35" s="113"/>
      <c r="U35" s="111"/>
      <c r="V35" s="87"/>
      <c r="W35" s="111"/>
      <c r="X35" s="113"/>
    </row>
    <row r="36" spans="1:24" s="47" customFormat="1" ht="12.75" x14ac:dyDescent="0.2">
      <c r="A36" s="122" t="s">
        <v>153</v>
      </c>
      <c r="B36" s="20" t="s">
        <v>56</v>
      </c>
      <c r="C36" s="41">
        <v>16141.154000000004</v>
      </c>
      <c r="D36" s="82">
        <v>16595.144</v>
      </c>
      <c r="E36" s="83">
        <v>2.8126241779242944</v>
      </c>
      <c r="F36" s="42">
        <v>1.3417828070125419</v>
      </c>
      <c r="G36" s="41">
        <v>1719.4695000000013</v>
      </c>
      <c r="H36" s="82">
        <v>1726.346</v>
      </c>
      <c r="I36" s="84">
        <v>0.39991985900293958</v>
      </c>
      <c r="J36" s="42">
        <v>1.3696673830405597</v>
      </c>
      <c r="K36" s="26"/>
      <c r="L36" s="65"/>
      <c r="M36" s="65"/>
      <c r="N36" s="47" t="s">
        <v>148</v>
      </c>
      <c r="O36" s="197">
        <v>17.6273655707014</v>
      </c>
      <c r="P36" s="65"/>
      <c r="Q36" s="111"/>
      <c r="R36" s="87"/>
      <c r="S36" s="111"/>
      <c r="T36" s="113"/>
      <c r="U36" s="111"/>
      <c r="V36" s="87"/>
      <c r="W36" s="111"/>
      <c r="X36" s="113"/>
    </row>
    <row r="37" spans="1:24" s="47" customFormat="1" ht="12.75" x14ac:dyDescent="0.2">
      <c r="A37" s="20"/>
      <c r="B37" s="20"/>
      <c r="C37" s="85"/>
      <c r="D37" s="85"/>
      <c r="E37" s="85"/>
      <c r="F37" s="85"/>
      <c r="G37" s="85"/>
      <c r="H37" s="85"/>
      <c r="I37" s="85"/>
      <c r="J37" s="85"/>
      <c r="K37" s="26"/>
      <c r="L37" s="65"/>
      <c r="M37" s="65"/>
      <c r="N37" s="47" t="s">
        <v>143</v>
      </c>
      <c r="O37" s="197">
        <v>40.126954977769493</v>
      </c>
      <c r="P37" s="65"/>
      <c r="Q37" s="65"/>
      <c r="R37" s="65"/>
      <c r="S37" s="65"/>
      <c r="T37" s="65"/>
    </row>
    <row r="38" spans="1:24" s="47" customFormat="1" ht="12.75" x14ac:dyDescent="0.2">
      <c r="A38" s="20"/>
      <c r="B38" s="20"/>
      <c r="C38" s="85"/>
      <c r="D38" s="85"/>
      <c r="E38" s="85"/>
      <c r="F38" s="85"/>
      <c r="G38" s="85"/>
      <c r="H38" s="85"/>
      <c r="I38" s="85"/>
      <c r="J38" s="85"/>
      <c r="K38" s="26"/>
      <c r="L38" s="65"/>
      <c r="M38" s="65"/>
      <c r="O38" s="197"/>
      <c r="P38" s="65"/>
      <c r="Q38" s="65"/>
      <c r="R38" s="65"/>
      <c r="S38" s="65"/>
      <c r="T38" s="65"/>
    </row>
    <row r="39" spans="1:24" s="47" customFormat="1" ht="12.75" x14ac:dyDescent="0.2">
      <c r="A39" s="20"/>
      <c r="B39" s="20"/>
      <c r="C39" s="85"/>
      <c r="D39" s="85"/>
      <c r="E39" s="85"/>
      <c r="F39" s="85"/>
      <c r="G39" s="85"/>
      <c r="H39" s="85"/>
      <c r="I39" s="85"/>
      <c r="J39" s="85"/>
      <c r="K39" s="26"/>
      <c r="L39" s="65"/>
      <c r="M39" s="65"/>
      <c r="O39" s="197"/>
      <c r="P39" s="65"/>
      <c r="Q39" s="65"/>
      <c r="R39" s="65"/>
      <c r="S39" s="65"/>
      <c r="T39" s="65"/>
    </row>
    <row r="40" spans="1:24" s="47" customFormat="1" ht="12.75" x14ac:dyDescent="0.2">
      <c r="A40" s="20"/>
      <c r="C40" s="213" t="s">
        <v>34</v>
      </c>
      <c r="D40" s="213"/>
      <c r="E40" s="213"/>
      <c r="F40" s="213"/>
      <c r="G40" s="213"/>
      <c r="H40" s="213"/>
      <c r="I40" s="213"/>
      <c r="J40" s="213"/>
      <c r="K40" s="26"/>
      <c r="L40" s="65"/>
      <c r="M40" s="65"/>
      <c r="P40" s="65"/>
      <c r="Q40" s="65"/>
      <c r="R40" s="65"/>
      <c r="S40" s="65"/>
      <c r="T40" s="65"/>
    </row>
    <row r="41" spans="1:24" s="47" customFormat="1" ht="13" x14ac:dyDescent="0.25">
      <c r="A41" s="20"/>
      <c r="C41" s="213" t="s">
        <v>395</v>
      </c>
      <c r="D41" s="213"/>
      <c r="E41" s="213"/>
      <c r="F41" s="213"/>
      <c r="G41" s="213"/>
      <c r="H41" s="213"/>
      <c r="I41" s="213"/>
      <c r="J41" s="213"/>
      <c r="K41" s="26"/>
      <c r="M41" s="65"/>
      <c r="O41" s="197"/>
      <c r="P41" s="65"/>
      <c r="Q41" s="65"/>
      <c r="R41" s="65"/>
      <c r="S41" s="65"/>
      <c r="T41" s="65"/>
    </row>
    <row r="42" spans="1:24" s="47" customFormat="1" ht="13" x14ac:dyDescent="0.3">
      <c r="A42" s="20"/>
      <c r="C42" s="59"/>
      <c r="D42" s="59"/>
      <c r="E42" s="59"/>
      <c r="F42" s="59"/>
      <c r="G42" s="59"/>
      <c r="H42" s="59"/>
      <c r="I42" s="77"/>
      <c r="J42" s="49"/>
      <c r="K42" s="26"/>
      <c r="Q42" s="46"/>
      <c r="R42" s="46"/>
      <c r="S42" s="65"/>
      <c r="T42" s="65"/>
    </row>
    <row r="43" spans="1:24" s="47" customFormat="1" ht="13" x14ac:dyDescent="0.3">
      <c r="A43" s="20"/>
      <c r="C43" s="59"/>
      <c r="D43" s="59"/>
      <c r="E43" s="59"/>
      <c r="F43" s="59"/>
      <c r="G43" s="59"/>
      <c r="H43" s="59"/>
      <c r="I43" s="77"/>
      <c r="J43" s="49"/>
      <c r="K43" s="26"/>
      <c r="Q43" s="46"/>
      <c r="R43" s="46"/>
    </row>
    <row r="44" spans="1:24" s="47" customFormat="1" ht="13" x14ac:dyDescent="0.3">
      <c r="A44" s="20"/>
      <c r="C44" s="59"/>
      <c r="D44" s="59"/>
      <c r="E44" s="59"/>
      <c r="F44" s="59"/>
      <c r="G44" s="59"/>
      <c r="H44" s="59"/>
      <c r="I44" s="77"/>
      <c r="J44" s="49"/>
      <c r="K44" s="26"/>
      <c r="Q44" s="46"/>
      <c r="R44" s="46"/>
    </row>
    <row r="45" spans="1:24" s="47" customFormat="1" ht="13" x14ac:dyDescent="0.3">
      <c r="A45" s="20"/>
      <c r="C45" s="59"/>
      <c r="D45" s="59"/>
      <c r="E45" s="59"/>
      <c r="F45" s="59"/>
      <c r="G45" s="59"/>
      <c r="H45" s="59"/>
      <c r="I45" s="77"/>
      <c r="J45" s="49"/>
      <c r="K45" s="26"/>
      <c r="Q45" s="46"/>
      <c r="R45" s="46"/>
    </row>
    <row r="46" spans="1:24" s="47" customFormat="1" ht="13" x14ac:dyDescent="0.3">
      <c r="A46" s="20"/>
      <c r="C46" s="59"/>
      <c r="D46" s="59"/>
      <c r="E46" s="59"/>
      <c r="F46" s="59"/>
      <c r="G46" s="59"/>
      <c r="H46" s="59"/>
      <c r="I46" s="77"/>
      <c r="J46" s="49"/>
      <c r="K46" s="26"/>
      <c r="Q46" s="46"/>
      <c r="R46" s="46"/>
    </row>
    <row r="47" spans="1:24" s="47" customFormat="1" ht="13" x14ac:dyDescent="0.3">
      <c r="A47" s="20"/>
      <c r="B47" s="20"/>
      <c r="C47" s="59"/>
      <c r="D47" s="59"/>
      <c r="E47" s="59"/>
      <c r="F47" s="59"/>
      <c r="G47" s="59"/>
      <c r="H47" s="59"/>
      <c r="I47" s="77"/>
      <c r="J47" s="49"/>
      <c r="K47" s="26"/>
      <c r="Q47" s="46"/>
      <c r="R47" s="46"/>
    </row>
    <row r="48" spans="1:24" s="47" customFormat="1" ht="13" x14ac:dyDescent="0.3">
      <c r="A48" s="20"/>
      <c r="B48" s="20"/>
      <c r="C48" s="59"/>
      <c r="D48" s="59"/>
      <c r="E48" s="59"/>
      <c r="F48" s="59"/>
      <c r="G48" s="59"/>
      <c r="H48" s="59"/>
      <c r="I48" s="77"/>
      <c r="J48" s="49"/>
      <c r="K48" s="26"/>
      <c r="Q48" s="46"/>
      <c r="R48" s="46"/>
    </row>
    <row r="49" spans="1:18" s="47" customFormat="1" ht="13" x14ac:dyDescent="0.3">
      <c r="A49" s="20"/>
      <c r="B49" s="20"/>
      <c r="C49" s="59"/>
      <c r="D49" s="59"/>
      <c r="E49" s="59"/>
      <c r="F49" s="59"/>
      <c r="G49" s="59"/>
      <c r="H49" s="59"/>
      <c r="I49" s="77"/>
      <c r="J49" s="49"/>
      <c r="K49" s="26"/>
      <c r="Q49" s="46"/>
      <c r="R49" s="46"/>
    </row>
    <row r="50" spans="1:18" s="47" customFormat="1" ht="13" x14ac:dyDescent="0.3">
      <c r="A50" s="20"/>
      <c r="B50" s="20"/>
      <c r="C50" s="59"/>
      <c r="D50" s="59"/>
      <c r="E50" s="59"/>
      <c r="F50" s="59"/>
      <c r="G50" s="59"/>
      <c r="H50" s="59"/>
      <c r="I50" s="77"/>
      <c r="J50" s="49"/>
      <c r="K50" s="26"/>
      <c r="Q50" s="46"/>
      <c r="R50" s="46"/>
    </row>
    <row r="51" spans="1:18" s="47" customFormat="1" ht="13" x14ac:dyDescent="0.3">
      <c r="A51" s="20"/>
      <c r="B51" s="20"/>
      <c r="C51" s="59"/>
      <c r="D51" s="59"/>
      <c r="E51" s="59"/>
      <c r="F51" s="59"/>
      <c r="G51" s="59"/>
      <c r="H51" s="59"/>
      <c r="I51" s="77"/>
      <c r="J51" s="49"/>
      <c r="K51" s="26"/>
      <c r="Q51" s="46"/>
      <c r="R51" s="46"/>
    </row>
    <row r="52" spans="1:18" s="47" customFormat="1" ht="13" x14ac:dyDescent="0.3">
      <c r="A52" s="20"/>
      <c r="B52" s="20"/>
      <c r="C52" s="59"/>
      <c r="D52" s="59"/>
      <c r="E52" s="59"/>
      <c r="F52" s="59"/>
      <c r="G52" s="59"/>
      <c r="H52" s="59"/>
      <c r="I52" s="77"/>
      <c r="J52" s="49"/>
      <c r="K52" s="26"/>
      <c r="Q52" s="46"/>
      <c r="R52" s="46"/>
    </row>
    <row r="53" spans="1:18" s="47" customFormat="1" ht="13" x14ac:dyDescent="0.3">
      <c r="A53" s="20"/>
      <c r="B53" s="50"/>
      <c r="C53" s="20"/>
      <c r="D53" s="20"/>
      <c r="E53" s="20"/>
      <c r="F53" s="20"/>
      <c r="G53" s="20"/>
      <c r="H53" s="20"/>
      <c r="I53" s="77"/>
      <c r="J53" s="49"/>
      <c r="K53" s="26"/>
      <c r="Q53" s="46"/>
      <c r="R53" s="46"/>
    </row>
    <row r="54" spans="1:18" s="47" customFormat="1" ht="13" x14ac:dyDescent="0.3">
      <c r="A54" s="20"/>
      <c r="B54" s="20"/>
      <c r="C54" s="20"/>
      <c r="D54" s="20"/>
      <c r="E54" s="20"/>
      <c r="F54" s="20"/>
      <c r="G54" s="20"/>
      <c r="H54" s="20"/>
      <c r="I54" s="77"/>
      <c r="J54" s="49"/>
      <c r="K54" s="26"/>
      <c r="Q54" s="46"/>
      <c r="R54" s="46"/>
    </row>
    <row r="55" spans="1:18" s="47" customFormat="1" ht="13" x14ac:dyDescent="0.3">
      <c r="A55" s="20"/>
      <c r="B55" s="20"/>
      <c r="C55" s="20"/>
      <c r="D55" s="20"/>
      <c r="E55" s="20"/>
      <c r="F55" s="20"/>
      <c r="G55" s="20"/>
      <c r="H55" s="20"/>
      <c r="I55" s="77"/>
      <c r="J55" s="49"/>
      <c r="K55" s="26"/>
      <c r="Q55" s="46"/>
      <c r="R55" s="46"/>
    </row>
    <row r="56" spans="1:18" s="47" customFormat="1" x14ac:dyDescent="0.25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5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5">
      <c r="A65" s="51"/>
      <c r="B65" s="91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5">
      <c r="A66" s="19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M185"/>
  <sheetViews>
    <sheetView showGridLines="0" workbookViewId="0">
      <selection activeCell="B14" sqref="B14"/>
    </sheetView>
  </sheetViews>
  <sheetFormatPr baseColWidth="10" defaultColWidth="11.54296875" defaultRowHeight="12.5" x14ac:dyDescent="0.25"/>
  <cols>
    <col min="1" max="1" width="2.1796875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3" width="11.54296875" style="65" customWidth="1"/>
    <col min="14" max="14" width="11.54296875" style="47" customWidth="1"/>
    <col min="15" max="15" width="8.453125" style="47" bestFit="1" customWidth="1"/>
    <col min="16" max="16" width="5.7265625" style="65" customWidth="1"/>
    <col min="17" max="17" width="9.54296875" style="46" customWidth="1"/>
    <col min="18" max="18" width="6.81640625" style="46" customWidth="1"/>
    <col min="19" max="63" width="11.54296875" style="47" customWidth="1"/>
    <col min="64" max="65" width="11.54296875" style="47"/>
    <col min="66" max="16384" width="11.5429687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ht="12.75" x14ac:dyDescent="0.2">
      <c r="B9" s="20"/>
      <c r="C9" s="214" t="s">
        <v>380</v>
      </c>
      <c r="D9" s="214"/>
      <c r="E9" s="214"/>
      <c r="F9" s="214"/>
      <c r="G9" s="214"/>
      <c r="H9" s="214"/>
      <c r="I9" s="214"/>
      <c r="J9" s="214"/>
      <c r="K9" s="26"/>
    </row>
    <row r="10" spans="1:26" ht="12.75" x14ac:dyDescent="0.2">
      <c r="B10" s="20"/>
      <c r="C10" s="215" t="str">
        <f>+"toneladas métricas, "&amp;" "&amp;G12&amp;" "&amp;H13</f>
        <v>toneladas métricas,  septiembre 2024</v>
      </c>
      <c r="D10" s="215"/>
      <c r="E10" s="215"/>
      <c r="F10" s="215"/>
      <c r="G10" s="215"/>
      <c r="H10" s="215"/>
      <c r="I10" s="215"/>
      <c r="J10" s="215"/>
      <c r="K10" s="26"/>
    </row>
    <row r="11" spans="1:26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3">
      <c r="B12" s="27"/>
      <c r="C12" s="217" t="str">
        <f>+'Abastecimiento ciudades frutas'!C12:D12</f>
        <v>Año corrido a septiembre</v>
      </c>
      <c r="D12" s="217"/>
      <c r="E12" s="216" t="str">
        <f>+CONCATENATE("% Cambio '",MID(D13,3,2),"/'",MID(C13,3,2))</f>
        <v>% Cambio '24/'23</v>
      </c>
      <c r="F12" s="216" t="str">
        <f>+CONCATENATE("% del total '",MID(D13,3,2))</f>
        <v>% del total '24</v>
      </c>
      <c r="G12" s="215" t="str">
        <f>+'Abastecimiento ciudades frutas'!G12:H12</f>
        <v>septiembre</v>
      </c>
      <c r="H12" s="215"/>
      <c r="I12" s="216" t="str">
        <f>+CONCATENATE("% Cambio '",MID(D13,3,2),"/'",MID(C13,3,2))</f>
        <v>% Cambio '24/'23</v>
      </c>
      <c r="J12" s="216" t="str">
        <f>+CONCATENATE("% del total '",MID(D13,3,2))</f>
        <v>% del total '24</v>
      </c>
      <c r="K12" s="26"/>
    </row>
    <row r="13" spans="1:26" ht="15.75" customHeight="1" x14ac:dyDescent="0.25">
      <c r="B13" s="31"/>
      <c r="C13" s="62">
        <f>+D13-1</f>
        <v>2023</v>
      </c>
      <c r="D13" s="29">
        <v>2024</v>
      </c>
      <c r="E13" s="216"/>
      <c r="F13" s="216"/>
      <c r="G13" s="185">
        <f>+H13-1</f>
        <v>2023</v>
      </c>
      <c r="H13" s="186">
        <v>2024</v>
      </c>
      <c r="I13" s="216"/>
      <c r="J13" s="216"/>
      <c r="K13" s="26"/>
    </row>
    <row r="14" spans="1:26" ht="12.75" x14ac:dyDescent="0.2">
      <c r="B14" s="31"/>
      <c r="C14" s="78"/>
      <c r="D14" s="78"/>
      <c r="E14" s="62"/>
      <c r="F14" s="31"/>
      <c r="G14" s="31"/>
      <c r="H14" s="31"/>
      <c r="I14" s="70"/>
      <c r="J14" s="70"/>
      <c r="K14" s="26"/>
      <c r="P14" s="187"/>
      <c r="R14" s="87"/>
      <c r="S14" s="46"/>
      <c r="T14" s="46"/>
      <c r="U14" s="46"/>
      <c r="V14" s="46"/>
      <c r="W14" s="46"/>
      <c r="X14" s="46"/>
      <c r="Y14" s="46"/>
    </row>
    <row r="15" spans="1:26" ht="12.75" x14ac:dyDescent="0.2">
      <c r="A15" s="34"/>
      <c r="B15" s="86" t="s">
        <v>33</v>
      </c>
      <c r="C15" s="80">
        <f>+SUM(C16:C36)</f>
        <v>1399473.3998800004</v>
      </c>
      <c r="D15" s="79">
        <f>+SUM(D16:D36)</f>
        <v>1470085.2344999998</v>
      </c>
      <c r="E15" s="188">
        <f>+((D15/C15)-1)*100</f>
        <v>5.0456003398174021</v>
      </c>
      <c r="F15" s="37">
        <v>100</v>
      </c>
      <c r="G15" s="80">
        <f>+SUM(G16:G36)</f>
        <v>156181.74449999988</v>
      </c>
      <c r="H15" s="79">
        <f>+SUM(H16:H36)</f>
        <v>161212.72400000005</v>
      </c>
      <c r="I15" s="81">
        <f>+((H15/G15)-1)*100</f>
        <v>3.2212340284111463</v>
      </c>
      <c r="J15" s="39">
        <v>100</v>
      </c>
      <c r="K15" s="26"/>
      <c r="P15" s="189"/>
      <c r="Q15" s="88"/>
      <c r="R15" s="86"/>
      <c r="S15" s="88"/>
      <c r="T15" s="87"/>
      <c r="U15" s="88"/>
      <c r="V15" s="113"/>
      <c r="W15" s="88"/>
      <c r="X15" s="87"/>
      <c r="Y15" s="88"/>
      <c r="Z15" s="75"/>
    </row>
    <row r="16" spans="1:26" ht="12.75" x14ac:dyDescent="0.2">
      <c r="A16" s="122" t="s">
        <v>155</v>
      </c>
      <c r="B16" s="20" t="s">
        <v>141</v>
      </c>
      <c r="C16" s="41">
        <v>21957.889999999985</v>
      </c>
      <c r="D16" s="82">
        <v>27049.343000000001</v>
      </c>
      <c r="E16" s="83">
        <f t="shared" ref="E16:E36" si="0">+IFERROR(D16/C16*100-100,"")</f>
        <v>23.187350879342318</v>
      </c>
      <c r="F16" s="42">
        <f t="shared" ref="F16:F36" si="1">+(D16/$D$15)*100</f>
        <v>1.839984673351265</v>
      </c>
      <c r="G16" s="41">
        <v>2878.7500000000018</v>
      </c>
      <c r="H16" s="82">
        <v>3000.6880000000001</v>
      </c>
      <c r="I16" s="84">
        <f t="shared" ref="I16:I36" si="2">+IFERROR(H16/G16*100-100,"")</f>
        <v>4.2357967867997672</v>
      </c>
      <c r="J16" s="42">
        <f t="shared" ref="J16:J36" si="3">+(H16/$H$15)*100</f>
        <v>1.8613220628912637</v>
      </c>
      <c r="K16" s="26"/>
      <c r="L16" s="191"/>
      <c r="N16" s="47" t="s">
        <v>54</v>
      </c>
      <c r="O16" s="47" t="s">
        <v>379</v>
      </c>
      <c r="P16" s="189"/>
      <c r="Q16" s="111"/>
      <c r="R16" s="20"/>
      <c r="S16" s="111"/>
      <c r="T16" s="87"/>
      <c r="U16" s="111"/>
      <c r="V16" s="113"/>
      <c r="W16" s="111"/>
      <c r="X16" s="87"/>
      <c r="Y16" s="111"/>
      <c r="Z16" s="75"/>
    </row>
    <row r="17" spans="1:26" ht="12.75" x14ac:dyDescent="0.2">
      <c r="A17" s="121" t="s">
        <v>156</v>
      </c>
      <c r="B17" s="20" t="s">
        <v>142</v>
      </c>
      <c r="C17" s="41">
        <v>68932.700999999957</v>
      </c>
      <c r="D17" s="82">
        <v>69713.56</v>
      </c>
      <c r="E17" s="83">
        <f t="shared" si="0"/>
        <v>1.1327845691119052</v>
      </c>
      <c r="F17" s="42">
        <f t="shared" si="1"/>
        <v>4.7421440855237709</v>
      </c>
      <c r="G17" s="41">
        <v>7256.936999999989</v>
      </c>
      <c r="H17" s="82">
        <v>7161.1180000000004</v>
      </c>
      <c r="I17" s="84">
        <f t="shared" si="2"/>
        <v>-1.3203780052105856</v>
      </c>
      <c r="J17" s="42">
        <f t="shared" si="3"/>
        <v>4.4420302705138823</v>
      </c>
      <c r="K17" s="26"/>
      <c r="L17" s="191"/>
      <c r="N17" s="47" t="s">
        <v>152</v>
      </c>
      <c r="O17" s="197">
        <f t="shared" ref="O17:O37" si="4">+VLOOKUP(N17,$B$16:$F$36,5,0)</f>
        <v>0.25526241009258982</v>
      </c>
      <c r="P17" s="189"/>
      <c r="Q17" s="111"/>
      <c r="R17" s="20"/>
      <c r="S17" s="111"/>
      <c r="T17" s="87"/>
      <c r="U17" s="111"/>
      <c r="V17" s="113"/>
      <c r="W17" s="111"/>
      <c r="X17" s="87"/>
      <c r="Y17" s="111"/>
      <c r="Z17" s="75"/>
    </row>
    <row r="18" spans="1:26" ht="12.75" x14ac:dyDescent="0.2">
      <c r="A18" s="121" t="s">
        <v>157</v>
      </c>
      <c r="B18" s="35" t="s">
        <v>143</v>
      </c>
      <c r="C18" s="82">
        <v>613195.36238000065</v>
      </c>
      <c r="D18" s="82">
        <v>624376.054</v>
      </c>
      <c r="E18" s="93">
        <f t="shared" si="0"/>
        <v>1.8233490182645369</v>
      </c>
      <c r="F18" s="94">
        <f t="shared" si="1"/>
        <v>42.47209885162615</v>
      </c>
      <c r="G18" s="82">
        <v>67448.985000000015</v>
      </c>
      <c r="H18" s="82">
        <v>68560.487999999998</v>
      </c>
      <c r="I18" s="76">
        <f t="shared" si="2"/>
        <v>1.6479165698342086</v>
      </c>
      <c r="J18" s="94">
        <f t="shared" si="3"/>
        <v>42.527963239427663</v>
      </c>
      <c r="K18" s="26"/>
      <c r="L18" s="191"/>
      <c r="N18" s="47" t="s">
        <v>147</v>
      </c>
      <c r="O18" s="197">
        <f t="shared" si="4"/>
        <v>0.55512546541395802</v>
      </c>
      <c r="P18" s="71"/>
      <c r="Q18" s="111"/>
      <c r="R18" s="20"/>
      <c r="S18" s="111"/>
      <c r="T18" s="87"/>
      <c r="U18" s="111"/>
      <c r="V18" s="113"/>
      <c r="W18" s="111"/>
      <c r="X18" s="87"/>
      <c r="Y18" s="111"/>
      <c r="Z18" s="75"/>
    </row>
    <row r="19" spans="1:26" ht="12.75" x14ac:dyDescent="0.2">
      <c r="A19" s="121" t="s">
        <v>158</v>
      </c>
      <c r="B19" s="20" t="s">
        <v>144</v>
      </c>
      <c r="C19" s="41">
        <v>133830.89699999962</v>
      </c>
      <c r="D19" s="82">
        <v>141024.807</v>
      </c>
      <c r="E19" s="83">
        <f t="shared" si="0"/>
        <v>5.3753730724829438</v>
      </c>
      <c r="F19" s="42">
        <f t="shared" si="1"/>
        <v>9.5929680599754388</v>
      </c>
      <c r="G19" s="41">
        <v>15484.692999999908</v>
      </c>
      <c r="H19" s="82">
        <v>15014.213</v>
      </c>
      <c r="I19" s="84">
        <f t="shared" si="2"/>
        <v>-3.0383553616459267</v>
      </c>
      <c r="J19" s="42">
        <f t="shared" si="3"/>
        <v>9.3132927894698909</v>
      </c>
      <c r="K19" s="26"/>
      <c r="L19" s="191"/>
      <c r="N19" s="47" t="s">
        <v>59</v>
      </c>
      <c r="O19" s="197">
        <f t="shared" si="4"/>
        <v>0.58889496995352619</v>
      </c>
      <c r="P19" s="71"/>
      <c r="Q19" s="111"/>
      <c r="R19" s="20"/>
      <c r="S19" s="111"/>
      <c r="T19" s="87"/>
      <c r="U19" s="111"/>
      <c r="V19" s="113"/>
      <c r="W19" s="111"/>
      <c r="X19" s="87"/>
      <c r="Y19" s="111"/>
      <c r="Z19" s="75"/>
    </row>
    <row r="20" spans="1:26" ht="12.75" x14ac:dyDescent="0.2">
      <c r="A20" s="121" t="s">
        <v>159</v>
      </c>
      <c r="B20" s="20" t="s">
        <v>145</v>
      </c>
      <c r="C20" s="41">
        <v>88040.339499999944</v>
      </c>
      <c r="D20" s="82">
        <v>95769.004000000001</v>
      </c>
      <c r="E20" s="83">
        <f t="shared" si="0"/>
        <v>8.7785491785842709</v>
      </c>
      <c r="F20" s="42">
        <f t="shared" si="1"/>
        <v>6.5145205021103836</v>
      </c>
      <c r="G20" s="41">
        <v>9545.0019999999931</v>
      </c>
      <c r="H20" s="82">
        <v>10383.647000000001</v>
      </c>
      <c r="I20" s="84">
        <f t="shared" si="2"/>
        <v>8.7862213124733586</v>
      </c>
      <c r="J20" s="42">
        <f t="shared" si="3"/>
        <v>6.440959957974532</v>
      </c>
      <c r="K20" s="61"/>
      <c r="L20" s="191"/>
      <c r="N20" s="47" t="s">
        <v>61</v>
      </c>
      <c r="O20" s="197">
        <f t="shared" si="4"/>
        <v>0.68907453542619745</v>
      </c>
      <c r="P20" s="71"/>
      <c r="Q20" s="111"/>
      <c r="R20" s="20"/>
      <c r="S20" s="111"/>
      <c r="T20" s="87"/>
      <c r="U20" s="111"/>
      <c r="V20" s="113"/>
      <c r="W20" s="111"/>
      <c r="X20" s="87"/>
      <c r="Y20" s="111"/>
      <c r="Z20" s="75"/>
    </row>
    <row r="21" spans="1:26" ht="12.75" x14ac:dyDescent="0.2">
      <c r="A21" s="121" t="s">
        <v>160</v>
      </c>
      <c r="B21" s="20" t="s">
        <v>55</v>
      </c>
      <c r="C21" s="41">
        <v>37199.193599999911</v>
      </c>
      <c r="D21" s="82">
        <v>40621.269999999997</v>
      </c>
      <c r="E21" s="83">
        <f t="shared" si="0"/>
        <v>9.199329525251045</v>
      </c>
      <c r="F21" s="42">
        <f t="shared" si="1"/>
        <v>2.7631914835071423</v>
      </c>
      <c r="G21" s="41">
        <v>4025.6319999999932</v>
      </c>
      <c r="H21" s="82">
        <v>4546.9390000000003</v>
      </c>
      <c r="I21" s="84">
        <f t="shared" si="2"/>
        <v>12.949693364917806</v>
      </c>
      <c r="J21" s="42">
        <f t="shared" si="3"/>
        <v>2.8204591344787393</v>
      </c>
      <c r="K21" s="61"/>
      <c r="L21" s="191"/>
      <c r="N21" s="47" t="s">
        <v>149</v>
      </c>
      <c r="O21" s="197">
        <f t="shared" si="4"/>
        <v>0.86570130094045261</v>
      </c>
      <c r="P21" s="75"/>
      <c r="Q21" s="111"/>
      <c r="R21" s="20"/>
      <c r="S21" s="111"/>
      <c r="T21" s="87"/>
      <c r="U21" s="111"/>
      <c r="V21" s="113"/>
      <c r="W21" s="111"/>
      <c r="X21" s="87"/>
      <c r="Y21" s="111"/>
      <c r="Z21" s="75"/>
    </row>
    <row r="22" spans="1:26" s="47" customFormat="1" ht="12.75" x14ac:dyDescent="0.2">
      <c r="A22" s="121" t="s">
        <v>161</v>
      </c>
      <c r="B22" s="20" t="s">
        <v>146</v>
      </c>
      <c r="C22" s="41">
        <v>51485.7339999998</v>
      </c>
      <c r="D22" s="82">
        <v>50773.962</v>
      </c>
      <c r="E22" s="83">
        <f t="shared" si="0"/>
        <v>-1.3824645094887842</v>
      </c>
      <c r="F22" s="42">
        <f t="shared" si="1"/>
        <v>3.4538107592971685</v>
      </c>
      <c r="G22" s="41">
        <v>5492.0749999999716</v>
      </c>
      <c r="H22" s="82">
        <v>5327.5349999999999</v>
      </c>
      <c r="I22" s="84">
        <f t="shared" si="2"/>
        <v>-2.9959532599240362</v>
      </c>
      <c r="J22" s="42">
        <f t="shared" si="3"/>
        <v>3.304661609712642</v>
      </c>
      <c r="K22" s="26"/>
      <c r="L22" s="191"/>
      <c r="M22" s="65"/>
      <c r="N22" s="47" t="s">
        <v>58</v>
      </c>
      <c r="O22" s="197">
        <f t="shared" si="4"/>
        <v>1.1678705830848886</v>
      </c>
      <c r="P22" s="65"/>
      <c r="Q22" s="111"/>
      <c r="R22" s="20"/>
      <c r="S22" s="111"/>
      <c r="T22" s="87"/>
      <c r="U22" s="111"/>
      <c r="V22" s="113"/>
      <c r="W22" s="111"/>
      <c r="X22" s="87"/>
      <c r="Y22" s="111"/>
      <c r="Z22" s="75"/>
    </row>
    <row r="23" spans="1:26" s="47" customFormat="1" ht="12.75" x14ac:dyDescent="0.2">
      <c r="A23" s="121" t="s">
        <v>162</v>
      </c>
      <c r="B23" s="20" t="s">
        <v>147</v>
      </c>
      <c r="C23" s="41">
        <v>7156.6279999999997</v>
      </c>
      <c r="D23" s="82">
        <v>8160.8175000000001</v>
      </c>
      <c r="E23" s="83">
        <f t="shared" si="0"/>
        <v>14.03160119542332</v>
      </c>
      <c r="F23" s="42">
        <f t="shared" si="1"/>
        <v>0.55512546541395802</v>
      </c>
      <c r="G23" s="41">
        <v>823.95699999999999</v>
      </c>
      <c r="H23" s="82">
        <v>810.85299999999995</v>
      </c>
      <c r="I23" s="84">
        <f t="shared" si="2"/>
        <v>-1.5903742549672018</v>
      </c>
      <c r="J23" s="42">
        <f t="shared" si="3"/>
        <v>0.50297084490675792</v>
      </c>
      <c r="K23" s="26"/>
      <c r="L23" s="191"/>
      <c r="M23" s="65"/>
      <c r="N23" s="47" t="s">
        <v>60</v>
      </c>
      <c r="O23" s="197">
        <f t="shared" si="4"/>
        <v>1.2591279448021695</v>
      </c>
      <c r="P23" s="65"/>
      <c r="Q23" s="111"/>
      <c r="R23" s="20"/>
      <c r="S23" s="111"/>
      <c r="T23" s="87"/>
      <c r="U23" s="111"/>
      <c r="V23" s="113"/>
      <c r="W23" s="111"/>
      <c r="X23" s="87"/>
      <c r="Y23" s="111"/>
      <c r="Z23" s="75"/>
    </row>
    <row r="24" spans="1:26" s="47" customFormat="1" ht="12.75" x14ac:dyDescent="0.2">
      <c r="A24" s="121" t="s">
        <v>163</v>
      </c>
      <c r="B24" s="20" t="s">
        <v>63</v>
      </c>
      <c r="C24" s="41">
        <v>22083.406999999883</v>
      </c>
      <c r="D24" s="82">
        <v>22185.41</v>
      </c>
      <c r="E24" s="83">
        <f t="shared" si="0"/>
        <v>0.4618988365342318</v>
      </c>
      <c r="F24" s="42">
        <f t="shared" si="1"/>
        <v>1.5091240616089601</v>
      </c>
      <c r="G24" s="41">
        <v>2499.1399999999767</v>
      </c>
      <c r="H24" s="82">
        <v>2349.346</v>
      </c>
      <c r="I24" s="84">
        <f t="shared" si="2"/>
        <v>-5.9938218747240199</v>
      </c>
      <c r="J24" s="42">
        <f t="shared" si="3"/>
        <v>1.4572956412547184</v>
      </c>
      <c r="K24" s="26"/>
      <c r="L24" s="191"/>
      <c r="M24" s="65"/>
      <c r="N24" s="47" t="s">
        <v>63</v>
      </c>
      <c r="O24" s="197">
        <f t="shared" si="4"/>
        <v>1.5091240616089601</v>
      </c>
      <c r="P24" s="65"/>
      <c r="Q24" s="111"/>
      <c r="R24" s="20"/>
      <c r="S24" s="111"/>
      <c r="T24" s="87"/>
      <c r="U24" s="111"/>
      <c r="V24" s="113"/>
      <c r="W24" s="111"/>
      <c r="X24" s="87"/>
      <c r="Y24" s="111"/>
      <c r="Z24" s="75"/>
    </row>
    <row r="25" spans="1:26" s="47" customFormat="1" ht="12.75" x14ac:dyDescent="0.2">
      <c r="A25" s="121" t="s">
        <v>164</v>
      </c>
      <c r="B25" s="20" t="s">
        <v>58</v>
      </c>
      <c r="C25" s="41">
        <v>14832.185999999989</v>
      </c>
      <c r="D25" s="82">
        <v>17168.692999999999</v>
      </c>
      <c r="E25" s="83">
        <f t="shared" si="0"/>
        <v>15.752951048483425</v>
      </c>
      <c r="F25" s="42">
        <f t="shared" si="1"/>
        <v>1.1678705830848886</v>
      </c>
      <c r="G25" s="41">
        <v>1720.8410000000001</v>
      </c>
      <c r="H25" s="82">
        <v>1903.444</v>
      </c>
      <c r="I25" s="84">
        <f t="shared" si="2"/>
        <v>10.611265073298455</v>
      </c>
      <c r="J25" s="42">
        <f t="shared" si="3"/>
        <v>1.1807033295957454</v>
      </c>
      <c r="K25" s="26"/>
      <c r="L25" s="191"/>
      <c r="M25" s="65"/>
      <c r="N25" s="47" t="s">
        <v>56</v>
      </c>
      <c r="O25" s="197">
        <f t="shared" si="4"/>
        <v>1.4605898009242266</v>
      </c>
      <c r="P25" s="65"/>
      <c r="Q25" s="111"/>
      <c r="R25" s="20"/>
      <c r="S25" s="111"/>
      <c r="T25" s="87"/>
      <c r="U25" s="111"/>
      <c r="V25" s="113"/>
      <c r="W25" s="111"/>
      <c r="X25" s="87"/>
      <c r="Y25" s="111"/>
      <c r="Z25" s="75"/>
    </row>
    <row r="26" spans="1:26" s="47" customFormat="1" ht="12.75" x14ac:dyDescent="0.2">
      <c r="A26" s="121" t="s">
        <v>165</v>
      </c>
      <c r="B26" s="20" t="s">
        <v>148</v>
      </c>
      <c r="C26" s="41">
        <v>166852.45200000078</v>
      </c>
      <c r="D26" s="82">
        <v>185132.50400000002</v>
      </c>
      <c r="E26" s="83">
        <f t="shared" si="0"/>
        <v>10.955818617516726</v>
      </c>
      <c r="F26" s="42">
        <f t="shared" si="1"/>
        <v>12.59331769718554</v>
      </c>
      <c r="G26" s="41">
        <v>19398.855000000058</v>
      </c>
      <c r="H26" s="82">
        <v>21307.010000000002</v>
      </c>
      <c r="I26" s="84">
        <f t="shared" si="2"/>
        <v>9.8364310677096114</v>
      </c>
      <c r="J26" s="42">
        <f t="shared" si="3"/>
        <v>13.216704904756771</v>
      </c>
      <c r="K26" s="26"/>
      <c r="L26" s="191"/>
      <c r="M26" s="65"/>
      <c r="N26" s="47" t="s">
        <v>62</v>
      </c>
      <c r="O26" s="197">
        <f t="shared" si="4"/>
        <v>1.4575892266061672</v>
      </c>
      <c r="P26" s="65"/>
      <c r="Q26" s="111"/>
      <c r="R26" s="20"/>
      <c r="S26" s="111"/>
      <c r="T26" s="87"/>
      <c r="U26" s="111"/>
      <c r="V26" s="113"/>
      <c r="W26" s="111"/>
      <c r="X26" s="87"/>
      <c r="Y26" s="111"/>
      <c r="Z26" s="75"/>
    </row>
    <row r="27" spans="1:26" s="47" customFormat="1" ht="12.75" x14ac:dyDescent="0.2">
      <c r="A27" s="121" t="s">
        <v>166</v>
      </c>
      <c r="B27" s="20" t="s">
        <v>149</v>
      </c>
      <c r="C27" s="41">
        <v>11595.540999999974</v>
      </c>
      <c r="D27" s="82">
        <v>12726.547</v>
      </c>
      <c r="E27" s="83">
        <f t="shared" si="0"/>
        <v>9.753801051628642</v>
      </c>
      <c r="F27" s="42">
        <f t="shared" si="1"/>
        <v>0.86570130094045261</v>
      </c>
      <c r="G27" s="41">
        <v>1385.0079999999962</v>
      </c>
      <c r="H27" s="82">
        <v>1523.5440000000001</v>
      </c>
      <c r="I27" s="84">
        <f t="shared" si="2"/>
        <v>10.002541501565659</v>
      </c>
      <c r="J27" s="42">
        <f t="shared" si="3"/>
        <v>0.9450519550801707</v>
      </c>
      <c r="K27" s="26"/>
      <c r="L27" s="191"/>
      <c r="M27" s="65"/>
      <c r="N27" s="47" t="s">
        <v>150</v>
      </c>
      <c r="O27" s="197">
        <f t="shared" si="4"/>
        <v>1.8156141816551254</v>
      </c>
      <c r="P27" s="65"/>
      <c r="Q27" s="111"/>
      <c r="R27" s="20"/>
      <c r="S27" s="111"/>
      <c r="T27" s="87"/>
      <c r="U27" s="111"/>
      <c r="V27" s="113"/>
      <c r="W27" s="111"/>
      <c r="X27" s="87"/>
      <c r="Y27" s="111"/>
      <c r="Z27" s="75"/>
    </row>
    <row r="28" spans="1:26" s="47" customFormat="1" ht="12.75" x14ac:dyDescent="0.2">
      <c r="A28" s="121" t="s">
        <v>167</v>
      </c>
      <c r="B28" s="20" t="s">
        <v>150</v>
      </c>
      <c r="C28" s="41">
        <v>25627.157000000007</v>
      </c>
      <c r="D28" s="82">
        <v>26691.076000000001</v>
      </c>
      <c r="E28" s="83">
        <f t="shared" si="0"/>
        <v>4.1515295668575192</v>
      </c>
      <c r="F28" s="42">
        <f t="shared" si="1"/>
        <v>1.8156141816551254</v>
      </c>
      <c r="G28" s="41">
        <v>2951.7544999999986</v>
      </c>
      <c r="H28" s="82">
        <v>3182.9279999999999</v>
      </c>
      <c r="I28" s="84">
        <f t="shared" si="2"/>
        <v>7.8317319411218307</v>
      </c>
      <c r="J28" s="42">
        <f t="shared" si="3"/>
        <v>1.9743652492342969</v>
      </c>
      <c r="K28" s="26"/>
      <c r="L28" s="191"/>
      <c r="M28" s="65"/>
      <c r="N28" s="47" t="s">
        <v>151</v>
      </c>
      <c r="O28" s="197">
        <f t="shared" si="4"/>
        <v>1.7128826553083787</v>
      </c>
      <c r="P28" s="65"/>
      <c r="Q28" s="111"/>
      <c r="R28" s="20"/>
      <c r="S28" s="111"/>
      <c r="T28" s="87"/>
      <c r="U28" s="111"/>
      <c r="V28" s="113"/>
      <c r="W28" s="111"/>
      <c r="X28" s="87"/>
      <c r="Y28" s="111"/>
      <c r="Z28" s="75"/>
    </row>
    <row r="29" spans="1:26" s="47" customFormat="1" ht="12.75" x14ac:dyDescent="0.2">
      <c r="A29" s="121" t="s">
        <v>168</v>
      </c>
      <c r="B29" s="20" t="s">
        <v>62</v>
      </c>
      <c r="C29" s="41">
        <v>24826.278999999919</v>
      </c>
      <c r="D29" s="82">
        <v>21427.804000000004</v>
      </c>
      <c r="E29" s="83">
        <f t="shared" si="0"/>
        <v>-13.68902282939753</v>
      </c>
      <c r="F29" s="42">
        <f t="shared" si="1"/>
        <v>1.4575892266061672</v>
      </c>
      <c r="G29" s="41">
        <v>2502.1449999999991</v>
      </c>
      <c r="H29" s="82">
        <v>2224.2049999999999</v>
      </c>
      <c r="I29" s="84">
        <f t="shared" si="2"/>
        <v>-11.108069276560684</v>
      </c>
      <c r="J29" s="42">
        <f t="shared" si="3"/>
        <v>1.379670875110329</v>
      </c>
      <c r="K29" s="26"/>
      <c r="L29" s="191"/>
      <c r="M29" s="65"/>
      <c r="N29" s="47" t="s">
        <v>141</v>
      </c>
      <c r="O29" s="197">
        <f t="shared" si="4"/>
        <v>1.839984673351265</v>
      </c>
      <c r="P29" s="65"/>
      <c r="Q29" s="111"/>
      <c r="R29" s="20"/>
      <c r="S29" s="111"/>
      <c r="T29" s="87"/>
      <c r="U29" s="111"/>
      <c r="V29" s="113"/>
      <c r="W29" s="111"/>
      <c r="X29" s="87"/>
      <c r="Y29" s="111"/>
      <c r="Z29" s="75"/>
    </row>
    <row r="30" spans="1:26" s="47" customFormat="1" ht="12.75" x14ac:dyDescent="0.2">
      <c r="A30" s="121" t="s">
        <v>169</v>
      </c>
      <c r="B30" s="20" t="s">
        <v>151</v>
      </c>
      <c r="C30" s="41">
        <v>19858.612000000063</v>
      </c>
      <c r="D30" s="82">
        <v>25180.835000000003</v>
      </c>
      <c r="E30" s="83">
        <f t="shared" si="0"/>
        <v>26.800579013276064</v>
      </c>
      <c r="F30" s="42">
        <f t="shared" si="1"/>
        <v>1.7128826553083787</v>
      </c>
      <c r="G30" s="41">
        <v>2656.2850000000008</v>
      </c>
      <c r="H30" s="82">
        <v>2583.056</v>
      </c>
      <c r="I30" s="84">
        <f t="shared" si="2"/>
        <v>-2.7568201454286907</v>
      </c>
      <c r="J30" s="42">
        <f t="shared" si="3"/>
        <v>1.6022655879197223</v>
      </c>
      <c r="K30" s="26"/>
      <c r="L30" s="191"/>
      <c r="M30" s="65"/>
      <c r="N30" s="47" t="s">
        <v>57</v>
      </c>
      <c r="O30" s="197">
        <f t="shared" si="4"/>
        <v>2.6911067516065179</v>
      </c>
      <c r="P30" s="65"/>
      <c r="Q30" s="111"/>
      <c r="R30" s="20"/>
      <c r="S30" s="111"/>
      <c r="T30" s="87"/>
      <c r="U30" s="111"/>
      <c r="V30" s="113"/>
      <c r="W30" s="111"/>
      <c r="X30" s="87"/>
      <c r="Y30" s="111"/>
      <c r="Z30" s="75"/>
    </row>
    <row r="31" spans="1:26" s="47" customFormat="1" ht="12.75" x14ac:dyDescent="0.2">
      <c r="A31" s="121" t="s">
        <v>170</v>
      </c>
      <c r="B31" s="20" t="s">
        <v>152</v>
      </c>
      <c r="C31" s="41">
        <v>6271.6490000000122</v>
      </c>
      <c r="D31" s="82">
        <v>3752.5749999999998</v>
      </c>
      <c r="E31" s="83">
        <f t="shared" si="0"/>
        <v>-40.166055211316952</v>
      </c>
      <c r="F31" s="42">
        <f t="shared" si="1"/>
        <v>0.25526241009258982</v>
      </c>
      <c r="G31" s="41">
        <v>495.53500000000042</v>
      </c>
      <c r="H31" s="82">
        <v>324.02</v>
      </c>
      <c r="I31" s="84">
        <f t="shared" si="2"/>
        <v>-34.612085927331123</v>
      </c>
      <c r="J31" s="42">
        <f t="shared" si="3"/>
        <v>0.20098909810617674</v>
      </c>
      <c r="K31" s="26"/>
      <c r="L31" s="191"/>
      <c r="M31" s="65"/>
      <c r="N31" s="47" t="s">
        <v>55</v>
      </c>
      <c r="O31" s="197">
        <f t="shared" si="4"/>
        <v>2.7631914835071423</v>
      </c>
      <c r="P31" s="65"/>
      <c r="Q31" s="111"/>
      <c r="R31" s="20"/>
      <c r="S31" s="111"/>
      <c r="T31" s="87"/>
      <c r="U31" s="111"/>
      <c r="V31" s="113"/>
      <c r="W31" s="111"/>
      <c r="X31" s="87"/>
      <c r="Y31" s="111"/>
      <c r="Z31" s="75"/>
    </row>
    <row r="32" spans="1:26" s="47" customFormat="1" ht="12.75" x14ac:dyDescent="0.2">
      <c r="A32" s="121" t="s">
        <v>171</v>
      </c>
      <c r="B32" s="20" t="s">
        <v>59</v>
      </c>
      <c r="C32" s="41">
        <v>8348.6329999999962</v>
      </c>
      <c r="D32" s="82">
        <v>8657.2579999999998</v>
      </c>
      <c r="E32" s="83">
        <f t="shared" si="0"/>
        <v>3.6967129828320964</v>
      </c>
      <c r="F32" s="42">
        <f t="shared" si="1"/>
        <v>0.58889496995352619</v>
      </c>
      <c r="G32" s="41">
        <v>1044.0899999999995</v>
      </c>
      <c r="H32" s="82">
        <v>884.69</v>
      </c>
      <c r="I32" s="84">
        <f t="shared" si="2"/>
        <v>-15.266883123102374</v>
      </c>
      <c r="J32" s="42">
        <f t="shared" si="3"/>
        <v>0.54877182026897564</v>
      </c>
      <c r="K32" s="26"/>
      <c r="L32" s="191"/>
      <c r="M32" s="65"/>
      <c r="N32" s="47" t="s">
        <v>146</v>
      </c>
      <c r="O32" s="197">
        <f t="shared" si="4"/>
        <v>3.4538107592971685</v>
      </c>
      <c r="P32" s="65"/>
      <c r="Q32" s="111"/>
      <c r="R32" s="20"/>
      <c r="S32" s="111"/>
      <c r="T32" s="87"/>
      <c r="U32" s="111"/>
      <c r="V32" s="113"/>
      <c r="W32" s="111"/>
      <c r="X32" s="87"/>
      <c r="Y32" s="111"/>
      <c r="Z32" s="75"/>
    </row>
    <row r="33" spans="1:26" s="47" customFormat="1" ht="12.75" x14ac:dyDescent="0.2">
      <c r="A33" s="121" t="s">
        <v>172</v>
      </c>
      <c r="B33" s="20" t="s">
        <v>60</v>
      </c>
      <c r="C33" s="41">
        <v>15379.442399999951</v>
      </c>
      <c r="D33" s="82">
        <v>18510.254000000001</v>
      </c>
      <c r="E33" s="83">
        <f t="shared" si="0"/>
        <v>20.357120359578573</v>
      </c>
      <c r="F33" s="42">
        <f t="shared" si="1"/>
        <v>1.2591279448021695</v>
      </c>
      <c r="G33" s="41">
        <v>1759.5029999999938</v>
      </c>
      <c r="H33" s="82">
        <v>2215.2190000000001</v>
      </c>
      <c r="I33" s="84">
        <f t="shared" si="2"/>
        <v>25.900268428073602</v>
      </c>
      <c r="J33" s="42">
        <f t="shared" si="3"/>
        <v>1.3740968733956753</v>
      </c>
      <c r="K33" s="26"/>
      <c r="L33" s="191"/>
      <c r="M33" s="65"/>
      <c r="N33" s="47" t="s">
        <v>142</v>
      </c>
      <c r="O33" s="197">
        <f t="shared" si="4"/>
        <v>4.7421440855237709</v>
      </c>
      <c r="P33" s="65"/>
      <c r="Q33" s="111"/>
      <c r="R33" s="20"/>
      <c r="S33" s="111"/>
      <c r="T33" s="87"/>
      <c r="U33" s="111"/>
      <c r="V33" s="113"/>
      <c r="W33" s="111"/>
      <c r="X33" s="87"/>
      <c r="Y33" s="111"/>
      <c r="Z33" s="75"/>
    </row>
    <row r="34" spans="1:26" s="47" customFormat="1" ht="12.75" x14ac:dyDescent="0.2">
      <c r="A34" s="121" t="s">
        <v>173</v>
      </c>
      <c r="B34" s="20" t="s">
        <v>57</v>
      </c>
      <c r="C34" s="41">
        <v>30916.525000000016</v>
      </c>
      <c r="D34" s="82">
        <v>39561.563000000002</v>
      </c>
      <c r="E34" s="83">
        <f t="shared" si="0"/>
        <v>27.962515192118076</v>
      </c>
      <c r="F34" s="42">
        <f t="shared" si="1"/>
        <v>2.6911067516065179</v>
      </c>
      <c r="G34" s="41">
        <v>3590.0929999999998</v>
      </c>
      <c r="H34" s="82">
        <v>4570.9830000000002</v>
      </c>
      <c r="I34" s="84">
        <f t="shared" si="2"/>
        <v>27.322133437768898</v>
      </c>
      <c r="J34" s="42">
        <f t="shared" si="3"/>
        <v>2.8353735899903278</v>
      </c>
      <c r="K34" s="26"/>
      <c r="L34" s="191"/>
      <c r="M34" s="65"/>
      <c r="N34" s="47" t="s">
        <v>145</v>
      </c>
      <c r="O34" s="197">
        <f t="shared" si="4"/>
        <v>6.5145205021103836</v>
      </c>
      <c r="P34" s="65"/>
      <c r="Q34" s="111"/>
      <c r="R34" s="20"/>
      <c r="S34" s="111"/>
      <c r="T34" s="87"/>
      <c r="U34" s="111"/>
      <c r="V34" s="113"/>
      <c r="W34" s="111"/>
      <c r="X34" s="87"/>
      <c r="Y34" s="111"/>
      <c r="Z34" s="75"/>
    </row>
    <row r="35" spans="1:26" s="47" customFormat="1" ht="12.75" x14ac:dyDescent="0.2">
      <c r="A35" s="121" t="s">
        <v>174</v>
      </c>
      <c r="B35" s="20" t="s">
        <v>61</v>
      </c>
      <c r="C35" s="41">
        <v>9476.7310000000107</v>
      </c>
      <c r="D35" s="82">
        <v>10129.983</v>
      </c>
      <c r="E35" s="83">
        <f t="shared" si="0"/>
        <v>6.8932208796471031</v>
      </c>
      <c r="F35" s="42">
        <f t="shared" si="1"/>
        <v>0.68907453542619745</v>
      </c>
      <c r="G35" s="41">
        <v>989.64200000000051</v>
      </c>
      <c r="H35" s="82">
        <v>1077.328</v>
      </c>
      <c r="I35" s="84">
        <f t="shared" si="2"/>
        <v>8.8603757722489007</v>
      </c>
      <c r="J35" s="42">
        <f t="shared" si="3"/>
        <v>0.66826486971338539</v>
      </c>
      <c r="K35" s="26"/>
      <c r="L35" s="191"/>
      <c r="M35" s="65"/>
      <c r="N35" s="47" t="s">
        <v>144</v>
      </c>
      <c r="O35" s="197">
        <f t="shared" si="4"/>
        <v>9.5929680599754388</v>
      </c>
      <c r="P35" s="65"/>
      <c r="Q35" s="111"/>
      <c r="R35" s="20"/>
      <c r="S35" s="111"/>
      <c r="T35" s="87"/>
      <c r="U35" s="111"/>
      <c r="V35" s="113"/>
      <c r="W35" s="111"/>
      <c r="X35" s="87"/>
      <c r="Y35" s="111"/>
      <c r="Z35" s="75"/>
    </row>
    <row r="36" spans="1:26" s="47" customFormat="1" ht="12.75" x14ac:dyDescent="0.2">
      <c r="A36" s="121" t="s">
        <v>153</v>
      </c>
      <c r="B36" s="20" t="s">
        <v>56</v>
      </c>
      <c r="C36" s="41">
        <v>21606.039999999979</v>
      </c>
      <c r="D36" s="82">
        <v>21471.914999999997</v>
      </c>
      <c r="E36" s="83">
        <f t="shared" si="0"/>
        <v>-0.62077548685451234</v>
      </c>
      <c r="F36" s="42">
        <f t="shared" si="1"/>
        <v>1.4605898009242266</v>
      </c>
      <c r="G36" s="41">
        <v>2232.8219999999988</v>
      </c>
      <c r="H36" s="82">
        <v>2261.4699999999998</v>
      </c>
      <c r="I36" s="84">
        <f t="shared" si="2"/>
        <v>1.2830400273734739</v>
      </c>
      <c r="J36" s="42">
        <f t="shared" si="3"/>
        <v>1.4027862961983071</v>
      </c>
      <c r="K36" s="26"/>
      <c r="L36" s="191"/>
      <c r="M36" s="65"/>
      <c r="N36" s="47" t="s">
        <v>148</v>
      </c>
      <c r="O36" s="197">
        <f t="shared" si="4"/>
        <v>12.59331769718554</v>
      </c>
      <c r="P36" s="65"/>
      <c r="Q36" s="111"/>
      <c r="R36" s="20"/>
      <c r="S36" s="111"/>
      <c r="T36" s="87"/>
      <c r="U36" s="111"/>
      <c r="V36" s="113"/>
      <c r="W36" s="111"/>
      <c r="X36" s="87"/>
      <c r="Y36" s="111"/>
      <c r="Z36" s="75"/>
    </row>
    <row r="37" spans="1:26" s="47" customFormat="1" ht="12.75" x14ac:dyDescent="0.2">
      <c r="A37" s="20"/>
      <c r="B37" s="20"/>
      <c r="C37" s="85"/>
      <c r="D37" s="85"/>
      <c r="E37" s="85"/>
      <c r="F37" s="85"/>
      <c r="G37" s="85"/>
      <c r="H37" s="85"/>
      <c r="I37" s="85"/>
      <c r="J37" s="85"/>
      <c r="K37" s="26"/>
      <c r="L37" s="65"/>
      <c r="M37" s="65"/>
      <c r="N37" s="47" t="s">
        <v>143</v>
      </c>
      <c r="O37" s="197">
        <f t="shared" si="4"/>
        <v>42.47209885162615</v>
      </c>
      <c r="P37" s="65"/>
    </row>
    <row r="38" spans="1:26" s="47" customFormat="1" ht="12.75" x14ac:dyDescent="0.2">
      <c r="A38" s="20"/>
      <c r="B38" s="20"/>
      <c r="C38" s="85"/>
      <c r="D38" s="85"/>
      <c r="E38" s="85"/>
      <c r="F38" s="85"/>
      <c r="G38" s="85"/>
      <c r="H38" s="85"/>
      <c r="I38" s="85"/>
      <c r="J38" s="85"/>
      <c r="K38" s="26"/>
      <c r="L38" s="65"/>
      <c r="M38" s="65"/>
      <c r="O38" s="197"/>
      <c r="P38" s="65"/>
    </row>
    <row r="39" spans="1:26" s="47" customFormat="1" x14ac:dyDescent="0.25">
      <c r="A39" s="20"/>
      <c r="B39" s="20"/>
      <c r="C39" s="85"/>
      <c r="D39" s="85"/>
      <c r="E39" s="85"/>
      <c r="F39" s="85"/>
      <c r="G39" s="85"/>
      <c r="H39" s="85"/>
      <c r="I39" s="85"/>
      <c r="J39" s="85"/>
      <c r="K39" s="26"/>
      <c r="L39" s="65"/>
      <c r="M39" s="65"/>
      <c r="O39" s="197"/>
      <c r="P39" s="65"/>
      <c r="Q39" s="46"/>
      <c r="R39" s="46"/>
      <c r="S39" s="65"/>
      <c r="T39" s="65"/>
    </row>
    <row r="40" spans="1:26" s="47" customFormat="1" ht="13" x14ac:dyDescent="0.25">
      <c r="A40" s="20"/>
      <c r="C40" s="213" t="s">
        <v>34</v>
      </c>
      <c r="D40" s="213"/>
      <c r="E40" s="213"/>
      <c r="F40" s="213"/>
      <c r="G40" s="213"/>
      <c r="H40" s="213"/>
      <c r="I40" s="213"/>
      <c r="J40" s="213"/>
      <c r="K40" s="26"/>
      <c r="L40" s="65"/>
      <c r="M40" s="65"/>
      <c r="P40" s="65"/>
      <c r="Q40" s="46"/>
      <c r="R40" s="46"/>
      <c r="S40" s="65"/>
      <c r="T40" s="65"/>
    </row>
    <row r="41" spans="1:26" s="47" customFormat="1" ht="13" x14ac:dyDescent="0.25">
      <c r="A41" s="20"/>
      <c r="C41" s="213" t="str">
        <f>+CONCATENATE("participación porcentual. ",C12," ",D13)</f>
        <v>participación porcentual. Año corrido a septiembre 2024</v>
      </c>
      <c r="D41" s="213"/>
      <c r="E41" s="213"/>
      <c r="F41" s="213"/>
      <c r="G41" s="213"/>
      <c r="H41" s="213"/>
      <c r="I41" s="213"/>
      <c r="J41" s="213"/>
      <c r="K41" s="26"/>
      <c r="L41" s="65"/>
      <c r="M41" s="65"/>
      <c r="O41" s="197"/>
      <c r="P41" s="65"/>
      <c r="Q41" s="46"/>
      <c r="R41" s="46"/>
      <c r="S41" s="65"/>
      <c r="T41" s="65"/>
    </row>
    <row r="42" spans="1:26" s="47" customFormat="1" ht="13" x14ac:dyDescent="0.3">
      <c r="A42" s="20"/>
      <c r="C42" s="59"/>
      <c r="D42" s="59"/>
      <c r="E42" s="59"/>
      <c r="F42" s="59"/>
      <c r="G42" s="59"/>
      <c r="H42" s="59"/>
      <c r="I42" s="77"/>
      <c r="J42" s="49"/>
      <c r="K42" s="26"/>
      <c r="L42" s="65"/>
      <c r="M42" s="65"/>
      <c r="P42" s="65"/>
      <c r="Q42" s="46"/>
      <c r="R42" s="46"/>
      <c r="S42" s="65"/>
      <c r="T42" s="65"/>
    </row>
    <row r="43" spans="1:26" s="47" customFormat="1" ht="13" x14ac:dyDescent="0.3">
      <c r="A43" s="20"/>
      <c r="C43" s="59"/>
      <c r="D43" s="59"/>
      <c r="E43" s="59"/>
      <c r="F43" s="59"/>
      <c r="G43" s="59"/>
      <c r="H43" s="59"/>
      <c r="I43" s="77"/>
      <c r="J43" s="49"/>
      <c r="K43" s="26"/>
      <c r="L43" s="65"/>
      <c r="M43" s="65"/>
      <c r="P43" s="65"/>
      <c r="Q43" s="46"/>
      <c r="R43" s="46"/>
    </row>
    <row r="44" spans="1:26" s="47" customFormat="1" ht="13" x14ac:dyDescent="0.3">
      <c r="A44" s="20"/>
      <c r="C44" s="59"/>
      <c r="D44" s="59"/>
      <c r="E44" s="59"/>
      <c r="F44" s="59"/>
      <c r="G44" s="59"/>
      <c r="H44" s="59"/>
      <c r="I44" s="77"/>
      <c r="J44" s="49"/>
      <c r="K44" s="26"/>
      <c r="L44" s="65"/>
      <c r="M44" s="65"/>
      <c r="P44" s="65"/>
      <c r="Q44" s="46"/>
      <c r="R44" s="46"/>
    </row>
    <row r="45" spans="1:26" s="47" customFormat="1" ht="13" x14ac:dyDescent="0.3">
      <c r="A45" s="20"/>
      <c r="C45" s="59"/>
      <c r="D45" s="59"/>
      <c r="E45" s="59"/>
      <c r="F45" s="59"/>
      <c r="G45" s="59"/>
      <c r="H45" s="59"/>
      <c r="I45" s="77"/>
      <c r="J45" s="49"/>
      <c r="K45" s="26"/>
      <c r="L45" s="65"/>
      <c r="M45" s="65"/>
      <c r="P45" s="65"/>
      <c r="Q45" s="46"/>
      <c r="R45" s="46"/>
    </row>
    <row r="46" spans="1:26" s="47" customFormat="1" ht="13" x14ac:dyDescent="0.3">
      <c r="A46" s="20"/>
      <c r="C46" s="59"/>
      <c r="D46" s="59"/>
      <c r="E46" s="59"/>
      <c r="F46" s="59"/>
      <c r="G46" s="59"/>
      <c r="H46" s="59"/>
      <c r="I46" s="77"/>
      <c r="J46" s="49"/>
      <c r="K46" s="26"/>
      <c r="L46" s="65"/>
      <c r="M46" s="65"/>
      <c r="P46" s="65"/>
      <c r="Q46" s="46"/>
      <c r="R46" s="46"/>
    </row>
    <row r="47" spans="1:26" s="47" customFormat="1" ht="13" x14ac:dyDescent="0.3">
      <c r="A47" s="20"/>
      <c r="B47" s="20"/>
      <c r="C47" s="59"/>
      <c r="D47" s="59"/>
      <c r="E47" s="59"/>
      <c r="F47" s="59"/>
      <c r="G47" s="59"/>
      <c r="H47" s="59"/>
      <c r="I47" s="77"/>
      <c r="J47" s="49"/>
      <c r="K47" s="26"/>
      <c r="L47" s="65"/>
      <c r="M47" s="65"/>
      <c r="P47" s="65"/>
      <c r="Q47" s="46"/>
      <c r="R47" s="46"/>
    </row>
    <row r="48" spans="1:26" s="47" customFormat="1" ht="13" x14ac:dyDescent="0.3">
      <c r="A48" s="20"/>
      <c r="B48" s="20"/>
      <c r="C48" s="59"/>
      <c r="D48" s="59"/>
      <c r="E48" s="59"/>
      <c r="F48" s="59"/>
      <c r="G48" s="59"/>
      <c r="H48" s="59"/>
      <c r="I48" s="77"/>
      <c r="J48" s="49"/>
      <c r="K48" s="26"/>
      <c r="L48" s="65"/>
      <c r="M48" s="65"/>
      <c r="P48" s="65"/>
      <c r="Q48" s="46"/>
      <c r="R48" s="46"/>
    </row>
    <row r="49" spans="1:18" s="47" customFormat="1" ht="13" x14ac:dyDescent="0.3">
      <c r="A49" s="20"/>
      <c r="B49" s="20"/>
      <c r="C49" s="59"/>
      <c r="D49" s="59"/>
      <c r="E49" s="59"/>
      <c r="F49" s="59"/>
      <c r="G49" s="59"/>
      <c r="H49" s="59"/>
      <c r="I49" s="77"/>
      <c r="J49" s="49"/>
      <c r="K49" s="26"/>
      <c r="L49" s="65"/>
      <c r="M49" s="65"/>
      <c r="P49" s="65"/>
      <c r="Q49" s="46"/>
      <c r="R49" s="46"/>
    </row>
    <row r="50" spans="1:18" s="47" customFormat="1" ht="13" x14ac:dyDescent="0.3">
      <c r="A50" s="20"/>
      <c r="B50" s="20"/>
      <c r="C50" s="59"/>
      <c r="D50" s="59"/>
      <c r="E50" s="59"/>
      <c r="F50" s="59"/>
      <c r="G50" s="59"/>
      <c r="H50" s="59"/>
      <c r="I50" s="77"/>
      <c r="J50" s="49"/>
      <c r="K50" s="26"/>
      <c r="L50" s="65"/>
      <c r="M50" s="65"/>
      <c r="P50" s="65"/>
      <c r="Q50" s="46"/>
      <c r="R50" s="46"/>
    </row>
    <row r="51" spans="1:18" s="47" customFormat="1" ht="13" x14ac:dyDescent="0.3">
      <c r="A51" s="20"/>
      <c r="B51" s="20"/>
      <c r="C51" s="59"/>
      <c r="D51" s="59"/>
      <c r="E51" s="59"/>
      <c r="F51" s="59"/>
      <c r="G51" s="59"/>
      <c r="H51" s="59"/>
      <c r="I51" s="77"/>
      <c r="J51" s="49"/>
      <c r="K51" s="26"/>
      <c r="L51" s="65"/>
      <c r="M51" s="65"/>
      <c r="P51" s="65"/>
      <c r="Q51" s="46"/>
      <c r="R51" s="46"/>
    </row>
    <row r="52" spans="1:18" s="47" customFormat="1" ht="13" x14ac:dyDescent="0.3">
      <c r="A52" s="20"/>
      <c r="B52" s="20"/>
      <c r="C52" s="59"/>
      <c r="D52" s="59"/>
      <c r="E52" s="59"/>
      <c r="F52" s="59"/>
      <c r="G52" s="59"/>
      <c r="H52" s="59"/>
      <c r="I52" s="77"/>
      <c r="J52" s="49"/>
      <c r="K52" s="26"/>
      <c r="L52" s="65"/>
      <c r="M52" s="65"/>
      <c r="P52" s="65"/>
      <c r="Q52" s="46"/>
      <c r="R52" s="46"/>
    </row>
    <row r="53" spans="1:18" s="47" customFormat="1" ht="13" x14ac:dyDescent="0.3">
      <c r="A53" s="20"/>
      <c r="B53" s="50"/>
      <c r="C53" s="20"/>
      <c r="D53" s="20"/>
      <c r="E53" s="20"/>
      <c r="F53" s="20"/>
      <c r="G53" s="20"/>
      <c r="H53" s="20"/>
      <c r="I53" s="77"/>
      <c r="J53" s="49"/>
      <c r="K53" s="26"/>
      <c r="L53" s="65"/>
      <c r="M53" s="65"/>
      <c r="P53" s="65"/>
      <c r="Q53" s="46"/>
      <c r="R53" s="46"/>
    </row>
    <row r="54" spans="1:18" s="47" customFormat="1" ht="13" x14ac:dyDescent="0.3">
      <c r="A54" s="20"/>
      <c r="B54" s="20"/>
      <c r="C54" s="20"/>
      <c r="D54" s="20"/>
      <c r="E54" s="20"/>
      <c r="F54" s="20"/>
      <c r="G54" s="20"/>
      <c r="H54" s="20"/>
      <c r="I54" s="77"/>
      <c r="J54" s="49"/>
      <c r="K54" s="26"/>
      <c r="L54" s="65"/>
      <c r="M54" s="65"/>
      <c r="P54" s="65"/>
      <c r="Q54" s="46"/>
      <c r="R54" s="46"/>
    </row>
    <row r="55" spans="1:18" s="47" customFormat="1" ht="13" x14ac:dyDescent="0.3">
      <c r="A55" s="20"/>
      <c r="B55" s="20"/>
      <c r="C55" s="20"/>
      <c r="D55" s="20"/>
      <c r="E55" s="20"/>
      <c r="F55" s="20"/>
      <c r="G55" s="20"/>
      <c r="H55" s="20"/>
      <c r="I55" s="77"/>
      <c r="J55" s="49"/>
      <c r="K55" s="26"/>
      <c r="L55" s="65"/>
      <c r="M55" s="65"/>
      <c r="P55" s="65"/>
      <c r="Q55" s="46"/>
      <c r="R55" s="46"/>
    </row>
    <row r="56" spans="1:18" s="47" customFormat="1" x14ac:dyDescent="0.25"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65"/>
      <c r="P56" s="65"/>
      <c r="Q56" s="46"/>
      <c r="R56" s="46"/>
    </row>
    <row r="57" spans="1:18" s="47" customFormat="1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65"/>
      <c r="P57" s="65"/>
      <c r="Q57" s="46"/>
      <c r="R57" s="46"/>
    </row>
    <row r="58" spans="1:18" s="47" customFormat="1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65"/>
      <c r="P58" s="65"/>
      <c r="Q58" s="46"/>
      <c r="R58" s="46"/>
    </row>
    <row r="59" spans="1:18" s="47" customFormat="1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65"/>
      <c r="P59" s="65"/>
      <c r="Q59" s="46"/>
      <c r="R59" s="46"/>
    </row>
    <row r="60" spans="1:18" s="47" customFormat="1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65"/>
      <c r="P60" s="65"/>
      <c r="Q60" s="46"/>
      <c r="R60" s="46"/>
    </row>
    <row r="61" spans="1:18" s="47" customFormat="1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65"/>
      <c r="P61" s="65"/>
      <c r="Q61" s="46"/>
      <c r="R61" s="46"/>
    </row>
    <row r="62" spans="1:18" s="47" customFormat="1" x14ac:dyDescent="0.25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65"/>
      <c r="P62" s="65"/>
      <c r="Q62" s="46"/>
      <c r="R62" s="46"/>
    </row>
    <row r="63" spans="1:18" s="47" customFormat="1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65"/>
      <c r="P63" s="65"/>
      <c r="Q63" s="46"/>
      <c r="R63" s="46"/>
    </row>
    <row r="64" spans="1:18" s="47" customForma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65"/>
      <c r="P64" s="65"/>
      <c r="Q64" s="46"/>
      <c r="R64" s="46"/>
    </row>
    <row r="65" spans="1:18" s="47" customFormat="1" x14ac:dyDescent="0.25">
      <c r="A65" s="51"/>
      <c r="B65" s="91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65"/>
      <c r="P65" s="65"/>
      <c r="Q65" s="46"/>
      <c r="R65" s="46"/>
    </row>
    <row r="66" spans="1:18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65"/>
      <c r="P66" s="65"/>
      <c r="Q66" s="46"/>
      <c r="R66" s="46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65"/>
      <c r="P67" s="65"/>
      <c r="Q67" s="46"/>
      <c r="R67" s="46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65"/>
      <c r="P68" s="65"/>
      <c r="Q68" s="46"/>
      <c r="R68" s="46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65"/>
      <c r="P69" s="65"/>
      <c r="Q69" s="46"/>
      <c r="R69" s="46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65"/>
      <c r="P70" s="65"/>
      <c r="Q70" s="46"/>
      <c r="R70" s="46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65"/>
      <c r="P71" s="65"/>
      <c r="Q71" s="46"/>
      <c r="R71" s="46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65"/>
      <c r="P72" s="65"/>
      <c r="Q72" s="46"/>
      <c r="R72" s="46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65"/>
      <c r="P73" s="65"/>
      <c r="Q73" s="46"/>
      <c r="R73" s="46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65"/>
      <c r="P74" s="65"/>
      <c r="Q74" s="46"/>
      <c r="R74" s="46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65"/>
      <c r="P75" s="65"/>
      <c r="Q75" s="46"/>
      <c r="R75" s="46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65"/>
      <c r="P76" s="65"/>
      <c r="Q76" s="46"/>
      <c r="R76" s="46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65"/>
      <c r="P77" s="65"/>
      <c r="Q77" s="46"/>
      <c r="R77" s="46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65"/>
      <c r="P78" s="65"/>
      <c r="Q78" s="46"/>
      <c r="R78" s="46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65"/>
      <c r="P79" s="65"/>
      <c r="Q79" s="46"/>
      <c r="R79" s="46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65"/>
      <c r="P80" s="65"/>
      <c r="Q80" s="46"/>
      <c r="R80" s="46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65"/>
      <c r="P81" s="65"/>
      <c r="Q81" s="46"/>
      <c r="R81" s="46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65"/>
      <c r="P82" s="65"/>
      <c r="Q82" s="46"/>
      <c r="R82" s="46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65"/>
      <c r="P83" s="65"/>
      <c r="Q83" s="46"/>
      <c r="R83" s="46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65"/>
      <c r="P84" s="65"/>
      <c r="Q84" s="46"/>
      <c r="R84" s="46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65"/>
      <c r="P85" s="65"/>
      <c r="Q85" s="46"/>
      <c r="R85" s="46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65"/>
      <c r="P86" s="65"/>
      <c r="Q86" s="46"/>
      <c r="R86" s="46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65"/>
      <c r="P87" s="65"/>
      <c r="Q87" s="46"/>
      <c r="R87" s="46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65"/>
      <c r="P88" s="65"/>
      <c r="Q88" s="46"/>
      <c r="R88" s="46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65"/>
      <c r="P89" s="65"/>
      <c r="Q89" s="46"/>
      <c r="R89" s="46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65"/>
      <c r="P90" s="65"/>
      <c r="Q90" s="46"/>
      <c r="R90" s="46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65"/>
      <c r="P91" s="65"/>
      <c r="Q91" s="46"/>
      <c r="R91" s="46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65"/>
      <c r="P92" s="65"/>
      <c r="Q92" s="46"/>
      <c r="R92" s="46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65"/>
      <c r="P93" s="65"/>
      <c r="Q93" s="46"/>
      <c r="R93" s="46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65"/>
      <c r="P94" s="65"/>
      <c r="Q94" s="46"/>
      <c r="R94" s="46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65"/>
      <c r="P95" s="65"/>
      <c r="Q95" s="46"/>
      <c r="R95" s="46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65"/>
      <c r="P96" s="65"/>
      <c r="Q96" s="46"/>
      <c r="R96" s="46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65"/>
      <c r="P97" s="65"/>
      <c r="Q97" s="46"/>
      <c r="R97" s="46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65"/>
      <c r="P98" s="65"/>
      <c r="Q98" s="46"/>
      <c r="R98" s="46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65"/>
      <c r="P99" s="65"/>
      <c r="Q99" s="46"/>
      <c r="R99" s="46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65"/>
      <c r="P100" s="65"/>
      <c r="Q100" s="46"/>
      <c r="R100" s="46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65"/>
      <c r="P101" s="65"/>
      <c r="Q101" s="46"/>
      <c r="R101" s="46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65"/>
      <c r="P102" s="65"/>
      <c r="Q102" s="46"/>
      <c r="R102" s="46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65"/>
      <c r="P103" s="65"/>
      <c r="Q103" s="46"/>
      <c r="R103" s="46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65"/>
      <c r="P104" s="65"/>
      <c r="Q104" s="46"/>
      <c r="R104" s="46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65"/>
      <c r="P105" s="65"/>
      <c r="Q105" s="46"/>
      <c r="R105" s="46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65"/>
      <c r="P106" s="65"/>
      <c r="Q106" s="46"/>
      <c r="R106" s="46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65"/>
      <c r="P107" s="65"/>
      <c r="Q107" s="46"/>
      <c r="R107" s="46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65"/>
      <c r="P108" s="65"/>
      <c r="Q108" s="46"/>
      <c r="R108" s="46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65"/>
      <c r="P109" s="65"/>
      <c r="Q109" s="46"/>
      <c r="R109" s="46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65"/>
      <c r="P110" s="65"/>
      <c r="Q110" s="46"/>
      <c r="R110" s="46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65"/>
      <c r="P111" s="65"/>
      <c r="Q111" s="46"/>
      <c r="R111" s="46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65"/>
      <c r="P112" s="65"/>
      <c r="Q112" s="46"/>
      <c r="R112" s="46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65"/>
      <c r="P113" s="65"/>
      <c r="Q113" s="46"/>
      <c r="R113" s="46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65"/>
      <c r="P114" s="65"/>
      <c r="Q114" s="46"/>
      <c r="R114" s="46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65"/>
      <c r="P115" s="65"/>
      <c r="Q115" s="46"/>
      <c r="R115" s="46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65"/>
      <c r="P116" s="65"/>
      <c r="Q116" s="46"/>
      <c r="R116" s="46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65"/>
      <c r="P117" s="65"/>
      <c r="Q117" s="46"/>
      <c r="R117" s="46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65"/>
      <c r="P118" s="65"/>
      <c r="Q118" s="46"/>
      <c r="R118" s="46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65"/>
      <c r="P119" s="65"/>
      <c r="Q119" s="46"/>
      <c r="R119" s="46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65"/>
      <c r="P120" s="65"/>
      <c r="Q120" s="46"/>
      <c r="R120" s="46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65"/>
      <c r="P121" s="65"/>
      <c r="Q121" s="46"/>
      <c r="R121" s="46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65"/>
      <c r="P122" s="65"/>
      <c r="Q122" s="46"/>
      <c r="R122" s="46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65"/>
      <c r="P123" s="65"/>
      <c r="Q123" s="46"/>
      <c r="R123" s="46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65"/>
      <c r="P124" s="65"/>
      <c r="Q124" s="46"/>
      <c r="R124" s="46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65"/>
      <c r="P125" s="65"/>
      <c r="Q125" s="46"/>
      <c r="R125" s="46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65"/>
      <c r="P126" s="65"/>
      <c r="Q126" s="46"/>
      <c r="R126" s="46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65"/>
      <c r="P127" s="65"/>
      <c r="Q127" s="46"/>
      <c r="R127" s="46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65"/>
      <c r="P128" s="65"/>
      <c r="Q128" s="46"/>
      <c r="R128" s="46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65"/>
      <c r="P129" s="65"/>
      <c r="Q129" s="46"/>
      <c r="R129" s="46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65"/>
      <c r="P130" s="65"/>
      <c r="Q130" s="46"/>
      <c r="R130" s="46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65"/>
      <c r="P131" s="65"/>
      <c r="Q131" s="46"/>
      <c r="R131" s="46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65"/>
      <c r="P132" s="65"/>
      <c r="Q132" s="46"/>
      <c r="R132" s="46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65"/>
      <c r="P133" s="65"/>
      <c r="Q133" s="46"/>
      <c r="R133" s="46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65"/>
      <c r="P134" s="65"/>
      <c r="Q134" s="46"/>
      <c r="R134" s="46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65"/>
      <c r="P135" s="65"/>
      <c r="Q135" s="46"/>
      <c r="R135" s="46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65"/>
      <c r="P136" s="65"/>
      <c r="Q136" s="46"/>
      <c r="R136" s="46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65"/>
      <c r="P137" s="65"/>
      <c r="Q137" s="46"/>
      <c r="R137" s="46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65"/>
      <c r="P138" s="65"/>
      <c r="Q138" s="46"/>
      <c r="R138" s="46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65"/>
      <c r="P139" s="65"/>
      <c r="Q139" s="46"/>
      <c r="R139" s="46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65"/>
      <c r="P140" s="65"/>
      <c r="Q140" s="46"/>
      <c r="R140" s="46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65"/>
      <c r="P141" s="65"/>
      <c r="Q141" s="46"/>
      <c r="R141" s="46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65"/>
      <c r="P142" s="65"/>
      <c r="Q142" s="46"/>
      <c r="R142" s="46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65"/>
      <c r="P143" s="65"/>
      <c r="Q143" s="46"/>
      <c r="R143" s="46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65"/>
      <c r="P144" s="65"/>
      <c r="Q144" s="46"/>
      <c r="R144" s="46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65"/>
      <c r="P145" s="65"/>
      <c r="Q145" s="46"/>
      <c r="R145" s="46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65"/>
      <c r="P146" s="65"/>
      <c r="Q146" s="46"/>
      <c r="R146" s="46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65"/>
      <c r="P147" s="65"/>
      <c r="Q147" s="46"/>
      <c r="R147" s="46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65"/>
      <c r="P148" s="65"/>
      <c r="Q148" s="46"/>
      <c r="R148" s="46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65"/>
      <c r="P149" s="65"/>
      <c r="Q149" s="46"/>
      <c r="R149" s="46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65"/>
      <c r="P150" s="65"/>
      <c r="Q150" s="46"/>
      <c r="R150" s="46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65"/>
      <c r="P151" s="65"/>
      <c r="Q151" s="46"/>
      <c r="R151" s="46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65"/>
      <c r="P152" s="65"/>
      <c r="Q152" s="46"/>
      <c r="R152" s="46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65"/>
      <c r="P153" s="65"/>
      <c r="Q153" s="46"/>
      <c r="R153" s="46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65"/>
      <c r="P154" s="65"/>
      <c r="Q154" s="46"/>
      <c r="R154" s="46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65"/>
      <c r="P155" s="65"/>
      <c r="Q155" s="46"/>
      <c r="R155" s="46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65"/>
      <c r="P156" s="65"/>
      <c r="Q156" s="46"/>
      <c r="R156" s="46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65"/>
      <c r="P157" s="65"/>
      <c r="Q157" s="46"/>
      <c r="R157" s="46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65"/>
      <c r="P158" s="65"/>
      <c r="Q158" s="46"/>
      <c r="R158" s="46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65"/>
      <c r="P159" s="65"/>
      <c r="Q159" s="46"/>
      <c r="R159" s="46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65"/>
      <c r="P160" s="65"/>
      <c r="Q160" s="46"/>
      <c r="R160" s="46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65"/>
      <c r="P161" s="65"/>
      <c r="Q161" s="46"/>
      <c r="R161" s="46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65"/>
      <c r="P162" s="65"/>
      <c r="Q162" s="46"/>
      <c r="R162" s="46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65"/>
      <c r="P163" s="65"/>
      <c r="Q163" s="46"/>
      <c r="R163" s="46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65"/>
      <c r="P164" s="65"/>
      <c r="Q164" s="46"/>
      <c r="R164" s="46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65"/>
      <c r="P165" s="65"/>
      <c r="Q165" s="46"/>
      <c r="R165" s="46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65"/>
      <c r="P166" s="65"/>
      <c r="Q166" s="46"/>
      <c r="R166" s="46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65"/>
      <c r="P167" s="65"/>
      <c r="Q167" s="46"/>
      <c r="R167" s="46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65"/>
      <c r="P168" s="65"/>
      <c r="Q168" s="46"/>
      <c r="R168" s="46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65"/>
      <c r="P169" s="65"/>
      <c r="Q169" s="46"/>
      <c r="R169" s="46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65"/>
      <c r="P170" s="65"/>
      <c r="Q170" s="46"/>
      <c r="R170" s="46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65"/>
      <c r="P171" s="65"/>
      <c r="Q171" s="46"/>
      <c r="R171" s="46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65"/>
      <c r="P172" s="65"/>
      <c r="Q172" s="46"/>
      <c r="R172" s="46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65"/>
      <c r="P173" s="65"/>
      <c r="Q173" s="46"/>
      <c r="R173" s="46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65"/>
      <c r="P174" s="65"/>
      <c r="Q174" s="46"/>
      <c r="R174" s="46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65"/>
      <c r="P175" s="65"/>
      <c r="Q175" s="46"/>
      <c r="R175" s="46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65"/>
      <c r="P176" s="65"/>
      <c r="Q176" s="46"/>
      <c r="R176" s="46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65"/>
      <c r="P177" s="65"/>
      <c r="Q177" s="46"/>
      <c r="R177" s="46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65"/>
      <c r="P178" s="65"/>
      <c r="Q178" s="46"/>
      <c r="R178" s="46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65"/>
      <c r="P179" s="65"/>
      <c r="Q179" s="46"/>
      <c r="R179" s="46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65"/>
      <c r="P180" s="65"/>
      <c r="Q180" s="46"/>
      <c r="R180" s="46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65"/>
      <c r="P181" s="65"/>
      <c r="Q181" s="46"/>
      <c r="R181" s="46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65"/>
      <c r="P182" s="65"/>
      <c r="Q182" s="46"/>
      <c r="R182" s="46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65"/>
      <c r="P183" s="65"/>
      <c r="Q183" s="46"/>
      <c r="R183" s="46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65"/>
      <c r="P184" s="65"/>
      <c r="Q184" s="46"/>
      <c r="R184" s="46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65"/>
      <c r="P185" s="65"/>
      <c r="Q185" s="46"/>
      <c r="R185" s="46"/>
    </row>
  </sheetData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M185"/>
  <sheetViews>
    <sheetView showGridLines="0" workbookViewId="0">
      <selection activeCell="B13" sqref="B13"/>
    </sheetView>
  </sheetViews>
  <sheetFormatPr baseColWidth="10" defaultColWidth="11.54296875" defaultRowHeight="12.5" x14ac:dyDescent="0.25"/>
  <cols>
    <col min="1" max="1" width="2.1796875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3" width="11.54296875" style="65" customWidth="1"/>
    <col min="14" max="14" width="11.54296875" style="47" customWidth="1"/>
    <col min="15" max="15" width="8.453125" style="47" bestFit="1" customWidth="1"/>
    <col min="16" max="16" width="5.7265625" style="65" customWidth="1"/>
    <col min="17" max="17" width="9.54296875" style="46" customWidth="1"/>
    <col min="18" max="18" width="6.81640625" style="46" customWidth="1"/>
    <col min="19" max="63" width="11.54296875" style="47" customWidth="1"/>
    <col min="64" max="65" width="11.54296875" style="47"/>
    <col min="66" max="16384" width="11.5429687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3" x14ac:dyDescent="0.3">
      <c r="B9" s="20"/>
      <c r="C9" s="214" t="s">
        <v>381</v>
      </c>
      <c r="D9" s="214"/>
      <c r="E9" s="214"/>
      <c r="F9" s="214"/>
      <c r="G9" s="214"/>
      <c r="H9" s="214"/>
      <c r="I9" s="214"/>
      <c r="J9" s="214"/>
      <c r="K9" s="26"/>
    </row>
    <row r="10" spans="1:24" ht="13" x14ac:dyDescent="0.3">
      <c r="B10" s="20"/>
      <c r="C10" s="215" t="s">
        <v>392</v>
      </c>
      <c r="D10" s="215"/>
      <c r="E10" s="215"/>
      <c r="F10" s="215"/>
      <c r="G10" s="215"/>
      <c r="H10" s="215"/>
      <c r="I10" s="215"/>
      <c r="J10" s="215"/>
      <c r="K10" s="26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3">
      <c r="B12" s="27"/>
      <c r="C12" s="217" t="s">
        <v>393</v>
      </c>
      <c r="D12" s="217"/>
      <c r="E12" s="216" t="s">
        <v>394</v>
      </c>
      <c r="F12" s="216" t="s">
        <v>376</v>
      </c>
      <c r="G12" s="220" t="s">
        <v>49</v>
      </c>
      <c r="H12" s="220"/>
      <c r="I12" s="216" t="s">
        <v>394</v>
      </c>
      <c r="J12" s="216" t="s">
        <v>376</v>
      </c>
      <c r="K12" s="26"/>
    </row>
    <row r="13" spans="1:24" ht="15.75" customHeight="1" x14ac:dyDescent="0.25">
      <c r="B13" s="31"/>
      <c r="C13" s="62">
        <v>2023</v>
      </c>
      <c r="D13" s="29">
        <v>2024</v>
      </c>
      <c r="E13" s="216"/>
      <c r="F13" s="216"/>
      <c r="G13" s="62">
        <v>2023</v>
      </c>
      <c r="H13" s="29">
        <v>2024</v>
      </c>
      <c r="I13" s="216"/>
      <c r="J13" s="216"/>
      <c r="K13" s="26"/>
      <c r="S13" s="46"/>
      <c r="T13" s="46"/>
      <c r="U13" s="46"/>
      <c r="V13" s="46"/>
      <c r="W13" s="46"/>
      <c r="X13" s="46"/>
    </row>
    <row r="14" spans="1:24" ht="12.75" x14ac:dyDescent="0.2">
      <c r="B14" s="31"/>
      <c r="C14" s="78"/>
      <c r="D14" s="78"/>
      <c r="E14" s="62"/>
      <c r="F14" s="31"/>
      <c r="G14" s="31"/>
      <c r="H14" s="31"/>
      <c r="I14" s="70"/>
      <c r="J14" s="70"/>
      <c r="K14" s="26"/>
      <c r="P14" s="187"/>
      <c r="Q14" s="88"/>
      <c r="R14" s="87"/>
      <c r="S14" s="88"/>
      <c r="T14" s="113"/>
      <c r="U14" s="88"/>
      <c r="V14" s="87"/>
      <c r="X14" s="113"/>
    </row>
    <row r="15" spans="1:24" ht="12.75" x14ac:dyDescent="0.2">
      <c r="A15" s="34"/>
      <c r="B15" s="86" t="s">
        <v>33</v>
      </c>
      <c r="C15" s="80">
        <v>1411398.412</v>
      </c>
      <c r="D15" s="79">
        <v>1499616.0705999997</v>
      </c>
      <c r="E15" s="188">
        <v>6.2503725276970012</v>
      </c>
      <c r="F15" s="37">
        <v>100</v>
      </c>
      <c r="G15" s="80">
        <v>158712.12150000007</v>
      </c>
      <c r="H15" s="79">
        <v>160923.641</v>
      </c>
      <c r="I15" s="81">
        <v>1.3934156251574903</v>
      </c>
      <c r="J15" s="39">
        <v>100</v>
      </c>
      <c r="K15" s="26"/>
      <c r="P15" s="189"/>
      <c r="Q15" s="88"/>
      <c r="R15" s="87"/>
      <c r="S15" s="88"/>
      <c r="T15" s="87"/>
      <c r="U15" s="88"/>
      <c r="V15" s="87"/>
      <c r="W15" s="88"/>
      <c r="X15" s="113"/>
    </row>
    <row r="16" spans="1:24" ht="12.75" x14ac:dyDescent="0.2">
      <c r="A16" s="122" t="s">
        <v>155</v>
      </c>
      <c r="B16" s="20" t="s">
        <v>141</v>
      </c>
      <c r="C16" s="41">
        <v>25690.340000000124</v>
      </c>
      <c r="D16" s="82">
        <v>24978.149999999998</v>
      </c>
      <c r="E16" s="83">
        <v>-2.7722093207023457</v>
      </c>
      <c r="F16" s="42">
        <v>1.6656363245031232</v>
      </c>
      <c r="G16" s="41">
        <v>2961.1000000000181</v>
      </c>
      <c r="H16" s="82">
        <v>2724.94</v>
      </c>
      <c r="I16" s="84">
        <v>-7.9754145418937767</v>
      </c>
      <c r="J16" s="42">
        <v>1.6933124201434144</v>
      </c>
      <c r="K16" s="26"/>
      <c r="L16" s="192"/>
      <c r="N16" s="47" t="s">
        <v>54</v>
      </c>
      <c r="O16" s="47" t="s">
        <v>382</v>
      </c>
      <c r="P16" s="189"/>
      <c r="Q16" s="111"/>
      <c r="R16" s="87"/>
      <c r="S16" s="111"/>
      <c r="T16" s="87"/>
      <c r="U16" s="111"/>
      <c r="V16" s="87"/>
      <c r="W16" s="111"/>
      <c r="X16" s="113"/>
    </row>
    <row r="17" spans="1:24" ht="12.75" x14ac:dyDescent="0.2">
      <c r="A17" s="122" t="s">
        <v>156</v>
      </c>
      <c r="B17" s="20" t="s">
        <v>142</v>
      </c>
      <c r="C17" s="41">
        <v>84531.971999999965</v>
      </c>
      <c r="D17" s="82">
        <v>94349.297999999995</v>
      </c>
      <c r="E17" s="83">
        <v>11.613743022580891</v>
      </c>
      <c r="F17" s="42">
        <v>6.2915635441443785</v>
      </c>
      <c r="G17" s="41">
        <v>9009.9199999999928</v>
      </c>
      <c r="H17" s="82">
        <v>10317.542000000001</v>
      </c>
      <c r="I17" s="84">
        <v>14.513136631623924</v>
      </c>
      <c r="J17" s="42">
        <v>6.4114520003931554</v>
      </c>
      <c r="K17" s="26"/>
      <c r="L17" s="192"/>
      <c r="N17" s="47" t="s">
        <v>59</v>
      </c>
      <c r="O17" s="197">
        <v>0.82879013126521528</v>
      </c>
      <c r="P17" s="189"/>
      <c r="Q17" s="111"/>
      <c r="R17" s="87"/>
      <c r="S17" s="111"/>
      <c r="T17" s="87"/>
      <c r="U17" s="111"/>
      <c r="V17" s="87"/>
      <c r="W17" s="111"/>
      <c r="X17" s="113"/>
    </row>
    <row r="18" spans="1:24" ht="12.75" x14ac:dyDescent="0.2">
      <c r="A18" s="122" t="s">
        <v>157</v>
      </c>
      <c r="B18" s="35" t="s">
        <v>143</v>
      </c>
      <c r="C18" s="82">
        <v>472142.78099999967</v>
      </c>
      <c r="D18" s="82">
        <v>490275.39399999997</v>
      </c>
      <c r="E18" s="93">
        <v>3.8404935391779915</v>
      </c>
      <c r="F18" s="94">
        <v>32.693394236822208</v>
      </c>
      <c r="G18" s="82">
        <v>53924.209000000003</v>
      </c>
      <c r="H18" s="82">
        <v>54009.038</v>
      </c>
      <c r="I18" s="76">
        <v>0.15731153330407199</v>
      </c>
      <c r="J18" s="94">
        <v>33.561904058583906</v>
      </c>
      <c r="K18" s="26"/>
      <c r="L18" s="192"/>
      <c r="N18" s="47" t="s">
        <v>61</v>
      </c>
      <c r="O18" s="197">
        <v>1.0627260078390359</v>
      </c>
      <c r="P18" s="71"/>
      <c r="Q18" s="111"/>
      <c r="R18" s="87"/>
      <c r="S18" s="111"/>
      <c r="T18" s="87"/>
      <c r="U18" s="111"/>
      <c r="V18" s="87"/>
      <c r="W18" s="111"/>
      <c r="X18" s="113"/>
    </row>
    <row r="19" spans="1:24" ht="12.75" x14ac:dyDescent="0.2">
      <c r="A19" s="122" t="s">
        <v>158</v>
      </c>
      <c r="B19" s="20" t="s">
        <v>144</v>
      </c>
      <c r="C19" s="41">
        <v>106800.38300000002</v>
      </c>
      <c r="D19" s="82">
        <v>100760.56200000001</v>
      </c>
      <c r="E19" s="83">
        <v>-5.655242828108598</v>
      </c>
      <c r="F19" s="42">
        <v>6.719090570940967</v>
      </c>
      <c r="G19" s="41">
        <v>12047.975000000006</v>
      </c>
      <c r="H19" s="82">
        <v>10449.870000000001</v>
      </c>
      <c r="I19" s="84">
        <v>-13.26451125604099</v>
      </c>
      <c r="J19" s="42">
        <v>6.4936823048889387</v>
      </c>
      <c r="K19" s="26"/>
      <c r="L19" s="192"/>
      <c r="N19" s="47" t="s">
        <v>147</v>
      </c>
      <c r="O19" s="197">
        <v>1.2150304906181635</v>
      </c>
      <c r="P19" s="71"/>
      <c r="Q19" s="111"/>
      <c r="R19" s="87"/>
      <c r="S19" s="111"/>
      <c r="T19" s="87"/>
      <c r="U19" s="111"/>
      <c r="V19" s="87"/>
      <c r="W19" s="111"/>
      <c r="X19" s="113"/>
    </row>
    <row r="20" spans="1:24" ht="12.75" x14ac:dyDescent="0.2">
      <c r="A20" s="122" t="s">
        <v>159</v>
      </c>
      <c r="B20" s="20" t="s">
        <v>145</v>
      </c>
      <c r="C20" s="41">
        <v>93913.204999999987</v>
      </c>
      <c r="D20" s="82">
        <v>85784.13499999998</v>
      </c>
      <c r="E20" s="83">
        <v>-8.6559392792525891</v>
      </c>
      <c r="F20" s="42">
        <v>5.7204064881538352</v>
      </c>
      <c r="G20" s="41">
        <v>9236.85</v>
      </c>
      <c r="H20" s="82">
        <v>7995.4299999999994</v>
      </c>
      <c r="I20" s="84">
        <v>-13.439863156812127</v>
      </c>
      <c r="J20" s="42">
        <v>4.9684620297647868</v>
      </c>
      <c r="K20" s="61"/>
      <c r="L20" s="192"/>
      <c r="N20" s="47" t="s">
        <v>149</v>
      </c>
      <c r="O20" s="197">
        <v>1.3128864371347184</v>
      </c>
      <c r="P20" s="71"/>
      <c r="Q20" s="111"/>
      <c r="R20" s="87"/>
      <c r="S20" s="111"/>
      <c r="T20" s="87"/>
      <c r="U20" s="111"/>
      <c r="V20" s="87"/>
      <c r="W20" s="111"/>
      <c r="X20" s="113"/>
    </row>
    <row r="21" spans="1:24" ht="12.75" x14ac:dyDescent="0.2">
      <c r="A21" s="122" t="s">
        <v>160</v>
      </c>
      <c r="B21" s="20" t="s">
        <v>55</v>
      </c>
      <c r="C21" s="41">
        <v>61558.001999999993</v>
      </c>
      <c r="D21" s="82">
        <v>85655.908999999985</v>
      </c>
      <c r="E21" s="83">
        <v>39.14666853547326</v>
      </c>
      <c r="F21" s="42">
        <v>5.7118558996056148</v>
      </c>
      <c r="G21" s="41">
        <v>6914.2679999999955</v>
      </c>
      <c r="H21" s="82">
        <v>9768.0329999999994</v>
      </c>
      <c r="I21" s="84">
        <v>41.273566485996874</v>
      </c>
      <c r="J21" s="42">
        <v>6.0699801093861643</v>
      </c>
      <c r="K21" s="61"/>
      <c r="L21" s="192"/>
      <c r="N21" s="47" t="s">
        <v>58</v>
      </c>
      <c r="O21" s="197">
        <v>1.4311139644838109</v>
      </c>
      <c r="P21" s="75"/>
      <c r="Q21" s="111"/>
      <c r="R21" s="87"/>
      <c r="S21" s="111"/>
      <c r="T21" s="87"/>
      <c r="U21" s="111"/>
      <c r="V21" s="87"/>
      <c r="W21" s="111"/>
      <c r="X21" s="113"/>
    </row>
    <row r="22" spans="1:24" s="47" customFormat="1" ht="12.75" x14ac:dyDescent="0.2">
      <c r="A22" s="122" t="s">
        <v>161</v>
      </c>
      <c r="B22" s="20" t="s">
        <v>146</v>
      </c>
      <c r="C22" s="41">
        <v>56459.871000000043</v>
      </c>
      <c r="D22" s="82">
        <v>55637.604000000007</v>
      </c>
      <c r="E22" s="83">
        <v>-1.4563742095691889</v>
      </c>
      <c r="F22" s="42">
        <v>3.7101232169204001</v>
      </c>
      <c r="G22" s="41">
        <v>6742.3200000000033</v>
      </c>
      <c r="H22" s="82">
        <v>5902.8540000000003</v>
      </c>
      <c r="I22" s="84">
        <v>-12.450699462499593</v>
      </c>
      <c r="J22" s="42">
        <v>3.6681086528485896</v>
      </c>
      <c r="K22" s="26"/>
      <c r="L22" s="192"/>
      <c r="M22" s="65"/>
      <c r="N22" s="47" t="s">
        <v>150</v>
      </c>
      <c r="O22" s="197">
        <v>1.7303028427548248</v>
      </c>
      <c r="P22" s="65"/>
      <c r="Q22" s="111"/>
      <c r="R22" s="87"/>
      <c r="S22" s="111"/>
      <c r="T22" s="87"/>
      <c r="U22" s="111"/>
      <c r="V22" s="87"/>
      <c r="W22" s="111"/>
      <c r="X22" s="113"/>
    </row>
    <row r="23" spans="1:24" s="47" customFormat="1" ht="12.75" x14ac:dyDescent="0.2">
      <c r="A23" s="122" t="s">
        <v>162</v>
      </c>
      <c r="B23" s="20" t="s">
        <v>147</v>
      </c>
      <c r="C23" s="41">
        <v>17630.432000000001</v>
      </c>
      <c r="D23" s="82">
        <v>18220.7925</v>
      </c>
      <c r="E23" s="83">
        <v>3.3485311080295759</v>
      </c>
      <c r="F23" s="42">
        <v>1.2150304906181635</v>
      </c>
      <c r="G23" s="41">
        <v>1920.1940000000004</v>
      </c>
      <c r="H23" s="82">
        <v>1430.202</v>
      </c>
      <c r="I23" s="84">
        <v>-25.517838301754946</v>
      </c>
      <c r="J23" s="42">
        <v>0.88874573748924812</v>
      </c>
      <c r="K23" s="26"/>
      <c r="L23" s="192"/>
      <c r="M23" s="65"/>
      <c r="N23" s="47" t="s">
        <v>63</v>
      </c>
      <c r="O23" s="197">
        <v>1.5708596661394039</v>
      </c>
      <c r="P23" s="65"/>
      <c r="Q23" s="111"/>
      <c r="R23" s="87"/>
      <c r="S23" s="111"/>
      <c r="T23" s="87"/>
      <c r="U23" s="111"/>
      <c r="V23" s="87"/>
      <c r="W23" s="111"/>
      <c r="X23" s="113"/>
    </row>
    <row r="24" spans="1:24" s="47" customFormat="1" ht="12.75" x14ac:dyDescent="0.2">
      <c r="A24" s="122" t="s">
        <v>163</v>
      </c>
      <c r="B24" s="20" t="s">
        <v>63</v>
      </c>
      <c r="C24" s="41">
        <v>28046.165999999874</v>
      </c>
      <c r="D24" s="82">
        <v>23556.864000000005</v>
      </c>
      <c r="E24" s="83">
        <v>-16.006829596601147</v>
      </c>
      <c r="F24" s="42">
        <v>1.5708596661394039</v>
      </c>
      <c r="G24" s="41">
        <v>2017.5299999999945</v>
      </c>
      <c r="H24" s="82">
        <v>1970.258</v>
      </c>
      <c r="I24" s="84">
        <v>-2.3430630523459173</v>
      </c>
      <c r="J24" s="42">
        <v>1.2243434139052323</v>
      </c>
      <c r="K24" s="26"/>
      <c r="L24" s="192"/>
      <c r="M24" s="65"/>
      <c r="N24" s="47" t="s">
        <v>141</v>
      </c>
      <c r="O24" s="197">
        <v>1.6656363245031232</v>
      </c>
      <c r="P24" s="65"/>
      <c r="Q24" s="111"/>
      <c r="R24" s="87"/>
      <c r="S24" s="111"/>
      <c r="T24" s="87"/>
      <c r="U24" s="111"/>
      <c r="V24" s="87"/>
      <c r="W24" s="111"/>
      <c r="X24" s="113"/>
    </row>
    <row r="25" spans="1:24" s="47" customFormat="1" ht="12.75" x14ac:dyDescent="0.2">
      <c r="A25" s="122" t="s">
        <v>164</v>
      </c>
      <c r="B25" s="20" t="s">
        <v>58</v>
      </c>
      <c r="C25" s="41">
        <v>18938.469999999998</v>
      </c>
      <c r="D25" s="82">
        <v>21461.215</v>
      </c>
      <c r="E25" s="83">
        <v>13.320743439147947</v>
      </c>
      <c r="F25" s="42">
        <v>1.4311139644838109</v>
      </c>
      <c r="G25" s="41">
        <v>2260.0600000000009</v>
      </c>
      <c r="H25" s="82">
        <v>2374.1799999999998</v>
      </c>
      <c r="I25" s="84">
        <v>5.0494234666335736</v>
      </c>
      <c r="J25" s="42">
        <v>1.4753456889531846</v>
      </c>
      <c r="K25" s="26"/>
      <c r="L25" s="192"/>
      <c r="M25" s="65"/>
      <c r="N25" s="47" t="s">
        <v>151</v>
      </c>
      <c r="O25" s="197">
        <v>1.6131239238001274</v>
      </c>
      <c r="P25" s="65"/>
      <c r="Q25" s="111"/>
      <c r="R25" s="87"/>
      <c r="S25" s="111"/>
      <c r="T25" s="87"/>
      <c r="U25" s="111"/>
      <c r="V25" s="87"/>
      <c r="W25" s="111"/>
      <c r="X25" s="113"/>
    </row>
    <row r="26" spans="1:24" s="47" customFormat="1" ht="12.75" x14ac:dyDescent="0.2">
      <c r="A26" s="122" t="s">
        <v>165</v>
      </c>
      <c r="B26" s="20" t="s">
        <v>148</v>
      </c>
      <c r="C26" s="41">
        <v>187336.76500000016</v>
      </c>
      <c r="D26" s="82">
        <v>205716.25699999998</v>
      </c>
      <c r="E26" s="83">
        <v>9.8109370042766653</v>
      </c>
      <c r="F26" s="42">
        <v>13.717928277315169</v>
      </c>
      <c r="G26" s="41">
        <v>21311.360000000026</v>
      </c>
      <c r="H26" s="82">
        <v>21415.079999999998</v>
      </c>
      <c r="I26" s="84">
        <v>0.48668878945301586</v>
      </c>
      <c r="J26" s="42">
        <v>13.307603449017163</v>
      </c>
      <c r="K26" s="26"/>
      <c r="L26" s="192"/>
      <c r="M26" s="65"/>
      <c r="N26" s="47" t="s">
        <v>62</v>
      </c>
      <c r="O26" s="197">
        <v>1.9217410752653219</v>
      </c>
      <c r="P26" s="65"/>
      <c r="Q26" s="111"/>
      <c r="R26" s="87"/>
      <c r="S26" s="111"/>
      <c r="T26" s="87"/>
      <c r="U26" s="111"/>
      <c r="V26" s="87"/>
      <c r="W26" s="111"/>
      <c r="X26" s="113"/>
    </row>
    <row r="27" spans="1:24" s="47" customFormat="1" ht="12.75" x14ac:dyDescent="0.2">
      <c r="A27" s="122" t="s">
        <v>166</v>
      </c>
      <c r="B27" s="20" t="s">
        <v>149</v>
      </c>
      <c r="C27" s="41">
        <v>15041.808999999983</v>
      </c>
      <c r="D27" s="82">
        <v>19688.256000000001</v>
      </c>
      <c r="E27" s="83">
        <v>30.890214069331847</v>
      </c>
      <c r="F27" s="42">
        <v>1.3128864371347184</v>
      </c>
      <c r="G27" s="41">
        <v>1952.8689999999983</v>
      </c>
      <c r="H27" s="82">
        <v>2247.3029999999999</v>
      </c>
      <c r="I27" s="84">
        <v>15.076996972147217</v>
      </c>
      <c r="J27" s="42">
        <v>1.3965027052799532</v>
      </c>
      <c r="K27" s="26"/>
      <c r="L27" s="192"/>
      <c r="M27" s="65"/>
      <c r="N27" s="47" t="s">
        <v>56</v>
      </c>
      <c r="O27" s="197">
        <v>1.8440231164591254</v>
      </c>
      <c r="P27" s="65"/>
      <c r="Q27" s="111"/>
      <c r="R27" s="87"/>
      <c r="S27" s="111"/>
      <c r="T27" s="87"/>
      <c r="U27" s="111"/>
      <c r="V27" s="87"/>
      <c r="W27" s="111"/>
      <c r="X27" s="113"/>
    </row>
    <row r="28" spans="1:24" s="47" customFormat="1" ht="12.75" x14ac:dyDescent="0.2">
      <c r="A28" s="122" t="s">
        <v>167</v>
      </c>
      <c r="B28" s="20" t="s">
        <v>150</v>
      </c>
      <c r="C28" s="41">
        <v>23296.029999999992</v>
      </c>
      <c r="D28" s="82">
        <v>25947.899499999996</v>
      </c>
      <c r="E28" s="83">
        <v>11.383353730227867</v>
      </c>
      <c r="F28" s="42">
        <v>1.7303028427548248</v>
      </c>
      <c r="G28" s="41">
        <v>2626.9074999999993</v>
      </c>
      <c r="H28" s="82">
        <v>2901.73</v>
      </c>
      <c r="I28" s="83">
        <v>10.461826310975965</v>
      </c>
      <c r="J28" s="42">
        <v>1.8031719776959312</v>
      </c>
      <c r="K28" s="26"/>
      <c r="L28" s="192"/>
      <c r="M28" s="65"/>
      <c r="N28" s="47" t="s">
        <v>60</v>
      </c>
      <c r="O28" s="197">
        <v>2.7903317936075478</v>
      </c>
      <c r="P28" s="65"/>
      <c r="Q28" s="111"/>
      <c r="R28" s="87"/>
      <c r="S28" s="111"/>
      <c r="T28" s="87"/>
      <c r="U28" s="111"/>
      <c r="V28" s="87"/>
      <c r="W28" s="111"/>
      <c r="X28" s="113"/>
    </row>
    <row r="29" spans="1:24" s="47" customFormat="1" ht="12.75" x14ac:dyDescent="0.2">
      <c r="A29" s="122" t="s">
        <v>168</v>
      </c>
      <c r="B29" s="20" t="s">
        <v>62</v>
      </c>
      <c r="C29" s="41">
        <v>35389.695000000022</v>
      </c>
      <c r="D29" s="82">
        <v>28818.738000000001</v>
      </c>
      <c r="E29" s="83">
        <v>-18.567430434198471</v>
      </c>
      <c r="F29" s="42">
        <v>1.9217410752653219</v>
      </c>
      <c r="G29" s="41">
        <v>3427.7990000000045</v>
      </c>
      <c r="H29" s="82">
        <v>2748.3359999999998</v>
      </c>
      <c r="I29" s="84">
        <v>-19.822136595523943</v>
      </c>
      <c r="J29" s="42">
        <v>1.7078509925089254</v>
      </c>
      <c r="K29" s="26"/>
      <c r="L29" s="192"/>
      <c r="M29" s="65"/>
      <c r="N29" s="47" t="s">
        <v>152</v>
      </c>
      <c r="O29" s="197">
        <v>2.7533480608459944</v>
      </c>
      <c r="P29" s="65"/>
      <c r="Q29" s="111"/>
      <c r="R29" s="87"/>
      <c r="S29" s="111"/>
      <c r="T29" s="87"/>
      <c r="U29" s="111"/>
      <c r="V29" s="87"/>
      <c r="W29" s="111"/>
      <c r="X29" s="113"/>
    </row>
    <row r="30" spans="1:24" s="47" customFormat="1" ht="12.75" x14ac:dyDescent="0.2">
      <c r="A30" s="122" t="s">
        <v>169</v>
      </c>
      <c r="B30" s="20" t="s">
        <v>151</v>
      </c>
      <c r="C30" s="41">
        <v>20635.209999999995</v>
      </c>
      <c r="D30" s="82">
        <v>24190.665600000004</v>
      </c>
      <c r="E30" s="83">
        <v>17.230043212547912</v>
      </c>
      <c r="F30" s="42">
        <v>1.6131239238001274</v>
      </c>
      <c r="G30" s="41">
        <v>2779.7749999999978</v>
      </c>
      <c r="H30" s="82">
        <v>2326.4749999999999</v>
      </c>
      <c r="I30" s="84">
        <v>-16.307075212921852</v>
      </c>
      <c r="J30" s="42">
        <v>1.4457011943944271</v>
      </c>
      <c r="K30" s="26"/>
      <c r="L30" s="192"/>
      <c r="M30" s="65"/>
      <c r="N30" s="47" t="s">
        <v>146</v>
      </c>
      <c r="O30" s="197">
        <v>3.7101232169204001</v>
      </c>
      <c r="P30" s="65"/>
      <c r="Q30" s="111"/>
      <c r="R30" s="87"/>
      <c r="S30" s="111"/>
      <c r="T30" s="87"/>
      <c r="U30" s="111"/>
      <c r="V30" s="87"/>
      <c r="W30" s="111"/>
      <c r="X30" s="113"/>
    </row>
    <row r="31" spans="1:24" s="47" customFormat="1" ht="12.75" x14ac:dyDescent="0.2">
      <c r="A31" s="122" t="s">
        <v>170</v>
      </c>
      <c r="B31" s="20" t="s">
        <v>152</v>
      </c>
      <c r="C31" s="41">
        <v>38615.484999999993</v>
      </c>
      <c r="D31" s="82">
        <v>41289.649999999994</v>
      </c>
      <c r="E31" s="83">
        <v>6.9251104835275328</v>
      </c>
      <c r="F31" s="42">
        <v>2.7533480608459944</v>
      </c>
      <c r="G31" s="41">
        <v>4737.560000000004</v>
      </c>
      <c r="H31" s="82">
        <v>4470.8500000000004</v>
      </c>
      <c r="I31" s="84">
        <v>-5.6296912334620197</v>
      </c>
      <c r="J31" s="42">
        <v>2.7782431296095274</v>
      </c>
      <c r="K31" s="26"/>
      <c r="L31" s="192"/>
      <c r="M31" s="65"/>
      <c r="N31" s="47" t="s">
        <v>57</v>
      </c>
      <c r="O31" s="197">
        <v>3.6957239313810279</v>
      </c>
      <c r="P31" s="65"/>
      <c r="Q31" s="111"/>
      <c r="R31" s="87"/>
      <c r="S31" s="111"/>
      <c r="T31" s="87"/>
      <c r="U31" s="111"/>
      <c r="V31" s="87"/>
      <c r="W31" s="111"/>
      <c r="X31" s="113"/>
    </row>
    <row r="32" spans="1:24" s="47" customFormat="1" ht="12.75" x14ac:dyDescent="0.2">
      <c r="A32" s="122" t="s">
        <v>171</v>
      </c>
      <c r="B32" s="20" t="s">
        <v>59</v>
      </c>
      <c r="C32" s="41">
        <v>15201.837999999991</v>
      </c>
      <c r="D32" s="82">
        <v>12428.67</v>
      </c>
      <c r="E32" s="83">
        <v>-18.242320435199957</v>
      </c>
      <c r="F32" s="42">
        <v>0.82879013126521528</v>
      </c>
      <c r="G32" s="41">
        <v>1354.0299999999995</v>
      </c>
      <c r="H32" s="82">
        <v>1335.15</v>
      </c>
      <c r="I32" s="84">
        <v>-1.394356107324024</v>
      </c>
      <c r="J32" s="42">
        <v>0.82967921413112955</v>
      </c>
      <c r="K32" s="26"/>
      <c r="L32" s="192"/>
      <c r="M32" s="65"/>
      <c r="N32" s="47" t="s">
        <v>55</v>
      </c>
      <c r="O32" s="197">
        <v>5.7118558996056148</v>
      </c>
      <c r="P32" s="65"/>
      <c r="Q32" s="111"/>
      <c r="R32" s="87"/>
      <c r="S32" s="111"/>
      <c r="T32" s="87"/>
      <c r="U32" s="111"/>
      <c r="V32" s="87"/>
      <c r="W32" s="111"/>
      <c r="X32" s="113"/>
    </row>
    <row r="33" spans="1:24" s="47" customFormat="1" ht="12.75" x14ac:dyDescent="0.2">
      <c r="A33" s="122" t="s">
        <v>172</v>
      </c>
      <c r="B33" s="20" t="s">
        <v>60</v>
      </c>
      <c r="C33" s="41">
        <v>25362.224999999995</v>
      </c>
      <c r="D33" s="82">
        <v>41844.264000000003</v>
      </c>
      <c r="E33" s="83">
        <v>64.98656565029296</v>
      </c>
      <c r="F33" s="42">
        <v>2.7903317936075478</v>
      </c>
      <c r="G33" s="41">
        <v>3825.1949999999993</v>
      </c>
      <c r="H33" s="82">
        <v>5172.5</v>
      </c>
      <c r="I33" s="84">
        <v>35.221864506253951</v>
      </c>
      <c r="J33" s="42">
        <v>3.2142573756456327</v>
      </c>
      <c r="K33" s="26"/>
      <c r="L33" s="192"/>
      <c r="M33" s="65"/>
      <c r="N33" s="47" t="s">
        <v>145</v>
      </c>
      <c r="O33" s="197">
        <v>5.7204064881538352</v>
      </c>
      <c r="P33" s="65"/>
      <c r="Q33" s="111"/>
      <c r="R33" s="87"/>
      <c r="S33" s="111"/>
      <c r="T33" s="87"/>
      <c r="U33" s="111"/>
      <c r="V33" s="87"/>
      <c r="W33" s="111"/>
      <c r="X33" s="113"/>
    </row>
    <row r="34" spans="1:24" s="47" customFormat="1" ht="12.75" x14ac:dyDescent="0.2">
      <c r="A34" s="122" t="s">
        <v>173</v>
      </c>
      <c r="B34" s="20" t="s">
        <v>57</v>
      </c>
      <c r="C34" s="41">
        <v>44572.858</v>
      </c>
      <c r="D34" s="82">
        <v>55421.67</v>
      </c>
      <c r="E34" s="83">
        <v>24.339502752998253</v>
      </c>
      <c r="F34" s="42">
        <v>3.6957239313810279</v>
      </c>
      <c r="G34" s="41">
        <v>5012.3700000000044</v>
      </c>
      <c r="H34" s="82">
        <v>6588.55</v>
      </c>
      <c r="I34" s="84">
        <v>31.445803083172109</v>
      </c>
      <c r="J34" s="42">
        <v>4.0942088800986047</v>
      </c>
      <c r="K34" s="26"/>
      <c r="L34" s="192"/>
      <c r="M34" s="65"/>
      <c r="N34" s="47" t="s">
        <v>142</v>
      </c>
      <c r="O34" s="197">
        <v>6.2915635441443785</v>
      </c>
      <c r="P34" s="65"/>
      <c r="Q34" s="111"/>
      <c r="R34" s="87"/>
      <c r="S34" s="111"/>
      <c r="T34" s="87"/>
      <c r="U34" s="111"/>
      <c r="V34" s="87"/>
      <c r="W34" s="111"/>
      <c r="X34" s="113"/>
    </row>
    <row r="35" spans="1:24" s="47" customFormat="1" ht="12.75" x14ac:dyDescent="0.2">
      <c r="A35" s="122" t="s">
        <v>174</v>
      </c>
      <c r="B35" s="20" t="s">
        <v>61</v>
      </c>
      <c r="C35" s="41">
        <v>12920.699999999999</v>
      </c>
      <c r="D35" s="82">
        <v>15936.809999999998</v>
      </c>
      <c r="E35" s="83">
        <v>23.343239917341933</v>
      </c>
      <c r="F35" s="42">
        <v>1.0627260078390359</v>
      </c>
      <c r="G35" s="41">
        <v>1826.0999999999997</v>
      </c>
      <c r="H35" s="82">
        <v>2084.3200000000002</v>
      </c>
      <c r="I35" s="84">
        <v>14.14051804391876</v>
      </c>
      <c r="J35" s="42">
        <v>1.2952229933698802</v>
      </c>
      <c r="K35" s="26"/>
      <c r="L35" s="192"/>
      <c r="M35" s="65"/>
      <c r="N35" s="47" t="s">
        <v>144</v>
      </c>
      <c r="O35" s="197">
        <v>6.719090570940967</v>
      </c>
      <c r="P35" s="65"/>
      <c r="Q35" s="111"/>
      <c r="R35" s="87"/>
      <c r="S35" s="111"/>
      <c r="T35" s="87"/>
      <c r="U35" s="111"/>
      <c r="V35" s="87"/>
      <c r="W35" s="111"/>
      <c r="X35" s="113"/>
    </row>
    <row r="36" spans="1:24" s="47" customFormat="1" ht="12.75" x14ac:dyDescent="0.2">
      <c r="A36" s="122" t="s">
        <v>153</v>
      </c>
      <c r="B36" s="20" t="s">
        <v>56</v>
      </c>
      <c r="C36" s="41">
        <v>27314.174999999999</v>
      </c>
      <c r="D36" s="82">
        <v>27653.266999999996</v>
      </c>
      <c r="E36" s="83">
        <v>1.2414506387251167</v>
      </c>
      <c r="F36" s="42">
        <v>1.8440231164591254</v>
      </c>
      <c r="G36" s="41">
        <v>2823.73</v>
      </c>
      <c r="H36" s="82">
        <v>2691</v>
      </c>
      <c r="I36" s="84">
        <v>-4.70052023387505</v>
      </c>
      <c r="J36" s="42">
        <v>1.6722216718921989</v>
      </c>
      <c r="K36" s="26"/>
      <c r="L36" s="192"/>
      <c r="M36" s="65"/>
      <c r="N36" s="47" t="s">
        <v>148</v>
      </c>
      <c r="O36" s="197">
        <v>13.717928277315169</v>
      </c>
      <c r="P36" s="65"/>
      <c r="Q36" s="111"/>
      <c r="S36" s="111"/>
      <c r="U36" s="111"/>
      <c r="V36" s="87"/>
      <c r="W36" s="111"/>
      <c r="X36" s="113"/>
    </row>
    <row r="37" spans="1:24" s="47" customFormat="1" ht="12.75" x14ac:dyDescent="0.2">
      <c r="A37" s="20"/>
      <c r="B37" s="20"/>
      <c r="C37" s="85"/>
      <c r="D37" s="85"/>
      <c r="E37" s="85"/>
      <c r="F37" s="85"/>
      <c r="G37" s="85"/>
      <c r="H37" s="85"/>
      <c r="I37" s="85"/>
      <c r="J37" s="85"/>
      <c r="K37" s="26"/>
      <c r="L37" s="65"/>
      <c r="M37" s="65"/>
      <c r="N37" s="47" t="s">
        <v>143</v>
      </c>
      <c r="O37" s="197">
        <v>32.693394236822208</v>
      </c>
      <c r="P37" s="65"/>
      <c r="Q37" s="111"/>
      <c r="R37" s="46"/>
      <c r="S37" s="111"/>
      <c r="T37" s="65"/>
    </row>
    <row r="38" spans="1:24" s="47" customFormat="1" ht="12.75" x14ac:dyDescent="0.2">
      <c r="A38" s="20"/>
      <c r="C38" s="85"/>
      <c r="D38" s="85"/>
      <c r="E38" s="85"/>
      <c r="F38" s="85"/>
      <c r="G38" s="85"/>
      <c r="H38" s="85"/>
      <c r="I38" s="85"/>
      <c r="J38" s="85"/>
      <c r="K38" s="26"/>
      <c r="L38" s="65"/>
      <c r="M38" s="65"/>
      <c r="O38" s="197"/>
      <c r="P38" s="65"/>
      <c r="Q38" s="46"/>
      <c r="R38" s="46"/>
      <c r="S38" s="65"/>
      <c r="T38" s="65"/>
    </row>
    <row r="39" spans="1:24" s="47" customFormat="1" ht="12.75" x14ac:dyDescent="0.2">
      <c r="A39" s="20"/>
      <c r="B39" s="20"/>
      <c r="C39" s="85"/>
      <c r="D39" s="85"/>
      <c r="E39" s="85"/>
      <c r="F39" s="85"/>
      <c r="G39" s="85"/>
      <c r="H39" s="85"/>
      <c r="I39" s="85"/>
      <c r="J39" s="85"/>
      <c r="K39" s="26"/>
      <c r="L39" s="65"/>
      <c r="M39" s="65"/>
      <c r="O39" s="197"/>
      <c r="P39" s="65"/>
      <c r="Q39" s="46"/>
      <c r="R39" s="46"/>
      <c r="S39" s="65"/>
      <c r="T39" s="65"/>
    </row>
    <row r="40" spans="1:24" s="47" customFormat="1" ht="12.75" x14ac:dyDescent="0.2">
      <c r="A40" s="20"/>
      <c r="C40" s="213" t="s">
        <v>34</v>
      </c>
      <c r="D40" s="213"/>
      <c r="E40" s="213"/>
      <c r="F40" s="213"/>
      <c r="G40" s="213"/>
      <c r="H40" s="213"/>
      <c r="I40" s="213"/>
      <c r="J40" s="213"/>
      <c r="K40" s="26"/>
      <c r="L40" s="65"/>
      <c r="M40" s="65"/>
      <c r="P40" s="65"/>
      <c r="Q40" s="46"/>
      <c r="R40" s="46"/>
      <c r="S40" s="65"/>
      <c r="T40" s="65"/>
    </row>
    <row r="41" spans="1:24" s="47" customFormat="1" ht="13" x14ac:dyDescent="0.25">
      <c r="A41" s="20"/>
      <c r="C41" s="213" t="s">
        <v>395</v>
      </c>
      <c r="D41" s="213"/>
      <c r="E41" s="213"/>
      <c r="F41" s="213"/>
      <c r="G41" s="213"/>
      <c r="H41" s="213"/>
      <c r="I41" s="213"/>
      <c r="J41" s="213"/>
      <c r="K41" s="26"/>
      <c r="L41" s="65"/>
      <c r="M41" s="65"/>
      <c r="O41" s="197"/>
      <c r="P41" s="65"/>
      <c r="Q41" s="46"/>
      <c r="R41" s="46"/>
      <c r="S41" s="65"/>
      <c r="T41" s="65"/>
    </row>
    <row r="42" spans="1:24" s="47" customFormat="1" ht="13" x14ac:dyDescent="0.3">
      <c r="A42" s="20"/>
      <c r="C42" s="59"/>
      <c r="D42" s="59"/>
      <c r="E42" s="59"/>
      <c r="F42" s="59"/>
      <c r="G42" s="59"/>
      <c r="H42" s="59"/>
      <c r="I42" s="77"/>
      <c r="J42" s="49"/>
      <c r="K42" s="26"/>
      <c r="L42" s="65"/>
      <c r="M42" s="65"/>
      <c r="P42" s="65"/>
      <c r="Q42" s="46"/>
      <c r="R42" s="46"/>
      <c r="S42" s="65"/>
      <c r="T42" s="65"/>
    </row>
    <row r="43" spans="1:24" s="47" customFormat="1" ht="13" x14ac:dyDescent="0.3">
      <c r="A43" s="20"/>
      <c r="C43" s="59"/>
      <c r="D43" s="59"/>
      <c r="E43" s="59"/>
      <c r="F43" s="59"/>
      <c r="G43" s="59"/>
      <c r="H43" s="59"/>
      <c r="I43" s="77"/>
      <c r="J43" s="49"/>
      <c r="K43" s="26"/>
      <c r="L43" s="65"/>
      <c r="M43" s="65"/>
      <c r="P43" s="65"/>
      <c r="Q43" s="46"/>
      <c r="R43" s="46"/>
    </row>
    <row r="44" spans="1:24" s="47" customFormat="1" ht="13" x14ac:dyDescent="0.3">
      <c r="A44" s="20"/>
      <c r="C44" s="59"/>
      <c r="D44" s="59"/>
      <c r="E44" s="59"/>
      <c r="F44" s="59"/>
      <c r="G44" s="59"/>
      <c r="H44" s="59"/>
      <c r="I44" s="77"/>
      <c r="J44" s="49"/>
      <c r="K44" s="26"/>
      <c r="L44" s="65"/>
      <c r="M44" s="65"/>
      <c r="P44" s="65"/>
      <c r="Q44" s="46"/>
      <c r="R44" s="46"/>
    </row>
    <row r="45" spans="1:24" s="47" customFormat="1" ht="13" x14ac:dyDescent="0.3">
      <c r="A45" s="20"/>
      <c r="C45" s="59"/>
      <c r="D45" s="59"/>
      <c r="E45" s="59"/>
      <c r="F45" s="59"/>
      <c r="G45" s="59"/>
      <c r="H45" s="59"/>
      <c r="I45" s="77"/>
      <c r="J45" s="49"/>
      <c r="K45" s="26"/>
      <c r="L45" s="65"/>
      <c r="M45" s="65"/>
      <c r="P45" s="65"/>
      <c r="Q45" s="46"/>
      <c r="R45" s="46"/>
    </row>
    <row r="46" spans="1:24" s="47" customFormat="1" ht="13" x14ac:dyDescent="0.3">
      <c r="A46" s="20"/>
      <c r="C46" s="59"/>
      <c r="D46" s="59"/>
      <c r="E46" s="59"/>
      <c r="F46" s="59"/>
      <c r="G46" s="59"/>
      <c r="H46" s="59"/>
      <c r="I46" s="77"/>
      <c r="J46" s="49"/>
      <c r="K46" s="26"/>
      <c r="L46" s="65"/>
      <c r="M46" s="65"/>
      <c r="P46" s="65"/>
      <c r="Q46" s="46"/>
      <c r="R46" s="46"/>
    </row>
    <row r="47" spans="1:24" s="47" customFormat="1" ht="13" x14ac:dyDescent="0.3">
      <c r="A47" s="20"/>
      <c r="B47" s="20"/>
      <c r="C47" s="59"/>
      <c r="D47" s="59"/>
      <c r="E47" s="59"/>
      <c r="F47" s="59"/>
      <c r="G47" s="59"/>
      <c r="H47" s="59"/>
      <c r="I47" s="77"/>
      <c r="J47" s="49"/>
      <c r="K47" s="26"/>
      <c r="L47" s="65"/>
      <c r="M47" s="65"/>
      <c r="P47" s="65"/>
      <c r="Q47" s="46"/>
      <c r="R47" s="46"/>
    </row>
    <row r="48" spans="1:24" s="47" customFormat="1" ht="13" x14ac:dyDescent="0.3">
      <c r="A48" s="20"/>
      <c r="B48" s="20"/>
      <c r="C48" s="59"/>
      <c r="D48" s="59"/>
      <c r="E48" s="59"/>
      <c r="F48" s="59"/>
      <c r="G48" s="59"/>
      <c r="H48" s="59"/>
      <c r="I48" s="77"/>
      <c r="J48" s="49"/>
      <c r="K48" s="26"/>
      <c r="L48" s="65"/>
      <c r="M48" s="65"/>
      <c r="P48" s="65"/>
      <c r="Q48" s="46"/>
      <c r="R48" s="46"/>
    </row>
    <row r="49" spans="1:18" s="47" customFormat="1" ht="13" x14ac:dyDescent="0.3">
      <c r="A49" s="20"/>
      <c r="B49" s="20"/>
      <c r="C49" s="59"/>
      <c r="D49" s="59"/>
      <c r="E49" s="59"/>
      <c r="F49" s="59"/>
      <c r="G49" s="59"/>
      <c r="H49" s="59"/>
      <c r="I49" s="77"/>
      <c r="J49" s="49"/>
      <c r="K49" s="26"/>
      <c r="L49" s="65"/>
      <c r="M49" s="65"/>
      <c r="P49" s="65"/>
      <c r="Q49" s="46"/>
      <c r="R49" s="46"/>
    </row>
    <row r="50" spans="1:18" s="47" customFormat="1" ht="13" x14ac:dyDescent="0.3">
      <c r="A50" s="20"/>
      <c r="B50" s="20"/>
      <c r="C50" s="59"/>
      <c r="D50" s="59"/>
      <c r="E50" s="59"/>
      <c r="F50" s="59"/>
      <c r="G50" s="59"/>
      <c r="H50" s="59"/>
      <c r="I50" s="77"/>
      <c r="J50" s="49"/>
      <c r="K50" s="26"/>
      <c r="L50" s="65"/>
      <c r="M50" s="65"/>
      <c r="P50" s="65"/>
      <c r="Q50" s="46"/>
      <c r="R50" s="46"/>
    </row>
    <row r="51" spans="1:18" s="47" customFormat="1" ht="13" x14ac:dyDescent="0.3">
      <c r="A51" s="20"/>
      <c r="B51" s="20"/>
      <c r="C51" s="59"/>
      <c r="D51" s="59"/>
      <c r="E51" s="59"/>
      <c r="F51" s="59"/>
      <c r="G51" s="59"/>
      <c r="H51" s="59"/>
      <c r="I51" s="77"/>
      <c r="J51" s="49"/>
      <c r="K51" s="26"/>
      <c r="L51" s="65"/>
      <c r="M51" s="65"/>
      <c r="P51" s="65"/>
      <c r="Q51" s="46"/>
      <c r="R51" s="46"/>
    </row>
    <row r="52" spans="1:18" s="47" customFormat="1" ht="13" x14ac:dyDescent="0.3">
      <c r="A52" s="20"/>
      <c r="B52" s="20"/>
      <c r="C52" s="59"/>
      <c r="D52" s="59"/>
      <c r="E52" s="59"/>
      <c r="F52" s="59"/>
      <c r="G52" s="59"/>
      <c r="H52" s="59"/>
      <c r="I52" s="77"/>
      <c r="J52" s="49"/>
      <c r="K52" s="26"/>
      <c r="L52" s="65"/>
      <c r="M52" s="65"/>
      <c r="P52" s="65"/>
      <c r="Q52" s="46"/>
      <c r="R52" s="46"/>
    </row>
    <row r="53" spans="1:18" s="47" customFormat="1" ht="13" x14ac:dyDescent="0.3">
      <c r="A53" s="20"/>
      <c r="B53" s="50"/>
      <c r="C53" s="20"/>
      <c r="D53" s="20"/>
      <c r="E53" s="20"/>
      <c r="F53" s="20"/>
      <c r="G53" s="20"/>
      <c r="H53" s="20"/>
      <c r="I53" s="77"/>
      <c r="J53" s="49"/>
      <c r="K53" s="26"/>
      <c r="L53" s="65"/>
      <c r="M53" s="65"/>
      <c r="P53" s="65"/>
      <c r="Q53" s="46"/>
      <c r="R53" s="46"/>
    </row>
    <row r="54" spans="1:18" s="47" customFormat="1" ht="13" x14ac:dyDescent="0.3">
      <c r="A54" s="20"/>
      <c r="B54" s="20"/>
      <c r="C54" s="20"/>
      <c r="D54" s="20"/>
      <c r="E54" s="20"/>
      <c r="F54" s="20"/>
      <c r="G54" s="20"/>
      <c r="H54" s="20"/>
      <c r="I54" s="77"/>
      <c r="J54" s="49"/>
      <c r="K54" s="26"/>
      <c r="L54" s="65"/>
      <c r="M54" s="65"/>
      <c r="P54" s="65"/>
      <c r="Q54" s="46"/>
      <c r="R54" s="46"/>
    </row>
    <row r="55" spans="1:18" s="47" customFormat="1" ht="13" x14ac:dyDescent="0.3">
      <c r="A55" s="20"/>
      <c r="B55" s="20"/>
      <c r="C55" s="20"/>
      <c r="D55" s="20"/>
      <c r="E55" s="20"/>
      <c r="F55" s="20"/>
      <c r="G55" s="20"/>
      <c r="H55" s="20"/>
      <c r="I55" s="77"/>
      <c r="J55" s="49"/>
      <c r="K55" s="26"/>
      <c r="L55" s="65"/>
      <c r="M55" s="65"/>
      <c r="P55" s="65"/>
      <c r="Q55" s="46"/>
      <c r="R55" s="46"/>
    </row>
    <row r="56" spans="1:18" s="47" customFormat="1" x14ac:dyDescent="0.25"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65"/>
      <c r="P56" s="65"/>
      <c r="Q56" s="46"/>
      <c r="R56" s="46"/>
    </row>
    <row r="57" spans="1:18" s="47" customFormat="1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65"/>
      <c r="P57" s="65"/>
      <c r="Q57" s="46"/>
      <c r="R57" s="46"/>
    </row>
    <row r="58" spans="1:18" s="47" customFormat="1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65"/>
      <c r="P58" s="65"/>
      <c r="Q58" s="46"/>
      <c r="R58" s="46"/>
    </row>
    <row r="59" spans="1:18" s="47" customFormat="1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65"/>
      <c r="P59" s="65"/>
      <c r="Q59" s="46"/>
      <c r="R59" s="46"/>
    </row>
    <row r="60" spans="1:18" s="47" customFormat="1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65"/>
      <c r="P60" s="65"/>
      <c r="Q60" s="46"/>
      <c r="R60" s="46"/>
    </row>
    <row r="61" spans="1:18" s="47" customFormat="1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65"/>
      <c r="P61" s="65"/>
      <c r="Q61" s="46"/>
      <c r="R61" s="46"/>
    </row>
    <row r="62" spans="1:18" s="47" customFormat="1" x14ac:dyDescent="0.25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65"/>
      <c r="P62" s="65"/>
      <c r="Q62" s="46"/>
      <c r="R62" s="46"/>
    </row>
    <row r="63" spans="1:18" s="47" customFormat="1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65"/>
      <c r="P63" s="65"/>
      <c r="Q63" s="46"/>
      <c r="R63" s="46"/>
    </row>
    <row r="64" spans="1:18" s="47" customForma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65"/>
      <c r="P64" s="65"/>
      <c r="Q64" s="46"/>
      <c r="R64" s="46"/>
    </row>
    <row r="65" spans="1:18" s="47" customFormat="1" x14ac:dyDescent="0.25">
      <c r="A65" s="51"/>
      <c r="B65" s="91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65"/>
      <c r="P65" s="65"/>
      <c r="Q65" s="46"/>
      <c r="R65" s="46"/>
    </row>
    <row r="66" spans="1:18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65"/>
      <c r="P66" s="65"/>
      <c r="Q66" s="46"/>
      <c r="R66" s="46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65"/>
      <c r="P67" s="65"/>
      <c r="Q67" s="46"/>
      <c r="R67" s="46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65"/>
      <c r="P68" s="65"/>
      <c r="Q68" s="46"/>
      <c r="R68" s="46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65"/>
      <c r="P69" s="65"/>
      <c r="Q69" s="46"/>
      <c r="R69" s="46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65"/>
      <c r="P70" s="65"/>
      <c r="Q70" s="46"/>
      <c r="R70" s="46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65"/>
      <c r="P71" s="65"/>
      <c r="Q71" s="46"/>
      <c r="R71" s="46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65"/>
      <c r="P72" s="65"/>
      <c r="Q72" s="46"/>
      <c r="R72" s="46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65"/>
      <c r="P73" s="65"/>
      <c r="Q73" s="46"/>
      <c r="R73" s="46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65"/>
      <c r="P74" s="65"/>
      <c r="Q74" s="46"/>
      <c r="R74" s="46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65"/>
      <c r="P75" s="65"/>
      <c r="Q75" s="46"/>
      <c r="R75" s="46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65"/>
      <c r="P76" s="65"/>
      <c r="Q76" s="46"/>
      <c r="R76" s="46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65"/>
      <c r="P77" s="65"/>
      <c r="Q77" s="46"/>
      <c r="R77" s="46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65"/>
      <c r="P78" s="65"/>
      <c r="Q78" s="46"/>
      <c r="R78" s="46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65"/>
      <c r="P79" s="65"/>
      <c r="Q79" s="46"/>
      <c r="R79" s="46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65"/>
      <c r="P80" s="65"/>
      <c r="Q80" s="46"/>
      <c r="R80" s="46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65"/>
      <c r="P81" s="65"/>
      <c r="Q81" s="46"/>
      <c r="R81" s="46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65"/>
      <c r="P82" s="65"/>
      <c r="Q82" s="46"/>
      <c r="R82" s="46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65"/>
      <c r="P83" s="65"/>
      <c r="Q83" s="46"/>
      <c r="R83" s="46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65"/>
      <c r="P84" s="65"/>
      <c r="Q84" s="46"/>
      <c r="R84" s="46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65"/>
      <c r="P85" s="65"/>
      <c r="Q85" s="46"/>
      <c r="R85" s="46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65"/>
      <c r="P86" s="65"/>
      <c r="Q86" s="46"/>
      <c r="R86" s="46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65"/>
      <c r="P87" s="65"/>
      <c r="Q87" s="46"/>
      <c r="R87" s="46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65"/>
      <c r="P88" s="65"/>
      <c r="Q88" s="46"/>
      <c r="R88" s="46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65"/>
      <c r="P89" s="65"/>
      <c r="Q89" s="46"/>
      <c r="R89" s="46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65"/>
      <c r="P90" s="65"/>
      <c r="Q90" s="46"/>
      <c r="R90" s="46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65"/>
      <c r="P91" s="65"/>
      <c r="Q91" s="46"/>
      <c r="R91" s="46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65"/>
      <c r="P92" s="65"/>
      <c r="Q92" s="46"/>
      <c r="R92" s="46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65"/>
      <c r="P93" s="65"/>
      <c r="Q93" s="46"/>
      <c r="R93" s="46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65"/>
      <c r="P94" s="65"/>
      <c r="Q94" s="46"/>
      <c r="R94" s="46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65"/>
      <c r="P95" s="65"/>
      <c r="Q95" s="46"/>
      <c r="R95" s="46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65"/>
      <c r="P96" s="65"/>
      <c r="Q96" s="46"/>
      <c r="R96" s="46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65"/>
      <c r="P97" s="65"/>
      <c r="Q97" s="46"/>
      <c r="R97" s="46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65"/>
      <c r="P98" s="65"/>
      <c r="Q98" s="46"/>
      <c r="R98" s="46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65"/>
      <c r="P99" s="65"/>
      <c r="Q99" s="46"/>
      <c r="R99" s="46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65"/>
      <c r="P100" s="65"/>
      <c r="Q100" s="46"/>
      <c r="R100" s="46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65"/>
      <c r="P101" s="65"/>
      <c r="Q101" s="46"/>
      <c r="R101" s="46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65"/>
      <c r="P102" s="65"/>
      <c r="Q102" s="46"/>
      <c r="R102" s="46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65"/>
      <c r="P103" s="65"/>
      <c r="Q103" s="46"/>
      <c r="R103" s="46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65"/>
      <c r="P104" s="65"/>
      <c r="Q104" s="46"/>
      <c r="R104" s="46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65"/>
      <c r="P105" s="65"/>
      <c r="Q105" s="46"/>
      <c r="R105" s="46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65"/>
      <c r="P106" s="65"/>
      <c r="Q106" s="46"/>
      <c r="R106" s="46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65"/>
      <c r="P107" s="65"/>
      <c r="Q107" s="46"/>
      <c r="R107" s="46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65"/>
      <c r="P108" s="65"/>
      <c r="Q108" s="46"/>
      <c r="R108" s="46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65"/>
      <c r="P109" s="65"/>
      <c r="Q109" s="46"/>
      <c r="R109" s="46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65"/>
      <c r="P110" s="65"/>
      <c r="Q110" s="46"/>
      <c r="R110" s="46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65"/>
      <c r="P111" s="65"/>
      <c r="Q111" s="46"/>
      <c r="R111" s="46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65"/>
      <c r="P112" s="65"/>
      <c r="Q112" s="46"/>
      <c r="R112" s="46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65"/>
      <c r="P113" s="65"/>
      <c r="Q113" s="46"/>
      <c r="R113" s="46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65"/>
      <c r="P114" s="65"/>
      <c r="Q114" s="46"/>
      <c r="R114" s="46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65"/>
      <c r="P115" s="65"/>
      <c r="Q115" s="46"/>
      <c r="R115" s="46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65"/>
      <c r="P116" s="65"/>
      <c r="Q116" s="46"/>
      <c r="R116" s="46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65"/>
      <c r="P117" s="65"/>
      <c r="Q117" s="46"/>
      <c r="R117" s="46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65"/>
      <c r="P118" s="65"/>
      <c r="Q118" s="46"/>
      <c r="R118" s="46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65"/>
      <c r="P119" s="65"/>
      <c r="Q119" s="46"/>
      <c r="R119" s="46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65"/>
      <c r="P120" s="65"/>
      <c r="Q120" s="46"/>
      <c r="R120" s="46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65"/>
      <c r="P121" s="65"/>
      <c r="Q121" s="46"/>
      <c r="R121" s="46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65"/>
      <c r="P122" s="65"/>
      <c r="Q122" s="46"/>
      <c r="R122" s="46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65"/>
      <c r="P123" s="65"/>
      <c r="Q123" s="46"/>
      <c r="R123" s="46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65"/>
      <c r="P124" s="65"/>
      <c r="Q124" s="46"/>
      <c r="R124" s="46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65"/>
      <c r="P125" s="65"/>
      <c r="Q125" s="46"/>
      <c r="R125" s="46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65"/>
      <c r="P126" s="65"/>
      <c r="Q126" s="46"/>
      <c r="R126" s="46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65"/>
      <c r="P127" s="65"/>
      <c r="Q127" s="46"/>
      <c r="R127" s="46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65"/>
      <c r="P128" s="65"/>
      <c r="Q128" s="46"/>
      <c r="R128" s="46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65"/>
      <c r="P129" s="65"/>
      <c r="Q129" s="46"/>
      <c r="R129" s="46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65"/>
      <c r="P130" s="65"/>
      <c r="Q130" s="46"/>
      <c r="R130" s="46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65"/>
      <c r="P131" s="65"/>
      <c r="Q131" s="46"/>
      <c r="R131" s="46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65"/>
      <c r="P132" s="65"/>
      <c r="Q132" s="46"/>
      <c r="R132" s="46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65"/>
      <c r="P133" s="65"/>
      <c r="Q133" s="46"/>
      <c r="R133" s="46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65"/>
      <c r="P134" s="65"/>
      <c r="Q134" s="46"/>
      <c r="R134" s="46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65"/>
      <c r="P135" s="65"/>
      <c r="Q135" s="46"/>
      <c r="R135" s="46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65"/>
      <c r="P136" s="65"/>
      <c r="Q136" s="46"/>
      <c r="R136" s="46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65"/>
      <c r="P137" s="65"/>
      <c r="Q137" s="46"/>
      <c r="R137" s="46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65"/>
      <c r="P138" s="65"/>
      <c r="Q138" s="46"/>
      <c r="R138" s="46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65"/>
      <c r="P139" s="65"/>
      <c r="Q139" s="46"/>
      <c r="R139" s="46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65"/>
      <c r="P140" s="65"/>
      <c r="Q140" s="46"/>
      <c r="R140" s="46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65"/>
      <c r="P141" s="65"/>
      <c r="Q141" s="46"/>
      <c r="R141" s="46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65"/>
      <c r="P142" s="65"/>
      <c r="Q142" s="46"/>
      <c r="R142" s="46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65"/>
      <c r="P143" s="65"/>
      <c r="Q143" s="46"/>
      <c r="R143" s="46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65"/>
      <c r="P144" s="65"/>
      <c r="Q144" s="46"/>
      <c r="R144" s="46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65"/>
      <c r="P145" s="65"/>
      <c r="Q145" s="46"/>
      <c r="R145" s="46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65"/>
      <c r="P146" s="65"/>
      <c r="Q146" s="46"/>
      <c r="R146" s="46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65"/>
      <c r="P147" s="65"/>
      <c r="Q147" s="46"/>
      <c r="R147" s="46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65"/>
      <c r="P148" s="65"/>
      <c r="Q148" s="46"/>
      <c r="R148" s="46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65"/>
      <c r="P149" s="65"/>
      <c r="Q149" s="46"/>
      <c r="R149" s="46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65"/>
      <c r="P150" s="65"/>
      <c r="Q150" s="46"/>
      <c r="R150" s="46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65"/>
      <c r="P151" s="65"/>
      <c r="Q151" s="46"/>
      <c r="R151" s="46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65"/>
      <c r="P152" s="65"/>
      <c r="Q152" s="46"/>
      <c r="R152" s="46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65"/>
      <c r="P153" s="65"/>
      <c r="Q153" s="46"/>
      <c r="R153" s="46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65"/>
      <c r="P154" s="65"/>
      <c r="Q154" s="46"/>
      <c r="R154" s="46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65"/>
      <c r="P155" s="65"/>
      <c r="Q155" s="46"/>
      <c r="R155" s="46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65"/>
      <c r="P156" s="65"/>
      <c r="Q156" s="46"/>
      <c r="R156" s="46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65"/>
      <c r="P157" s="65"/>
      <c r="Q157" s="46"/>
      <c r="R157" s="46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65"/>
      <c r="P158" s="65"/>
      <c r="Q158" s="46"/>
      <c r="R158" s="46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65"/>
      <c r="P159" s="65"/>
      <c r="Q159" s="46"/>
      <c r="R159" s="46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65"/>
      <c r="P160" s="65"/>
      <c r="Q160" s="46"/>
      <c r="R160" s="46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65"/>
      <c r="P161" s="65"/>
      <c r="Q161" s="46"/>
      <c r="R161" s="46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65"/>
      <c r="P162" s="65"/>
      <c r="Q162" s="46"/>
      <c r="R162" s="46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65"/>
      <c r="P163" s="65"/>
      <c r="Q163" s="46"/>
      <c r="R163" s="46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65"/>
      <c r="P164" s="65"/>
      <c r="Q164" s="46"/>
      <c r="R164" s="46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65"/>
      <c r="P165" s="65"/>
      <c r="Q165" s="46"/>
      <c r="R165" s="46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65"/>
      <c r="P166" s="65"/>
      <c r="Q166" s="46"/>
      <c r="R166" s="46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65"/>
      <c r="P167" s="65"/>
      <c r="Q167" s="46"/>
      <c r="R167" s="46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65"/>
      <c r="P168" s="65"/>
      <c r="Q168" s="46"/>
      <c r="R168" s="46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65"/>
      <c r="P169" s="65"/>
      <c r="Q169" s="46"/>
      <c r="R169" s="46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65"/>
      <c r="P170" s="65"/>
      <c r="Q170" s="46"/>
      <c r="R170" s="46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65"/>
      <c r="P171" s="65"/>
      <c r="Q171" s="46"/>
      <c r="R171" s="46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65"/>
      <c r="P172" s="65"/>
      <c r="Q172" s="46"/>
      <c r="R172" s="46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65"/>
      <c r="P173" s="65"/>
      <c r="Q173" s="46"/>
      <c r="R173" s="46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65"/>
      <c r="P174" s="65"/>
      <c r="Q174" s="46"/>
      <c r="R174" s="46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65"/>
      <c r="P175" s="65"/>
      <c r="Q175" s="46"/>
      <c r="R175" s="46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65"/>
      <c r="P176" s="65"/>
      <c r="Q176" s="46"/>
      <c r="R176" s="46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65"/>
      <c r="P177" s="65"/>
      <c r="Q177" s="46"/>
      <c r="R177" s="46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65"/>
      <c r="P178" s="65"/>
      <c r="Q178" s="46"/>
      <c r="R178" s="46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65"/>
      <c r="P179" s="65"/>
      <c r="Q179" s="46"/>
      <c r="R179" s="46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65"/>
      <c r="P180" s="65"/>
      <c r="Q180" s="46"/>
      <c r="R180" s="46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65"/>
      <c r="P181" s="65"/>
      <c r="Q181" s="46"/>
      <c r="R181" s="46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65"/>
      <c r="P182" s="65"/>
      <c r="Q182" s="46"/>
      <c r="R182" s="46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65"/>
      <c r="P183" s="65"/>
      <c r="Q183" s="46"/>
      <c r="R183" s="46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65"/>
      <c r="P184" s="65"/>
      <c r="Q184" s="46"/>
      <c r="R184" s="46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65"/>
      <c r="P185" s="65"/>
      <c r="Q185" s="46"/>
      <c r="R185" s="46"/>
    </row>
  </sheetData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M185"/>
  <sheetViews>
    <sheetView showGridLines="0" topLeftCell="B1" workbookViewId="0">
      <selection activeCell="B14" sqref="B14"/>
    </sheetView>
  </sheetViews>
  <sheetFormatPr baseColWidth="10" defaultColWidth="11.54296875" defaultRowHeight="12.5" x14ac:dyDescent="0.25"/>
  <cols>
    <col min="1" max="1" width="8.81640625" style="20" hidden="1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4" width="11.54296875" style="47" customWidth="1"/>
    <col min="15" max="15" width="8.453125" style="47" bestFit="1" customWidth="1"/>
    <col min="16" max="16" width="5.7265625" style="46" customWidth="1"/>
    <col min="17" max="17" width="9.54296875" style="46" customWidth="1"/>
    <col min="18" max="18" width="6.81640625" style="46" customWidth="1"/>
    <col min="19" max="63" width="11.54296875" style="47" customWidth="1"/>
    <col min="64" max="65" width="11.54296875" style="47"/>
    <col min="66" max="16384" width="11.5429687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  <c r="M2" s="65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  <c r="M3" s="65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  <c r="M4" s="65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  <c r="M5" s="65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  <c r="M6" s="65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  <c r="M7" s="65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  <c r="M8" s="65"/>
    </row>
    <row r="9" spans="1:24" ht="12.75" x14ac:dyDescent="0.2">
      <c r="B9" s="20"/>
      <c r="C9" s="214" t="s">
        <v>383</v>
      </c>
      <c r="D9" s="214"/>
      <c r="E9" s="214"/>
      <c r="F9" s="214"/>
      <c r="G9" s="214"/>
      <c r="H9" s="214"/>
      <c r="I9" s="214"/>
      <c r="J9" s="214"/>
      <c r="K9" s="26"/>
      <c r="M9" s="65"/>
    </row>
    <row r="10" spans="1:24" ht="13" x14ac:dyDescent="0.3">
      <c r="B10" s="20"/>
      <c r="C10" s="215" t="s">
        <v>392</v>
      </c>
      <c r="D10" s="215"/>
      <c r="E10" s="215"/>
      <c r="F10" s="215"/>
      <c r="G10" s="215"/>
      <c r="H10" s="215"/>
      <c r="I10" s="215"/>
      <c r="J10" s="215"/>
      <c r="K10" s="26"/>
      <c r="M10" s="65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M11" s="65"/>
      <c r="P11" s="65"/>
      <c r="Q11" s="65"/>
      <c r="R11" s="65"/>
      <c r="S11" s="65"/>
    </row>
    <row r="12" spans="1:24" ht="15.75" customHeight="1" x14ac:dyDescent="0.3">
      <c r="B12" s="27"/>
      <c r="C12" s="217" t="s">
        <v>393</v>
      </c>
      <c r="D12" s="217"/>
      <c r="E12" s="216" t="s">
        <v>394</v>
      </c>
      <c r="F12" s="216" t="s">
        <v>376</v>
      </c>
      <c r="G12" s="220" t="s">
        <v>49</v>
      </c>
      <c r="H12" s="220"/>
      <c r="I12" s="216" t="s">
        <v>394</v>
      </c>
      <c r="J12" s="216" t="s">
        <v>376</v>
      </c>
      <c r="K12" s="26"/>
      <c r="L12" s="46"/>
      <c r="M12" s="65"/>
      <c r="P12" s="65"/>
      <c r="Q12" s="65"/>
      <c r="R12" s="65"/>
      <c r="S12" s="65"/>
    </row>
    <row r="13" spans="1:24" ht="15.75" customHeight="1" x14ac:dyDescent="0.25">
      <c r="B13" s="31"/>
      <c r="C13" s="62">
        <v>2023</v>
      </c>
      <c r="D13" s="29">
        <v>2024</v>
      </c>
      <c r="E13" s="216"/>
      <c r="F13" s="216"/>
      <c r="G13" s="185">
        <v>2023</v>
      </c>
      <c r="H13" s="186">
        <v>2024</v>
      </c>
      <c r="I13" s="216"/>
      <c r="J13" s="216"/>
      <c r="K13" s="26"/>
      <c r="L13" s="65"/>
      <c r="M13" s="65"/>
      <c r="P13" s="65"/>
      <c r="Q13" s="65"/>
      <c r="R13" s="65"/>
      <c r="S13" s="65"/>
    </row>
    <row r="14" spans="1:24" ht="12.75" x14ac:dyDescent="0.2">
      <c r="C14" s="78"/>
      <c r="D14" s="78"/>
      <c r="E14" s="62"/>
      <c r="F14" s="31"/>
      <c r="G14" s="31"/>
      <c r="H14" s="31"/>
      <c r="I14" s="70"/>
      <c r="J14" s="70"/>
      <c r="K14" s="26"/>
      <c r="L14" s="65"/>
      <c r="M14" s="65"/>
      <c r="P14" s="187"/>
      <c r="S14" s="46"/>
      <c r="T14" s="46"/>
      <c r="U14" s="46"/>
      <c r="V14" s="46"/>
      <c r="W14" s="46"/>
      <c r="X14" s="46"/>
    </row>
    <row r="15" spans="1:24" ht="12.75" x14ac:dyDescent="0.2">
      <c r="A15" s="193"/>
      <c r="B15" s="35" t="s">
        <v>33</v>
      </c>
      <c r="C15" s="37">
        <v>950473.53185000003</v>
      </c>
      <c r="D15" s="79">
        <v>1096468.5494600001</v>
      </c>
      <c r="E15" s="188">
        <v>15.360240208460695</v>
      </c>
      <c r="F15" s="37">
        <v>100</v>
      </c>
      <c r="G15" s="80">
        <v>126050.47596000003</v>
      </c>
      <c r="H15" s="79">
        <v>121127.76300000002</v>
      </c>
      <c r="I15" s="81">
        <v>-3.9053505530293631</v>
      </c>
      <c r="J15" s="39">
        <v>100</v>
      </c>
      <c r="K15" s="26"/>
      <c r="L15" s="65"/>
      <c r="M15" s="65"/>
      <c r="P15" s="189"/>
      <c r="Q15" s="88"/>
      <c r="R15" s="87"/>
      <c r="S15" s="88"/>
      <c r="T15" s="113"/>
      <c r="U15" s="88"/>
      <c r="V15" s="87"/>
      <c r="W15" s="88"/>
      <c r="X15" s="113"/>
    </row>
    <row r="16" spans="1:24" ht="12.75" x14ac:dyDescent="0.2">
      <c r="A16" s="194" t="s">
        <v>155</v>
      </c>
      <c r="B16" s="20" t="s">
        <v>141</v>
      </c>
      <c r="C16" s="41">
        <v>8151.7495799999997</v>
      </c>
      <c r="D16" s="82">
        <v>12654.333839999999</v>
      </c>
      <c r="E16" s="83">
        <v>55.234575299600898</v>
      </c>
      <c r="F16" s="42">
        <v>1.154099116315934</v>
      </c>
      <c r="G16" s="41">
        <v>1477.4591799999998</v>
      </c>
      <c r="H16" s="82">
        <v>1731.827</v>
      </c>
      <c r="I16" s="84">
        <v>17.216571763424305</v>
      </c>
      <c r="J16" s="42">
        <v>1.4297523186323517</v>
      </c>
      <c r="K16" s="26"/>
      <c r="L16" s="65"/>
      <c r="M16" s="65"/>
      <c r="N16" s="47" t="s">
        <v>54</v>
      </c>
      <c r="O16" s="47" t="s">
        <v>382</v>
      </c>
      <c r="P16" s="189"/>
      <c r="Q16" s="111"/>
      <c r="R16" s="87"/>
      <c r="S16" s="111"/>
      <c r="T16" s="113"/>
      <c r="U16" s="111"/>
      <c r="V16" s="87"/>
      <c r="W16" s="111"/>
      <c r="X16" s="113"/>
    </row>
    <row r="17" spans="1:24" ht="12.75" x14ac:dyDescent="0.2">
      <c r="A17" s="195" t="s">
        <v>156</v>
      </c>
      <c r="B17" s="20" t="s">
        <v>142</v>
      </c>
      <c r="C17" s="41">
        <v>142974.81817999997</v>
      </c>
      <c r="D17" s="82">
        <v>182367.71706</v>
      </c>
      <c r="E17" s="83">
        <v>27.552333607730727</v>
      </c>
      <c r="F17" s="42">
        <v>16.632279799526788</v>
      </c>
      <c r="G17" s="41">
        <v>16244.089500000002</v>
      </c>
      <c r="H17" s="82">
        <v>20776.968000000001</v>
      </c>
      <c r="I17" s="84">
        <v>27.904786537897365</v>
      </c>
      <c r="J17" s="42">
        <v>17.152936276054234</v>
      </c>
      <c r="K17" s="26"/>
      <c r="L17" s="65"/>
      <c r="M17" s="65"/>
      <c r="N17" s="47" t="s">
        <v>63</v>
      </c>
      <c r="O17" s="197">
        <v>0</v>
      </c>
      <c r="P17" s="189"/>
      <c r="Q17" s="111"/>
      <c r="R17" s="87"/>
      <c r="S17" s="111"/>
      <c r="T17" s="113"/>
      <c r="U17" s="111"/>
      <c r="V17" s="87"/>
      <c r="W17" s="111"/>
      <c r="X17" s="113"/>
    </row>
    <row r="18" spans="1:24" ht="12.75" x14ac:dyDescent="0.2">
      <c r="A18" s="195" t="s">
        <v>157</v>
      </c>
      <c r="B18" s="35" t="s">
        <v>143</v>
      </c>
      <c r="C18" s="82">
        <v>201299.12315999999</v>
      </c>
      <c r="D18" s="82">
        <v>206035.32188000003</v>
      </c>
      <c r="E18" s="93">
        <v>2.3528163688202097</v>
      </c>
      <c r="F18" s="94">
        <v>18.790810003758921</v>
      </c>
      <c r="G18" s="82">
        <v>25458.645979999998</v>
      </c>
      <c r="H18" s="82">
        <v>24771.887999999999</v>
      </c>
      <c r="I18" s="76">
        <v>-2.6975432257454246</v>
      </c>
      <c r="J18" s="94">
        <v>20.451040609079847</v>
      </c>
      <c r="K18" s="26"/>
      <c r="L18" s="65"/>
      <c r="M18" s="65"/>
      <c r="N18" s="47" t="s">
        <v>62</v>
      </c>
      <c r="O18" s="197">
        <v>2.5609763283980434E-2</v>
      </c>
      <c r="P18" s="65"/>
      <c r="Q18" s="111"/>
      <c r="R18" s="87"/>
      <c r="S18" s="111"/>
      <c r="T18" s="113"/>
      <c r="U18" s="111"/>
      <c r="V18" s="87"/>
      <c r="W18" s="111"/>
      <c r="X18" s="113"/>
    </row>
    <row r="19" spans="1:24" ht="12.75" x14ac:dyDescent="0.2">
      <c r="A19" s="195" t="s">
        <v>158</v>
      </c>
      <c r="B19" s="20" t="s">
        <v>144</v>
      </c>
      <c r="C19" s="41">
        <v>24463.724699999999</v>
      </c>
      <c r="D19" s="82">
        <v>19631.107100000001</v>
      </c>
      <c r="E19" s="83">
        <v>-19.754218375421782</v>
      </c>
      <c r="F19" s="42">
        <v>1.7903939980465584</v>
      </c>
      <c r="G19" s="41">
        <v>2540.4719999999993</v>
      </c>
      <c r="H19" s="82">
        <v>2302.239</v>
      </c>
      <c r="I19" s="84">
        <v>-9.3775093762103801</v>
      </c>
      <c r="J19" s="42">
        <v>1.9006699562345586</v>
      </c>
      <c r="K19" s="26"/>
      <c r="L19" s="65"/>
      <c r="M19" s="65"/>
      <c r="N19" s="47" t="s">
        <v>149</v>
      </c>
      <c r="O19" s="197">
        <v>0.24707981832531636</v>
      </c>
      <c r="P19" s="71"/>
      <c r="Q19" s="111"/>
      <c r="R19" s="87"/>
      <c r="S19" s="111"/>
      <c r="T19" s="113"/>
      <c r="U19" s="111"/>
      <c r="V19" s="87"/>
      <c r="W19" s="111"/>
      <c r="X19" s="113"/>
    </row>
    <row r="20" spans="1:24" ht="12.75" x14ac:dyDescent="0.2">
      <c r="A20" s="195" t="s">
        <v>159</v>
      </c>
      <c r="B20" s="20" t="s">
        <v>145</v>
      </c>
      <c r="C20" s="41">
        <v>97446.355599999995</v>
      </c>
      <c r="D20" s="82">
        <v>99668.607199999984</v>
      </c>
      <c r="E20" s="83">
        <v>2.2804871319374254</v>
      </c>
      <c r="F20" s="42">
        <v>9.0899649834083966</v>
      </c>
      <c r="G20" s="41">
        <v>12153.737600000011</v>
      </c>
      <c r="H20" s="82">
        <v>10916.189</v>
      </c>
      <c r="I20" s="84">
        <v>-10.182452844794099</v>
      </c>
      <c r="J20" s="42">
        <v>9.0121279627693607</v>
      </c>
      <c r="K20" s="61"/>
      <c r="L20" s="65"/>
      <c r="M20" s="65"/>
      <c r="N20" s="47" t="s">
        <v>57</v>
      </c>
      <c r="O20" s="197">
        <v>0.43543811651974562</v>
      </c>
      <c r="P20" s="71"/>
      <c r="Q20" s="111"/>
      <c r="R20" s="87"/>
      <c r="S20" s="111"/>
      <c r="T20" s="113"/>
      <c r="U20" s="111"/>
      <c r="V20" s="87"/>
      <c r="W20" s="111"/>
      <c r="X20" s="113"/>
    </row>
    <row r="21" spans="1:24" ht="12.75" x14ac:dyDescent="0.2">
      <c r="A21" s="195" t="s">
        <v>160</v>
      </c>
      <c r="B21" s="20" t="s">
        <v>55</v>
      </c>
      <c r="C21" s="41">
        <v>65035.669600000001</v>
      </c>
      <c r="D21" s="82">
        <v>63840.914899999996</v>
      </c>
      <c r="E21" s="83">
        <v>-1.8370760343490056</v>
      </c>
      <c r="F21" s="42">
        <v>5.82241186319854</v>
      </c>
      <c r="G21" s="41">
        <v>8107.7769999999937</v>
      </c>
      <c r="H21" s="82">
        <v>6517.7370000000001</v>
      </c>
      <c r="I21" s="84">
        <v>-19.611294193217145</v>
      </c>
      <c r="J21" s="42">
        <v>5.380877875206858</v>
      </c>
      <c r="K21" s="61"/>
      <c r="L21" s="65"/>
      <c r="M21" s="65"/>
      <c r="N21" s="47" t="s">
        <v>147</v>
      </c>
      <c r="O21" s="197">
        <v>0.50161256359871942</v>
      </c>
      <c r="P21" s="75"/>
      <c r="Q21" s="111"/>
      <c r="R21" s="87"/>
      <c r="S21" s="111"/>
      <c r="T21" s="113"/>
      <c r="U21" s="111"/>
      <c r="V21" s="87"/>
      <c r="W21" s="111"/>
      <c r="X21" s="113"/>
    </row>
    <row r="22" spans="1:24" s="47" customFormat="1" ht="12.75" x14ac:dyDescent="0.2">
      <c r="A22" s="195" t="s">
        <v>161</v>
      </c>
      <c r="B22" s="20" t="s">
        <v>146</v>
      </c>
      <c r="C22" s="41">
        <v>92248.281260000018</v>
      </c>
      <c r="D22" s="82">
        <v>90180.657060000012</v>
      </c>
      <c r="E22" s="83">
        <v>-2.2413688057476566</v>
      </c>
      <c r="F22" s="42">
        <v>8.2246460333415943</v>
      </c>
      <c r="G22" s="41">
        <v>11754.214600000005</v>
      </c>
      <c r="H22" s="82">
        <v>9710.4219999999987</v>
      </c>
      <c r="I22" s="84">
        <v>-17.387742776110326</v>
      </c>
      <c r="J22" s="42">
        <v>8.0166773987231963</v>
      </c>
      <c r="K22" s="26"/>
      <c r="L22" s="65"/>
      <c r="M22" s="65"/>
      <c r="N22" s="47" t="s">
        <v>56</v>
      </c>
      <c r="O22" s="197">
        <v>0.62378779613591773</v>
      </c>
      <c r="P22" s="65"/>
      <c r="Q22" s="111"/>
      <c r="R22" s="87"/>
      <c r="S22" s="111"/>
      <c r="T22" s="113"/>
      <c r="U22" s="111"/>
      <c r="V22" s="87"/>
      <c r="W22" s="111"/>
      <c r="X22" s="113"/>
    </row>
    <row r="23" spans="1:24" s="47" customFormat="1" ht="12.75" x14ac:dyDescent="0.2">
      <c r="A23" s="195" t="s">
        <v>162</v>
      </c>
      <c r="B23" s="20" t="s">
        <v>147</v>
      </c>
      <c r="C23" s="41">
        <v>5060.0120000000006</v>
      </c>
      <c r="D23" s="82">
        <v>5500.0239999999994</v>
      </c>
      <c r="E23" s="83">
        <v>8.6958687054496977</v>
      </c>
      <c r="F23" s="42">
        <v>0.50161256359871942</v>
      </c>
      <c r="G23" s="41">
        <v>702.90000000000009</v>
      </c>
      <c r="H23" s="82">
        <v>525.66399999999999</v>
      </c>
      <c r="I23" s="83">
        <v>-25.214966567079259</v>
      </c>
      <c r="J23" s="42">
        <v>0.4339748270592596</v>
      </c>
      <c r="K23" s="26"/>
      <c r="L23" s="65"/>
      <c r="M23" s="65"/>
      <c r="N23" s="47" t="s">
        <v>152</v>
      </c>
      <c r="O23" s="197">
        <v>0.54621475490104665</v>
      </c>
      <c r="P23" s="65"/>
      <c r="Q23" s="111"/>
      <c r="R23" s="87"/>
      <c r="S23" s="111"/>
      <c r="T23" s="113"/>
      <c r="U23" s="111"/>
      <c r="V23" s="87"/>
      <c r="W23" s="111"/>
      <c r="X23" s="113"/>
    </row>
    <row r="24" spans="1:24" s="47" customFormat="1" ht="12.75" x14ac:dyDescent="0.2">
      <c r="A24" s="195" t="s">
        <v>163</v>
      </c>
      <c r="B24" s="20" t="s">
        <v>63</v>
      </c>
      <c r="C24" s="41">
        <v>481.84100000000018</v>
      </c>
      <c r="D24" s="82">
        <v>0</v>
      </c>
      <c r="E24" s="83">
        <v>-100</v>
      </c>
      <c r="F24" s="42">
        <v>0</v>
      </c>
      <c r="G24" s="41">
        <v>0</v>
      </c>
      <c r="H24" s="82">
        <v>0</v>
      </c>
      <c r="I24" s="83" t="s">
        <v>391</v>
      </c>
      <c r="J24" s="42">
        <v>0</v>
      </c>
      <c r="K24" s="26"/>
      <c r="L24" s="65"/>
      <c r="M24" s="65"/>
      <c r="N24" s="47" t="s">
        <v>59</v>
      </c>
      <c r="O24" s="197">
        <v>0.76362523157855966</v>
      </c>
      <c r="P24" s="65"/>
      <c r="Q24" s="111"/>
      <c r="R24" s="87"/>
      <c r="S24" s="111"/>
      <c r="T24" s="113"/>
      <c r="U24" s="111"/>
      <c r="V24" s="87"/>
      <c r="W24" s="111"/>
      <c r="X24" s="113"/>
    </row>
    <row r="25" spans="1:24" s="47" customFormat="1" ht="12.75" x14ac:dyDescent="0.2">
      <c r="A25" s="195" t="s">
        <v>164</v>
      </c>
      <c r="B25" s="20" t="s">
        <v>58</v>
      </c>
      <c r="C25" s="41">
        <v>12140.891060000005</v>
      </c>
      <c r="D25" s="82">
        <v>19561.325200000003</v>
      </c>
      <c r="E25" s="83">
        <v>61.119353623456334</v>
      </c>
      <c r="F25" s="42">
        <v>1.784029757135648</v>
      </c>
      <c r="G25" s="41">
        <v>1444.6422000000002</v>
      </c>
      <c r="H25" s="82">
        <v>2733.9169999999999</v>
      </c>
      <c r="I25" s="83">
        <v>89.24526779018359</v>
      </c>
      <c r="J25" s="42">
        <v>2.257052332420272</v>
      </c>
      <c r="K25" s="26"/>
      <c r="L25" s="65"/>
      <c r="M25" s="65"/>
      <c r="N25" s="47" t="s">
        <v>150</v>
      </c>
      <c r="O25" s="197">
        <v>1.0636074336781915</v>
      </c>
      <c r="P25" s="65"/>
      <c r="Q25" s="111"/>
      <c r="R25" s="87"/>
      <c r="S25" s="111"/>
      <c r="T25" s="113"/>
      <c r="U25" s="111"/>
      <c r="V25" s="87"/>
      <c r="W25" s="111"/>
      <c r="X25" s="113"/>
    </row>
    <row r="26" spans="1:24" s="47" customFormat="1" ht="12.75" x14ac:dyDescent="0.2">
      <c r="A26" s="195" t="s">
        <v>165</v>
      </c>
      <c r="B26" s="20" t="s">
        <v>148</v>
      </c>
      <c r="C26" s="41">
        <v>191023.90534000003</v>
      </c>
      <c r="D26" s="82">
        <v>269044.92582</v>
      </c>
      <c r="E26" s="83">
        <v>40.843589885324441</v>
      </c>
      <c r="F26" s="42">
        <v>24.537404739287958</v>
      </c>
      <c r="G26" s="41">
        <v>32522.929799999998</v>
      </c>
      <c r="H26" s="82">
        <v>27079.203000000001</v>
      </c>
      <c r="I26" s="84">
        <v>-16.738119331426272</v>
      </c>
      <c r="J26" s="42">
        <v>22.355901181795947</v>
      </c>
      <c r="K26" s="26"/>
      <c r="L26" s="65"/>
      <c r="M26" s="65"/>
      <c r="N26" s="47" t="s">
        <v>141</v>
      </c>
      <c r="O26" s="197">
        <v>1.154099116315934</v>
      </c>
      <c r="P26" s="65"/>
      <c r="Q26" s="111"/>
      <c r="R26" s="87"/>
      <c r="S26" s="111"/>
      <c r="T26" s="113"/>
      <c r="U26" s="111"/>
      <c r="V26" s="87"/>
      <c r="W26" s="111"/>
      <c r="X26" s="113"/>
    </row>
    <row r="27" spans="1:24" s="47" customFormat="1" ht="12.75" x14ac:dyDescent="0.2">
      <c r="A27" s="195" t="s">
        <v>166</v>
      </c>
      <c r="B27" s="20" t="s">
        <v>149</v>
      </c>
      <c r="C27" s="41">
        <v>2766.1642000000011</v>
      </c>
      <c r="D27" s="82">
        <v>2709.1525000000001</v>
      </c>
      <c r="E27" s="83">
        <v>-2.0610381697514839</v>
      </c>
      <c r="F27" s="42">
        <v>0.24707981832531636</v>
      </c>
      <c r="G27" s="41">
        <v>322.23900000000026</v>
      </c>
      <c r="H27" s="82">
        <v>302.47699999999998</v>
      </c>
      <c r="I27" s="83">
        <v>-6.1327151586245776</v>
      </c>
      <c r="J27" s="42">
        <v>0.24971731707783615</v>
      </c>
      <c r="K27" s="26"/>
      <c r="L27" s="65"/>
      <c r="M27" s="65"/>
      <c r="N27" s="47" t="s">
        <v>61</v>
      </c>
      <c r="O27" s="197">
        <v>1.0973620726217597</v>
      </c>
      <c r="P27" s="65"/>
      <c r="Q27" s="111"/>
      <c r="R27" s="87"/>
      <c r="S27" s="111"/>
      <c r="T27" s="113"/>
      <c r="U27" s="111"/>
      <c r="V27" s="87"/>
      <c r="W27" s="111"/>
      <c r="X27" s="113"/>
    </row>
    <row r="28" spans="1:24" s="47" customFormat="1" ht="12.75" x14ac:dyDescent="0.2">
      <c r="A28" s="195" t="s">
        <v>167</v>
      </c>
      <c r="B28" s="20" t="s">
        <v>150</v>
      </c>
      <c r="C28" s="41">
        <v>13092.101449999995</v>
      </c>
      <c r="D28" s="82">
        <v>11662.120999999999</v>
      </c>
      <c r="E28" s="83">
        <v>-10.922466919930541</v>
      </c>
      <c r="F28" s="42">
        <v>1.0636074336781915</v>
      </c>
      <c r="G28" s="41">
        <v>1238.1870000000001</v>
      </c>
      <c r="H28" s="82">
        <v>1443.634</v>
      </c>
      <c r="I28" s="84">
        <v>16.592566389406429</v>
      </c>
      <c r="J28" s="42">
        <v>1.1918275086117127</v>
      </c>
      <c r="K28" s="26"/>
      <c r="L28" s="65"/>
      <c r="M28" s="65"/>
      <c r="N28" s="47" t="s">
        <v>144</v>
      </c>
      <c r="O28" s="197">
        <v>1.7903939980465584</v>
      </c>
      <c r="P28" s="65"/>
      <c r="Q28" s="111"/>
      <c r="R28" s="87"/>
      <c r="S28" s="111"/>
      <c r="T28" s="113"/>
      <c r="U28" s="111"/>
      <c r="V28" s="87"/>
      <c r="W28" s="111"/>
      <c r="X28" s="113"/>
    </row>
    <row r="29" spans="1:24" s="47" customFormat="1" ht="12.75" x14ac:dyDescent="0.2">
      <c r="A29" s="195" t="s">
        <v>168</v>
      </c>
      <c r="B29" s="20" t="s">
        <v>62</v>
      </c>
      <c r="C29" s="41">
        <v>301.70600000000002</v>
      </c>
      <c r="D29" s="82">
        <v>280.80299999999994</v>
      </c>
      <c r="E29" s="83">
        <v>-6.9282679164484762</v>
      </c>
      <c r="F29" s="42">
        <v>2.5609763283980434E-2</v>
      </c>
      <c r="G29" s="41">
        <v>19.903600000000001</v>
      </c>
      <c r="H29" s="82">
        <v>23.806000000000001</v>
      </c>
      <c r="I29" s="83">
        <v>19.606503346128349</v>
      </c>
      <c r="J29" s="42">
        <v>1.9653628045619893E-2</v>
      </c>
      <c r="K29" s="26"/>
      <c r="L29" s="65"/>
      <c r="M29" s="65"/>
      <c r="N29" s="47" t="s">
        <v>58</v>
      </c>
      <c r="O29" s="197">
        <v>1.784029757135648</v>
      </c>
      <c r="P29" s="65"/>
      <c r="Q29" s="111"/>
      <c r="R29" s="87"/>
      <c r="S29" s="111"/>
      <c r="T29" s="113"/>
      <c r="U29" s="111"/>
      <c r="V29" s="87"/>
      <c r="W29" s="111"/>
      <c r="X29" s="113"/>
    </row>
    <row r="30" spans="1:24" s="47" customFormat="1" ht="12.75" x14ac:dyDescent="0.2">
      <c r="A30" s="195" t="s">
        <v>169</v>
      </c>
      <c r="B30" s="20" t="s">
        <v>151</v>
      </c>
      <c r="C30" s="41">
        <v>33230.728199999998</v>
      </c>
      <c r="D30" s="82">
        <v>41579.999400000001</v>
      </c>
      <c r="E30" s="83">
        <v>25.125152689251038</v>
      </c>
      <c r="F30" s="42">
        <v>3.7921743784149338</v>
      </c>
      <c r="G30" s="41">
        <v>4214.9640000000009</v>
      </c>
      <c r="H30" s="82">
        <v>3859.5190000000002</v>
      </c>
      <c r="I30" s="84">
        <v>-8.4329308625174626</v>
      </c>
      <c r="J30" s="42">
        <v>3.1863207116274403</v>
      </c>
      <c r="K30" s="26"/>
      <c r="L30" s="65"/>
      <c r="M30" s="65"/>
      <c r="N30" s="47" t="s">
        <v>60</v>
      </c>
      <c r="O30" s="197">
        <v>3.0774477769214821</v>
      </c>
      <c r="P30" s="65"/>
      <c r="Q30" s="111"/>
      <c r="R30" s="87"/>
      <c r="S30" s="111"/>
      <c r="T30" s="113"/>
      <c r="U30" s="111"/>
      <c r="V30" s="87"/>
      <c r="W30" s="111"/>
      <c r="X30" s="113"/>
    </row>
    <row r="31" spans="1:24" s="47" customFormat="1" ht="12.75" x14ac:dyDescent="0.2">
      <c r="A31" s="195" t="s">
        <v>170</v>
      </c>
      <c r="B31" s="20" t="s">
        <v>152</v>
      </c>
      <c r="C31" s="41">
        <v>8833.4527999999991</v>
      </c>
      <c r="D31" s="82">
        <v>5989.0730000000003</v>
      </c>
      <c r="E31" s="83">
        <v>-32.200090546699911</v>
      </c>
      <c r="F31" s="42">
        <v>0.54621475490104665</v>
      </c>
      <c r="G31" s="41">
        <v>465.31000000000006</v>
      </c>
      <c r="H31" s="82">
        <v>687.23</v>
      </c>
      <c r="I31" s="83">
        <v>47.692935892200893</v>
      </c>
      <c r="J31" s="42">
        <v>0.56735960689705789</v>
      </c>
      <c r="K31" s="26"/>
      <c r="L31" s="65"/>
      <c r="M31" s="65"/>
      <c r="N31" s="47" t="s">
        <v>151</v>
      </c>
      <c r="O31" s="197">
        <v>3.7921743784149338</v>
      </c>
      <c r="P31" s="65"/>
      <c r="Q31" s="111"/>
      <c r="R31" s="87"/>
      <c r="S31" s="111"/>
      <c r="T31" s="113"/>
      <c r="U31" s="111"/>
      <c r="V31" s="87"/>
      <c r="W31" s="111"/>
      <c r="X31" s="113"/>
    </row>
    <row r="32" spans="1:24" s="47" customFormat="1" ht="12.75" x14ac:dyDescent="0.2">
      <c r="A32" s="195" t="s">
        <v>171</v>
      </c>
      <c r="B32" s="20" t="s">
        <v>59</v>
      </c>
      <c r="C32" s="41">
        <v>6640.8965000000007</v>
      </c>
      <c r="D32" s="82">
        <v>8372.9105</v>
      </c>
      <c r="E32" s="83">
        <v>26.081026861358254</v>
      </c>
      <c r="F32" s="42">
        <v>0.76362523157855966</v>
      </c>
      <c r="G32" s="41">
        <v>718.94250000000011</v>
      </c>
      <c r="H32" s="82">
        <v>1049.248</v>
      </c>
      <c r="I32" s="83">
        <v>45.94324302708489</v>
      </c>
      <c r="J32" s="42">
        <v>0.8662324590275805</v>
      </c>
      <c r="K32" s="26"/>
      <c r="L32" s="65"/>
      <c r="M32" s="65"/>
      <c r="N32" s="47" t="s">
        <v>55</v>
      </c>
      <c r="O32" s="197">
        <v>5.82241186319854</v>
      </c>
      <c r="P32" s="65"/>
      <c r="Q32" s="111"/>
      <c r="R32" s="87"/>
      <c r="S32" s="111"/>
      <c r="T32" s="113"/>
      <c r="U32" s="111"/>
      <c r="V32" s="87"/>
      <c r="W32" s="111"/>
      <c r="X32" s="113"/>
    </row>
    <row r="33" spans="1:24" s="47" customFormat="1" ht="12.75" x14ac:dyDescent="0.2">
      <c r="A33" s="195" t="s">
        <v>172</v>
      </c>
      <c r="B33" s="20" t="s">
        <v>60</v>
      </c>
      <c r="C33" s="41">
        <v>26638.788799999944</v>
      </c>
      <c r="D33" s="82">
        <v>33743.246999999996</v>
      </c>
      <c r="E33" s="83">
        <v>26.669599182377496</v>
      </c>
      <c r="F33" s="42">
        <v>3.0774477769214821</v>
      </c>
      <c r="G33" s="41">
        <v>4301.8919999999944</v>
      </c>
      <c r="H33" s="82">
        <v>3992.4319999999998</v>
      </c>
      <c r="I33" s="83">
        <v>-7.1935790112814288</v>
      </c>
      <c r="J33" s="42">
        <v>3.2960503035129927</v>
      </c>
      <c r="K33" s="26"/>
      <c r="L33" s="65"/>
      <c r="M33" s="65"/>
      <c r="N33" s="47" t="s">
        <v>146</v>
      </c>
      <c r="O33" s="197">
        <v>8.2246460333415943</v>
      </c>
      <c r="P33" s="65"/>
      <c r="Q33" s="111"/>
      <c r="R33" s="87"/>
      <c r="S33" s="111"/>
      <c r="T33" s="113"/>
      <c r="U33" s="111"/>
      <c r="V33" s="87"/>
      <c r="W33" s="111"/>
      <c r="X33" s="113"/>
    </row>
    <row r="34" spans="1:24" s="47" customFormat="1" ht="12.75" x14ac:dyDescent="0.2">
      <c r="A34" s="195" t="s">
        <v>173</v>
      </c>
      <c r="B34" s="20" t="s">
        <v>57</v>
      </c>
      <c r="C34" s="41">
        <v>711.84460000000001</v>
      </c>
      <c r="D34" s="82">
        <v>4774.442</v>
      </c>
      <c r="E34" s="83">
        <v>570.71408563048726</v>
      </c>
      <c r="F34" s="42">
        <v>0.43543811651974562</v>
      </c>
      <c r="G34" s="41">
        <v>403.22500000000002</v>
      </c>
      <c r="H34" s="82">
        <v>576.92399999999998</v>
      </c>
      <c r="I34" s="83">
        <v>43.07743815487629</v>
      </c>
      <c r="J34" s="42">
        <v>0.47629377915614596</v>
      </c>
      <c r="K34" s="26"/>
      <c r="L34" s="65"/>
      <c r="M34" s="65"/>
      <c r="N34" s="47" t="s">
        <v>145</v>
      </c>
      <c r="O34" s="197">
        <v>9.0899649834083966</v>
      </c>
      <c r="P34" s="65"/>
      <c r="Q34" s="111"/>
      <c r="R34" s="87"/>
      <c r="S34" s="111"/>
      <c r="T34" s="113"/>
      <c r="U34" s="111"/>
      <c r="V34" s="87"/>
      <c r="W34" s="111"/>
      <c r="X34" s="113"/>
    </row>
    <row r="35" spans="1:24" s="47" customFormat="1" ht="12.75" x14ac:dyDescent="0.2">
      <c r="A35" s="195" t="s">
        <v>174</v>
      </c>
      <c r="B35" s="20" t="s">
        <v>61</v>
      </c>
      <c r="C35" s="41">
        <v>10385.076999999997</v>
      </c>
      <c r="D35" s="82">
        <v>12032.230000000001</v>
      </c>
      <c r="E35" s="83">
        <v>15.86076829281096</v>
      </c>
      <c r="F35" s="42">
        <v>1.0973620726217597</v>
      </c>
      <c r="G35" s="41">
        <v>1081.69</v>
      </c>
      <c r="H35" s="82">
        <v>1266.6000000000001</v>
      </c>
      <c r="I35" s="83">
        <v>17.094546496685751</v>
      </c>
      <c r="J35" s="42">
        <v>1.0456727414341829</v>
      </c>
      <c r="K35" s="26"/>
      <c r="L35" s="65"/>
      <c r="M35" s="65"/>
      <c r="N35" s="47" t="s">
        <v>142</v>
      </c>
      <c r="O35" s="197">
        <v>16.632279799526788</v>
      </c>
      <c r="P35" s="65"/>
      <c r="Q35" s="111"/>
      <c r="R35" s="87"/>
      <c r="S35" s="111"/>
      <c r="T35" s="113"/>
      <c r="U35" s="111"/>
      <c r="V35" s="87"/>
      <c r="W35" s="111"/>
      <c r="X35" s="113"/>
    </row>
    <row r="36" spans="1:24" s="47" customFormat="1" ht="12.75" x14ac:dyDescent="0.2">
      <c r="A36" s="195" t="s">
        <v>153</v>
      </c>
      <c r="B36" s="20" t="s">
        <v>56</v>
      </c>
      <c r="C36" s="41">
        <v>7546.4008199999962</v>
      </c>
      <c r="D36" s="82">
        <v>6839.6369999999997</v>
      </c>
      <c r="E36" s="83">
        <v>-9.3655748860686288</v>
      </c>
      <c r="F36" s="42">
        <v>0.62378779613591773</v>
      </c>
      <c r="G36" s="41">
        <v>877.255</v>
      </c>
      <c r="H36" s="82">
        <v>859.83900000000006</v>
      </c>
      <c r="I36" s="83">
        <v>-1.9852836404466103</v>
      </c>
      <c r="J36" s="42">
        <v>0.70986120663352781</v>
      </c>
      <c r="K36" s="65"/>
      <c r="L36" s="65"/>
      <c r="M36" s="189"/>
      <c r="N36" s="47" t="s">
        <v>143</v>
      </c>
      <c r="O36" s="197">
        <v>18.790810003758921</v>
      </c>
      <c r="P36" s="65"/>
      <c r="Q36" s="111"/>
      <c r="R36" s="87"/>
      <c r="S36" s="111"/>
      <c r="T36" s="113"/>
      <c r="U36" s="111"/>
      <c r="V36" s="87"/>
      <c r="W36" s="111"/>
      <c r="X36" s="113"/>
    </row>
    <row r="37" spans="1:24" s="47" customFormat="1" ht="12.75" x14ac:dyDescent="0.2">
      <c r="A37" s="196"/>
      <c r="K37" s="26"/>
      <c r="L37" s="65"/>
      <c r="M37" s="65"/>
      <c r="N37" s="47" t="s">
        <v>148</v>
      </c>
      <c r="O37" s="197">
        <v>24.537404739287958</v>
      </c>
      <c r="P37" s="65"/>
      <c r="Q37" s="65"/>
      <c r="R37" s="65"/>
      <c r="S37" s="65"/>
      <c r="T37" s="65"/>
    </row>
    <row r="38" spans="1:24" s="47" customFormat="1" ht="12.75" x14ac:dyDescent="0.2">
      <c r="A38" s="20"/>
      <c r="K38" s="26"/>
      <c r="L38" s="65"/>
      <c r="M38" s="65"/>
      <c r="O38" s="197"/>
      <c r="P38" s="65"/>
      <c r="Q38" s="65"/>
      <c r="R38" s="65"/>
      <c r="S38" s="65"/>
      <c r="T38" s="65"/>
    </row>
    <row r="39" spans="1:24" s="47" customFormat="1" x14ac:dyDescent="0.25">
      <c r="A39" s="20"/>
      <c r="B39" s="20"/>
      <c r="C39" s="85"/>
      <c r="D39" s="85"/>
      <c r="E39" s="85"/>
      <c r="F39" s="85"/>
      <c r="G39" s="85"/>
      <c r="H39" s="85"/>
      <c r="I39" s="85"/>
      <c r="J39" s="85"/>
      <c r="K39" s="26"/>
      <c r="L39" s="65"/>
      <c r="M39" s="65"/>
      <c r="P39" s="65"/>
      <c r="Q39" s="65"/>
      <c r="R39" s="65"/>
      <c r="S39" s="65"/>
      <c r="T39" s="65"/>
    </row>
    <row r="40" spans="1:24" s="47" customFormat="1" ht="13" x14ac:dyDescent="0.25">
      <c r="A40" s="20"/>
      <c r="C40" s="213" t="s">
        <v>34</v>
      </c>
      <c r="D40" s="213"/>
      <c r="E40" s="213"/>
      <c r="F40" s="213"/>
      <c r="G40" s="213"/>
      <c r="H40" s="213"/>
      <c r="I40" s="213"/>
      <c r="J40" s="213"/>
      <c r="K40" s="26"/>
      <c r="L40" s="65"/>
      <c r="O40" s="197"/>
      <c r="P40" s="46"/>
      <c r="Q40" s="46"/>
      <c r="R40" s="46"/>
      <c r="S40" s="65"/>
      <c r="T40" s="65"/>
    </row>
    <row r="41" spans="1:24" s="47" customFormat="1" ht="13" x14ac:dyDescent="0.25">
      <c r="A41" s="20"/>
      <c r="C41" s="213" t="s">
        <v>395</v>
      </c>
      <c r="D41" s="213"/>
      <c r="E41" s="213"/>
      <c r="F41" s="213"/>
      <c r="G41" s="213"/>
      <c r="H41" s="213"/>
      <c r="I41" s="213"/>
      <c r="J41" s="213"/>
      <c r="K41" s="26"/>
      <c r="P41" s="46"/>
      <c r="Q41" s="46"/>
      <c r="R41" s="46"/>
      <c r="S41" s="65"/>
      <c r="T41" s="65"/>
    </row>
    <row r="42" spans="1:24" s="47" customFormat="1" ht="13" x14ac:dyDescent="0.3">
      <c r="A42" s="20"/>
      <c r="C42" s="59"/>
      <c r="D42" s="59"/>
      <c r="E42" s="59"/>
      <c r="F42" s="59"/>
      <c r="G42" s="59"/>
      <c r="H42" s="59"/>
      <c r="I42" s="77"/>
      <c r="J42" s="49"/>
      <c r="K42" s="26"/>
      <c r="P42" s="46"/>
      <c r="Q42" s="46"/>
      <c r="R42" s="46"/>
      <c r="S42" s="65"/>
      <c r="T42" s="65"/>
    </row>
    <row r="43" spans="1:24" s="47" customFormat="1" ht="13" x14ac:dyDescent="0.3">
      <c r="A43" s="20"/>
      <c r="C43" s="59"/>
      <c r="D43" s="59"/>
      <c r="E43" s="59"/>
      <c r="F43" s="59"/>
      <c r="G43" s="59"/>
      <c r="H43" s="59"/>
      <c r="I43" s="77"/>
      <c r="J43" s="49"/>
      <c r="K43" s="26"/>
      <c r="P43" s="46"/>
      <c r="Q43" s="46"/>
      <c r="R43" s="46"/>
    </row>
    <row r="44" spans="1:24" s="47" customFormat="1" ht="13" x14ac:dyDescent="0.3">
      <c r="A44" s="20"/>
      <c r="C44" s="59"/>
      <c r="D44" s="59"/>
      <c r="E44" s="59"/>
      <c r="F44" s="59"/>
      <c r="G44" s="59"/>
      <c r="H44" s="59"/>
      <c r="I44" s="77"/>
      <c r="J44" s="49"/>
      <c r="K44" s="26"/>
      <c r="P44" s="46"/>
      <c r="Q44" s="46"/>
      <c r="R44" s="46"/>
    </row>
    <row r="45" spans="1:24" s="47" customFormat="1" ht="13" x14ac:dyDescent="0.3">
      <c r="A45" s="20"/>
      <c r="C45" s="59"/>
      <c r="D45" s="59"/>
      <c r="E45" s="59"/>
      <c r="F45" s="59"/>
      <c r="G45" s="59"/>
      <c r="H45" s="59"/>
      <c r="I45" s="77"/>
      <c r="J45" s="49"/>
      <c r="K45" s="26"/>
      <c r="P45" s="46"/>
      <c r="Q45" s="46"/>
      <c r="R45" s="46"/>
    </row>
    <row r="46" spans="1:24" s="47" customFormat="1" ht="13" x14ac:dyDescent="0.3">
      <c r="A46" s="20"/>
      <c r="C46" s="59"/>
      <c r="D46" s="59"/>
      <c r="E46" s="59"/>
      <c r="F46" s="59"/>
      <c r="G46" s="59"/>
      <c r="H46" s="59"/>
      <c r="I46" s="77"/>
      <c r="J46" s="49"/>
      <c r="K46" s="26"/>
      <c r="P46" s="46"/>
      <c r="Q46" s="46"/>
      <c r="R46" s="46"/>
    </row>
    <row r="47" spans="1:24" s="47" customFormat="1" ht="13" x14ac:dyDescent="0.3">
      <c r="A47" s="20"/>
      <c r="B47" s="20"/>
      <c r="C47" s="59"/>
      <c r="D47" s="59"/>
      <c r="E47" s="59"/>
      <c r="F47" s="59"/>
      <c r="G47" s="59"/>
      <c r="H47" s="59"/>
      <c r="I47" s="77"/>
      <c r="J47" s="49"/>
      <c r="K47" s="26"/>
      <c r="P47" s="46"/>
      <c r="Q47" s="46"/>
      <c r="R47" s="46"/>
    </row>
    <row r="48" spans="1:24" s="47" customFormat="1" ht="13" x14ac:dyDescent="0.3">
      <c r="A48" s="20"/>
      <c r="B48" s="20"/>
      <c r="C48" s="59"/>
      <c r="D48" s="59"/>
      <c r="E48" s="59"/>
      <c r="F48" s="59"/>
      <c r="G48" s="59"/>
      <c r="H48" s="59"/>
      <c r="I48" s="77"/>
      <c r="J48" s="49"/>
      <c r="K48" s="26"/>
      <c r="P48" s="46"/>
      <c r="Q48" s="46"/>
      <c r="R48" s="46"/>
    </row>
    <row r="49" spans="1:18" s="47" customFormat="1" ht="13" x14ac:dyDescent="0.3">
      <c r="A49" s="20"/>
      <c r="B49" s="20"/>
      <c r="C49" s="59"/>
      <c r="D49" s="59"/>
      <c r="E49" s="59"/>
      <c r="F49" s="59"/>
      <c r="G49" s="59"/>
      <c r="H49" s="59"/>
      <c r="I49" s="77"/>
      <c r="J49" s="49"/>
      <c r="K49" s="26"/>
      <c r="P49" s="46"/>
      <c r="Q49" s="46"/>
      <c r="R49" s="46"/>
    </row>
    <row r="50" spans="1:18" s="47" customFormat="1" ht="13" x14ac:dyDescent="0.3">
      <c r="A50" s="20"/>
      <c r="B50" s="20"/>
      <c r="C50" s="59"/>
      <c r="D50" s="59"/>
      <c r="E50" s="59"/>
      <c r="F50" s="59"/>
      <c r="G50" s="59"/>
      <c r="H50" s="59"/>
      <c r="I50" s="77"/>
      <c r="J50" s="49"/>
      <c r="K50" s="26"/>
      <c r="P50" s="46"/>
      <c r="Q50" s="46"/>
      <c r="R50" s="46"/>
    </row>
    <row r="51" spans="1:18" s="47" customFormat="1" ht="13" x14ac:dyDescent="0.3">
      <c r="A51" s="20"/>
      <c r="B51" s="20"/>
      <c r="C51" s="59"/>
      <c r="D51" s="59"/>
      <c r="E51" s="59"/>
      <c r="F51" s="59"/>
      <c r="G51" s="59"/>
      <c r="H51" s="59"/>
      <c r="I51" s="77"/>
      <c r="J51" s="49"/>
      <c r="K51" s="26"/>
      <c r="P51" s="46"/>
      <c r="Q51" s="46"/>
      <c r="R51" s="46"/>
    </row>
    <row r="52" spans="1:18" s="47" customFormat="1" ht="13" x14ac:dyDescent="0.3">
      <c r="A52" s="20"/>
      <c r="B52" s="20"/>
      <c r="C52" s="59"/>
      <c r="D52" s="59"/>
      <c r="E52" s="59"/>
      <c r="F52" s="59"/>
      <c r="G52" s="59"/>
      <c r="H52" s="59"/>
      <c r="I52" s="77"/>
      <c r="J52" s="49"/>
      <c r="K52" s="26"/>
      <c r="P52" s="46"/>
      <c r="Q52" s="46"/>
      <c r="R52" s="46"/>
    </row>
    <row r="53" spans="1:18" s="47" customFormat="1" ht="13" x14ac:dyDescent="0.3">
      <c r="A53" s="20"/>
      <c r="B53" s="50"/>
      <c r="C53" s="20"/>
      <c r="D53" s="20"/>
      <c r="E53" s="20"/>
      <c r="F53" s="20"/>
      <c r="G53" s="20"/>
      <c r="H53" s="20"/>
      <c r="I53" s="77"/>
      <c r="J53" s="49"/>
      <c r="K53" s="26"/>
      <c r="P53" s="46"/>
      <c r="Q53" s="46"/>
      <c r="R53" s="46"/>
    </row>
    <row r="54" spans="1:18" s="47" customFormat="1" ht="13" x14ac:dyDescent="0.3">
      <c r="A54" s="20"/>
      <c r="B54" s="20"/>
      <c r="C54" s="20"/>
      <c r="D54" s="20"/>
      <c r="E54" s="20"/>
      <c r="F54" s="20"/>
      <c r="G54" s="20"/>
      <c r="H54" s="20"/>
      <c r="I54" s="77"/>
      <c r="J54" s="49"/>
      <c r="K54" s="26"/>
      <c r="P54" s="46"/>
      <c r="Q54" s="46"/>
      <c r="R54" s="46"/>
    </row>
    <row r="55" spans="1:18" s="47" customFormat="1" ht="13" x14ac:dyDescent="0.3">
      <c r="A55" s="20"/>
      <c r="B55" s="20"/>
      <c r="C55" s="20"/>
      <c r="D55" s="20"/>
      <c r="E55" s="20"/>
      <c r="F55" s="20"/>
      <c r="G55" s="20"/>
      <c r="H55" s="20"/>
      <c r="I55" s="77"/>
      <c r="J55" s="49"/>
      <c r="K55" s="26"/>
      <c r="P55" s="46"/>
      <c r="Q55" s="46"/>
      <c r="R55" s="46"/>
    </row>
    <row r="56" spans="1:18" s="47" customFormat="1" x14ac:dyDescent="0.25">
      <c r="C56" s="20"/>
      <c r="D56" s="20"/>
      <c r="E56" s="20"/>
      <c r="F56" s="20"/>
      <c r="G56" s="20"/>
      <c r="H56" s="20"/>
      <c r="I56" s="20"/>
      <c r="J56" s="20"/>
      <c r="K56" s="26"/>
      <c r="P56" s="46"/>
      <c r="Q56" s="46"/>
      <c r="R56" s="46"/>
    </row>
    <row r="57" spans="1:18" s="47" customFormat="1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P57" s="46"/>
      <c r="Q57" s="46"/>
      <c r="R57" s="46"/>
    </row>
    <row r="58" spans="1:18" s="47" customFormat="1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P58" s="46"/>
      <c r="Q58" s="46"/>
      <c r="R58" s="46"/>
    </row>
    <row r="59" spans="1:18" s="47" customFormat="1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P59" s="46"/>
      <c r="Q59" s="46"/>
      <c r="R59" s="46"/>
    </row>
    <row r="60" spans="1:18" s="47" customFormat="1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P60" s="46"/>
      <c r="Q60" s="46"/>
      <c r="R60" s="46"/>
    </row>
    <row r="61" spans="1:18" s="47" customFormat="1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P61" s="46"/>
      <c r="Q61" s="46"/>
      <c r="R61" s="46"/>
    </row>
    <row r="62" spans="1:18" s="47" customFormat="1" x14ac:dyDescent="0.25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P62" s="46"/>
      <c r="Q62" s="46"/>
      <c r="R62" s="46"/>
    </row>
    <row r="63" spans="1:18" s="47" customFormat="1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P63" s="46"/>
      <c r="Q63" s="46"/>
      <c r="R63" s="46"/>
    </row>
    <row r="64" spans="1:18" s="47" customForma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P64" s="46"/>
      <c r="Q64" s="46"/>
      <c r="R64" s="46"/>
    </row>
    <row r="65" spans="1:18" s="47" customFormat="1" x14ac:dyDescent="0.25">
      <c r="A65" s="51"/>
      <c r="B65" s="91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P65" s="46"/>
      <c r="Q65" s="46"/>
      <c r="R65" s="46"/>
    </row>
    <row r="66" spans="1:18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P66" s="46"/>
      <c r="Q66" s="46"/>
      <c r="R66" s="46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P67" s="46"/>
      <c r="Q67" s="46"/>
      <c r="R67" s="46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P68" s="46"/>
      <c r="Q68" s="46"/>
      <c r="R68" s="46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P69" s="46"/>
      <c r="Q69" s="46"/>
      <c r="R69" s="46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P70" s="46"/>
      <c r="Q70" s="46"/>
      <c r="R70" s="46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P71" s="46"/>
      <c r="Q71" s="46"/>
      <c r="R71" s="46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P72" s="46"/>
      <c r="Q72" s="46"/>
      <c r="R72" s="46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P73" s="46"/>
      <c r="Q73" s="46"/>
      <c r="R73" s="46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P74" s="46"/>
      <c r="Q74" s="46"/>
      <c r="R74" s="46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P75" s="46"/>
      <c r="Q75" s="46"/>
      <c r="R75" s="46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P76" s="46"/>
      <c r="Q76" s="46"/>
      <c r="R76" s="46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P77" s="46"/>
      <c r="Q77" s="46"/>
      <c r="R77" s="46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P78" s="46"/>
      <c r="Q78" s="46"/>
      <c r="R78" s="46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P79" s="46"/>
      <c r="Q79" s="46"/>
      <c r="R79" s="46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P80" s="46"/>
      <c r="Q80" s="46"/>
      <c r="R80" s="46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P81" s="46"/>
      <c r="Q81" s="46"/>
      <c r="R81" s="46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P82" s="46"/>
      <c r="Q82" s="46"/>
      <c r="R82" s="46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P83" s="46"/>
      <c r="Q83" s="46"/>
      <c r="R83" s="46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P84" s="46"/>
      <c r="Q84" s="46"/>
      <c r="R84" s="46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P85" s="46"/>
      <c r="Q85" s="46"/>
      <c r="R85" s="46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P86" s="46"/>
      <c r="Q86" s="46"/>
      <c r="R86" s="46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P87" s="46"/>
      <c r="Q87" s="46"/>
      <c r="R87" s="46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P88" s="46"/>
      <c r="Q88" s="46"/>
      <c r="R88" s="46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P89" s="46"/>
      <c r="Q89" s="46"/>
      <c r="R89" s="46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P90" s="46"/>
      <c r="Q90" s="46"/>
      <c r="R90" s="46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P91" s="46"/>
      <c r="Q91" s="46"/>
      <c r="R91" s="46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P92" s="46"/>
      <c r="Q92" s="46"/>
      <c r="R92" s="46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P93" s="46"/>
      <c r="Q93" s="46"/>
      <c r="R93" s="46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P94" s="46"/>
      <c r="Q94" s="46"/>
      <c r="R94" s="46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P95" s="46"/>
      <c r="Q95" s="46"/>
      <c r="R95" s="46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P96" s="46"/>
      <c r="Q96" s="46"/>
      <c r="R96" s="46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P97" s="46"/>
      <c r="Q97" s="46"/>
      <c r="R97" s="46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P98" s="46"/>
      <c r="Q98" s="46"/>
      <c r="R98" s="46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P99" s="46"/>
      <c r="Q99" s="46"/>
      <c r="R99" s="46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P100" s="46"/>
      <c r="Q100" s="46"/>
      <c r="R100" s="46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P101" s="46"/>
      <c r="Q101" s="46"/>
      <c r="R101" s="46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P102" s="46"/>
      <c r="Q102" s="46"/>
      <c r="R102" s="46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P103" s="46"/>
      <c r="Q103" s="46"/>
      <c r="R103" s="46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P104" s="46"/>
      <c r="Q104" s="46"/>
      <c r="R104" s="46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P105" s="46"/>
      <c r="Q105" s="46"/>
      <c r="R105" s="46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P106" s="46"/>
      <c r="Q106" s="46"/>
      <c r="R106" s="46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P107" s="46"/>
      <c r="Q107" s="46"/>
      <c r="R107" s="46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P108" s="46"/>
      <c r="Q108" s="46"/>
      <c r="R108" s="46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P109" s="46"/>
      <c r="Q109" s="46"/>
      <c r="R109" s="46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P110" s="46"/>
      <c r="Q110" s="46"/>
      <c r="R110" s="46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P111" s="46"/>
      <c r="Q111" s="46"/>
      <c r="R111" s="46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P112" s="46"/>
      <c r="Q112" s="46"/>
      <c r="R112" s="46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P113" s="46"/>
      <c r="Q113" s="46"/>
      <c r="R113" s="46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P114" s="46"/>
      <c r="Q114" s="46"/>
      <c r="R114" s="46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P115" s="46"/>
      <c r="Q115" s="46"/>
      <c r="R115" s="46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P116" s="46"/>
      <c r="Q116" s="46"/>
      <c r="R116" s="46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P117" s="46"/>
      <c r="Q117" s="46"/>
      <c r="R117" s="46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P118" s="46"/>
      <c r="Q118" s="46"/>
      <c r="R118" s="46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P119" s="46"/>
      <c r="Q119" s="46"/>
      <c r="R119" s="46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P120" s="46"/>
      <c r="Q120" s="46"/>
      <c r="R120" s="46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P121" s="46"/>
      <c r="Q121" s="46"/>
      <c r="R121" s="46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P122" s="46"/>
      <c r="Q122" s="46"/>
      <c r="R122" s="46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P123" s="46"/>
      <c r="Q123" s="46"/>
      <c r="R123" s="46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P124" s="46"/>
      <c r="Q124" s="46"/>
      <c r="R124" s="46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P125" s="46"/>
      <c r="Q125" s="46"/>
      <c r="R125" s="46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P126" s="46"/>
      <c r="Q126" s="46"/>
      <c r="R126" s="46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P127" s="46"/>
      <c r="Q127" s="46"/>
      <c r="R127" s="46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P128" s="46"/>
      <c r="Q128" s="46"/>
      <c r="R128" s="46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P129" s="46"/>
      <c r="Q129" s="46"/>
      <c r="R129" s="46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P130" s="46"/>
      <c r="Q130" s="46"/>
      <c r="R130" s="46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P131" s="46"/>
      <c r="Q131" s="46"/>
      <c r="R131" s="46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P132" s="46"/>
      <c r="Q132" s="46"/>
      <c r="R132" s="46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P133" s="46"/>
      <c r="Q133" s="46"/>
      <c r="R133" s="46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P134" s="46"/>
      <c r="Q134" s="46"/>
      <c r="R134" s="46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P135" s="46"/>
      <c r="Q135" s="46"/>
      <c r="R135" s="46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P136" s="46"/>
      <c r="Q136" s="46"/>
      <c r="R136" s="46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P137" s="46"/>
      <c r="Q137" s="46"/>
      <c r="R137" s="46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P138" s="46"/>
      <c r="Q138" s="46"/>
      <c r="R138" s="46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P139" s="46"/>
      <c r="Q139" s="46"/>
      <c r="R139" s="46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P140" s="46"/>
      <c r="Q140" s="46"/>
      <c r="R140" s="46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P141" s="46"/>
      <c r="Q141" s="46"/>
      <c r="R141" s="46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P142" s="46"/>
      <c r="Q142" s="46"/>
      <c r="R142" s="46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P143" s="46"/>
      <c r="Q143" s="46"/>
      <c r="R143" s="46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P144" s="46"/>
      <c r="Q144" s="46"/>
      <c r="R144" s="46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P145" s="46"/>
      <c r="Q145" s="46"/>
      <c r="R145" s="46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P146" s="46"/>
      <c r="Q146" s="46"/>
      <c r="R146" s="46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P147" s="46"/>
      <c r="Q147" s="46"/>
      <c r="R147" s="46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P148" s="46"/>
      <c r="Q148" s="46"/>
      <c r="R148" s="46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P149" s="46"/>
      <c r="Q149" s="46"/>
      <c r="R149" s="46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P150" s="46"/>
      <c r="Q150" s="46"/>
      <c r="R150" s="46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P151" s="46"/>
      <c r="Q151" s="46"/>
      <c r="R151" s="46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P152" s="46"/>
      <c r="Q152" s="46"/>
      <c r="R152" s="46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P153" s="46"/>
      <c r="Q153" s="46"/>
      <c r="R153" s="46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P154" s="46"/>
      <c r="Q154" s="46"/>
      <c r="R154" s="46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P155" s="46"/>
      <c r="Q155" s="46"/>
      <c r="R155" s="46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P156" s="46"/>
      <c r="Q156" s="46"/>
      <c r="R156" s="46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P157" s="46"/>
      <c r="Q157" s="46"/>
      <c r="R157" s="46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P158" s="46"/>
      <c r="Q158" s="46"/>
      <c r="R158" s="46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P159" s="46"/>
      <c r="Q159" s="46"/>
      <c r="R159" s="46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P160" s="46"/>
      <c r="Q160" s="46"/>
      <c r="R160" s="46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P161" s="46"/>
      <c r="Q161" s="46"/>
      <c r="R161" s="46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P162" s="46"/>
      <c r="Q162" s="46"/>
      <c r="R162" s="46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P163" s="46"/>
      <c r="Q163" s="46"/>
      <c r="R163" s="46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P164" s="46"/>
      <c r="Q164" s="46"/>
      <c r="R164" s="46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P165" s="46"/>
      <c r="Q165" s="46"/>
      <c r="R165" s="46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P166" s="46"/>
      <c r="Q166" s="46"/>
      <c r="R166" s="46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P167" s="46"/>
      <c r="Q167" s="46"/>
      <c r="R167" s="46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P168" s="46"/>
      <c r="Q168" s="46"/>
      <c r="R168" s="46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P169" s="46"/>
      <c r="Q169" s="46"/>
      <c r="R169" s="46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P170" s="46"/>
      <c r="Q170" s="46"/>
      <c r="R170" s="46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P171" s="46"/>
      <c r="Q171" s="46"/>
      <c r="R171" s="46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P172" s="46"/>
      <c r="Q172" s="46"/>
      <c r="R172" s="46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P173" s="46"/>
      <c r="Q173" s="46"/>
      <c r="R173" s="46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P174" s="46"/>
      <c r="Q174" s="46"/>
      <c r="R174" s="46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P175" s="46"/>
      <c r="Q175" s="46"/>
      <c r="R175" s="46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P176" s="46"/>
      <c r="Q176" s="46"/>
      <c r="R176" s="46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P177" s="46"/>
      <c r="Q177" s="46"/>
      <c r="R177" s="46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P178" s="46"/>
      <c r="Q178" s="46"/>
      <c r="R178" s="46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P179" s="46"/>
      <c r="Q179" s="46"/>
      <c r="R179" s="46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P180" s="46"/>
      <c r="Q180" s="46"/>
      <c r="R180" s="46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P181" s="46"/>
      <c r="Q181" s="46"/>
      <c r="R181" s="46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P182" s="46"/>
      <c r="Q182" s="46"/>
      <c r="R182" s="46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P183" s="46"/>
      <c r="Q183" s="46"/>
      <c r="R183" s="46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P184" s="46"/>
      <c r="Q184" s="46"/>
      <c r="R184" s="46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P185" s="46"/>
      <c r="Q185" s="46"/>
      <c r="R185" s="46"/>
    </row>
  </sheetData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XFA40"/>
  <sheetViews>
    <sheetView showGridLines="0" workbookViewId="0">
      <selection activeCell="A13" sqref="A13"/>
    </sheetView>
  </sheetViews>
  <sheetFormatPr baseColWidth="10" defaultRowHeight="14.5" x14ac:dyDescent="0.35"/>
  <cols>
    <col min="2" max="2" width="11.453125" customWidth="1"/>
    <col min="5" max="6" width="11.54296875" bestFit="1" customWidth="1"/>
    <col min="7" max="7" width="9.26953125" customWidth="1"/>
    <col min="10" max="10" width="3.453125" customWidth="1"/>
  </cols>
  <sheetData>
    <row r="1" spans="2:11 16381:16381" ht="15" x14ac:dyDescent="0.25">
      <c r="K1" s="141"/>
    </row>
    <row r="2" spans="2:11 16381:16381" ht="15" x14ac:dyDescent="0.25">
      <c r="K2" s="141"/>
    </row>
    <row r="3" spans="2:11 16381:16381" ht="15" x14ac:dyDescent="0.25">
      <c r="K3" s="141"/>
    </row>
    <row r="4" spans="2:11 16381:16381" ht="15" x14ac:dyDescent="0.25">
      <c r="K4" s="141"/>
    </row>
    <row r="5" spans="2:11 16381:16381" ht="15" x14ac:dyDescent="0.25">
      <c r="K5" s="141"/>
    </row>
    <row r="6" spans="2:11 16381:16381" ht="15" x14ac:dyDescent="0.25">
      <c r="K6" s="141"/>
    </row>
    <row r="7" spans="2:11 16381:16381" ht="15" x14ac:dyDescent="0.25">
      <c r="K7" s="141"/>
    </row>
    <row r="8" spans="2:11 16381:16381" ht="15" x14ac:dyDescent="0.25">
      <c r="K8" s="141"/>
    </row>
    <row r="9" spans="2:11 16381:16381" x14ac:dyDescent="0.35">
      <c r="B9" s="215" t="s">
        <v>369</v>
      </c>
      <c r="C9" s="215"/>
      <c r="D9" s="215"/>
      <c r="E9" s="215"/>
      <c r="F9" s="215"/>
      <c r="G9" s="215"/>
      <c r="H9" s="215"/>
      <c r="I9" s="215"/>
      <c r="J9" s="215"/>
      <c r="K9" s="141"/>
    </row>
    <row r="10" spans="2:11 16381:16381" ht="15" x14ac:dyDescent="0.25">
      <c r="B10" s="215" t="s">
        <v>401</v>
      </c>
      <c r="C10" s="215"/>
      <c r="D10" s="215"/>
      <c r="E10" s="215"/>
      <c r="F10" s="215"/>
      <c r="G10" s="215"/>
      <c r="H10" s="215"/>
      <c r="I10" s="215"/>
      <c r="J10" s="215"/>
      <c r="K10" s="141"/>
    </row>
    <row r="11" spans="2:11 16381:16381" ht="15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1"/>
    </row>
    <row r="12" spans="2:11 16381:16381" ht="15" customHeight="1" x14ac:dyDescent="0.35">
      <c r="B12" s="27"/>
      <c r="C12" s="27"/>
      <c r="D12" s="27"/>
      <c r="E12" s="27">
        <v>2023</v>
      </c>
      <c r="F12" s="27">
        <v>2024</v>
      </c>
      <c r="G12" s="219" t="s">
        <v>402</v>
      </c>
      <c r="H12" s="27"/>
      <c r="I12" s="143"/>
      <c r="J12" s="27"/>
      <c r="K12" s="141"/>
    </row>
    <row r="13" spans="2:11 16381:16381" ht="24" customHeight="1" x14ac:dyDescent="0.35">
      <c r="D13" s="4"/>
      <c r="E13" s="142" t="s">
        <v>49</v>
      </c>
      <c r="F13" s="142" t="s">
        <v>49</v>
      </c>
      <c r="G13" s="219"/>
      <c r="H13" s="143"/>
      <c r="I13" s="143"/>
      <c r="J13" s="27"/>
      <c r="K13" s="141"/>
    </row>
    <row r="14" spans="2:11 16381:16381" ht="15" x14ac:dyDescent="0.25">
      <c r="D14" s="16" t="s">
        <v>362</v>
      </c>
      <c r="E14" s="144">
        <v>-0.50301595794393084</v>
      </c>
      <c r="F14" s="144">
        <v>2.9911949085122291</v>
      </c>
      <c r="G14" s="145">
        <v>3.49421086645616</v>
      </c>
      <c r="H14" s="143"/>
      <c r="I14" s="143"/>
      <c r="J14" s="27"/>
      <c r="K14" s="141"/>
    </row>
    <row r="15" spans="2:11 16381:16381" ht="15" x14ac:dyDescent="0.25">
      <c r="D15" s="4" t="s">
        <v>0</v>
      </c>
      <c r="E15" s="174">
        <v>-2.586645544157895</v>
      </c>
      <c r="F15" s="174">
        <v>16.774095458914374</v>
      </c>
      <c r="G15" s="175">
        <v>19.36074100307227</v>
      </c>
      <c r="H15" s="143"/>
      <c r="I15" s="143"/>
      <c r="J15" s="27"/>
      <c r="K15" s="141"/>
      <c r="XFA15" s="146"/>
    </row>
    <row r="16" spans="2:11 16381:16381" ht="15" x14ac:dyDescent="0.25">
      <c r="D16" s="4" t="s">
        <v>363</v>
      </c>
      <c r="E16" s="174">
        <v>0.49610283922079113</v>
      </c>
      <c r="F16" s="174">
        <v>-10.106180670611021</v>
      </c>
      <c r="G16" s="175">
        <v>-10.602283509831812</v>
      </c>
      <c r="H16" s="143"/>
      <c r="I16" s="143"/>
      <c r="J16" s="27"/>
      <c r="K16" s="141"/>
    </row>
    <row r="17" spans="2:17" ht="15" x14ac:dyDescent="0.25">
      <c r="D17" s="4" t="s">
        <v>364</v>
      </c>
      <c r="E17" s="174">
        <v>0.92016082573835867</v>
      </c>
      <c r="F17" s="174">
        <v>-1.5157157424052548</v>
      </c>
      <c r="G17" s="175">
        <v>-2.4358765681436134</v>
      </c>
      <c r="H17" s="143"/>
      <c r="I17" s="143"/>
      <c r="J17" s="27"/>
      <c r="K17" s="141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41"/>
    </row>
    <row r="19" spans="2:17" ht="15" x14ac:dyDescent="0.25">
      <c r="B19" s="9"/>
      <c r="C19" s="215" t="s">
        <v>368</v>
      </c>
      <c r="D19" s="215"/>
      <c r="E19" s="215"/>
      <c r="F19" s="215"/>
      <c r="G19" s="215"/>
      <c r="H19" s="215"/>
      <c r="I19" s="9"/>
      <c r="J19" s="9"/>
      <c r="K19" s="141"/>
    </row>
    <row r="20" spans="2:17" x14ac:dyDescent="0.35">
      <c r="B20" s="147"/>
      <c r="C20" s="215" t="s">
        <v>403</v>
      </c>
      <c r="D20" s="215"/>
      <c r="E20" s="215"/>
      <c r="F20" s="215"/>
      <c r="G20" s="215"/>
      <c r="H20" s="215"/>
      <c r="I20" s="147"/>
      <c r="J20" s="147"/>
      <c r="K20" s="141"/>
      <c r="M20" s="148"/>
      <c r="P20" s="149"/>
      <c r="Q20" s="149"/>
    </row>
    <row r="21" spans="2:17" ht="15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1"/>
      <c r="M21" s="148"/>
      <c r="P21" s="149"/>
      <c r="Q21" s="149"/>
    </row>
    <row r="22" spans="2:17" ht="15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1"/>
      <c r="M22" s="148"/>
      <c r="P22" s="149"/>
      <c r="Q22" s="149"/>
    </row>
    <row r="23" spans="2:17" ht="15" x14ac:dyDescent="0.25">
      <c r="B23" s="150"/>
      <c r="C23" s="150"/>
      <c r="D23" s="150"/>
      <c r="E23" s="150"/>
      <c r="F23" s="150"/>
      <c r="G23" s="150"/>
      <c r="H23" s="150"/>
      <c r="I23" s="150"/>
      <c r="J23" s="150"/>
      <c r="K23" s="141"/>
      <c r="M23" s="148"/>
      <c r="P23" s="149"/>
      <c r="Q23" s="149"/>
    </row>
    <row r="24" spans="2:17" ht="15" x14ac:dyDescent="0.25">
      <c r="B24" s="151"/>
      <c r="C24" s="151"/>
      <c r="D24" s="151"/>
      <c r="E24" s="151"/>
      <c r="F24" s="150"/>
      <c r="G24" s="150"/>
      <c r="H24" s="150"/>
      <c r="I24" s="150"/>
      <c r="J24" s="150"/>
      <c r="K24" s="141"/>
    </row>
    <row r="25" spans="2:17" ht="15" x14ac:dyDescent="0.25">
      <c r="B25" s="150"/>
      <c r="C25" s="150"/>
      <c r="D25" s="150"/>
      <c r="E25" s="150"/>
      <c r="F25" s="150"/>
      <c r="G25" s="150"/>
      <c r="H25" s="150"/>
      <c r="I25" s="150"/>
      <c r="J25" s="150"/>
      <c r="K25" s="141"/>
      <c r="P25" s="149"/>
      <c r="Q25" s="149"/>
    </row>
    <row r="26" spans="2:17" ht="15" x14ac:dyDescent="0.25">
      <c r="B26" s="150"/>
      <c r="C26" s="150"/>
      <c r="D26" s="150"/>
      <c r="E26" s="150"/>
      <c r="F26" s="150"/>
      <c r="G26" s="150"/>
      <c r="H26" s="150"/>
      <c r="I26" s="150"/>
      <c r="J26" s="150"/>
      <c r="K26" s="141"/>
      <c r="P26" s="149"/>
      <c r="Q26" s="149"/>
    </row>
    <row r="27" spans="2:17" ht="15" x14ac:dyDescent="0.25">
      <c r="B27" s="150"/>
      <c r="C27" s="150"/>
      <c r="D27" s="150"/>
      <c r="E27" s="150"/>
      <c r="F27" s="151"/>
      <c r="G27" s="151"/>
      <c r="H27" s="151"/>
      <c r="I27" s="151"/>
      <c r="J27" s="151"/>
      <c r="K27" s="141"/>
      <c r="P27" s="149"/>
      <c r="Q27" s="149"/>
    </row>
    <row r="28" spans="2:17" ht="15" x14ac:dyDescent="0.25">
      <c r="B28" s="150"/>
      <c r="C28" s="150"/>
      <c r="D28" s="150"/>
      <c r="E28" s="150"/>
      <c r="F28" s="150"/>
      <c r="G28" s="150"/>
      <c r="H28" s="150"/>
      <c r="I28" s="150"/>
      <c r="J28" s="150"/>
      <c r="K28" s="141"/>
    </row>
    <row r="29" spans="2:17" ht="15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1"/>
      <c r="P29" s="149"/>
      <c r="Q29" s="149"/>
    </row>
    <row r="30" spans="2:17" ht="15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1"/>
      <c r="P30" s="149"/>
      <c r="Q30" s="149"/>
    </row>
    <row r="31" spans="2:17" ht="15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1"/>
      <c r="P31" s="149"/>
      <c r="Q31" s="149"/>
    </row>
    <row r="32" spans="2:17" ht="15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1"/>
    </row>
    <row r="33" spans="1:11" ht="15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1"/>
    </row>
    <row r="34" spans="1:11" x14ac:dyDescent="0.35">
      <c r="B34" s="15"/>
      <c r="C34" s="15"/>
      <c r="D34" s="15"/>
      <c r="E34" s="15"/>
      <c r="F34" s="15"/>
      <c r="G34" s="15"/>
      <c r="H34" s="15"/>
      <c r="I34" s="15"/>
      <c r="J34" s="15"/>
      <c r="K34" s="141"/>
    </row>
    <row r="35" spans="1:11" x14ac:dyDescent="0.35">
      <c r="B35" s="15"/>
      <c r="C35" s="15"/>
      <c r="D35" s="15"/>
      <c r="E35" s="15"/>
      <c r="F35" s="15"/>
      <c r="G35" s="15"/>
      <c r="H35" s="15"/>
      <c r="I35" s="15"/>
      <c r="J35" s="15"/>
      <c r="K35" s="141"/>
    </row>
    <row r="36" spans="1:11" x14ac:dyDescent="0.35">
      <c r="B36" s="15"/>
      <c r="C36" s="15"/>
      <c r="D36" s="15"/>
      <c r="E36" s="15"/>
      <c r="F36" s="15"/>
      <c r="G36" s="15"/>
      <c r="H36" s="15"/>
      <c r="I36" s="15"/>
      <c r="J36" s="15"/>
      <c r="K36" s="141"/>
    </row>
    <row r="37" spans="1:11" x14ac:dyDescent="0.35">
      <c r="B37" s="15"/>
      <c r="C37" s="15"/>
      <c r="D37" s="15"/>
      <c r="E37" s="15"/>
      <c r="F37" s="15"/>
      <c r="G37" s="15"/>
      <c r="H37" s="15"/>
      <c r="I37" s="15"/>
      <c r="J37" s="15"/>
      <c r="K37" s="141"/>
    </row>
    <row r="38" spans="1:11" x14ac:dyDescent="0.35">
      <c r="B38" s="15"/>
      <c r="C38" s="15"/>
      <c r="D38" s="15"/>
      <c r="E38" s="15"/>
      <c r="F38" s="15"/>
      <c r="G38" s="15"/>
      <c r="H38" s="15"/>
      <c r="I38" s="15"/>
      <c r="J38" s="15"/>
      <c r="K38" s="141"/>
    </row>
    <row r="39" spans="1:11" x14ac:dyDescent="0.35">
      <c r="K39" s="141"/>
    </row>
    <row r="40" spans="1:11" x14ac:dyDescent="0.35">
      <c r="A40" s="91" t="s">
        <v>370</v>
      </c>
      <c r="B40" s="152"/>
      <c r="C40" s="152"/>
      <c r="D40" s="152"/>
      <c r="E40" s="152"/>
      <c r="F40" s="152"/>
      <c r="G40" s="152"/>
      <c r="H40" s="152"/>
      <c r="I40" s="152"/>
      <c r="J40" s="152"/>
      <c r="K40" s="153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XFA40"/>
  <sheetViews>
    <sheetView showGridLines="0" workbookViewId="0">
      <selection activeCell="B15" sqref="B15"/>
    </sheetView>
  </sheetViews>
  <sheetFormatPr baseColWidth="10" defaultRowHeight="14.5" x14ac:dyDescent="0.35"/>
  <cols>
    <col min="2" max="2" width="11.453125" customWidth="1"/>
    <col min="5" max="5" width="12.54296875" customWidth="1"/>
    <col min="6" max="6" width="12" customWidth="1"/>
    <col min="7" max="7" width="10.453125" customWidth="1"/>
    <col min="10" max="10" width="2.54296875" customWidth="1"/>
  </cols>
  <sheetData>
    <row r="1" spans="2:11 16381:16381" ht="15" x14ac:dyDescent="0.25">
      <c r="K1" s="154"/>
    </row>
    <row r="2" spans="2:11 16381:16381" ht="15" x14ac:dyDescent="0.25">
      <c r="K2" s="154"/>
    </row>
    <row r="3" spans="2:11 16381:16381" ht="15" x14ac:dyDescent="0.25">
      <c r="K3" s="154"/>
    </row>
    <row r="4" spans="2:11 16381:16381" ht="15" x14ac:dyDescent="0.25">
      <c r="K4" s="154"/>
    </row>
    <row r="5" spans="2:11 16381:16381" ht="15" x14ac:dyDescent="0.25">
      <c r="K5" s="154"/>
    </row>
    <row r="6" spans="2:11 16381:16381" ht="15" x14ac:dyDescent="0.25">
      <c r="K6" s="154"/>
    </row>
    <row r="7" spans="2:11 16381:16381" ht="15" x14ac:dyDescent="0.25">
      <c r="K7" s="154"/>
    </row>
    <row r="8" spans="2:11 16381:16381" ht="15" x14ac:dyDescent="0.25">
      <c r="K8" s="154"/>
    </row>
    <row r="9" spans="2:11 16381:16381" x14ac:dyDescent="0.35">
      <c r="B9" s="215" t="s">
        <v>369</v>
      </c>
      <c r="C9" s="215"/>
      <c r="D9" s="215"/>
      <c r="E9" s="215"/>
      <c r="F9" s="215"/>
      <c r="G9" s="215"/>
      <c r="H9" s="215"/>
      <c r="I9" s="215"/>
      <c r="J9" s="215"/>
      <c r="K9" s="221"/>
    </row>
    <row r="10" spans="2:11 16381:16381" x14ac:dyDescent="0.35">
      <c r="B10" s="222" t="s">
        <v>404</v>
      </c>
      <c r="C10" s="215"/>
      <c r="D10" s="215"/>
      <c r="E10" s="215"/>
      <c r="F10" s="215"/>
      <c r="G10" s="215"/>
      <c r="H10" s="215"/>
      <c r="I10" s="215"/>
      <c r="J10" s="215"/>
      <c r="K10" s="223"/>
    </row>
    <row r="11" spans="2:11 16381:16381" ht="15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54"/>
    </row>
    <row r="12" spans="2:11 16381:16381" x14ac:dyDescent="0.35">
      <c r="B12" s="27"/>
      <c r="C12" s="27"/>
      <c r="D12" s="27"/>
      <c r="E12" s="27">
        <v>2023</v>
      </c>
      <c r="F12" s="27">
        <v>2024</v>
      </c>
      <c r="G12" s="219" t="s">
        <v>402</v>
      </c>
      <c r="H12" s="27"/>
      <c r="I12" s="27"/>
      <c r="J12" s="27"/>
      <c r="K12" s="154"/>
    </row>
    <row r="13" spans="2:11 16381:16381" ht="15" customHeight="1" x14ac:dyDescent="0.35">
      <c r="D13" s="4"/>
      <c r="E13" s="155" t="s">
        <v>49</v>
      </c>
      <c r="F13" s="155" t="s">
        <v>49</v>
      </c>
      <c r="G13" s="219"/>
      <c r="H13" s="143"/>
      <c r="I13" s="143"/>
      <c r="J13" s="27"/>
      <c r="K13" s="154"/>
    </row>
    <row r="14" spans="2:11 16381:16381" ht="15" x14ac:dyDescent="0.25">
      <c r="D14" s="156" t="s">
        <v>362</v>
      </c>
      <c r="E14" s="144">
        <v>-4.6362821171246127</v>
      </c>
      <c r="F14" s="144">
        <v>10.370017669979426</v>
      </c>
      <c r="G14" s="157">
        <v>15.006299787104037</v>
      </c>
      <c r="H14" s="143"/>
      <c r="I14" s="143"/>
      <c r="J14" s="27"/>
      <c r="K14" s="154"/>
    </row>
    <row r="15" spans="2:11 16381:16381" ht="15" x14ac:dyDescent="0.25">
      <c r="D15" s="158" t="s">
        <v>0</v>
      </c>
      <c r="E15" s="174">
        <v>28.337975212145228</v>
      </c>
      <c r="F15" s="174">
        <v>30.145982003386742</v>
      </c>
      <c r="G15" s="176">
        <v>1.8080067912415139</v>
      </c>
      <c r="H15" s="143"/>
      <c r="I15" s="143"/>
      <c r="J15" s="27"/>
      <c r="K15" s="154"/>
      <c r="XFA15" s="146"/>
    </row>
    <row r="16" spans="2:11 16381:16381" ht="15" x14ac:dyDescent="0.25">
      <c r="D16" s="158" t="s">
        <v>363</v>
      </c>
      <c r="E16" s="174">
        <v>-25.588025961578108</v>
      </c>
      <c r="F16" s="174">
        <v>9.0035390479075836</v>
      </c>
      <c r="G16" s="176">
        <v>34.591565009485691</v>
      </c>
      <c r="H16" s="143"/>
      <c r="I16" s="143"/>
      <c r="J16" s="27"/>
      <c r="K16" s="154"/>
    </row>
    <row r="17" spans="2:17" ht="15" x14ac:dyDescent="0.25">
      <c r="D17" s="158" t="s">
        <v>364</v>
      </c>
      <c r="E17" s="174">
        <v>-11.825056693356473</v>
      </c>
      <c r="F17" s="174">
        <v>-6.7396656226837548</v>
      </c>
      <c r="G17" s="176">
        <v>5.0853910706727179</v>
      </c>
      <c r="H17" s="143"/>
      <c r="I17" s="143"/>
      <c r="J17" s="27"/>
      <c r="K17" s="154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54"/>
    </row>
    <row r="19" spans="2:17" ht="15" x14ac:dyDescent="0.25">
      <c r="B19" s="9"/>
      <c r="C19" s="215" t="s">
        <v>368</v>
      </c>
      <c r="D19" s="215"/>
      <c r="E19" s="215"/>
      <c r="F19" s="215"/>
      <c r="G19" s="215"/>
      <c r="H19" s="215"/>
      <c r="I19" s="9"/>
      <c r="J19" s="9"/>
      <c r="K19" s="154"/>
    </row>
    <row r="20" spans="2:17" x14ac:dyDescent="0.35">
      <c r="B20" s="147"/>
      <c r="C20" s="215" t="s">
        <v>405</v>
      </c>
      <c r="D20" s="215"/>
      <c r="E20" s="215"/>
      <c r="F20" s="215"/>
      <c r="G20" s="215"/>
      <c r="H20" s="215"/>
      <c r="I20" s="147"/>
      <c r="J20" s="147"/>
      <c r="K20" s="154"/>
      <c r="M20" s="148"/>
      <c r="P20" s="149"/>
      <c r="Q20" s="149"/>
    </row>
    <row r="21" spans="2:17" ht="15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54"/>
      <c r="M21" s="148"/>
      <c r="P21" s="149"/>
      <c r="Q21" s="149"/>
    </row>
    <row r="22" spans="2:17" ht="15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54"/>
      <c r="M22" s="148"/>
      <c r="P22" s="149"/>
      <c r="Q22" s="149"/>
    </row>
    <row r="23" spans="2:17" ht="15" x14ac:dyDescent="0.25">
      <c r="B23" s="150"/>
      <c r="C23" s="150"/>
      <c r="D23" s="150"/>
      <c r="E23" s="150"/>
      <c r="F23" s="150"/>
      <c r="G23" s="150"/>
      <c r="H23" s="150"/>
      <c r="I23" s="150"/>
      <c r="J23" s="150"/>
      <c r="K23" s="154"/>
      <c r="M23" s="148"/>
      <c r="P23" s="149"/>
      <c r="Q23" s="149"/>
    </row>
    <row r="24" spans="2:17" ht="15" x14ac:dyDescent="0.25">
      <c r="B24" s="151"/>
      <c r="C24" s="151"/>
      <c r="D24" s="151"/>
      <c r="E24" s="151"/>
      <c r="F24" s="150"/>
      <c r="G24" s="150"/>
      <c r="H24" s="150"/>
      <c r="I24" s="150"/>
      <c r="J24" s="150"/>
      <c r="K24" s="154"/>
    </row>
    <row r="25" spans="2:17" ht="15" x14ac:dyDescent="0.25">
      <c r="B25" s="150"/>
      <c r="C25" s="150"/>
      <c r="D25" s="150"/>
      <c r="E25" s="150"/>
      <c r="F25" s="150"/>
      <c r="G25" s="150"/>
      <c r="H25" s="150"/>
      <c r="I25" s="150"/>
      <c r="J25" s="150"/>
      <c r="K25" s="154"/>
      <c r="P25" s="149"/>
      <c r="Q25" s="149"/>
    </row>
    <row r="26" spans="2:17" ht="15" x14ac:dyDescent="0.25">
      <c r="B26" s="150"/>
      <c r="C26" s="150"/>
      <c r="D26" s="150"/>
      <c r="E26" s="150"/>
      <c r="F26" s="150"/>
      <c r="G26" s="150"/>
      <c r="H26" s="150"/>
      <c r="I26" s="150"/>
      <c r="J26" s="150"/>
      <c r="K26" s="154"/>
      <c r="P26" s="149"/>
      <c r="Q26" s="149"/>
    </row>
    <row r="27" spans="2:17" ht="15" x14ac:dyDescent="0.25">
      <c r="B27" s="150"/>
      <c r="C27" s="150"/>
      <c r="D27" s="150"/>
      <c r="E27" s="150"/>
      <c r="F27" s="151"/>
      <c r="G27" s="151"/>
      <c r="H27" s="151"/>
      <c r="I27" s="151"/>
      <c r="J27" s="151"/>
      <c r="K27" s="154"/>
      <c r="P27" s="149"/>
      <c r="Q27" s="149"/>
    </row>
    <row r="28" spans="2:17" ht="15" x14ac:dyDescent="0.25">
      <c r="B28" s="150"/>
      <c r="C28" s="150"/>
      <c r="D28" s="150"/>
      <c r="E28" s="150"/>
      <c r="F28" s="150"/>
      <c r="G28" s="150"/>
      <c r="H28" s="150"/>
      <c r="I28" s="150"/>
      <c r="J28" s="150"/>
      <c r="K28" s="154"/>
    </row>
    <row r="29" spans="2:17" ht="15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54"/>
      <c r="P29" s="149"/>
      <c r="Q29" s="149"/>
    </row>
    <row r="30" spans="2:17" ht="15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54"/>
      <c r="P30" s="149"/>
      <c r="Q30" s="149"/>
    </row>
    <row r="31" spans="2:17" ht="15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54"/>
      <c r="P31" s="149"/>
      <c r="Q31" s="149"/>
    </row>
    <row r="32" spans="2:17" ht="15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4"/>
    </row>
    <row r="33" spans="1:11" ht="15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4"/>
    </row>
    <row r="34" spans="1:11" x14ac:dyDescent="0.35">
      <c r="B34" s="15"/>
      <c r="C34" s="15"/>
      <c r="D34" s="15"/>
      <c r="E34" s="15"/>
      <c r="F34" s="15"/>
      <c r="G34" s="15"/>
      <c r="H34" s="15"/>
      <c r="I34" s="15"/>
      <c r="J34" s="15"/>
      <c r="K34" s="154"/>
    </row>
    <row r="35" spans="1:11" x14ac:dyDescent="0.35">
      <c r="B35" s="15"/>
      <c r="C35" s="15"/>
      <c r="D35" s="15"/>
      <c r="E35" s="15"/>
      <c r="F35" s="15"/>
      <c r="G35" s="15"/>
      <c r="H35" s="15"/>
      <c r="I35" s="15"/>
      <c r="J35" s="15"/>
      <c r="K35" s="154"/>
    </row>
    <row r="36" spans="1:11" x14ac:dyDescent="0.35">
      <c r="B36" s="15"/>
      <c r="C36" s="15"/>
      <c r="D36" s="15"/>
      <c r="E36" s="15"/>
      <c r="F36" s="15"/>
      <c r="G36" s="15"/>
      <c r="H36" s="15"/>
      <c r="I36" s="15"/>
      <c r="J36" s="15"/>
      <c r="K36" s="154"/>
    </row>
    <row r="37" spans="1:11" x14ac:dyDescent="0.35">
      <c r="B37" s="15"/>
      <c r="C37" s="15"/>
      <c r="D37" s="15"/>
      <c r="E37" s="15"/>
      <c r="F37" s="15"/>
      <c r="G37" s="15"/>
      <c r="H37" s="15"/>
      <c r="I37" s="15"/>
      <c r="J37" s="15"/>
      <c r="K37" s="154"/>
    </row>
    <row r="38" spans="1:11" x14ac:dyDescent="0.35">
      <c r="B38" s="15"/>
      <c r="C38" s="15"/>
      <c r="D38" s="15"/>
      <c r="E38" s="15"/>
      <c r="F38" s="15"/>
      <c r="G38" s="15"/>
      <c r="H38" s="15"/>
      <c r="I38" s="15"/>
      <c r="J38" s="15"/>
      <c r="K38" s="154"/>
    </row>
    <row r="39" spans="1:11" x14ac:dyDescent="0.35">
      <c r="B39" s="15"/>
      <c r="C39" s="15"/>
      <c r="D39" s="15"/>
      <c r="E39" s="15"/>
      <c r="F39" s="15"/>
      <c r="G39" s="15"/>
      <c r="H39" s="15"/>
      <c r="I39" s="15"/>
      <c r="J39" s="15"/>
      <c r="K39" s="154"/>
    </row>
    <row r="40" spans="1:11" x14ac:dyDescent="0.35">
      <c r="A40" s="91" t="s">
        <v>370</v>
      </c>
      <c r="B40" s="152"/>
      <c r="C40" s="152"/>
      <c r="D40" s="152"/>
      <c r="E40" s="152"/>
      <c r="F40" s="152"/>
      <c r="G40" s="152"/>
      <c r="H40" s="152"/>
      <c r="I40" s="152"/>
      <c r="J40" s="152"/>
      <c r="K40" s="161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XFA41"/>
  <sheetViews>
    <sheetView showGridLines="0" workbookViewId="0">
      <selection activeCell="B15" sqref="B15"/>
    </sheetView>
  </sheetViews>
  <sheetFormatPr baseColWidth="10" defaultRowHeight="14.5" x14ac:dyDescent="0.35"/>
  <cols>
    <col min="5" max="6" width="11.1796875" bestFit="1" customWidth="1"/>
    <col min="7" max="7" width="10.453125" customWidth="1"/>
    <col min="10" max="10" width="2.54296875" customWidth="1"/>
  </cols>
  <sheetData>
    <row r="1" spans="2:11 16381:16381" ht="15" x14ac:dyDescent="0.25">
      <c r="K1" s="141"/>
    </row>
    <row r="2" spans="2:11 16381:16381" ht="15" x14ac:dyDescent="0.25">
      <c r="K2" s="141"/>
    </row>
    <row r="3" spans="2:11 16381:16381" ht="15" x14ac:dyDescent="0.25">
      <c r="K3" s="141"/>
    </row>
    <row r="4" spans="2:11 16381:16381" ht="15" x14ac:dyDescent="0.25">
      <c r="K4" s="141"/>
    </row>
    <row r="5" spans="2:11 16381:16381" ht="15" x14ac:dyDescent="0.25">
      <c r="K5" s="141"/>
    </row>
    <row r="6" spans="2:11 16381:16381" ht="15" x14ac:dyDescent="0.25">
      <c r="K6" s="141"/>
    </row>
    <row r="7" spans="2:11 16381:16381" ht="15" x14ac:dyDescent="0.25">
      <c r="K7" s="141"/>
    </row>
    <row r="8" spans="2:11 16381:16381" ht="15" x14ac:dyDescent="0.25">
      <c r="K8" s="141"/>
    </row>
    <row r="9" spans="2:11 16381:16381" x14ac:dyDescent="0.35">
      <c r="B9" s="215" t="s">
        <v>369</v>
      </c>
      <c r="C9" s="215"/>
      <c r="D9" s="215"/>
      <c r="E9" s="215"/>
      <c r="F9" s="215"/>
      <c r="G9" s="215"/>
      <c r="H9" s="215"/>
      <c r="I9" s="215"/>
      <c r="J9" s="215"/>
      <c r="K9" s="141"/>
    </row>
    <row r="10" spans="2:11 16381:16381" ht="15" x14ac:dyDescent="0.25">
      <c r="B10" s="222" t="s">
        <v>406</v>
      </c>
      <c r="C10" s="215"/>
      <c r="D10" s="215"/>
      <c r="E10" s="215"/>
      <c r="F10" s="215"/>
      <c r="G10" s="215"/>
      <c r="H10" s="215"/>
      <c r="I10" s="215"/>
      <c r="J10" s="215"/>
      <c r="K10" s="141"/>
    </row>
    <row r="11" spans="2:11 16381:16381" ht="15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1"/>
    </row>
    <row r="12" spans="2:11 16381:16381" x14ac:dyDescent="0.35">
      <c r="B12" s="6"/>
      <c r="C12" s="27"/>
      <c r="D12" s="27"/>
      <c r="E12" s="27">
        <v>2023</v>
      </c>
      <c r="F12" s="27">
        <v>2024</v>
      </c>
      <c r="G12" s="219" t="s">
        <v>402</v>
      </c>
      <c r="H12" s="27"/>
      <c r="I12" s="27"/>
      <c r="J12" s="27"/>
      <c r="K12" s="141"/>
    </row>
    <row r="13" spans="2:11 16381:16381" x14ac:dyDescent="0.35">
      <c r="D13" s="4"/>
      <c r="E13" s="142" t="s">
        <v>49</v>
      </c>
      <c r="F13" s="142" t="s">
        <v>49</v>
      </c>
      <c r="G13" s="219"/>
      <c r="H13" s="143"/>
      <c r="I13" s="143"/>
      <c r="J13" s="27"/>
      <c r="K13" s="141"/>
    </row>
    <row r="14" spans="2:11 16381:16381" ht="15" x14ac:dyDescent="0.25">
      <c r="D14" s="159" t="s">
        <v>362</v>
      </c>
      <c r="E14" s="144">
        <v>1.1221446888396436</v>
      </c>
      <c r="F14" s="144">
        <v>-4.3010349482128003</v>
      </c>
      <c r="G14" s="145">
        <v>-5.4231796370524439</v>
      </c>
      <c r="H14" s="143"/>
      <c r="I14" s="143"/>
      <c r="J14" s="27"/>
      <c r="K14" s="141"/>
    </row>
    <row r="15" spans="2:11 16381:16381" ht="15" x14ac:dyDescent="0.25">
      <c r="D15" s="160" t="s">
        <v>0</v>
      </c>
      <c r="E15" s="174">
        <v>0.71350993329917234</v>
      </c>
      <c r="F15" s="174">
        <v>9.5484286172390576</v>
      </c>
      <c r="G15" s="175">
        <v>8.8349186839398861</v>
      </c>
      <c r="H15" s="143"/>
      <c r="I15" s="163"/>
      <c r="J15" s="27"/>
      <c r="K15" s="141"/>
      <c r="XFA15" s="146"/>
    </row>
    <row r="16" spans="2:11 16381:16381" ht="15" x14ac:dyDescent="0.25">
      <c r="D16" s="160" t="s">
        <v>363</v>
      </c>
      <c r="E16" s="174">
        <v>-1.7773978719864525</v>
      </c>
      <c r="F16" s="174">
        <v>3.5215984448641047</v>
      </c>
      <c r="G16" s="175">
        <v>5.2989963168505572</v>
      </c>
      <c r="H16" s="143"/>
      <c r="I16" s="143"/>
      <c r="J16" s="27"/>
      <c r="K16" s="141"/>
    </row>
    <row r="17" spans="2:17" ht="15" x14ac:dyDescent="0.25">
      <c r="B17" s="4"/>
      <c r="D17" s="160" t="s">
        <v>364</v>
      </c>
      <c r="E17" s="174">
        <v>3.153667490193901</v>
      </c>
      <c r="F17" s="174">
        <v>-21.159415156358584</v>
      </c>
      <c r="G17" s="175">
        <v>-24.313082646552484</v>
      </c>
      <c r="H17" s="143"/>
      <c r="I17" s="143"/>
      <c r="J17" s="27"/>
      <c r="K17" s="141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41"/>
    </row>
    <row r="19" spans="2:17" ht="15" x14ac:dyDescent="0.25">
      <c r="B19" s="9"/>
      <c r="C19" s="215" t="s">
        <v>368</v>
      </c>
      <c r="D19" s="215"/>
      <c r="E19" s="215"/>
      <c r="F19" s="215"/>
      <c r="G19" s="215"/>
      <c r="H19" s="215"/>
      <c r="I19" s="9"/>
      <c r="J19" s="9"/>
      <c r="K19" s="141"/>
    </row>
    <row r="20" spans="2:17" x14ac:dyDescent="0.35">
      <c r="B20" s="4"/>
      <c r="C20" s="215" t="s">
        <v>407</v>
      </c>
      <c r="D20" s="215"/>
      <c r="E20" s="215"/>
      <c r="F20" s="215"/>
      <c r="G20" s="215"/>
      <c r="H20" s="215"/>
      <c r="I20" s="147"/>
      <c r="J20" s="147"/>
      <c r="K20" s="141"/>
      <c r="M20" s="148"/>
      <c r="P20" s="149"/>
      <c r="Q20" s="149"/>
    </row>
    <row r="21" spans="2:17" ht="15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1"/>
      <c r="M21" s="148"/>
      <c r="P21" s="149"/>
      <c r="Q21" s="149"/>
    </row>
    <row r="22" spans="2:17" ht="15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1"/>
      <c r="M22" s="148"/>
      <c r="P22" s="149"/>
      <c r="Q22" s="149"/>
    </row>
    <row r="23" spans="2:17" ht="15" x14ac:dyDescent="0.25">
      <c r="B23" s="4"/>
      <c r="C23" s="150"/>
      <c r="D23" s="150"/>
      <c r="E23" s="150"/>
      <c r="F23" s="150"/>
      <c r="G23" s="150"/>
      <c r="H23" s="150"/>
      <c r="I23" s="150"/>
      <c r="J23" s="150"/>
      <c r="K23" s="141"/>
      <c r="M23" s="148"/>
      <c r="P23" s="149"/>
      <c r="Q23" s="149"/>
    </row>
    <row r="24" spans="2:17" ht="15" x14ac:dyDescent="0.25">
      <c r="B24" s="16"/>
      <c r="C24" s="151"/>
      <c r="D24" s="151"/>
      <c r="E24" s="151"/>
      <c r="F24" s="150"/>
      <c r="G24" s="150"/>
      <c r="H24" s="150"/>
      <c r="I24" s="150"/>
      <c r="J24" s="150"/>
      <c r="K24" s="141"/>
    </row>
    <row r="25" spans="2:17" ht="15" x14ac:dyDescent="0.25">
      <c r="B25" s="4"/>
      <c r="C25" s="150"/>
      <c r="D25" s="150"/>
      <c r="E25" s="150"/>
      <c r="F25" s="150"/>
      <c r="G25" s="150"/>
      <c r="H25" s="150"/>
      <c r="I25" s="150"/>
      <c r="J25" s="150"/>
      <c r="K25" s="141"/>
      <c r="P25" s="149"/>
      <c r="Q25" s="149"/>
    </row>
    <row r="26" spans="2:17" ht="15" x14ac:dyDescent="0.25">
      <c r="B26" s="4"/>
      <c r="C26" s="150"/>
      <c r="D26" s="150"/>
      <c r="E26" s="150"/>
      <c r="F26" s="150"/>
      <c r="G26" s="150"/>
      <c r="H26" s="150"/>
      <c r="I26" s="150"/>
      <c r="J26" s="150"/>
      <c r="K26" s="141"/>
      <c r="P26" s="149"/>
      <c r="Q26" s="149"/>
    </row>
    <row r="27" spans="2:17" ht="15" x14ac:dyDescent="0.25">
      <c r="B27" s="4"/>
      <c r="C27" s="150"/>
      <c r="D27" s="150"/>
      <c r="E27" s="150"/>
      <c r="F27" s="151"/>
      <c r="G27" s="151"/>
      <c r="H27" s="151"/>
      <c r="I27" s="151"/>
      <c r="J27" s="151"/>
      <c r="K27" s="141"/>
      <c r="P27" s="149"/>
      <c r="Q27" s="149"/>
    </row>
    <row r="28" spans="2:17" ht="15" x14ac:dyDescent="0.25">
      <c r="B28" s="4"/>
      <c r="C28" s="150"/>
      <c r="D28" s="150"/>
      <c r="E28" s="150"/>
      <c r="F28" s="150"/>
      <c r="G28" s="150"/>
      <c r="H28" s="150"/>
      <c r="I28" s="150"/>
      <c r="J28" s="150"/>
      <c r="K28" s="141"/>
    </row>
    <row r="29" spans="2:17" ht="15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1"/>
      <c r="P29" s="149"/>
      <c r="Q29" s="149"/>
    </row>
    <row r="30" spans="2:17" ht="15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1"/>
      <c r="P30" s="149"/>
      <c r="Q30" s="149"/>
    </row>
    <row r="31" spans="2:17" ht="15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1"/>
      <c r="P31" s="149"/>
      <c r="Q31" s="149"/>
    </row>
    <row r="32" spans="2:17" ht="15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1"/>
    </row>
    <row r="33" spans="1:11" ht="15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1"/>
    </row>
    <row r="34" spans="1:11" ht="15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1"/>
    </row>
    <row r="35" spans="1:11" ht="15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1"/>
    </row>
    <row r="36" spans="1:11" ht="15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1"/>
    </row>
    <row r="37" spans="1:11" ht="15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1"/>
    </row>
    <row r="38" spans="1:11" ht="15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1"/>
    </row>
    <row r="39" spans="1:11" ht="15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1"/>
    </row>
    <row r="40" spans="1:11" x14ac:dyDescent="0.35">
      <c r="B40" s="4"/>
      <c r="C40" s="15"/>
      <c r="D40" s="15"/>
      <c r="E40" s="15"/>
      <c r="F40" s="15"/>
      <c r="G40" s="15"/>
      <c r="H40" s="15"/>
      <c r="I40" s="15"/>
      <c r="J40" s="15"/>
      <c r="K40" s="141"/>
    </row>
    <row r="41" spans="1:11" x14ac:dyDescent="0.35">
      <c r="A41" s="91" t="s">
        <v>370</v>
      </c>
      <c r="B41" s="152"/>
      <c r="C41" s="152"/>
      <c r="D41" s="152"/>
      <c r="E41" s="152"/>
      <c r="F41" s="152"/>
      <c r="G41" s="152"/>
      <c r="H41" s="152"/>
      <c r="I41" s="152"/>
      <c r="J41" s="152"/>
      <c r="K41" s="153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CC195"/>
  <sheetViews>
    <sheetView showGridLines="0" workbookViewId="0"/>
  </sheetViews>
  <sheetFormatPr baseColWidth="10" defaultColWidth="11.453125" defaultRowHeight="12.5" x14ac:dyDescent="0.25"/>
  <cols>
    <col min="1" max="1" width="2" style="21" customWidth="1"/>
    <col min="2" max="2" width="27.7265625" style="21" customWidth="1"/>
    <col min="3" max="4" width="12.1796875" style="21" customWidth="1"/>
    <col min="5" max="5" width="2.26953125" style="21" customWidth="1"/>
    <col min="6" max="6" width="10.81640625" style="21" customWidth="1"/>
    <col min="7" max="7" width="11.1796875" style="21" customWidth="1"/>
    <col min="8" max="8" width="11" style="21" customWidth="1"/>
    <col min="9" max="9" width="11.7265625" style="21" customWidth="1"/>
    <col min="10" max="11" width="11.54296875" style="21" customWidth="1"/>
    <col min="12" max="12" width="10.26953125" style="21" customWidth="1"/>
    <col min="13" max="13" width="10.7265625" style="21" customWidth="1"/>
    <col min="14" max="14" width="11.81640625" style="21" customWidth="1"/>
    <col min="15" max="15" width="1.7265625" style="21" customWidth="1"/>
    <col min="16" max="21" width="11.54296875" style="20" customWidth="1"/>
    <col min="22" max="71" width="11.54296875" style="47" customWidth="1"/>
    <col min="72" max="81" width="11.54296875" style="20" customWidth="1"/>
    <col min="82" max="16384" width="11.45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15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4"/>
      <c r="U4" s="114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4"/>
      <c r="U5" s="114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4"/>
      <c r="U6" s="114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4"/>
      <c r="U7" s="114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4"/>
      <c r="U8" s="114"/>
    </row>
    <row r="9" spans="1:27" ht="13" x14ac:dyDescent="0.3">
      <c r="A9" s="20"/>
      <c r="B9" s="20"/>
      <c r="C9" s="214" t="s">
        <v>340</v>
      </c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6"/>
      <c r="T9" s="114"/>
      <c r="U9" s="114"/>
    </row>
    <row r="10" spans="1:27" ht="13" x14ac:dyDescent="0.3">
      <c r="A10" s="20"/>
      <c r="B10" s="20"/>
      <c r="C10" s="215" t="s">
        <v>408</v>
      </c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6"/>
      <c r="T10" s="114"/>
      <c r="U10" s="114"/>
    </row>
    <row r="11" spans="1:27" ht="12.75" x14ac:dyDescent="0.2">
      <c r="A11" s="20"/>
      <c r="B11" s="20"/>
      <c r="C11" s="117"/>
      <c r="D11" s="11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4"/>
      <c r="U11" s="114"/>
    </row>
    <row r="12" spans="1:27" ht="19.149999999999999" customHeight="1" x14ac:dyDescent="0.3">
      <c r="A12" s="20"/>
      <c r="B12" s="27"/>
      <c r="C12" s="202">
        <v>2022</v>
      </c>
      <c r="D12" s="28">
        <v>2023</v>
      </c>
      <c r="E12" s="9"/>
      <c r="F12" s="184">
        <v>2024</v>
      </c>
      <c r="G12" s="184">
        <v>2024</v>
      </c>
      <c r="H12" s="177">
        <v>2024</v>
      </c>
      <c r="I12" s="184">
        <v>2024</v>
      </c>
      <c r="J12" s="184">
        <v>2024</v>
      </c>
      <c r="K12" s="184">
        <v>2024</v>
      </c>
      <c r="L12" s="216" t="s">
        <v>23</v>
      </c>
      <c r="M12" s="224" t="s">
        <v>409</v>
      </c>
      <c r="N12" s="224" t="s">
        <v>410</v>
      </c>
      <c r="O12" s="26"/>
      <c r="T12" s="114"/>
      <c r="U12" s="114"/>
    </row>
    <row r="13" spans="1:27" ht="18" customHeight="1" x14ac:dyDescent="0.25">
      <c r="A13" s="20"/>
      <c r="B13" s="31"/>
      <c r="C13" s="168" t="s">
        <v>49</v>
      </c>
      <c r="D13" s="168" t="s">
        <v>49</v>
      </c>
      <c r="E13" s="29"/>
      <c r="F13" s="168" t="s">
        <v>44</v>
      </c>
      <c r="G13" s="168" t="s">
        <v>45</v>
      </c>
      <c r="H13" s="168" t="s">
        <v>46</v>
      </c>
      <c r="I13" s="168" t="s">
        <v>47</v>
      </c>
      <c r="J13" s="168" t="s">
        <v>48</v>
      </c>
      <c r="K13" s="168" t="s">
        <v>49</v>
      </c>
      <c r="L13" s="216"/>
      <c r="M13" s="224"/>
      <c r="N13" s="224"/>
      <c r="O13" s="26"/>
      <c r="T13" s="114"/>
      <c r="U13" s="114"/>
    </row>
    <row r="14" spans="1:27" ht="12.75" customHeight="1" x14ac:dyDescent="0.2">
      <c r="A14" s="55" t="s">
        <v>0</v>
      </c>
      <c r="B14" s="20"/>
      <c r="C14" s="162"/>
      <c r="D14" s="134"/>
      <c r="E14" s="134"/>
      <c r="F14" s="134"/>
      <c r="G14" s="134"/>
      <c r="H14" s="134"/>
      <c r="I14" s="134"/>
      <c r="J14" s="134"/>
      <c r="K14" s="134"/>
      <c r="L14" s="56"/>
      <c r="M14" s="56"/>
      <c r="N14" s="56"/>
      <c r="O14" s="120"/>
      <c r="P14" s="56"/>
      <c r="Q14" s="115"/>
      <c r="R14" s="115"/>
      <c r="S14" s="115"/>
      <c r="V14" s="65"/>
    </row>
    <row r="15" spans="1:27" ht="12.75" x14ac:dyDescent="0.2">
      <c r="A15" s="121">
        <v>11001</v>
      </c>
      <c r="B15" s="50" t="s">
        <v>183</v>
      </c>
      <c r="C15" s="181">
        <v>5742</v>
      </c>
      <c r="D15" s="181">
        <v>7157</v>
      </c>
      <c r="E15" s="59"/>
      <c r="F15" s="181">
        <v>10096</v>
      </c>
      <c r="G15" s="181">
        <v>8700</v>
      </c>
      <c r="H15" s="181">
        <v>7382</v>
      </c>
      <c r="I15" s="181">
        <v>7478</v>
      </c>
      <c r="J15" s="181">
        <v>7725</v>
      </c>
      <c r="K15" s="181">
        <v>8859</v>
      </c>
      <c r="L15" s="60">
        <v>14.679611650485441</v>
      </c>
      <c r="M15" s="60">
        <v>23.780913790694427</v>
      </c>
      <c r="N15" s="60">
        <v>24.642981539533253</v>
      </c>
      <c r="O15" s="26"/>
      <c r="Q15" s="114"/>
      <c r="R15" s="135"/>
      <c r="S15" s="114"/>
      <c r="T15" s="116"/>
      <c r="V15" s="104"/>
      <c r="W15" s="75"/>
      <c r="X15" s="75"/>
      <c r="Y15" s="75"/>
      <c r="Z15" s="75"/>
      <c r="AA15" s="75"/>
    </row>
    <row r="16" spans="1:27" ht="12.75" x14ac:dyDescent="0.2">
      <c r="A16" s="121">
        <v>11002</v>
      </c>
      <c r="B16" s="21" t="s">
        <v>184</v>
      </c>
      <c r="C16" s="181">
        <v>5744</v>
      </c>
      <c r="D16" s="181">
        <v>7621</v>
      </c>
      <c r="E16" s="59"/>
      <c r="F16" s="181">
        <v>13502</v>
      </c>
      <c r="G16" s="181">
        <v>8541</v>
      </c>
      <c r="H16" s="181">
        <v>5790</v>
      </c>
      <c r="I16" s="181">
        <v>5954</v>
      </c>
      <c r="J16" s="181">
        <v>6950</v>
      </c>
      <c r="K16" s="181">
        <v>9214</v>
      </c>
      <c r="L16" s="60">
        <v>32.575539568345306</v>
      </c>
      <c r="M16" s="60">
        <v>20.90276866552945</v>
      </c>
      <c r="N16" s="60">
        <v>32.677576601671291</v>
      </c>
      <c r="O16" s="26"/>
      <c r="Q16" s="114"/>
      <c r="R16" s="135"/>
      <c r="S16" s="114"/>
      <c r="T16" s="116"/>
      <c r="V16" s="104"/>
      <c r="W16" s="75"/>
      <c r="X16" s="75"/>
      <c r="Y16" s="75"/>
      <c r="Z16" s="75"/>
    </row>
    <row r="17" spans="1:81" ht="12.75" x14ac:dyDescent="0.2">
      <c r="A17" s="121">
        <v>11003</v>
      </c>
      <c r="B17" s="50" t="s">
        <v>185</v>
      </c>
      <c r="C17" s="181">
        <v>2135</v>
      </c>
      <c r="D17" s="181">
        <v>2892</v>
      </c>
      <c r="E17" s="59"/>
      <c r="F17" s="181">
        <v>3376</v>
      </c>
      <c r="G17" s="181">
        <v>3132</v>
      </c>
      <c r="H17" s="181">
        <v>2873</v>
      </c>
      <c r="I17" s="181">
        <v>2884</v>
      </c>
      <c r="J17" s="181">
        <v>2895</v>
      </c>
      <c r="K17" s="181">
        <v>3019</v>
      </c>
      <c r="L17" s="60">
        <v>4.283246977547492</v>
      </c>
      <c r="M17" s="60">
        <v>4.3914246196403894</v>
      </c>
      <c r="N17" s="60">
        <v>35.456674473067892</v>
      </c>
      <c r="O17" s="26"/>
      <c r="Q17" s="114"/>
      <c r="R17" s="135"/>
      <c r="S17" s="114"/>
      <c r="T17" s="116"/>
      <c r="V17" s="104"/>
      <c r="W17" s="75"/>
      <c r="X17" s="75"/>
      <c r="Y17" s="75"/>
      <c r="Z17" s="75"/>
    </row>
    <row r="18" spans="1:81" ht="12.75" x14ac:dyDescent="0.2">
      <c r="A18" s="121">
        <v>11004</v>
      </c>
      <c r="B18" s="50" t="s">
        <v>75</v>
      </c>
      <c r="C18" s="181">
        <v>2219</v>
      </c>
      <c r="D18" s="181">
        <v>2275</v>
      </c>
      <c r="E18" s="59"/>
      <c r="F18" s="181">
        <v>2624</v>
      </c>
      <c r="G18" s="181">
        <v>2811</v>
      </c>
      <c r="H18" s="181">
        <v>2815</v>
      </c>
      <c r="I18" s="181">
        <v>2809</v>
      </c>
      <c r="J18" s="181">
        <v>2769</v>
      </c>
      <c r="K18" s="181">
        <v>2880</v>
      </c>
      <c r="L18" s="60">
        <v>4.0086673889490783</v>
      </c>
      <c r="M18" s="60">
        <v>26.593406593406584</v>
      </c>
      <c r="N18" s="60">
        <v>2.5236593059937036</v>
      </c>
      <c r="O18" s="26"/>
      <c r="Q18" s="114"/>
      <c r="R18" s="135"/>
      <c r="S18" s="114"/>
      <c r="T18" s="116"/>
      <c r="V18" s="104"/>
      <c r="W18" s="75"/>
      <c r="X18" s="75"/>
      <c r="Y18" s="75"/>
      <c r="Z18" s="75"/>
    </row>
    <row r="19" spans="1:81" x14ac:dyDescent="0.25">
      <c r="A19" s="121">
        <v>11005</v>
      </c>
      <c r="B19" s="50" t="s">
        <v>186</v>
      </c>
      <c r="C19" s="181">
        <v>1800</v>
      </c>
      <c r="D19" s="181">
        <v>1859</v>
      </c>
      <c r="E19" s="59"/>
      <c r="F19" s="181">
        <v>1920</v>
      </c>
      <c r="G19" s="181">
        <v>1956</v>
      </c>
      <c r="H19" s="181">
        <v>2213</v>
      </c>
      <c r="I19" s="181">
        <v>2304</v>
      </c>
      <c r="J19" s="181">
        <v>2226</v>
      </c>
      <c r="K19" s="181">
        <v>2116</v>
      </c>
      <c r="L19" s="60">
        <v>-4.9415992812219258</v>
      </c>
      <c r="M19" s="60">
        <v>13.82463690155997</v>
      </c>
      <c r="N19" s="60">
        <v>3.2777777777777857</v>
      </c>
      <c r="O19" s="61"/>
      <c r="Q19" s="114"/>
      <c r="R19" s="135"/>
      <c r="S19" s="114"/>
      <c r="T19" s="116"/>
      <c r="V19" s="104"/>
      <c r="W19" s="75"/>
      <c r="X19" s="75"/>
      <c r="Y19" s="75"/>
      <c r="Z19" s="75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5">
      <c r="A20" s="121">
        <v>11006</v>
      </c>
      <c r="B20" s="50" t="s">
        <v>187</v>
      </c>
      <c r="C20" s="181">
        <v>5031</v>
      </c>
      <c r="D20" s="181">
        <v>5296</v>
      </c>
      <c r="E20" s="59"/>
      <c r="F20" s="181">
        <v>6778</v>
      </c>
      <c r="G20" s="181">
        <v>6292</v>
      </c>
      <c r="H20" s="181">
        <v>6078</v>
      </c>
      <c r="I20" s="181">
        <v>6711</v>
      </c>
      <c r="J20" s="181">
        <v>7329</v>
      </c>
      <c r="K20" s="181">
        <v>8670</v>
      </c>
      <c r="L20" s="60">
        <v>18.297175603765865</v>
      </c>
      <c r="M20" s="60">
        <v>63.708459214501488</v>
      </c>
      <c r="N20" s="60">
        <v>5.2673424766447994</v>
      </c>
      <c r="O20" s="26"/>
      <c r="Q20" s="114"/>
      <c r="R20" s="135"/>
      <c r="S20" s="114"/>
      <c r="T20" s="116"/>
      <c r="V20" s="104"/>
      <c r="W20" s="75"/>
      <c r="X20" s="75"/>
      <c r="Y20" s="75"/>
      <c r="Z20" s="75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ht="12.75" x14ac:dyDescent="0.2">
      <c r="A21" s="121">
        <v>11007</v>
      </c>
      <c r="B21" s="50" t="s">
        <v>188</v>
      </c>
      <c r="C21" s="181">
        <v>14949</v>
      </c>
      <c r="D21" s="181">
        <v>14131</v>
      </c>
      <c r="E21" s="59"/>
      <c r="F21" s="181">
        <v>13622</v>
      </c>
      <c r="G21" s="181">
        <v>12370</v>
      </c>
      <c r="H21" s="181">
        <v>12935</v>
      </c>
      <c r="I21" s="181">
        <v>15042</v>
      </c>
      <c r="J21" s="181">
        <v>15186</v>
      </c>
      <c r="K21" s="181">
        <v>15437</v>
      </c>
      <c r="L21" s="60">
        <v>1.6528381403924755</v>
      </c>
      <c r="M21" s="60">
        <v>9.242091854787347</v>
      </c>
      <c r="N21" s="60">
        <v>-5.4719379222690492</v>
      </c>
      <c r="O21" s="26"/>
      <c r="Q21" s="114"/>
      <c r="R21" s="135"/>
      <c r="S21" s="114"/>
      <c r="T21" s="116"/>
      <c r="V21" s="104"/>
      <c r="W21" s="75"/>
      <c r="X21" s="75"/>
      <c r="Y21" s="75"/>
      <c r="Z21" s="75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ht="12.75" x14ac:dyDescent="0.2">
      <c r="A22" s="121">
        <v>11008</v>
      </c>
      <c r="B22" s="50" t="s">
        <v>189</v>
      </c>
      <c r="C22" s="181">
        <v>2270</v>
      </c>
      <c r="D22" s="181">
        <v>2798</v>
      </c>
      <c r="E22" s="59"/>
      <c r="F22" s="181">
        <v>4246</v>
      </c>
      <c r="G22" s="181">
        <v>4763</v>
      </c>
      <c r="H22" s="181">
        <v>3232</v>
      </c>
      <c r="I22" s="181">
        <v>3559</v>
      </c>
      <c r="J22" s="181">
        <v>1825</v>
      </c>
      <c r="K22" s="181">
        <v>1916</v>
      </c>
      <c r="L22" s="60">
        <v>4.9863013698630283</v>
      </c>
      <c r="M22" s="60">
        <v>-31.522516082916368</v>
      </c>
      <c r="N22" s="60">
        <v>23.259911894273117</v>
      </c>
      <c r="O22" s="26"/>
      <c r="Q22" s="114"/>
      <c r="R22" s="135"/>
      <c r="S22" s="114"/>
      <c r="T22" s="116"/>
      <c r="V22" s="104"/>
      <c r="W22" s="75"/>
      <c r="X22" s="75"/>
      <c r="Y22" s="75"/>
      <c r="Z22" s="75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ht="12.75" x14ac:dyDescent="0.2">
      <c r="A23" s="121">
        <v>11009</v>
      </c>
      <c r="B23" s="50" t="s">
        <v>76</v>
      </c>
      <c r="C23" s="181">
        <v>3829</v>
      </c>
      <c r="D23" s="181">
        <v>6541</v>
      </c>
      <c r="E23" s="59"/>
      <c r="F23" s="181">
        <v>5832</v>
      </c>
      <c r="G23" s="181">
        <v>5788</v>
      </c>
      <c r="H23" s="181">
        <v>5440</v>
      </c>
      <c r="I23" s="181">
        <v>5196</v>
      </c>
      <c r="J23" s="181">
        <v>5231</v>
      </c>
      <c r="K23" s="181">
        <v>6981</v>
      </c>
      <c r="L23" s="60">
        <v>33.454406423246041</v>
      </c>
      <c r="M23" s="60">
        <v>6.7268001834581952</v>
      </c>
      <c r="N23" s="60">
        <v>70.827892400104474</v>
      </c>
      <c r="O23" s="26"/>
      <c r="Q23" s="114"/>
      <c r="R23" s="135"/>
      <c r="S23" s="114"/>
      <c r="T23" s="116"/>
      <c r="V23" s="104"/>
      <c r="W23" s="75"/>
      <c r="X23" s="75"/>
      <c r="Y23" s="75"/>
      <c r="Z23" s="75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ht="12.75" x14ac:dyDescent="0.2">
      <c r="A24" s="121">
        <v>11010</v>
      </c>
      <c r="B24" s="50" t="s">
        <v>175</v>
      </c>
      <c r="C24" s="181">
        <v>2868</v>
      </c>
      <c r="D24" s="181">
        <v>3355</v>
      </c>
      <c r="E24" s="59"/>
      <c r="F24" s="181">
        <v>3090</v>
      </c>
      <c r="G24" s="181">
        <v>3238</v>
      </c>
      <c r="H24" s="181">
        <v>3213</v>
      </c>
      <c r="I24" s="181">
        <v>3048</v>
      </c>
      <c r="J24" s="181">
        <v>3267</v>
      </c>
      <c r="K24" s="181">
        <v>3605</v>
      </c>
      <c r="L24" s="60">
        <v>10.345883073155804</v>
      </c>
      <c r="M24" s="60">
        <v>7.4515648286139964</v>
      </c>
      <c r="N24" s="60">
        <v>16.980474198047418</v>
      </c>
      <c r="O24" s="26"/>
      <c r="Q24" s="114"/>
      <c r="R24" s="135"/>
      <c r="S24" s="114"/>
      <c r="T24" s="116"/>
      <c r="V24" s="104"/>
      <c r="W24" s="75"/>
      <c r="X24" s="75"/>
      <c r="Y24" s="75"/>
      <c r="Z24" s="75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ht="12.75" x14ac:dyDescent="0.2">
      <c r="A25" s="121">
        <v>11011</v>
      </c>
      <c r="B25" s="50" t="s">
        <v>77</v>
      </c>
      <c r="C25" s="181">
        <v>15202</v>
      </c>
      <c r="D25" s="181">
        <v>15444</v>
      </c>
      <c r="E25" s="59"/>
      <c r="F25" s="181">
        <v>12273</v>
      </c>
      <c r="G25" s="181">
        <v>12353</v>
      </c>
      <c r="H25" s="181">
        <v>15377</v>
      </c>
      <c r="I25" s="181">
        <v>14312</v>
      </c>
      <c r="J25" s="181">
        <v>14073</v>
      </c>
      <c r="K25" s="181">
        <v>14839</v>
      </c>
      <c r="L25" s="60">
        <v>5.4430469693739951</v>
      </c>
      <c r="M25" s="60">
        <v>-3.917378917378926</v>
      </c>
      <c r="N25" s="60">
        <v>1.5918958031838031</v>
      </c>
      <c r="O25" s="26"/>
      <c r="Q25" s="114"/>
      <c r="R25" s="135"/>
      <c r="S25" s="114"/>
      <c r="T25" s="116"/>
      <c r="U25" s="114"/>
      <c r="V25" s="104"/>
      <c r="W25" s="75"/>
      <c r="X25" s="75"/>
      <c r="Y25" s="75"/>
      <c r="Z25" s="75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ht="12.75" x14ac:dyDescent="0.2">
      <c r="A26" s="121">
        <v>11012</v>
      </c>
      <c r="B26" s="50" t="s">
        <v>190</v>
      </c>
      <c r="C26" s="181">
        <v>4893</v>
      </c>
      <c r="D26" s="181">
        <v>5203</v>
      </c>
      <c r="E26" s="59"/>
      <c r="F26" s="181">
        <v>8520</v>
      </c>
      <c r="G26" s="181">
        <v>6877</v>
      </c>
      <c r="H26" s="181">
        <v>5387</v>
      </c>
      <c r="I26" s="181">
        <v>6145</v>
      </c>
      <c r="J26" s="181">
        <v>6673</v>
      </c>
      <c r="K26" s="181">
        <v>7666</v>
      </c>
      <c r="L26" s="60">
        <v>14.880863179979002</v>
      </c>
      <c r="M26" s="60">
        <v>47.338074187968459</v>
      </c>
      <c r="N26" s="60">
        <v>6.335581442877583</v>
      </c>
      <c r="O26" s="26"/>
      <c r="Q26" s="114"/>
      <c r="R26" s="135"/>
      <c r="S26" s="114"/>
      <c r="T26" s="116"/>
      <c r="U26" s="114"/>
      <c r="V26" s="104"/>
      <c r="W26" s="75"/>
      <c r="X26" s="75"/>
      <c r="Y26" s="75"/>
      <c r="Z26" s="75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ht="12.75" x14ac:dyDescent="0.2">
      <c r="A27" s="121">
        <v>11014</v>
      </c>
      <c r="B27" s="50" t="s">
        <v>78</v>
      </c>
      <c r="C27" s="181">
        <v>6778</v>
      </c>
      <c r="D27" s="181">
        <v>7035</v>
      </c>
      <c r="E27" s="59"/>
      <c r="F27" s="181">
        <v>8652</v>
      </c>
      <c r="G27" s="181">
        <v>8480</v>
      </c>
      <c r="H27" s="181">
        <v>8377</v>
      </c>
      <c r="I27" s="181">
        <v>8309</v>
      </c>
      <c r="J27" s="181">
        <v>8623</v>
      </c>
      <c r="K27" s="181">
        <v>8756</v>
      </c>
      <c r="L27" s="60">
        <v>1.5423866403803714</v>
      </c>
      <c r="M27" s="60">
        <v>24.463397299218201</v>
      </c>
      <c r="N27" s="60">
        <v>3.7916789613455393</v>
      </c>
      <c r="O27" s="26"/>
      <c r="Q27" s="114"/>
      <c r="R27" s="135"/>
      <c r="S27" s="114"/>
      <c r="T27" s="116"/>
      <c r="U27" s="114"/>
      <c r="V27" s="104"/>
      <c r="W27" s="75"/>
      <c r="X27" s="75"/>
      <c r="Y27" s="75"/>
      <c r="Z27" s="75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ht="12.75" x14ac:dyDescent="0.2">
      <c r="A28" s="121">
        <v>11015</v>
      </c>
      <c r="B28" s="50" t="s">
        <v>79</v>
      </c>
      <c r="C28" s="181">
        <v>5849</v>
      </c>
      <c r="D28" s="181">
        <v>5689</v>
      </c>
      <c r="E28" s="59"/>
      <c r="F28" s="181">
        <v>6838</v>
      </c>
      <c r="G28" s="181">
        <v>7928</v>
      </c>
      <c r="H28" s="181">
        <v>10519</v>
      </c>
      <c r="I28" s="181">
        <v>10861</v>
      </c>
      <c r="J28" s="181">
        <v>8840</v>
      </c>
      <c r="K28" s="181">
        <v>7915</v>
      </c>
      <c r="L28" s="60">
        <v>-10.463800904977376</v>
      </c>
      <c r="M28" s="60">
        <v>39.12814202847602</v>
      </c>
      <c r="N28" s="60">
        <v>-2.7355103436484853</v>
      </c>
      <c r="O28" s="26"/>
      <c r="Q28" s="114"/>
      <c r="R28" s="135"/>
      <c r="S28" s="114"/>
      <c r="T28" s="116"/>
      <c r="U28" s="114"/>
      <c r="V28" s="104"/>
      <c r="W28" s="75"/>
      <c r="X28" s="75"/>
      <c r="Y28" s="75"/>
      <c r="Z28" s="75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5">
      <c r="A29" s="121">
        <v>11016</v>
      </c>
      <c r="B29" s="50" t="s">
        <v>191</v>
      </c>
      <c r="C29" s="181">
        <v>4480</v>
      </c>
      <c r="D29" s="181">
        <v>5227</v>
      </c>
      <c r="E29" s="59"/>
      <c r="F29" s="181">
        <v>4432</v>
      </c>
      <c r="G29" s="181">
        <v>4063</v>
      </c>
      <c r="H29" s="181">
        <v>3700</v>
      </c>
      <c r="I29" s="181">
        <v>3857</v>
      </c>
      <c r="J29" s="181">
        <v>4125</v>
      </c>
      <c r="K29" s="181">
        <v>5782</v>
      </c>
      <c r="L29" s="60">
        <v>40.169696969696957</v>
      </c>
      <c r="M29" s="60">
        <v>10.617945284101779</v>
      </c>
      <c r="N29" s="60">
        <v>16.674107142857153</v>
      </c>
      <c r="O29" s="26"/>
      <c r="Q29" s="114"/>
      <c r="R29" s="135"/>
      <c r="S29" s="114"/>
      <c r="T29" s="116"/>
      <c r="U29" s="114"/>
      <c r="V29" s="104"/>
      <c r="W29" s="75"/>
      <c r="X29" s="75"/>
      <c r="Y29" s="75"/>
      <c r="Z29" s="75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ht="12.75" x14ac:dyDescent="0.2">
      <c r="A30" s="121">
        <v>11017</v>
      </c>
      <c r="B30" s="50" t="s">
        <v>176</v>
      </c>
      <c r="C30" s="181">
        <v>1912</v>
      </c>
      <c r="D30" s="181">
        <v>1913</v>
      </c>
      <c r="E30" s="59"/>
      <c r="F30" s="181">
        <v>3898</v>
      </c>
      <c r="G30" s="181">
        <v>3728</v>
      </c>
      <c r="H30" s="181">
        <v>3404</v>
      </c>
      <c r="I30" s="181">
        <v>2728</v>
      </c>
      <c r="J30" s="181">
        <v>1881</v>
      </c>
      <c r="K30" s="181">
        <v>1942</v>
      </c>
      <c r="L30" s="60">
        <v>3.2429558745348288</v>
      </c>
      <c r="M30" s="60">
        <v>1.5159435441714635</v>
      </c>
      <c r="N30" s="60">
        <v>5.2301255230119637E-2</v>
      </c>
      <c r="O30" s="26"/>
      <c r="Q30" s="114"/>
      <c r="R30" s="135"/>
      <c r="S30" s="114"/>
      <c r="T30" s="116"/>
      <c r="U30" s="114"/>
      <c r="V30" s="104"/>
      <c r="W30" s="75"/>
      <c r="X30" s="75"/>
      <c r="Y30" s="75"/>
      <c r="Z30" s="75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ht="12.75" x14ac:dyDescent="0.2">
      <c r="A31" s="121">
        <v>11018</v>
      </c>
      <c r="B31" s="50" t="s">
        <v>192</v>
      </c>
      <c r="C31" s="181">
        <v>2337</v>
      </c>
      <c r="D31" s="181">
        <v>2556</v>
      </c>
      <c r="E31" s="59"/>
      <c r="F31" s="181">
        <v>4409</v>
      </c>
      <c r="G31" s="181">
        <v>3945</v>
      </c>
      <c r="H31" s="181">
        <v>2944</v>
      </c>
      <c r="I31" s="181">
        <v>2938</v>
      </c>
      <c r="J31" s="181">
        <v>3232</v>
      </c>
      <c r="K31" s="181">
        <v>4146</v>
      </c>
      <c r="L31" s="60">
        <v>28.279702970297024</v>
      </c>
      <c r="M31" s="60">
        <v>62.206572769953056</v>
      </c>
      <c r="N31" s="60">
        <v>9.3709884467265709</v>
      </c>
      <c r="O31" s="26"/>
      <c r="Q31" s="114"/>
      <c r="R31" s="135"/>
      <c r="S31" s="114"/>
      <c r="T31" s="116"/>
      <c r="U31" s="114"/>
      <c r="V31" s="104"/>
      <c r="W31" s="75"/>
      <c r="X31" s="75"/>
      <c r="Y31" s="75"/>
      <c r="Z31" s="75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ht="12.75" x14ac:dyDescent="0.2">
      <c r="A32" s="121">
        <v>11019</v>
      </c>
      <c r="B32" s="50" t="s">
        <v>193</v>
      </c>
      <c r="C32" s="181">
        <v>5623</v>
      </c>
      <c r="D32" s="181" t="s">
        <v>390</v>
      </c>
      <c r="E32" s="59"/>
      <c r="F32" s="181" t="s">
        <v>390</v>
      </c>
      <c r="G32" s="181">
        <v>6198</v>
      </c>
      <c r="H32" s="181">
        <v>5730</v>
      </c>
      <c r="I32" s="181">
        <v>6179</v>
      </c>
      <c r="J32" s="181">
        <v>5692</v>
      </c>
      <c r="K32" s="181">
        <v>7750</v>
      </c>
      <c r="L32" s="60">
        <v>36.156008432888257</v>
      </c>
      <c r="M32" s="60" t="s">
        <v>391</v>
      </c>
      <c r="N32" s="60" t="s">
        <v>391</v>
      </c>
      <c r="O32" s="26"/>
      <c r="Q32" s="114"/>
      <c r="R32" s="135"/>
      <c r="S32" s="114"/>
      <c r="T32" s="116"/>
      <c r="U32" s="114"/>
      <c r="V32" s="104"/>
      <c r="W32" s="75"/>
      <c r="X32" s="75"/>
      <c r="Y32" s="75"/>
      <c r="Z32" s="75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ht="12.75" x14ac:dyDescent="0.2">
      <c r="A33" s="121">
        <v>11020</v>
      </c>
      <c r="B33" s="50" t="s">
        <v>194</v>
      </c>
      <c r="C33" s="181">
        <v>8467</v>
      </c>
      <c r="D33" s="181">
        <v>16684</v>
      </c>
      <c r="E33" s="59"/>
      <c r="F33" s="181">
        <v>16267</v>
      </c>
      <c r="G33" s="181">
        <v>15647</v>
      </c>
      <c r="H33" s="181">
        <v>13820</v>
      </c>
      <c r="I33" s="181">
        <v>12399</v>
      </c>
      <c r="J33" s="181">
        <v>13049</v>
      </c>
      <c r="K33" s="181">
        <v>13892</v>
      </c>
      <c r="L33" s="60">
        <v>6.4602651544179537</v>
      </c>
      <c r="M33" s="60">
        <v>-16.734596020139065</v>
      </c>
      <c r="N33" s="60">
        <v>97.04736034014411</v>
      </c>
      <c r="O33" s="26"/>
      <c r="Q33" s="114"/>
      <c r="R33" s="135"/>
      <c r="S33" s="114"/>
      <c r="T33" s="116"/>
      <c r="U33" s="114"/>
      <c r="V33" s="104"/>
      <c r="W33" s="75"/>
      <c r="X33" s="75"/>
      <c r="Y33" s="75"/>
      <c r="Z33" s="75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5">
      <c r="A34" s="121">
        <v>11021</v>
      </c>
      <c r="B34" s="50" t="s">
        <v>195</v>
      </c>
      <c r="C34" s="181" t="s">
        <v>390</v>
      </c>
      <c r="D34" s="181" t="s">
        <v>390</v>
      </c>
      <c r="E34" s="59"/>
      <c r="F34" s="181">
        <v>2258</v>
      </c>
      <c r="G34" s="181">
        <v>1660</v>
      </c>
      <c r="H34" s="181">
        <v>1334</v>
      </c>
      <c r="I34" s="181">
        <v>1110</v>
      </c>
      <c r="J34" s="181">
        <v>989</v>
      </c>
      <c r="K34" s="181">
        <v>1272</v>
      </c>
      <c r="L34" s="60">
        <v>28.614762386248742</v>
      </c>
      <c r="M34" s="60" t="s">
        <v>391</v>
      </c>
      <c r="N34" s="60" t="s">
        <v>391</v>
      </c>
      <c r="O34" s="26"/>
      <c r="Q34" s="114"/>
      <c r="R34" s="135"/>
      <c r="S34" s="114"/>
      <c r="T34" s="116"/>
      <c r="U34" s="114"/>
      <c r="V34" s="104"/>
      <c r="W34" s="75"/>
      <c r="X34" s="75"/>
      <c r="Y34" s="75"/>
      <c r="Z34" s="75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5">
      <c r="A35" s="121">
        <v>11022</v>
      </c>
      <c r="B35" s="50" t="s">
        <v>196</v>
      </c>
      <c r="C35" s="181">
        <v>3854</v>
      </c>
      <c r="D35" s="181">
        <v>4041</v>
      </c>
      <c r="E35" s="59"/>
      <c r="F35" s="181">
        <v>2815</v>
      </c>
      <c r="G35" s="181">
        <v>2083</v>
      </c>
      <c r="H35" s="181">
        <v>1359</v>
      </c>
      <c r="I35" s="181">
        <v>1038</v>
      </c>
      <c r="J35" s="181">
        <v>1727</v>
      </c>
      <c r="K35" s="181">
        <v>3617</v>
      </c>
      <c r="L35" s="60">
        <v>109.43833236826865</v>
      </c>
      <c r="M35" s="60">
        <v>-10.492452363276414</v>
      </c>
      <c r="N35" s="60">
        <v>4.8521017125064958</v>
      </c>
      <c r="O35" s="26"/>
      <c r="Q35" s="114"/>
      <c r="R35" s="135"/>
      <c r="S35" s="114"/>
      <c r="T35" s="116"/>
      <c r="U35" s="114"/>
      <c r="V35" s="104"/>
      <c r="W35" s="75"/>
      <c r="X35" s="75"/>
      <c r="Y35" s="75"/>
      <c r="Z35" s="75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ht="12.75" x14ac:dyDescent="0.2">
      <c r="A36" s="121">
        <v>11023</v>
      </c>
      <c r="B36" s="50" t="s">
        <v>80</v>
      </c>
      <c r="C36" s="181">
        <v>4942</v>
      </c>
      <c r="D36" s="181">
        <v>3846</v>
      </c>
      <c r="E36" s="59"/>
      <c r="F36" s="181">
        <v>5447</v>
      </c>
      <c r="G36" s="181">
        <v>5989</v>
      </c>
      <c r="H36" s="181">
        <v>6087</v>
      </c>
      <c r="I36" s="181">
        <v>5163</v>
      </c>
      <c r="J36" s="181">
        <v>4252</v>
      </c>
      <c r="K36" s="181">
        <v>4332</v>
      </c>
      <c r="L36" s="60">
        <v>1.8814675446848526</v>
      </c>
      <c r="M36" s="60">
        <v>12.636505460218416</v>
      </c>
      <c r="N36" s="60">
        <v>-22.177256171590457</v>
      </c>
      <c r="O36" s="26"/>
      <c r="Q36" s="114"/>
      <c r="R36" s="135"/>
      <c r="S36" s="114"/>
      <c r="T36" s="116"/>
      <c r="U36" s="114"/>
      <c r="V36" s="104"/>
      <c r="W36" s="75"/>
      <c r="X36" s="75"/>
      <c r="Y36" s="75"/>
      <c r="Z36" s="75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ht="12.75" x14ac:dyDescent="0.2">
      <c r="A37" s="121">
        <v>11024</v>
      </c>
      <c r="B37" s="50" t="s">
        <v>197</v>
      </c>
      <c r="C37" s="181">
        <v>4381</v>
      </c>
      <c r="D37" s="181">
        <v>4738</v>
      </c>
      <c r="E37" s="59"/>
      <c r="F37" s="181">
        <v>9356</v>
      </c>
      <c r="G37" s="181">
        <v>4886</v>
      </c>
      <c r="H37" s="181">
        <v>3850</v>
      </c>
      <c r="I37" s="181">
        <v>2761</v>
      </c>
      <c r="J37" s="181">
        <v>3178</v>
      </c>
      <c r="K37" s="181">
        <v>5343</v>
      </c>
      <c r="L37" s="60">
        <v>68.124606670862164</v>
      </c>
      <c r="M37" s="60">
        <v>12.769100886449976</v>
      </c>
      <c r="N37" s="60">
        <v>8.1488244692992566</v>
      </c>
      <c r="O37" s="26"/>
      <c r="Q37" s="114"/>
      <c r="R37" s="135"/>
      <c r="S37" s="114"/>
      <c r="T37" s="116"/>
      <c r="U37" s="114"/>
      <c r="V37" s="104"/>
      <c r="W37" s="75"/>
      <c r="X37" s="75"/>
      <c r="Y37" s="75"/>
      <c r="Z37" s="75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5">
      <c r="A38" s="121">
        <v>11026</v>
      </c>
      <c r="B38" s="50" t="s">
        <v>198</v>
      </c>
      <c r="C38" s="181" t="s">
        <v>390</v>
      </c>
      <c r="D38" s="181" t="s">
        <v>390</v>
      </c>
      <c r="E38" s="59"/>
      <c r="F38" s="181">
        <v>2821</v>
      </c>
      <c r="G38" s="181" t="s">
        <v>390</v>
      </c>
      <c r="H38" s="181">
        <v>1468</v>
      </c>
      <c r="I38" s="181">
        <v>1947</v>
      </c>
      <c r="J38" s="181">
        <v>3151</v>
      </c>
      <c r="K38" s="181">
        <v>6188</v>
      </c>
      <c r="L38" s="60">
        <v>96.382100920342737</v>
      </c>
      <c r="M38" s="60" t="s">
        <v>391</v>
      </c>
      <c r="N38" s="60" t="s">
        <v>391</v>
      </c>
      <c r="O38" s="26"/>
      <c r="Q38" s="114"/>
      <c r="R38" s="135"/>
      <c r="S38" s="114"/>
      <c r="T38" s="116"/>
      <c r="U38" s="114"/>
      <c r="V38" s="104"/>
      <c r="W38" s="75"/>
      <c r="X38" s="75"/>
      <c r="Y38" s="75"/>
      <c r="Z38" s="75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5">
      <c r="A39" s="121">
        <v>11028</v>
      </c>
      <c r="B39" s="50" t="s">
        <v>177</v>
      </c>
      <c r="C39" s="181">
        <v>9533</v>
      </c>
      <c r="D39" s="181">
        <v>7714</v>
      </c>
      <c r="E39" s="59"/>
      <c r="F39" s="181">
        <v>5631</v>
      </c>
      <c r="G39" s="181">
        <v>4299</v>
      </c>
      <c r="H39" s="181">
        <v>2295</v>
      </c>
      <c r="I39" s="181">
        <v>2774</v>
      </c>
      <c r="J39" s="181">
        <v>6558</v>
      </c>
      <c r="K39" s="181">
        <v>9789</v>
      </c>
      <c r="L39" s="60">
        <v>49.268069533394339</v>
      </c>
      <c r="M39" s="60">
        <v>26.89914441275603</v>
      </c>
      <c r="N39" s="60">
        <v>-19.081086751285014</v>
      </c>
      <c r="O39" s="26"/>
      <c r="Q39" s="114"/>
      <c r="R39" s="135"/>
      <c r="S39" s="114"/>
      <c r="T39" s="116"/>
      <c r="U39" s="114"/>
      <c r="V39" s="104"/>
      <c r="W39" s="75"/>
      <c r="X39" s="75"/>
      <c r="Y39" s="75"/>
      <c r="Z39" s="75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5">
      <c r="A40" s="121">
        <v>11029</v>
      </c>
      <c r="B40" s="50" t="s">
        <v>81</v>
      </c>
      <c r="C40" s="181">
        <v>3271</v>
      </c>
      <c r="D40" s="181">
        <v>3746</v>
      </c>
      <c r="E40" s="59"/>
      <c r="F40" s="181">
        <v>5741</v>
      </c>
      <c r="G40" s="181">
        <v>6312</v>
      </c>
      <c r="H40" s="181">
        <v>7605</v>
      </c>
      <c r="I40" s="181">
        <v>5795</v>
      </c>
      <c r="J40" s="181">
        <v>3982</v>
      </c>
      <c r="K40" s="181">
        <v>2856</v>
      </c>
      <c r="L40" s="60">
        <v>-28.277247614264184</v>
      </c>
      <c r="M40" s="60">
        <v>-23.758675920982384</v>
      </c>
      <c r="N40" s="60">
        <v>14.521553041883209</v>
      </c>
      <c r="O40" s="26"/>
      <c r="Q40" s="114"/>
      <c r="R40" s="135"/>
      <c r="S40" s="114"/>
      <c r="T40" s="116"/>
      <c r="U40" s="114"/>
      <c r="V40" s="104"/>
      <c r="W40" s="75"/>
      <c r="X40" s="75"/>
      <c r="Y40" s="75"/>
      <c r="Z40" s="75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5">
      <c r="A41" s="121">
        <v>11030</v>
      </c>
      <c r="B41" s="50" t="s">
        <v>82</v>
      </c>
      <c r="C41" s="181">
        <v>9114</v>
      </c>
      <c r="D41" s="181">
        <v>9298</v>
      </c>
      <c r="E41" s="59"/>
      <c r="F41" s="181">
        <v>8885</v>
      </c>
      <c r="G41" s="181">
        <v>8602</v>
      </c>
      <c r="H41" s="181">
        <v>8464</v>
      </c>
      <c r="I41" s="181">
        <v>8472</v>
      </c>
      <c r="J41" s="181">
        <v>8462</v>
      </c>
      <c r="K41" s="181">
        <v>8356</v>
      </c>
      <c r="L41" s="60">
        <v>-1.2526589458756803</v>
      </c>
      <c r="M41" s="60">
        <v>-10.131211013121103</v>
      </c>
      <c r="N41" s="60">
        <v>2.0188720649550191</v>
      </c>
      <c r="O41" s="26"/>
      <c r="Q41" s="114"/>
      <c r="R41" s="135"/>
      <c r="S41" s="114"/>
      <c r="T41" s="116"/>
      <c r="U41" s="114"/>
      <c r="V41" s="104"/>
      <c r="W41" s="75"/>
      <c r="X41" s="75"/>
      <c r="Y41" s="75"/>
      <c r="Z41" s="75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5">
      <c r="A42" s="121">
        <v>11031</v>
      </c>
      <c r="B42" s="50" t="s">
        <v>199</v>
      </c>
      <c r="C42" s="181">
        <v>7252</v>
      </c>
      <c r="D42" s="181">
        <v>8911</v>
      </c>
      <c r="E42" s="59"/>
      <c r="F42" s="181">
        <v>7181</v>
      </c>
      <c r="G42" s="181">
        <v>6768</v>
      </c>
      <c r="H42" s="181">
        <v>7568</v>
      </c>
      <c r="I42" s="181">
        <v>8432</v>
      </c>
      <c r="J42" s="181">
        <v>8580</v>
      </c>
      <c r="K42" s="181">
        <v>8321</v>
      </c>
      <c r="L42" s="60">
        <v>-3.0186480186480225</v>
      </c>
      <c r="M42" s="60">
        <v>-6.6210301874088202</v>
      </c>
      <c r="N42" s="60">
        <v>22.87644787644787</v>
      </c>
      <c r="O42" s="26"/>
      <c r="Q42" s="114"/>
      <c r="R42" s="135"/>
      <c r="S42" s="114"/>
      <c r="T42" s="116"/>
      <c r="U42" s="114"/>
      <c r="V42" s="104"/>
      <c r="W42" s="75"/>
      <c r="X42" s="75"/>
      <c r="Y42" s="75"/>
      <c r="Z42" s="75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5">
      <c r="A43" s="121">
        <v>11032</v>
      </c>
      <c r="B43" s="50" t="s">
        <v>83</v>
      </c>
      <c r="C43" s="181">
        <v>8373</v>
      </c>
      <c r="D43" s="181">
        <v>12416</v>
      </c>
      <c r="E43" s="59"/>
      <c r="F43" s="181">
        <v>8903</v>
      </c>
      <c r="G43" s="181">
        <v>8542</v>
      </c>
      <c r="H43" s="181">
        <v>8642</v>
      </c>
      <c r="I43" s="181">
        <v>9283</v>
      </c>
      <c r="J43" s="181">
        <v>10628</v>
      </c>
      <c r="K43" s="181">
        <v>10339</v>
      </c>
      <c r="L43" s="60">
        <v>-2.7192322167858549</v>
      </c>
      <c r="M43" s="60">
        <v>-16.728414948453604</v>
      </c>
      <c r="N43" s="60">
        <v>48.286157888450958</v>
      </c>
      <c r="O43" s="26"/>
      <c r="Q43" s="114"/>
      <c r="R43" s="135"/>
      <c r="S43" s="114"/>
      <c r="T43" s="116"/>
      <c r="U43" s="114"/>
      <c r="V43" s="104"/>
      <c r="W43" s="75"/>
      <c r="X43" s="75"/>
      <c r="Y43" s="75"/>
      <c r="Z43" s="75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5">
      <c r="A44" s="121">
        <v>11033</v>
      </c>
      <c r="B44" s="50" t="s">
        <v>200</v>
      </c>
      <c r="C44" s="181">
        <v>3804</v>
      </c>
      <c r="D44" s="181">
        <v>3558</v>
      </c>
      <c r="E44" s="59"/>
      <c r="F44" s="181">
        <v>4908</v>
      </c>
      <c r="G44" s="181">
        <v>4099</v>
      </c>
      <c r="H44" s="181">
        <v>3556</v>
      </c>
      <c r="I44" s="181">
        <v>3497</v>
      </c>
      <c r="J44" s="181">
        <v>2989</v>
      </c>
      <c r="K44" s="181">
        <v>3974</v>
      </c>
      <c r="L44" s="60">
        <v>32.954165272666444</v>
      </c>
      <c r="M44" s="60">
        <v>11.691961776278802</v>
      </c>
      <c r="N44" s="60">
        <v>-6.4668769716088406</v>
      </c>
      <c r="O44" s="26"/>
      <c r="Q44" s="114"/>
      <c r="R44" s="135"/>
      <c r="S44" s="114"/>
      <c r="T44" s="116"/>
      <c r="U44" s="114"/>
      <c r="V44" s="104"/>
      <c r="W44" s="75"/>
      <c r="X44" s="75"/>
      <c r="Y44" s="75"/>
      <c r="Z44" s="75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5">
      <c r="A45" s="121">
        <v>11034</v>
      </c>
      <c r="B45" s="50" t="s">
        <v>201</v>
      </c>
      <c r="C45" s="181">
        <v>3449</v>
      </c>
      <c r="D45" s="181">
        <v>2806</v>
      </c>
      <c r="E45" s="59"/>
      <c r="F45" s="181">
        <v>2202</v>
      </c>
      <c r="G45" s="181">
        <v>2787</v>
      </c>
      <c r="H45" s="181">
        <v>3653</v>
      </c>
      <c r="I45" s="181">
        <v>2081</v>
      </c>
      <c r="J45" s="181">
        <v>2360</v>
      </c>
      <c r="K45" s="181">
        <v>3297</v>
      </c>
      <c r="L45" s="60">
        <v>39.703389830508485</v>
      </c>
      <c r="M45" s="60">
        <v>17.498218104062715</v>
      </c>
      <c r="N45" s="60">
        <v>-18.643084952160052</v>
      </c>
      <c r="O45" s="26"/>
      <c r="Q45" s="114"/>
      <c r="R45" s="135"/>
      <c r="S45" s="114"/>
      <c r="T45" s="116"/>
      <c r="U45" s="114"/>
      <c r="V45" s="104"/>
      <c r="W45" s="75"/>
      <c r="X45" s="75"/>
      <c r="Y45" s="75"/>
      <c r="Z45" s="75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5">
      <c r="A46" s="121">
        <v>11035</v>
      </c>
      <c r="B46" s="50" t="s">
        <v>202</v>
      </c>
      <c r="C46" s="181">
        <v>4245</v>
      </c>
      <c r="D46" s="181">
        <v>4944</v>
      </c>
      <c r="E46" s="59"/>
      <c r="F46" s="181">
        <v>7823</v>
      </c>
      <c r="G46" s="181">
        <v>7457</v>
      </c>
      <c r="H46" s="181">
        <v>5837</v>
      </c>
      <c r="I46" s="181">
        <v>5733</v>
      </c>
      <c r="J46" s="181">
        <v>3551</v>
      </c>
      <c r="K46" s="181">
        <v>3133</v>
      </c>
      <c r="L46" s="60">
        <v>-11.77133201914954</v>
      </c>
      <c r="M46" s="60">
        <v>-36.63025889967637</v>
      </c>
      <c r="N46" s="60">
        <v>16.46643109540635</v>
      </c>
      <c r="O46" s="26"/>
      <c r="Q46" s="114"/>
      <c r="R46" s="135"/>
      <c r="S46" s="114"/>
      <c r="T46" s="116"/>
      <c r="U46" s="114"/>
      <c r="V46" s="104"/>
      <c r="W46" s="75"/>
      <c r="X46" s="75"/>
      <c r="Y46" s="75"/>
      <c r="Z46" s="75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5">
      <c r="A47" s="121">
        <v>11036</v>
      </c>
      <c r="B47" s="50" t="s">
        <v>179</v>
      </c>
      <c r="C47" s="181">
        <v>1700</v>
      </c>
      <c r="D47" s="181">
        <v>1572</v>
      </c>
      <c r="E47" s="59"/>
      <c r="F47" s="181">
        <v>2379</v>
      </c>
      <c r="G47" s="181">
        <v>1856</v>
      </c>
      <c r="H47" s="181">
        <v>1953</v>
      </c>
      <c r="I47" s="181">
        <v>1929</v>
      </c>
      <c r="J47" s="181">
        <v>1985</v>
      </c>
      <c r="K47" s="181">
        <v>2174</v>
      </c>
      <c r="L47" s="60">
        <v>9.5214105793450869</v>
      </c>
      <c r="M47" s="60">
        <v>38.295165394402034</v>
      </c>
      <c r="N47" s="60">
        <v>-7.529411764705884</v>
      </c>
      <c r="O47" s="26"/>
      <c r="Q47" s="114"/>
      <c r="R47" s="135"/>
      <c r="S47" s="114"/>
      <c r="T47" s="116"/>
      <c r="U47" s="114"/>
      <c r="V47" s="104"/>
      <c r="W47" s="75"/>
      <c r="X47" s="75"/>
      <c r="Y47" s="75"/>
      <c r="Z47" s="75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5">
      <c r="A48" s="121">
        <v>11037</v>
      </c>
      <c r="B48" s="50" t="s">
        <v>178</v>
      </c>
      <c r="C48" s="181">
        <v>1700</v>
      </c>
      <c r="D48" s="181">
        <v>1572</v>
      </c>
      <c r="E48" s="59"/>
      <c r="F48" s="181">
        <v>2380</v>
      </c>
      <c r="G48" s="181">
        <v>1856</v>
      </c>
      <c r="H48" s="181">
        <v>1953</v>
      </c>
      <c r="I48" s="181">
        <v>1929</v>
      </c>
      <c r="J48" s="181">
        <v>1985</v>
      </c>
      <c r="K48" s="181">
        <v>2174</v>
      </c>
      <c r="L48" s="60">
        <v>9.5214105793450869</v>
      </c>
      <c r="M48" s="60">
        <v>38.295165394402034</v>
      </c>
      <c r="N48" s="60">
        <v>-7.529411764705884</v>
      </c>
      <c r="O48" s="26"/>
      <c r="Q48" s="114"/>
      <c r="R48" s="135"/>
      <c r="S48" s="114"/>
      <c r="T48" s="116"/>
      <c r="U48" s="114"/>
      <c r="V48" s="104"/>
      <c r="W48" s="75"/>
      <c r="X48" s="75"/>
      <c r="Y48" s="75"/>
      <c r="Z48" s="75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5">
      <c r="A49" s="121">
        <v>11040</v>
      </c>
      <c r="B49" s="50" t="s">
        <v>84</v>
      </c>
      <c r="C49" s="181">
        <v>2555</v>
      </c>
      <c r="D49" s="181">
        <v>2503</v>
      </c>
      <c r="E49" s="59"/>
      <c r="F49" s="181">
        <v>2410</v>
      </c>
      <c r="G49" s="181">
        <v>2433</v>
      </c>
      <c r="H49" s="181">
        <v>3350</v>
      </c>
      <c r="I49" s="181">
        <v>2800</v>
      </c>
      <c r="J49" s="181">
        <v>3013</v>
      </c>
      <c r="K49" s="181">
        <v>4220</v>
      </c>
      <c r="L49" s="60">
        <v>40.059741121805502</v>
      </c>
      <c r="M49" s="60">
        <v>68.597682780663206</v>
      </c>
      <c r="N49" s="60">
        <v>-2.0352250489236781</v>
      </c>
      <c r="O49" s="26"/>
      <c r="Q49" s="114"/>
      <c r="R49" s="135"/>
      <c r="S49" s="114"/>
      <c r="T49" s="116"/>
      <c r="U49" s="114"/>
      <c r="V49" s="104"/>
      <c r="W49" s="75"/>
      <c r="X49" s="75"/>
      <c r="Y49" s="75"/>
      <c r="Z49" s="75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5">
      <c r="A50" s="121">
        <v>11041</v>
      </c>
      <c r="B50" s="50" t="s">
        <v>85</v>
      </c>
      <c r="C50" s="181">
        <v>2017</v>
      </c>
      <c r="D50" s="181">
        <v>1777</v>
      </c>
      <c r="E50" s="59"/>
      <c r="F50" s="181">
        <v>1776</v>
      </c>
      <c r="G50" s="181">
        <v>2116</v>
      </c>
      <c r="H50" s="181">
        <v>2077</v>
      </c>
      <c r="I50" s="181">
        <v>1806</v>
      </c>
      <c r="J50" s="181">
        <v>1941</v>
      </c>
      <c r="K50" s="181">
        <v>1978</v>
      </c>
      <c r="L50" s="60">
        <v>1.906233900051518</v>
      </c>
      <c r="M50" s="60">
        <v>11.311198649409121</v>
      </c>
      <c r="N50" s="60">
        <v>-11.898859692612803</v>
      </c>
      <c r="O50" s="26"/>
      <c r="Q50" s="114"/>
      <c r="R50" s="135"/>
      <c r="S50" s="114"/>
      <c r="T50" s="116"/>
      <c r="U50" s="114"/>
      <c r="V50" s="104"/>
      <c r="W50" s="75"/>
      <c r="X50" s="75"/>
      <c r="Y50" s="75"/>
      <c r="Z50" s="75"/>
    </row>
    <row r="51" spans="1:81" x14ac:dyDescent="0.25">
      <c r="A51" s="121">
        <v>11042</v>
      </c>
      <c r="B51" s="50" t="s">
        <v>203</v>
      </c>
      <c r="C51" s="181">
        <v>2506</v>
      </c>
      <c r="D51" s="181">
        <v>1901</v>
      </c>
      <c r="E51" s="59"/>
      <c r="F51" s="181">
        <v>2291</v>
      </c>
      <c r="G51" s="181">
        <v>2128</v>
      </c>
      <c r="H51" s="181">
        <v>2433</v>
      </c>
      <c r="I51" s="181">
        <v>2005</v>
      </c>
      <c r="J51" s="181">
        <v>1990</v>
      </c>
      <c r="K51" s="181">
        <v>2058</v>
      </c>
      <c r="L51" s="60">
        <v>3.4170854271356745</v>
      </c>
      <c r="M51" s="60">
        <v>8.2588111520252454</v>
      </c>
      <c r="N51" s="60">
        <v>-24.142059058260173</v>
      </c>
      <c r="O51" s="26"/>
      <c r="Q51" s="114"/>
      <c r="R51" s="135"/>
      <c r="S51" s="114"/>
      <c r="T51" s="116"/>
      <c r="U51" s="114"/>
      <c r="V51" s="104"/>
      <c r="W51" s="75"/>
      <c r="X51" s="75"/>
      <c r="Y51" s="75"/>
      <c r="Z51" s="75"/>
    </row>
    <row r="52" spans="1:81" x14ac:dyDescent="0.25">
      <c r="A52" s="121">
        <v>11043</v>
      </c>
      <c r="B52" s="50" t="s">
        <v>204</v>
      </c>
      <c r="C52" s="181">
        <v>6541</v>
      </c>
      <c r="D52" s="181">
        <v>8066</v>
      </c>
      <c r="E52" s="59"/>
      <c r="F52" s="181">
        <v>6220</v>
      </c>
      <c r="G52" s="181">
        <v>6063</v>
      </c>
      <c r="H52" s="181">
        <v>6620</v>
      </c>
      <c r="I52" s="181">
        <v>6998</v>
      </c>
      <c r="J52" s="181">
        <v>7105</v>
      </c>
      <c r="K52" s="181">
        <v>6893</v>
      </c>
      <c r="L52" s="60">
        <v>-2.9838142153413116</v>
      </c>
      <c r="M52" s="60">
        <v>-14.542524175551691</v>
      </c>
      <c r="N52" s="60">
        <v>23.314477908576677</v>
      </c>
      <c r="O52" s="26"/>
      <c r="Q52" s="114"/>
      <c r="R52" s="135"/>
      <c r="S52" s="114"/>
      <c r="T52" s="116"/>
      <c r="U52" s="114"/>
      <c r="V52" s="104"/>
      <c r="W52" s="75"/>
      <c r="X52" s="75"/>
      <c r="Y52" s="75"/>
      <c r="Z52" s="75"/>
    </row>
    <row r="53" spans="1:81" x14ac:dyDescent="0.25">
      <c r="A53" s="121">
        <v>11044</v>
      </c>
      <c r="B53" s="50" t="s">
        <v>205</v>
      </c>
      <c r="C53" s="181">
        <v>4829</v>
      </c>
      <c r="D53" s="181">
        <v>4006</v>
      </c>
      <c r="E53" s="59"/>
      <c r="F53" s="181">
        <v>1815</v>
      </c>
      <c r="G53" s="181">
        <v>1784</v>
      </c>
      <c r="H53" s="181">
        <v>2055</v>
      </c>
      <c r="I53" s="181">
        <v>2332</v>
      </c>
      <c r="J53" s="181">
        <v>2320</v>
      </c>
      <c r="K53" s="181">
        <v>3545</v>
      </c>
      <c r="L53" s="60">
        <v>52.801724137931018</v>
      </c>
      <c r="M53" s="60">
        <v>-11.507738392411383</v>
      </c>
      <c r="N53" s="60">
        <v>-17.042866017809061</v>
      </c>
      <c r="O53" s="26"/>
      <c r="Q53" s="114"/>
      <c r="R53" s="135"/>
      <c r="S53" s="114"/>
      <c r="T53" s="116"/>
      <c r="U53" s="114"/>
      <c r="V53" s="104"/>
      <c r="W53" s="75"/>
      <c r="X53" s="75"/>
      <c r="Y53" s="75"/>
      <c r="Z53" s="75"/>
    </row>
    <row r="54" spans="1:81" x14ac:dyDescent="0.25">
      <c r="A54" s="121">
        <v>11045</v>
      </c>
      <c r="B54" s="50" t="s">
        <v>87</v>
      </c>
      <c r="C54" s="181">
        <v>2419</v>
      </c>
      <c r="D54" s="181">
        <v>4013</v>
      </c>
      <c r="E54" s="59"/>
      <c r="F54" s="181">
        <v>3181</v>
      </c>
      <c r="G54" s="181">
        <v>2684</v>
      </c>
      <c r="H54" s="181">
        <v>2264</v>
      </c>
      <c r="I54" s="181">
        <v>2354</v>
      </c>
      <c r="J54" s="181">
        <v>2524</v>
      </c>
      <c r="K54" s="181">
        <v>3440</v>
      </c>
      <c r="L54" s="60">
        <v>36.291600633914413</v>
      </c>
      <c r="M54" s="60">
        <v>-14.278594567655119</v>
      </c>
      <c r="N54" s="60">
        <v>65.894997933030169</v>
      </c>
      <c r="O54" s="26"/>
      <c r="Q54" s="114"/>
      <c r="R54" s="135"/>
      <c r="S54" s="114"/>
      <c r="T54" s="116"/>
      <c r="U54" s="114"/>
      <c r="V54" s="104"/>
      <c r="W54" s="75"/>
      <c r="X54" s="75"/>
      <c r="Y54" s="75"/>
      <c r="Z54" s="75"/>
    </row>
    <row r="55" spans="1:81" x14ac:dyDescent="0.25">
      <c r="A55" s="121">
        <v>11046</v>
      </c>
      <c r="B55" s="50" t="s">
        <v>86</v>
      </c>
      <c r="C55" s="181">
        <v>1431</v>
      </c>
      <c r="D55" s="181">
        <v>2604</v>
      </c>
      <c r="E55" s="59"/>
      <c r="F55" s="181">
        <v>2207</v>
      </c>
      <c r="G55" s="181">
        <v>2691</v>
      </c>
      <c r="H55" s="181">
        <v>2957</v>
      </c>
      <c r="I55" s="181">
        <v>2085</v>
      </c>
      <c r="J55" s="181">
        <v>1573</v>
      </c>
      <c r="K55" s="181">
        <v>2549</v>
      </c>
      <c r="L55" s="60">
        <v>62.047043865225675</v>
      </c>
      <c r="M55" s="60">
        <v>-2.1121351766513072</v>
      </c>
      <c r="N55" s="60">
        <v>81.970649895178184</v>
      </c>
      <c r="O55" s="26"/>
      <c r="Q55" s="114"/>
      <c r="R55" s="135"/>
      <c r="S55" s="114"/>
      <c r="T55" s="116"/>
      <c r="U55" s="114"/>
      <c r="V55" s="104"/>
      <c r="W55" s="75"/>
      <c r="X55" s="75"/>
      <c r="Y55" s="75"/>
      <c r="Z55" s="75"/>
    </row>
    <row r="56" spans="1:81" x14ac:dyDescent="0.25">
      <c r="A56" s="121">
        <v>11047</v>
      </c>
      <c r="B56" s="50" t="s">
        <v>88</v>
      </c>
      <c r="C56" s="181" t="s">
        <v>390</v>
      </c>
      <c r="D56" s="181" t="s">
        <v>390</v>
      </c>
      <c r="E56" s="59"/>
      <c r="F56" s="181" t="s">
        <v>390</v>
      </c>
      <c r="G56" s="181">
        <v>8606</v>
      </c>
      <c r="H56" s="181">
        <v>11830</v>
      </c>
      <c r="I56" s="181">
        <v>8913</v>
      </c>
      <c r="J56" s="181">
        <v>6027</v>
      </c>
      <c r="K56" s="181">
        <v>7987</v>
      </c>
      <c r="L56" s="60">
        <v>32.520325203252042</v>
      </c>
      <c r="M56" s="60" t="s">
        <v>391</v>
      </c>
      <c r="N56" s="60" t="s">
        <v>391</v>
      </c>
      <c r="O56" s="26"/>
      <c r="Q56" s="114"/>
      <c r="R56" s="135"/>
      <c r="S56" s="114"/>
      <c r="T56" s="114"/>
      <c r="U56" s="114"/>
      <c r="V56" s="104"/>
      <c r="W56" s="75"/>
      <c r="X56" s="75"/>
      <c r="Y56" s="75"/>
      <c r="Z56" s="75"/>
    </row>
    <row r="57" spans="1:81" x14ac:dyDescent="0.25">
      <c r="A57" s="121">
        <v>11048</v>
      </c>
      <c r="B57" s="50" t="s">
        <v>206</v>
      </c>
      <c r="C57" s="181">
        <v>3306</v>
      </c>
      <c r="D57" s="181">
        <v>2445</v>
      </c>
      <c r="E57" s="59"/>
      <c r="F57" s="181">
        <v>3863</v>
      </c>
      <c r="G57" s="181">
        <v>2778</v>
      </c>
      <c r="H57" s="181">
        <v>4037</v>
      </c>
      <c r="I57" s="181">
        <v>4106</v>
      </c>
      <c r="J57" s="181">
        <v>3630</v>
      </c>
      <c r="K57" s="181">
        <v>3698</v>
      </c>
      <c r="L57" s="60">
        <v>1.873278236914615</v>
      </c>
      <c r="M57" s="60">
        <v>51.247443762781188</v>
      </c>
      <c r="N57" s="60">
        <v>-26.043557168784019</v>
      </c>
      <c r="O57" s="26"/>
      <c r="Q57" s="114"/>
      <c r="R57" s="135"/>
      <c r="S57" s="114"/>
      <c r="T57" s="114"/>
      <c r="U57" s="114"/>
      <c r="V57" s="104"/>
      <c r="W57" s="75"/>
      <c r="X57" s="75"/>
      <c r="Y57" s="75"/>
      <c r="Z57" s="75"/>
    </row>
    <row r="58" spans="1:81" x14ac:dyDescent="0.25">
      <c r="A58" s="121">
        <v>11049</v>
      </c>
      <c r="B58" s="50" t="s">
        <v>207</v>
      </c>
      <c r="C58" s="181">
        <v>3471</v>
      </c>
      <c r="D58" s="181">
        <v>2819</v>
      </c>
      <c r="E58" s="59"/>
      <c r="F58" s="181">
        <v>3340</v>
      </c>
      <c r="G58" s="181">
        <v>3301</v>
      </c>
      <c r="H58" s="181">
        <v>3610</v>
      </c>
      <c r="I58" s="181">
        <v>3357</v>
      </c>
      <c r="J58" s="181">
        <v>3070</v>
      </c>
      <c r="K58" s="181">
        <v>2873</v>
      </c>
      <c r="L58" s="60">
        <v>-6.4169381107491859</v>
      </c>
      <c r="M58" s="60">
        <v>1.9155728981908453</v>
      </c>
      <c r="N58" s="60">
        <v>-18.784212042638998</v>
      </c>
      <c r="O58" s="26"/>
      <c r="Q58" s="114"/>
      <c r="R58" s="135"/>
      <c r="S58" s="114"/>
      <c r="T58" s="114"/>
      <c r="U58" s="114"/>
      <c r="V58" s="104"/>
      <c r="W58" s="75"/>
      <c r="X58" s="75"/>
      <c r="Y58" s="75"/>
      <c r="Z58" s="75"/>
    </row>
    <row r="59" spans="1:81" x14ac:dyDescent="0.25">
      <c r="A59" s="121">
        <v>11051</v>
      </c>
      <c r="B59" s="50" t="s">
        <v>180</v>
      </c>
      <c r="C59" s="181">
        <v>16863</v>
      </c>
      <c r="D59" s="181">
        <v>20794</v>
      </c>
      <c r="E59" s="59"/>
      <c r="F59" s="181">
        <v>18471</v>
      </c>
      <c r="G59" s="181">
        <v>14817</v>
      </c>
      <c r="H59" s="181">
        <v>15330</v>
      </c>
      <c r="I59" s="181">
        <v>17530</v>
      </c>
      <c r="J59" s="181">
        <v>17251</v>
      </c>
      <c r="K59" s="181">
        <v>17269</v>
      </c>
      <c r="L59" s="60">
        <v>0.1043417772882691</v>
      </c>
      <c r="M59" s="60">
        <v>-16.952005386169091</v>
      </c>
      <c r="N59" s="60">
        <v>23.311391804542495</v>
      </c>
      <c r="O59" s="26"/>
      <c r="Q59" s="114"/>
      <c r="R59" s="135"/>
      <c r="S59" s="114"/>
      <c r="T59" s="114"/>
      <c r="U59" s="114"/>
      <c r="V59" s="104"/>
      <c r="W59" s="75"/>
      <c r="X59" s="75"/>
      <c r="Y59" s="75"/>
      <c r="Z59" s="75"/>
    </row>
    <row r="60" spans="1:81" x14ac:dyDescent="0.25">
      <c r="A60" s="121">
        <v>11052</v>
      </c>
      <c r="B60" s="50" t="s">
        <v>181</v>
      </c>
      <c r="C60" s="181">
        <v>4334</v>
      </c>
      <c r="D60" s="181">
        <v>4546</v>
      </c>
      <c r="E60" s="59"/>
      <c r="F60" s="181">
        <v>5176</v>
      </c>
      <c r="G60" s="181">
        <v>4870</v>
      </c>
      <c r="H60" s="181">
        <v>4361</v>
      </c>
      <c r="I60" s="181">
        <v>5286</v>
      </c>
      <c r="J60" s="181">
        <v>4892</v>
      </c>
      <c r="K60" s="181">
        <v>5187</v>
      </c>
      <c r="L60" s="60">
        <v>6.0302534750613148</v>
      </c>
      <c r="M60" s="60">
        <v>14.100307963044443</v>
      </c>
      <c r="N60" s="60">
        <v>4.8915551453622612</v>
      </c>
      <c r="O60" s="26"/>
      <c r="Q60" s="114"/>
      <c r="R60" s="135"/>
      <c r="S60" s="114"/>
      <c r="T60" s="114"/>
      <c r="U60" s="114"/>
      <c r="V60" s="104"/>
      <c r="W60" s="75"/>
      <c r="X60" s="75"/>
      <c r="Y60" s="75"/>
      <c r="Z60" s="75"/>
    </row>
    <row r="61" spans="1:81" x14ac:dyDescent="0.25">
      <c r="A61" s="121">
        <v>11053</v>
      </c>
      <c r="B61" s="50" t="s">
        <v>182</v>
      </c>
      <c r="C61" s="181">
        <v>10132</v>
      </c>
      <c r="D61" s="181">
        <v>8831</v>
      </c>
      <c r="E61" s="59"/>
      <c r="F61" s="181">
        <v>7740</v>
      </c>
      <c r="G61" s="181">
        <v>8187</v>
      </c>
      <c r="H61" s="181">
        <v>8406</v>
      </c>
      <c r="I61" s="181">
        <v>9896</v>
      </c>
      <c r="J61" s="181">
        <v>9569</v>
      </c>
      <c r="K61" s="181">
        <v>8910</v>
      </c>
      <c r="L61" s="60">
        <v>-6.8868220294701672</v>
      </c>
      <c r="M61" s="60">
        <v>0.89457592571622513</v>
      </c>
      <c r="N61" s="60">
        <v>-12.840505329648636</v>
      </c>
      <c r="O61" s="26"/>
      <c r="Q61" s="114"/>
      <c r="R61" s="135"/>
      <c r="S61" s="114"/>
      <c r="T61" s="114"/>
      <c r="U61" s="114"/>
      <c r="V61" s="104"/>
      <c r="W61" s="75"/>
      <c r="X61" s="75"/>
      <c r="Y61" s="75"/>
      <c r="Z61" s="75"/>
    </row>
    <row r="62" spans="1:81" x14ac:dyDescent="0.25">
      <c r="A62" s="121">
        <v>11054</v>
      </c>
      <c r="B62" s="50" t="s">
        <v>208</v>
      </c>
      <c r="C62" s="181">
        <v>11156</v>
      </c>
      <c r="D62" s="181">
        <v>10928</v>
      </c>
      <c r="E62" s="59"/>
      <c r="F62" s="181">
        <v>9129</v>
      </c>
      <c r="G62" s="181">
        <v>8914</v>
      </c>
      <c r="H62" s="181">
        <v>8155</v>
      </c>
      <c r="I62" s="181">
        <v>9797</v>
      </c>
      <c r="J62" s="181">
        <v>11377</v>
      </c>
      <c r="K62" s="181">
        <v>11333</v>
      </c>
      <c r="L62" s="60">
        <v>-0.38674518765931509</v>
      </c>
      <c r="M62" s="60">
        <v>3.7060761346998419</v>
      </c>
      <c r="N62" s="60">
        <v>-2.0437432771602744</v>
      </c>
      <c r="O62" s="26"/>
      <c r="Q62" s="114"/>
      <c r="R62" s="135"/>
    </row>
    <row r="63" spans="1:81" x14ac:dyDescent="0.25">
      <c r="A63" s="118"/>
      <c r="B63" s="119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5">
      <c r="A64" s="20"/>
      <c r="B64" s="89" t="s">
        <v>337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5">
      <c r="A65" s="20"/>
      <c r="B65" s="89" t="s">
        <v>348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5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5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5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5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5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5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5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5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5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5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5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5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5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5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5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5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5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5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5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5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5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5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5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5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5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5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5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5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5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5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5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5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5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5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5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5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5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5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5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5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5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5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5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5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5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5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5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5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5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5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5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5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5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5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5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5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5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5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5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5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5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5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5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5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5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5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5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5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5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5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5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5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5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5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5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5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5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5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5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5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5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5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5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5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5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5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5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5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5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5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5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5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5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5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5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5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5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5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5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5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5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5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5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5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5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5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5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5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5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5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5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5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5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5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5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5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5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5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5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5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5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5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5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5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5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5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5">
    <mergeCell ref="C9:N9"/>
    <mergeCell ref="N12:N13"/>
    <mergeCell ref="L12:L13"/>
    <mergeCell ref="M12:M13"/>
    <mergeCell ref="C10:N10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CM187"/>
  <sheetViews>
    <sheetView showGridLines="0" workbookViewId="0"/>
  </sheetViews>
  <sheetFormatPr baseColWidth="10" defaultColWidth="11.54296875" defaultRowHeight="12.5" x14ac:dyDescent="0.25"/>
  <cols>
    <col min="1" max="1" width="2.7265625" style="21" customWidth="1"/>
    <col min="2" max="2" width="26.54296875" style="21" customWidth="1"/>
    <col min="3" max="4" width="11" style="21" customWidth="1"/>
    <col min="5" max="5" width="2.26953125" style="21" customWidth="1"/>
    <col min="6" max="6" width="11" style="21" customWidth="1"/>
    <col min="7" max="7" width="10.81640625" style="21" customWidth="1"/>
    <col min="8" max="8" width="11" style="21" customWidth="1"/>
    <col min="9" max="9" width="12" style="21" customWidth="1"/>
    <col min="10" max="10" width="12.453125" style="21" customWidth="1"/>
    <col min="11" max="11" width="11.54296875" style="21" customWidth="1"/>
    <col min="12" max="12" width="10.26953125" style="21" customWidth="1"/>
    <col min="13" max="13" width="10.7265625" style="21" customWidth="1"/>
    <col min="14" max="14" width="10.453125" style="21" customWidth="1"/>
    <col min="15" max="15" width="1.7265625" style="21" customWidth="1"/>
    <col min="16" max="91" width="11.54296875" style="20"/>
    <col min="92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ht="15" customHeight="1" x14ac:dyDescent="0.3">
      <c r="B9" s="126"/>
      <c r="C9" s="214" t="s">
        <v>341</v>
      </c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127"/>
      <c r="R9" s="114"/>
      <c r="S9" s="114"/>
    </row>
    <row r="10" spans="1:26" ht="13" x14ac:dyDescent="0.3">
      <c r="A10" s="20"/>
      <c r="B10" s="20"/>
      <c r="C10" s="215" t="s">
        <v>408</v>
      </c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6"/>
      <c r="R10" s="114"/>
      <c r="S10" s="114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9.149999999999999" customHeight="1" x14ac:dyDescent="0.3">
      <c r="A12" s="20"/>
      <c r="B12" s="27"/>
      <c r="C12" s="54">
        <v>2022</v>
      </c>
      <c r="D12" s="30">
        <v>2023</v>
      </c>
      <c r="E12" s="9"/>
      <c r="F12" s="180">
        <v>2024</v>
      </c>
      <c r="G12" s="180">
        <v>2024</v>
      </c>
      <c r="H12" s="177">
        <v>2024</v>
      </c>
      <c r="I12" s="180">
        <v>2024</v>
      </c>
      <c r="J12" s="180">
        <v>2024</v>
      </c>
      <c r="K12" s="180">
        <v>2024</v>
      </c>
      <c r="L12" s="216" t="s">
        <v>23</v>
      </c>
      <c r="M12" s="224" t="s">
        <v>409</v>
      </c>
      <c r="N12" s="224" t="s">
        <v>410</v>
      </c>
      <c r="O12" s="26"/>
      <c r="R12" s="114"/>
      <c r="S12" s="114"/>
    </row>
    <row r="13" spans="1:26" ht="13" x14ac:dyDescent="0.25">
      <c r="A13" s="20"/>
      <c r="B13" s="31"/>
      <c r="C13" s="168" t="s">
        <v>49</v>
      </c>
      <c r="D13" s="168" t="s">
        <v>49</v>
      </c>
      <c r="E13" s="29"/>
      <c r="F13" s="168" t="s">
        <v>44</v>
      </c>
      <c r="G13" s="168" t="s">
        <v>45</v>
      </c>
      <c r="H13" s="168" t="s">
        <v>46</v>
      </c>
      <c r="I13" s="168" t="s">
        <v>47</v>
      </c>
      <c r="J13" s="168" t="s">
        <v>48</v>
      </c>
      <c r="K13" s="168" t="s">
        <v>49</v>
      </c>
      <c r="L13" s="216"/>
      <c r="M13" s="224"/>
      <c r="N13" s="224"/>
      <c r="O13" s="26"/>
      <c r="R13" s="114"/>
      <c r="S13" s="114"/>
    </row>
    <row r="14" spans="1:26" ht="12.75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4"/>
      <c r="S14" s="114"/>
    </row>
    <row r="15" spans="1:26" ht="12.75" x14ac:dyDescent="0.2">
      <c r="A15" s="121">
        <v>31001</v>
      </c>
      <c r="B15" s="57" t="s">
        <v>89</v>
      </c>
      <c r="C15" s="58">
        <v>668</v>
      </c>
      <c r="D15" s="58">
        <v>415</v>
      </c>
      <c r="E15" s="59"/>
      <c r="F15" s="58">
        <v>449</v>
      </c>
      <c r="G15" s="58">
        <v>401</v>
      </c>
      <c r="H15" s="58">
        <v>677</v>
      </c>
      <c r="I15" s="58">
        <v>893</v>
      </c>
      <c r="J15" s="58">
        <v>723</v>
      </c>
      <c r="K15" s="58">
        <v>607</v>
      </c>
      <c r="L15" s="60">
        <v>-16.044260027662517</v>
      </c>
      <c r="M15" s="60">
        <v>46.265060240963862</v>
      </c>
      <c r="N15" s="60">
        <v>-37.874251497005986</v>
      </c>
      <c r="O15" s="26"/>
      <c r="Q15" s="106"/>
      <c r="R15" s="114"/>
      <c r="S15" s="114"/>
      <c r="T15" s="106"/>
      <c r="U15" s="106"/>
      <c r="V15" s="116"/>
      <c r="W15" s="116"/>
      <c r="X15" s="116"/>
      <c r="Y15" s="116"/>
      <c r="Z15" s="116"/>
    </row>
    <row r="16" spans="1:26" ht="12.75" x14ac:dyDescent="0.2">
      <c r="A16" s="121">
        <v>31002</v>
      </c>
      <c r="B16" s="57" t="s">
        <v>90</v>
      </c>
      <c r="C16" s="58">
        <v>2529</v>
      </c>
      <c r="D16" s="58">
        <v>1779</v>
      </c>
      <c r="E16" s="59"/>
      <c r="F16" s="58">
        <v>1578</v>
      </c>
      <c r="G16" s="58">
        <v>1604</v>
      </c>
      <c r="H16" s="58">
        <v>1731</v>
      </c>
      <c r="I16" s="58">
        <v>1861</v>
      </c>
      <c r="J16" s="58">
        <v>1559</v>
      </c>
      <c r="K16" s="58">
        <v>1458</v>
      </c>
      <c r="L16" s="60">
        <v>-6.4785118665811385</v>
      </c>
      <c r="M16" s="60">
        <v>-18.04384485666105</v>
      </c>
      <c r="N16" s="60">
        <v>-29.65599051008304</v>
      </c>
      <c r="O16" s="26"/>
      <c r="Q16" s="106"/>
      <c r="R16" s="114"/>
      <c r="S16" s="114"/>
      <c r="T16" s="106"/>
      <c r="U16" s="106"/>
      <c r="V16" s="116"/>
      <c r="W16" s="116"/>
      <c r="X16" s="116"/>
      <c r="Y16" s="116"/>
      <c r="Z16" s="116"/>
    </row>
    <row r="17" spans="1:26" x14ac:dyDescent="0.25">
      <c r="A17" s="121">
        <v>31003</v>
      </c>
      <c r="B17" s="57" t="s">
        <v>209</v>
      </c>
      <c r="C17" s="58">
        <v>1908</v>
      </c>
      <c r="D17" s="58">
        <v>1055</v>
      </c>
      <c r="E17" s="59"/>
      <c r="F17" s="58">
        <v>1268</v>
      </c>
      <c r="G17" s="58">
        <v>987</v>
      </c>
      <c r="H17" s="58">
        <v>950</v>
      </c>
      <c r="I17" s="58">
        <v>1153</v>
      </c>
      <c r="J17" s="58">
        <v>1082</v>
      </c>
      <c r="K17" s="58">
        <v>1143</v>
      </c>
      <c r="L17" s="60">
        <v>5.6377079482439862</v>
      </c>
      <c r="M17" s="60">
        <v>8.341232227488149</v>
      </c>
      <c r="N17" s="60">
        <v>-44.706498951781967</v>
      </c>
      <c r="O17" s="26"/>
      <c r="Q17" s="106"/>
      <c r="R17" s="114"/>
      <c r="S17" s="114"/>
      <c r="T17" s="106"/>
      <c r="U17" s="106"/>
      <c r="V17" s="116"/>
      <c r="W17" s="116"/>
      <c r="X17" s="116"/>
      <c r="Y17" s="116"/>
      <c r="Z17" s="116"/>
    </row>
    <row r="18" spans="1:26" ht="12.75" x14ac:dyDescent="0.2">
      <c r="A18" s="121">
        <v>31004</v>
      </c>
      <c r="B18" s="57" t="s">
        <v>210</v>
      </c>
      <c r="C18" s="58">
        <v>13476</v>
      </c>
      <c r="D18" s="58">
        <v>11605</v>
      </c>
      <c r="E18" s="59"/>
      <c r="F18" s="58">
        <v>17377</v>
      </c>
      <c r="G18" s="58">
        <v>17761</v>
      </c>
      <c r="H18" s="58">
        <v>17525</v>
      </c>
      <c r="I18" s="58">
        <v>16194</v>
      </c>
      <c r="J18" s="58">
        <v>12950</v>
      </c>
      <c r="K18" s="58">
        <v>12628</v>
      </c>
      <c r="L18" s="60">
        <v>-2.4864864864864833</v>
      </c>
      <c r="M18" s="60">
        <v>8.8151658767772432</v>
      </c>
      <c r="N18" s="60">
        <v>-13.883941822499256</v>
      </c>
      <c r="O18" s="61"/>
      <c r="Q18" s="106"/>
      <c r="R18" s="114"/>
      <c r="S18" s="114"/>
      <c r="T18" s="106"/>
      <c r="U18" s="106"/>
      <c r="V18" s="116"/>
      <c r="W18" s="116"/>
      <c r="X18" s="116"/>
      <c r="Y18" s="116"/>
      <c r="Z18" s="116"/>
    </row>
    <row r="19" spans="1:26" ht="12.75" x14ac:dyDescent="0.2">
      <c r="A19" s="121">
        <v>31005</v>
      </c>
      <c r="B19" s="57" t="s">
        <v>211</v>
      </c>
      <c r="C19" s="58">
        <v>6902</v>
      </c>
      <c r="D19" s="58">
        <v>8579</v>
      </c>
      <c r="E19" s="59"/>
      <c r="F19" s="58">
        <v>9360</v>
      </c>
      <c r="G19" s="58">
        <v>9951</v>
      </c>
      <c r="H19" s="58">
        <v>9295</v>
      </c>
      <c r="I19" s="58">
        <v>9955</v>
      </c>
      <c r="J19" s="58">
        <v>8812</v>
      </c>
      <c r="K19" s="58">
        <v>8878</v>
      </c>
      <c r="L19" s="60">
        <v>0.7489786654562014</v>
      </c>
      <c r="M19" s="60">
        <v>3.4852546916890104</v>
      </c>
      <c r="N19" s="60">
        <v>24.297305128948121</v>
      </c>
      <c r="O19" s="26"/>
      <c r="Q19" s="106"/>
      <c r="R19" s="106"/>
      <c r="S19" s="106"/>
      <c r="T19" s="106"/>
      <c r="U19" s="106"/>
      <c r="V19" s="116"/>
      <c r="W19" s="116"/>
      <c r="X19" s="116"/>
      <c r="Y19" s="116"/>
      <c r="Z19" s="116"/>
    </row>
    <row r="20" spans="1:26" ht="12.75" x14ac:dyDescent="0.2">
      <c r="A20" s="121">
        <v>31006</v>
      </c>
      <c r="B20" s="57" t="s">
        <v>91</v>
      </c>
      <c r="C20" s="58">
        <v>1167</v>
      </c>
      <c r="D20" s="58">
        <v>736</v>
      </c>
      <c r="E20" s="59"/>
      <c r="F20" s="58">
        <v>449</v>
      </c>
      <c r="G20" s="58">
        <v>512</v>
      </c>
      <c r="H20" s="58">
        <v>477</v>
      </c>
      <c r="I20" s="58">
        <v>860</v>
      </c>
      <c r="J20" s="58">
        <v>2063</v>
      </c>
      <c r="K20" s="58">
        <v>2108</v>
      </c>
      <c r="L20" s="60">
        <v>2.1812893843916603</v>
      </c>
      <c r="M20" s="60">
        <v>186.41304347826087</v>
      </c>
      <c r="N20" s="60">
        <v>-36.932305055698365</v>
      </c>
      <c r="O20" s="26"/>
      <c r="Q20" s="106"/>
      <c r="R20" s="106"/>
      <c r="S20" s="106"/>
      <c r="T20" s="106"/>
      <c r="U20" s="106"/>
      <c r="V20" s="116"/>
      <c r="W20" s="116"/>
      <c r="X20" s="116"/>
      <c r="Y20" s="116"/>
      <c r="Z20" s="116"/>
    </row>
    <row r="21" spans="1:26" ht="12.75" x14ac:dyDescent="0.2">
      <c r="A21" s="121">
        <v>31007</v>
      </c>
      <c r="B21" s="57" t="s">
        <v>212</v>
      </c>
      <c r="C21" s="58">
        <v>7010</v>
      </c>
      <c r="D21" s="58">
        <v>4935</v>
      </c>
      <c r="E21" s="59"/>
      <c r="F21" s="58">
        <v>5889</v>
      </c>
      <c r="G21" s="58">
        <v>8825</v>
      </c>
      <c r="H21" s="58">
        <v>7162</v>
      </c>
      <c r="I21" s="58">
        <v>6113</v>
      </c>
      <c r="J21" s="58">
        <v>4270</v>
      </c>
      <c r="K21" s="58">
        <v>4311</v>
      </c>
      <c r="L21" s="60">
        <v>0.96018735362997099</v>
      </c>
      <c r="M21" s="60">
        <v>-12.644376899696052</v>
      </c>
      <c r="N21" s="60">
        <v>-29.600570613409417</v>
      </c>
      <c r="O21" s="26"/>
      <c r="Q21" s="106"/>
      <c r="R21" s="106"/>
      <c r="S21" s="106"/>
      <c r="T21" s="106"/>
      <c r="U21" s="106"/>
      <c r="V21" s="116"/>
      <c r="W21" s="116"/>
      <c r="X21" s="116"/>
      <c r="Y21" s="116"/>
      <c r="Z21" s="116"/>
    </row>
    <row r="22" spans="1:26" ht="12.75" x14ac:dyDescent="0.2">
      <c r="A22" s="121">
        <v>31008</v>
      </c>
      <c r="B22" s="57" t="s">
        <v>213</v>
      </c>
      <c r="C22" s="58">
        <v>6038</v>
      </c>
      <c r="D22" s="58">
        <v>4170</v>
      </c>
      <c r="E22" s="59"/>
      <c r="F22" s="58">
        <v>5210</v>
      </c>
      <c r="G22" s="58">
        <v>7329</v>
      </c>
      <c r="H22" s="58">
        <v>6461</v>
      </c>
      <c r="I22" s="58">
        <v>5419</v>
      </c>
      <c r="J22" s="58">
        <v>4021</v>
      </c>
      <c r="K22" s="58">
        <v>3270</v>
      </c>
      <c r="L22" s="60">
        <v>-18.676946033325049</v>
      </c>
      <c r="M22" s="60">
        <v>-21.582733812949641</v>
      </c>
      <c r="N22" s="60">
        <v>-30.937396488903612</v>
      </c>
      <c r="O22" s="26"/>
      <c r="Q22" s="106"/>
      <c r="R22" s="106"/>
      <c r="S22" s="106"/>
      <c r="T22" s="106"/>
      <c r="U22" s="106"/>
      <c r="V22" s="116"/>
      <c r="W22" s="116"/>
      <c r="X22" s="116"/>
      <c r="Y22" s="116"/>
      <c r="Z22" s="116"/>
    </row>
    <row r="23" spans="1:26" ht="12.75" x14ac:dyDescent="0.2">
      <c r="A23" s="121">
        <v>31009</v>
      </c>
      <c r="B23" s="57" t="s">
        <v>140</v>
      </c>
      <c r="C23" s="58">
        <v>2583</v>
      </c>
      <c r="D23" s="58">
        <v>3349</v>
      </c>
      <c r="E23" s="59"/>
      <c r="F23" s="58">
        <v>3316</v>
      </c>
      <c r="G23" s="58">
        <v>2898</v>
      </c>
      <c r="H23" s="58">
        <v>6672</v>
      </c>
      <c r="I23" s="58">
        <v>4584</v>
      </c>
      <c r="J23" s="58">
        <v>4457</v>
      </c>
      <c r="K23" s="58">
        <v>3351</v>
      </c>
      <c r="L23" s="60">
        <v>-24.814897913394663</v>
      </c>
      <c r="M23" s="60">
        <v>5.9719319199769139E-2</v>
      </c>
      <c r="N23" s="60">
        <v>29.655439411536967</v>
      </c>
      <c r="O23" s="26"/>
      <c r="Q23" s="106"/>
      <c r="R23" s="106"/>
      <c r="S23" s="106"/>
      <c r="T23" s="106"/>
      <c r="U23" s="106"/>
      <c r="V23" s="116"/>
      <c r="W23" s="116"/>
      <c r="X23" s="116"/>
      <c r="Y23" s="116"/>
      <c r="Z23" s="116"/>
    </row>
    <row r="24" spans="1:26" x14ac:dyDescent="0.25">
      <c r="A24" s="121">
        <v>31010</v>
      </c>
      <c r="B24" s="57" t="s">
        <v>214</v>
      </c>
      <c r="C24" s="58">
        <v>4858</v>
      </c>
      <c r="D24" s="58">
        <v>4160</v>
      </c>
      <c r="E24" s="59"/>
      <c r="F24" s="58">
        <v>6303</v>
      </c>
      <c r="G24" s="58">
        <v>6765</v>
      </c>
      <c r="H24" s="58">
        <v>6788</v>
      </c>
      <c r="I24" s="58">
        <v>4313</v>
      </c>
      <c r="J24" s="58">
        <v>3649</v>
      </c>
      <c r="K24" s="58">
        <v>3285</v>
      </c>
      <c r="L24" s="60">
        <v>-9.9753357084132688</v>
      </c>
      <c r="M24" s="60">
        <v>-21.033653846153843</v>
      </c>
      <c r="N24" s="60">
        <v>-14.368052696582955</v>
      </c>
      <c r="O24" s="26"/>
      <c r="Q24" s="106"/>
      <c r="R24" s="106"/>
      <c r="S24" s="106"/>
      <c r="T24" s="106"/>
      <c r="U24" s="106"/>
      <c r="V24" s="116"/>
      <c r="W24" s="116"/>
      <c r="X24" s="116"/>
      <c r="Y24" s="116"/>
      <c r="Z24" s="116"/>
    </row>
    <row r="25" spans="1:26" x14ac:dyDescent="0.25">
      <c r="A25" s="121">
        <v>31011</v>
      </c>
      <c r="B25" s="57" t="s">
        <v>215</v>
      </c>
      <c r="C25" s="58">
        <v>1324</v>
      </c>
      <c r="D25" s="58">
        <v>833</v>
      </c>
      <c r="E25" s="59"/>
      <c r="F25" s="58">
        <v>636</v>
      </c>
      <c r="G25" s="58">
        <v>987</v>
      </c>
      <c r="H25" s="58">
        <v>1015</v>
      </c>
      <c r="I25" s="58">
        <v>717</v>
      </c>
      <c r="J25" s="58">
        <v>926</v>
      </c>
      <c r="K25" s="58">
        <v>878</v>
      </c>
      <c r="L25" s="60">
        <v>-5.1835853131749428</v>
      </c>
      <c r="M25" s="60">
        <v>5.4021608643457286</v>
      </c>
      <c r="N25" s="60">
        <v>-37.084592145015108</v>
      </c>
      <c r="O25" s="26"/>
      <c r="Q25" s="106"/>
      <c r="R25" s="106"/>
      <c r="S25" s="106"/>
      <c r="T25" s="106"/>
      <c r="U25" s="106"/>
      <c r="V25" s="116"/>
      <c r="W25" s="116"/>
      <c r="X25" s="116"/>
      <c r="Y25" s="116"/>
      <c r="Z25" s="116"/>
    </row>
    <row r="26" spans="1:26" ht="12.75" x14ac:dyDescent="0.2">
      <c r="A26" s="121">
        <v>31012</v>
      </c>
      <c r="B26" s="57" t="s">
        <v>93</v>
      </c>
      <c r="C26" s="58">
        <v>798</v>
      </c>
      <c r="D26" s="58">
        <v>696</v>
      </c>
      <c r="E26" s="59"/>
      <c r="F26" s="58">
        <v>932</v>
      </c>
      <c r="G26" s="58">
        <v>1329</v>
      </c>
      <c r="H26" s="58">
        <v>1188</v>
      </c>
      <c r="I26" s="58">
        <v>832</v>
      </c>
      <c r="J26" s="58">
        <v>570</v>
      </c>
      <c r="K26" s="58">
        <v>742</v>
      </c>
      <c r="L26" s="60">
        <v>30.175438596491233</v>
      </c>
      <c r="M26" s="60">
        <v>6.6091954022988508</v>
      </c>
      <c r="N26" s="60">
        <v>-12.781954887218049</v>
      </c>
      <c r="O26" s="26"/>
      <c r="Q26" s="106"/>
      <c r="R26" s="106"/>
      <c r="S26" s="106"/>
      <c r="T26" s="106"/>
      <c r="U26" s="106"/>
      <c r="V26" s="116"/>
      <c r="W26" s="116"/>
      <c r="X26" s="116"/>
      <c r="Y26" s="116"/>
      <c r="Z26" s="116"/>
    </row>
    <row r="27" spans="1:26" ht="12.75" x14ac:dyDescent="0.2">
      <c r="A27" s="121">
        <v>31013</v>
      </c>
      <c r="B27" s="57" t="s">
        <v>92</v>
      </c>
      <c r="C27" s="58">
        <v>2919</v>
      </c>
      <c r="D27" s="58">
        <v>2989</v>
      </c>
      <c r="E27" s="59"/>
      <c r="F27" s="58">
        <v>1078</v>
      </c>
      <c r="G27" s="58">
        <v>1641</v>
      </c>
      <c r="H27" s="58">
        <v>3635</v>
      </c>
      <c r="I27" s="58">
        <v>3275</v>
      </c>
      <c r="J27" s="58">
        <v>1933</v>
      </c>
      <c r="K27" s="58">
        <v>1275</v>
      </c>
      <c r="L27" s="60">
        <v>-34.040351784790481</v>
      </c>
      <c r="M27" s="60">
        <v>-57.343593174974906</v>
      </c>
      <c r="N27" s="60">
        <v>2.3980815347721895</v>
      </c>
      <c r="O27" s="26"/>
      <c r="Q27" s="106"/>
      <c r="R27" s="106"/>
      <c r="S27" s="106"/>
      <c r="T27" s="106"/>
      <c r="U27" s="106"/>
      <c r="V27" s="116"/>
      <c r="W27" s="116"/>
      <c r="X27" s="116"/>
      <c r="Y27" s="116"/>
      <c r="Z27" s="116"/>
    </row>
    <row r="28" spans="1:26" ht="12.75" x14ac:dyDescent="0.2">
      <c r="A28" s="121">
        <v>31014</v>
      </c>
      <c r="B28" s="57" t="s">
        <v>94</v>
      </c>
      <c r="C28" s="58">
        <v>2857</v>
      </c>
      <c r="D28" s="58">
        <v>4634</v>
      </c>
      <c r="E28" s="59"/>
      <c r="F28" s="58">
        <v>3673</v>
      </c>
      <c r="G28" s="58">
        <v>3723</v>
      </c>
      <c r="H28" s="58">
        <v>3643</v>
      </c>
      <c r="I28" s="58">
        <v>3293</v>
      </c>
      <c r="J28" s="58">
        <v>2087</v>
      </c>
      <c r="K28" s="58">
        <v>1424</v>
      </c>
      <c r="L28" s="60">
        <v>-31.768088164829898</v>
      </c>
      <c r="M28" s="60">
        <v>-69.270608545533022</v>
      </c>
      <c r="N28" s="60">
        <v>62.198109905495279</v>
      </c>
      <c r="O28" s="26"/>
      <c r="Q28" s="106"/>
      <c r="R28" s="106"/>
      <c r="S28" s="106"/>
      <c r="T28" s="106"/>
      <c r="U28" s="106"/>
      <c r="V28" s="116"/>
      <c r="W28" s="116"/>
      <c r="X28" s="116"/>
      <c r="Y28" s="116"/>
      <c r="Z28" s="116"/>
    </row>
    <row r="29" spans="1:26" ht="12.75" x14ac:dyDescent="0.2">
      <c r="A29" s="121">
        <v>31016</v>
      </c>
      <c r="B29" s="57" t="s">
        <v>216</v>
      </c>
      <c r="C29" s="58">
        <v>2610</v>
      </c>
      <c r="D29" s="58">
        <v>3484</v>
      </c>
      <c r="E29" s="59"/>
      <c r="F29" s="58">
        <v>2253</v>
      </c>
      <c r="G29" s="58">
        <v>2168</v>
      </c>
      <c r="H29" s="58">
        <v>2086</v>
      </c>
      <c r="I29" s="58">
        <v>2392</v>
      </c>
      <c r="J29" s="58">
        <v>2275</v>
      </c>
      <c r="K29" s="58">
        <v>2664</v>
      </c>
      <c r="L29" s="60">
        <v>17.098901098901109</v>
      </c>
      <c r="M29" s="60">
        <v>-23.536165327210099</v>
      </c>
      <c r="N29" s="60">
        <v>33.486590038314176</v>
      </c>
      <c r="O29" s="26"/>
      <c r="Q29" s="106"/>
      <c r="R29" s="106"/>
      <c r="S29" s="106"/>
      <c r="T29" s="106"/>
      <c r="U29" s="106"/>
      <c r="V29" s="116"/>
      <c r="W29" s="116"/>
      <c r="X29" s="116"/>
      <c r="Y29" s="116"/>
      <c r="Z29" s="116"/>
    </row>
    <row r="30" spans="1:26" ht="12.75" x14ac:dyDescent="0.2">
      <c r="A30" s="121">
        <v>31017</v>
      </c>
      <c r="B30" s="57" t="s">
        <v>217</v>
      </c>
      <c r="C30" s="58">
        <v>3490</v>
      </c>
      <c r="D30" s="58">
        <v>2599</v>
      </c>
      <c r="E30" s="59"/>
      <c r="F30" s="58">
        <v>2254</v>
      </c>
      <c r="G30" s="58">
        <v>2491</v>
      </c>
      <c r="H30" s="58">
        <v>2866</v>
      </c>
      <c r="I30" s="58">
        <v>2722</v>
      </c>
      <c r="J30" s="58">
        <v>2538</v>
      </c>
      <c r="K30" s="58">
        <v>2595</v>
      </c>
      <c r="L30" s="60">
        <v>2.2458628841607542</v>
      </c>
      <c r="M30" s="60">
        <v>-0.15390534821084767</v>
      </c>
      <c r="N30" s="60">
        <v>-25.530085959885383</v>
      </c>
      <c r="O30" s="26"/>
      <c r="Q30" s="106"/>
      <c r="R30" s="106"/>
      <c r="S30" s="106"/>
      <c r="T30" s="106"/>
      <c r="U30" s="106"/>
      <c r="V30" s="116"/>
      <c r="W30" s="116"/>
      <c r="X30" s="116"/>
      <c r="Y30" s="116"/>
      <c r="Z30" s="116"/>
    </row>
    <row r="31" spans="1:26" x14ac:dyDescent="0.25">
      <c r="A31" s="121">
        <v>31018</v>
      </c>
      <c r="B31" s="57" t="s">
        <v>218</v>
      </c>
      <c r="C31" s="58">
        <v>1945</v>
      </c>
      <c r="D31" s="58">
        <v>1428</v>
      </c>
      <c r="E31" s="59"/>
      <c r="F31" s="58">
        <v>2891</v>
      </c>
      <c r="G31" s="58">
        <v>2852</v>
      </c>
      <c r="H31" s="58">
        <v>2083</v>
      </c>
      <c r="I31" s="58">
        <v>2072</v>
      </c>
      <c r="J31" s="58">
        <v>1776</v>
      </c>
      <c r="K31" s="58">
        <v>1485</v>
      </c>
      <c r="L31" s="60">
        <v>-16.38513513513513</v>
      </c>
      <c r="M31" s="60">
        <v>3.9915966386554702</v>
      </c>
      <c r="N31" s="60">
        <v>-26.580976863753214</v>
      </c>
      <c r="O31" s="26"/>
      <c r="Q31" s="106"/>
      <c r="R31" s="106"/>
      <c r="S31" s="106"/>
      <c r="T31" s="106"/>
      <c r="U31" s="106"/>
      <c r="V31" s="116"/>
      <c r="W31" s="116"/>
      <c r="X31" s="116"/>
      <c r="Y31" s="116"/>
      <c r="Z31" s="116"/>
    </row>
    <row r="32" spans="1:26" ht="12.75" x14ac:dyDescent="0.2">
      <c r="A32" s="121">
        <v>31019</v>
      </c>
      <c r="B32" s="57" t="s">
        <v>219</v>
      </c>
      <c r="C32" s="58">
        <v>1920</v>
      </c>
      <c r="D32" s="58">
        <v>1972</v>
      </c>
      <c r="E32" s="59"/>
      <c r="F32" s="58">
        <v>2111</v>
      </c>
      <c r="G32" s="58">
        <v>1957</v>
      </c>
      <c r="H32" s="58">
        <v>1790</v>
      </c>
      <c r="I32" s="58">
        <v>1383</v>
      </c>
      <c r="J32" s="58">
        <v>1083</v>
      </c>
      <c r="K32" s="58">
        <v>1360</v>
      </c>
      <c r="L32" s="60">
        <v>25.577100646352726</v>
      </c>
      <c r="M32" s="60">
        <v>-31.034482758620683</v>
      </c>
      <c r="N32" s="60">
        <v>2.7083333333333348</v>
      </c>
      <c r="O32" s="26"/>
      <c r="Q32" s="106"/>
      <c r="R32" s="106"/>
      <c r="S32" s="106"/>
      <c r="T32" s="106"/>
      <c r="U32" s="106"/>
      <c r="V32" s="116"/>
      <c r="W32" s="116"/>
      <c r="X32" s="116"/>
      <c r="Y32" s="116"/>
      <c r="Z32" s="116"/>
    </row>
    <row r="33" spans="1:26" ht="12.75" x14ac:dyDescent="0.2">
      <c r="A33" s="121">
        <v>31020</v>
      </c>
      <c r="B33" s="57" t="s">
        <v>95</v>
      </c>
      <c r="C33" s="58">
        <v>3464</v>
      </c>
      <c r="D33" s="58">
        <v>2167</v>
      </c>
      <c r="E33" s="59"/>
      <c r="F33" s="58">
        <v>4561</v>
      </c>
      <c r="G33" s="58">
        <v>4842</v>
      </c>
      <c r="H33" s="58">
        <v>2726</v>
      </c>
      <c r="I33" s="58">
        <v>2428</v>
      </c>
      <c r="J33" s="58">
        <v>1872</v>
      </c>
      <c r="K33" s="58">
        <v>2912</v>
      </c>
      <c r="L33" s="60">
        <v>55.555555555555557</v>
      </c>
      <c r="M33" s="60">
        <v>34.379326257498846</v>
      </c>
      <c r="N33" s="60">
        <v>-37.442263279445733</v>
      </c>
      <c r="O33" s="26"/>
      <c r="Q33" s="106"/>
      <c r="R33" s="106"/>
      <c r="S33" s="106"/>
      <c r="T33" s="106"/>
      <c r="U33" s="106"/>
      <c r="V33" s="116"/>
      <c r="W33" s="116"/>
      <c r="X33" s="116"/>
      <c r="Y33" s="116"/>
      <c r="Z33" s="116"/>
    </row>
    <row r="34" spans="1:26" ht="12.75" x14ac:dyDescent="0.2">
      <c r="A34" s="121">
        <v>31021</v>
      </c>
      <c r="B34" s="57" t="s">
        <v>220</v>
      </c>
      <c r="C34" s="58">
        <v>3767</v>
      </c>
      <c r="D34" s="58">
        <v>2855</v>
      </c>
      <c r="E34" s="59"/>
      <c r="F34" s="58">
        <v>3452</v>
      </c>
      <c r="G34" s="58">
        <v>3530</v>
      </c>
      <c r="H34" s="58">
        <v>3271</v>
      </c>
      <c r="I34" s="58">
        <v>5206</v>
      </c>
      <c r="J34" s="58">
        <v>4327</v>
      </c>
      <c r="K34" s="58">
        <v>4700</v>
      </c>
      <c r="L34" s="60">
        <v>8.6202911948231922</v>
      </c>
      <c r="M34" s="60">
        <v>64.623467600700522</v>
      </c>
      <c r="N34" s="60">
        <v>-24.210246880807006</v>
      </c>
      <c r="O34" s="26"/>
      <c r="Q34" s="106"/>
      <c r="R34" s="106"/>
      <c r="S34" s="106"/>
      <c r="T34" s="106"/>
      <c r="U34" s="106"/>
      <c r="V34" s="116"/>
      <c r="W34" s="116"/>
      <c r="X34" s="116"/>
      <c r="Y34" s="116"/>
      <c r="Z34" s="116"/>
    </row>
    <row r="35" spans="1:26" ht="12.75" x14ac:dyDescent="0.2">
      <c r="A35" s="121">
        <v>31022</v>
      </c>
      <c r="B35" s="57" t="s">
        <v>96</v>
      </c>
      <c r="C35" s="58">
        <v>3878</v>
      </c>
      <c r="D35" s="58">
        <v>3315</v>
      </c>
      <c r="E35" s="59"/>
      <c r="F35" s="58">
        <v>4615</v>
      </c>
      <c r="G35" s="58">
        <v>4130</v>
      </c>
      <c r="H35" s="58">
        <v>4280</v>
      </c>
      <c r="I35" s="58">
        <v>3515</v>
      </c>
      <c r="J35" s="58">
        <v>2434</v>
      </c>
      <c r="K35" s="58">
        <v>1954</v>
      </c>
      <c r="L35" s="60">
        <v>-19.720624486442073</v>
      </c>
      <c r="M35" s="60">
        <v>-41.055806938159876</v>
      </c>
      <c r="N35" s="60">
        <v>-14.517792676637441</v>
      </c>
      <c r="O35" s="26"/>
      <c r="Q35" s="106"/>
      <c r="R35" s="106"/>
      <c r="S35" s="106"/>
      <c r="T35" s="106"/>
      <c r="U35" s="106"/>
      <c r="V35" s="116"/>
      <c r="W35" s="116"/>
      <c r="X35" s="116"/>
      <c r="Y35" s="116"/>
      <c r="Z35" s="116"/>
    </row>
    <row r="36" spans="1:26" ht="12.75" x14ac:dyDescent="0.2">
      <c r="A36" s="121">
        <v>31023</v>
      </c>
      <c r="B36" s="57" t="s">
        <v>97</v>
      </c>
      <c r="C36" s="58">
        <v>2300</v>
      </c>
      <c r="D36" s="58">
        <v>1546</v>
      </c>
      <c r="E36" s="59"/>
      <c r="F36" s="58">
        <v>3333</v>
      </c>
      <c r="G36" s="58">
        <v>2276</v>
      </c>
      <c r="H36" s="58">
        <v>1711</v>
      </c>
      <c r="I36" s="58">
        <v>1660</v>
      </c>
      <c r="J36" s="58">
        <v>2331</v>
      </c>
      <c r="K36" s="58">
        <v>2480</v>
      </c>
      <c r="L36" s="60">
        <v>6.3921063921063892</v>
      </c>
      <c r="M36" s="60">
        <v>60.413971539456668</v>
      </c>
      <c r="N36" s="60">
        <v>-32.782608695652172</v>
      </c>
      <c r="O36" s="26"/>
      <c r="Q36" s="106"/>
      <c r="R36" s="106"/>
      <c r="S36" s="106"/>
      <c r="T36" s="106"/>
      <c r="U36" s="106"/>
      <c r="V36" s="116"/>
      <c r="W36" s="116"/>
      <c r="X36" s="116"/>
      <c r="Y36" s="116"/>
      <c r="Z36" s="116"/>
    </row>
    <row r="37" spans="1:26" x14ac:dyDescent="0.25">
      <c r="A37" s="121">
        <v>31024</v>
      </c>
      <c r="B37" s="57" t="s">
        <v>221</v>
      </c>
      <c r="C37" s="58">
        <v>5280</v>
      </c>
      <c r="D37" s="58">
        <v>3821</v>
      </c>
      <c r="E37" s="59"/>
      <c r="F37" s="58">
        <v>5766</v>
      </c>
      <c r="G37" s="58">
        <v>7749</v>
      </c>
      <c r="H37" s="58">
        <v>7345</v>
      </c>
      <c r="I37" s="58">
        <v>6030</v>
      </c>
      <c r="J37" s="58">
        <v>3161</v>
      </c>
      <c r="K37" s="58">
        <v>3523</v>
      </c>
      <c r="L37" s="60">
        <v>11.452072129073088</v>
      </c>
      <c r="M37" s="60">
        <v>-7.7990054959434669</v>
      </c>
      <c r="N37" s="60">
        <v>-27.632575757575761</v>
      </c>
      <c r="O37" s="26"/>
      <c r="Q37" s="106"/>
      <c r="R37" s="106"/>
      <c r="S37" s="106"/>
      <c r="T37" s="106"/>
      <c r="U37" s="106"/>
      <c r="V37" s="116"/>
      <c r="W37" s="116"/>
      <c r="X37" s="116"/>
      <c r="Y37" s="116"/>
      <c r="Z37" s="116"/>
    </row>
    <row r="38" spans="1:26" x14ac:dyDescent="0.25">
      <c r="A38" s="121">
        <v>31025</v>
      </c>
      <c r="B38" s="57" t="s">
        <v>222</v>
      </c>
      <c r="C38" s="58">
        <v>1642</v>
      </c>
      <c r="D38" s="58">
        <v>1854</v>
      </c>
      <c r="E38" s="59"/>
      <c r="F38" s="58">
        <v>2853</v>
      </c>
      <c r="G38" s="58">
        <v>3344</v>
      </c>
      <c r="H38" s="58">
        <v>4000</v>
      </c>
      <c r="I38" s="58" t="s">
        <v>391</v>
      </c>
      <c r="J38" s="58" t="s">
        <v>391</v>
      </c>
      <c r="K38" s="58" t="s">
        <v>391</v>
      </c>
      <c r="L38" s="60" t="s">
        <v>390</v>
      </c>
      <c r="M38" s="60" t="s">
        <v>390</v>
      </c>
      <c r="N38" s="60">
        <v>12.911084043848975</v>
      </c>
      <c r="O38" s="26"/>
      <c r="Q38" s="106"/>
      <c r="R38" s="106"/>
      <c r="S38" s="106"/>
      <c r="T38" s="106"/>
      <c r="U38" s="106"/>
      <c r="V38" s="116"/>
      <c r="W38" s="116"/>
      <c r="X38" s="116"/>
      <c r="Y38" s="116"/>
      <c r="Z38" s="116"/>
    </row>
    <row r="39" spans="1:26" x14ac:dyDescent="0.25">
      <c r="A39" s="121">
        <v>31026</v>
      </c>
      <c r="B39" s="57" t="s">
        <v>98</v>
      </c>
      <c r="C39" s="58">
        <v>3032</v>
      </c>
      <c r="D39" s="58">
        <v>3511</v>
      </c>
      <c r="E39" s="59"/>
      <c r="F39" s="58">
        <v>2830</v>
      </c>
      <c r="G39" s="58">
        <v>4515</v>
      </c>
      <c r="H39" s="58">
        <v>3572</v>
      </c>
      <c r="I39" s="58">
        <v>3313</v>
      </c>
      <c r="J39" s="58">
        <v>2552</v>
      </c>
      <c r="K39" s="58">
        <v>4318</v>
      </c>
      <c r="L39" s="60">
        <v>69.200626959247643</v>
      </c>
      <c r="M39" s="60">
        <v>22.984904585588151</v>
      </c>
      <c r="N39" s="60">
        <v>15.798153034300789</v>
      </c>
      <c r="O39" s="26"/>
      <c r="Q39" s="106"/>
      <c r="R39" s="106"/>
      <c r="S39" s="106"/>
      <c r="T39" s="106"/>
      <c r="U39" s="106"/>
      <c r="V39" s="116"/>
      <c r="W39" s="116"/>
      <c r="X39" s="116"/>
      <c r="Y39" s="116"/>
      <c r="Z39" s="116"/>
    </row>
    <row r="40" spans="1:26" x14ac:dyDescent="0.25">
      <c r="A40" s="121">
        <v>31027</v>
      </c>
      <c r="B40" s="57" t="s">
        <v>223</v>
      </c>
      <c r="C40" s="58">
        <v>3593</v>
      </c>
      <c r="D40" s="58">
        <v>1485</v>
      </c>
      <c r="E40" s="59"/>
      <c r="F40" s="58">
        <v>3757</v>
      </c>
      <c r="G40" s="58">
        <v>3866</v>
      </c>
      <c r="H40" s="58">
        <v>2817</v>
      </c>
      <c r="I40" s="58">
        <v>3040</v>
      </c>
      <c r="J40" s="58">
        <v>1645</v>
      </c>
      <c r="K40" s="58">
        <v>1347</v>
      </c>
      <c r="L40" s="60">
        <v>-18.115501519756837</v>
      </c>
      <c r="M40" s="60">
        <v>-9.2929292929292977</v>
      </c>
      <c r="N40" s="60">
        <v>-58.669635402170897</v>
      </c>
      <c r="O40" s="26"/>
      <c r="Q40" s="106"/>
      <c r="R40" s="106"/>
      <c r="S40" s="106"/>
      <c r="T40" s="106"/>
      <c r="U40" s="106"/>
      <c r="V40" s="116"/>
      <c r="W40" s="116"/>
      <c r="X40" s="116"/>
      <c r="Y40" s="116"/>
      <c r="Z40" s="116"/>
    </row>
    <row r="41" spans="1:26" x14ac:dyDescent="0.25">
      <c r="A41" s="121">
        <v>31028</v>
      </c>
      <c r="B41" s="57" t="s">
        <v>224</v>
      </c>
      <c r="C41" s="58">
        <v>3137</v>
      </c>
      <c r="D41" s="58">
        <v>2698</v>
      </c>
      <c r="E41" s="59"/>
      <c r="F41" s="58">
        <v>3679</v>
      </c>
      <c r="G41" s="58">
        <v>3909</v>
      </c>
      <c r="H41" s="58">
        <v>3644</v>
      </c>
      <c r="I41" s="58">
        <v>3193</v>
      </c>
      <c r="J41" s="58">
        <v>2770</v>
      </c>
      <c r="K41" s="58">
        <v>2736</v>
      </c>
      <c r="L41" s="60">
        <v>-1.2274368231046884</v>
      </c>
      <c r="M41" s="60">
        <v>1.4084507042253502</v>
      </c>
      <c r="N41" s="60">
        <v>-13.99426203379025</v>
      </c>
      <c r="O41" s="26"/>
      <c r="Q41" s="106"/>
      <c r="R41" s="106"/>
      <c r="S41" s="106"/>
      <c r="T41" s="106"/>
      <c r="U41" s="106"/>
      <c r="V41" s="116"/>
      <c r="W41" s="116"/>
      <c r="X41" s="116"/>
      <c r="Y41" s="116"/>
      <c r="Z41" s="116"/>
    </row>
    <row r="42" spans="1:26" x14ac:dyDescent="0.25">
      <c r="A42" s="121">
        <v>31029</v>
      </c>
      <c r="B42" s="57" t="s">
        <v>99</v>
      </c>
      <c r="C42" s="58">
        <v>1963</v>
      </c>
      <c r="D42" s="58">
        <v>2629</v>
      </c>
      <c r="E42" s="59"/>
      <c r="F42" s="58">
        <v>1969</v>
      </c>
      <c r="G42" s="58">
        <v>3603</v>
      </c>
      <c r="H42" s="58">
        <v>3338</v>
      </c>
      <c r="I42" s="58">
        <v>1890</v>
      </c>
      <c r="J42" s="58">
        <v>3233</v>
      </c>
      <c r="K42" s="58">
        <v>3473</v>
      </c>
      <c r="L42" s="60">
        <v>7.4234457160532008</v>
      </c>
      <c r="M42" s="60">
        <v>32.103461392164313</v>
      </c>
      <c r="N42" s="60">
        <v>33.927661742231273</v>
      </c>
      <c r="O42" s="26"/>
      <c r="Q42" s="106"/>
      <c r="R42" s="106"/>
      <c r="S42" s="106"/>
      <c r="T42" s="106"/>
      <c r="U42" s="106"/>
      <c r="V42" s="116"/>
      <c r="W42" s="116"/>
      <c r="X42" s="116"/>
      <c r="Y42" s="116"/>
      <c r="Z42" s="116"/>
    </row>
    <row r="43" spans="1:26" x14ac:dyDescent="0.25">
      <c r="A43" s="121">
        <v>31030</v>
      </c>
      <c r="B43" s="57" t="s">
        <v>225</v>
      </c>
      <c r="C43" s="58">
        <v>2768</v>
      </c>
      <c r="D43" s="58">
        <v>2194</v>
      </c>
      <c r="E43" s="59"/>
      <c r="F43" s="58">
        <v>3457</v>
      </c>
      <c r="G43" s="58">
        <v>3945</v>
      </c>
      <c r="H43" s="58">
        <v>5353</v>
      </c>
      <c r="I43" s="58">
        <v>3501</v>
      </c>
      <c r="J43" s="58">
        <v>2184</v>
      </c>
      <c r="K43" s="58">
        <v>2145</v>
      </c>
      <c r="L43" s="60">
        <v>-1.7857142857142905</v>
      </c>
      <c r="M43" s="60">
        <v>-2.2333637192342715</v>
      </c>
      <c r="N43" s="60">
        <v>-20.736994219653184</v>
      </c>
      <c r="O43" s="26"/>
      <c r="Q43" s="106"/>
      <c r="R43" s="106"/>
      <c r="S43" s="106"/>
      <c r="T43" s="106"/>
      <c r="U43" s="106"/>
      <c r="V43" s="116"/>
      <c r="W43" s="116"/>
      <c r="X43" s="116"/>
      <c r="Y43" s="116"/>
      <c r="Z43" s="116"/>
    </row>
    <row r="44" spans="1:26" x14ac:dyDescent="0.25">
      <c r="A44" s="121">
        <v>31031</v>
      </c>
      <c r="B44" s="57" t="s">
        <v>226</v>
      </c>
      <c r="C44" s="58">
        <v>7476</v>
      </c>
      <c r="D44" s="58">
        <v>4318</v>
      </c>
      <c r="E44" s="59"/>
      <c r="F44" s="58">
        <v>5864</v>
      </c>
      <c r="G44" s="58">
        <v>5330</v>
      </c>
      <c r="H44" s="58">
        <v>6190</v>
      </c>
      <c r="I44" s="58">
        <v>8272</v>
      </c>
      <c r="J44" s="58">
        <v>6646</v>
      </c>
      <c r="K44" s="58">
        <v>5191</v>
      </c>
      <c r="L44" s="60">
        <v>-21.892867890460433</v>
      </c>
      <c r="M44" s="60">
        <v>20.217693376563229</v>
      </c>
      <c r="N44" s="60">
        <v>-42.241840556447293</v>
      </c>
      <c r="O44" s="26"/>
      <c r="Q44" s="106"/>
      <c r="R44" s="106"/>
      <c r="S44" s="106"/>
      <c r="T44" s="106"/>
      <c r="U44" s="106"/>
      <c r="V44" s="116"/>
      <c r="W44" s="116"/>
      <c r="X44" s="116"/>
      <c r="Y44" s="116"/>
      <c r="Z44" s="116"/>
    </row>
    <row r="45" spans="1:26" x14ac:dyDescent="0.25">
      <c r="A45" s="121">
        <v>31032</v>
      </c>
      <c r="B45" s="57" t="s">
        <v>227</v>
      </c>
      <c r="C45" s="58">
        <v>2800</v>
      </c>
      <c r="D45" s="58">
        <v>2856</v>
      </c>
      <c r="E45" s="59"/>
      <c r="F45" s="58">
        <v>3340</v>
      </c>
      <c r="G45" s="58">
        <v>5268</v>
      </c>
      <c r="H45" s="58">
        <v>6325</v>
      </c>
      <c r="I45" s="58">
        <v>6121</v>
      </c>
      <c r="J45" s="58">
        <v>4283</v>
      </c>
      <c r="K45" s="58">
        <v>4451</v>
      </c>
      <c r="L45" s="60">
        <v>3.9224842400186866</v>
      </c>
      <c r="M45" s="60">
        <v>55.847338935574228</v>
      </c>
      <c r="N45" s="60">
        <v>2.0000000000000018</v>
      </c>
      <c r="O45" s="26"/>
      <c r="Q45" s="106"/>
      <c r="R45" s="106"/>
      <c r="S45" s="106"/>
      <c r="T45" s="106"/>
      <c r="U45" s="106"/>
      <c r="V45" s="116"/>
      <c r="W45" s="116"/>
      <c r="X45" s="116"/>
      <c r="Y45" s="116"/>
      <c r="Z45" s="116"/>
    </row>
    <row r="46" spans="1:26" x14ac:dyDescent="0.25">
      <c r="A46" s="121">
        <v>31033</v>
      </c>
      <c r="B46" s="57" t="s">
        <v>228</v>
      </c>
      <c r="C46" s="58">
        <v>1613</v>
      </c>
      <c r="D46" s="58">
        <v>1880</v>
      </c>
      <c r="E46" s="59"/>
      <c r="F46" s="58">
        <v>2103</v>
      </c>
      <c r="G46" s="58">
        <v>1685</v>
      </c>
      <c r="H46" s="58">
        <v>1747</v>
      </c>
      <c r="I46" s="58" t="s">
        <v>391</v>
      </c>
      <c r="J46" s="58">
        <v>5044</v>
      </c>
      <c r="K46" s="58">
        <v>1582</v>
      </c>
      <c r="L46" s="60">
        <v>-68.636003172085651</v>
      </c>
      <c r="M46" s="60">
        <v>-15.851063829787238</v>
      </c>
      <c r="N46" s="60">
        <v>16.55300681959082</v>
      </c>
      <c r="O46" s="26"/>
      <c r="Q46" s="106"/>
      <c r="R46" s="106"/>
      <c r="S46" s="106"/>
      <c r="T46" s="106"/>
      <c r="U46" s="106"/>
      <c r="V46" s="116"/>
      <c r="W46" s="116"/>
      <c r="X46" s="116"/>
      <c r="Y46" s="116"/>
      <c r="Z46" s="116"/>
    </row>
    <row r="47" spans="1:26" x14ac:dyDescent="0.25">
      <c r="A47" s="121">
        <v>31034</v>
      </c>
      <c r="B47" s="57" t="s">
        <v>100</v>
      </c>
      <c r="C47" s="58">
        <v>3747</v>
      </c>
      <c r="D47" s="58">
        <v>613</v>
      </c>
      <c r="E47" s="59"/>
      <c r="F47" s="58">
        <v>1839</v>
      </c>
      <c r="G47" s="58">
        <v>1100</v>
      </c>
      <c r="H47" s="58">
        <v>1051</v>
      </c>
      <c r="I47" s="58">
        <v>1162</v>
      </c>
      <c r="J47" s="58">
        <v>1691</v>
      </c>
      <c r="K47" s="58">
        <v>2432</v>
      </c>
      <c r="L47" s="60">
        <v>43.82022471910112</v>
      </c>
      <c r="M47" s="60">
        <v>296.73735725938013</v>
      </c>
      <c r="N47" s="60">
        <v>-83.640245529757138</v>
      </c>
      <c r="O47" s="26"/>
      <c r="Q47" s="106"/>
      <c r="R47" s="106"/>
      <c r="S47" s="106"/>
      <c r="T47" s="106"/>
      <c r="U47" s="106"/>
      <c r="V47" s="116"/>
      <c r="W47" s="116"/>
      <c r="X47" s="116"/>
      <c r="Y47" s="116"/>
      <c r="Z47" s="116"/>
    </row>
    <row r="48" spans="1:26" x14ac:dyDescent="0.25">
      <c r="A48" s="121">
        <v>31035</v>
      </c>
      <c r="B48" s="57" t="s">
        <v>229</v>
      </c>
      <c r="C48" s="58">
        <v>1774</v>
      </c>
      <c r="D48" s="58">
        <v>2732</v>
      </c>
      <c r="E48" s="59"/>
      <c r="F48" s="58">
        <v>1843</v>
      </c>
      <c r="G48" s="58">
        <v>1371</v>
      </c>
      <c r="H48" s="58">
        <v>1354</v>
      </c>
      <c r="I48" s="58">
        <v>1611</v>
      </c>
      <c r="J48" s="58">
        <v>1291</v>
      </c>
      <c r="K48" s="58">
        <v>1042</v>
      </c>
      <c r="L48" s="60">
        <v>-19.287374128582492</v>
      </c>
      <c r="M48" s="60">
        <v>-61.859443631039525</v>
      </c>
      <c r="N48" s="60">
        <v>54.002254791431795</v>
      </c>
      <c r="O48" s="26"/>
      <c r="Q48" s="106"/>
      <c r="R48" s="106"/>
      <c r="S48" s="106"/>
      <c r="T48" s="106"/>
      <c r="U48" s="106"/>
      <c r="V48" s="116"/>
      <c r="W48" s="116"/>
      <c r="X48" s="116"/>
      <c r="Y48" s="116"/>
      <c r="Z48" s="116"/>
    </row>
    <row r="49" spans="1:26" x14ac:dyDescent="0.25">
      <c r="A49" s="121">
        <v>31036</v>
      </c>
      <c r="B49" s="57" t="s">
        <v>230</v>
      </c>
      <c r="C49" s="58">
        <v>1160</v>
      </c>
      <c r="D49" s="58">
        <v>2146</v>
      </c>
      <c r="E49" s="59"/>
      <c r="F49" s="58">
        <v>2072</v>
      </c>
      <c r="G49" s="58">
        <v>1795</v>
      </c>
      <c r="H49" s="58">
        <v>1258</v>
      </c>
      <c r="I49" s="58">
        <v>1136</v>
      </c>
      <c r="J49" s="58">
        <v>899</v>
      </c>
      <c r="K49" s="58">
        <v>862</v>
      </c>
      <c r="L49" s="60">
        <v>-4.1156840934371548</v>
      </c>
      <c r="M49" s="60">
        <v>-59.832246039142589</v>
      </c>
      <c r="N49" s="60">
        <v>85.000000000000014</v>
      </c>
      <c r="O49" s="26"/>
      <c r="Q49" s="106"/>
      <c r="R49" s="106"/>
      <c r="S49" s="106"/>
      <c r="T49" s="106"/>
      <c r="U49" s="106"/>
      <c r="V49" s="116"/>
      <c r="W49" s="116"/>
      <c r="X49" s="116"/>
      <c r="Y49" s="116"/>
      <c r="Z49" s="116"/>
    </row>
    <row r="50" spans="1:26" x14ac:dyDescent="0.25">
      <c r="A50" s="121">
        <v>31037</v>
      </c>
      <c r="B50" s="57" t="s">
        <v>101</v>
      </c>
      <c r="C50" s="58">
        <v>2413</v>
      </c>
      <c r="D50" s="58">
        <v>5456</v>
      </c>
      <c r="E50" s="59"/>
      <c r="F50" s="58">
        <v>3623</v>
      </c>
      <c r="G50" s="58">
        <v>2708</v>
      </c>
      <c r="H50" s="58">
        <v>2208</v>
      </c>
      <c r="I50" s="58">
        <v>2311</v>
      </c>
      <c r="J50" s="58">
        <v>2243</v>
      </c>
      <c r="K50" s="58">
        <v>2269</v>
      </c>
      <c r="L50" s="60">
        <v>1.1591618368256729</v>
      </c>
      <c r="M50" s="60">
        <v>-58.41275659824047</v>
      </c>
      <c r="N50" s="60">
        <v>126.10857853294655</v>
      </c>
      <c r="O50" s="26"/>
      <c r="Q50" s="106"/>
      <c r="R50" s="106"/>
      <c r="S50" s="106"/>
      <c r="T50" s="106"/>
      <c r="U50" s="106"/>
      <c r="V50" s="116"/>
      <c r="W50" s="116"/>
      <c r="X50" s="116"/>
      <c r="Y50" s="116"/>
      <c r="Z50" s="116"/>
    </row>
    <row r="51" spans="1:26" x14ac:dyDescent="0.25">
      <c r="A51" s="121">
        <v>31038</v>
      </c>
      <c r="B51" s="57" t="s">
        <v>102</v>
      </c>
      <c r="C51" s="58">
        <v>3870</v>
      </c>
      <c r="D51" s="58">
        <v>6215</v>
      </c>
      <c r="E51" s="59"/>
      <c r="F51" s="58">
        <v>4772</v>
      </c>
      <c r="G51" s="58">
        <v>4751</v>
      </c>
      <c r="H51" s="58">
        <v>3015</v>
      </c>
      <c r="I51" s="58">
        <v>3979</v>
      </c>
      <c r="J51" s="58">
        <v>3990</v>
      </c>
      <c r="K51" s="58">
        <v>3364</v>
      </c>
      <c r="L51" s="60">
        <v>-15.689223057644108</v>
      </c>
      <c r="M51" s="60">
        <v>-45.872888173773127</v>
      </c>
      <c r="N51" s="60">
        <v>60.594315245478029</v>
      </c>
      <c r="O51" s="26"/>
      <c r="Q51" s="106"/>
      <c r="R51" s="106"/>
      <c r="S51" s="106"/>
      <c r="T51" s="106"/>
      <c r="U51" s="106"/>
      <c r="V51" s="116"/>
      <c r="W51" s="116"/>
      <c r="X51" s="116"/>
      <c r="Y51" s="116"/>
      <c r="Z51" s="116"/>
    </row>
    <row r="52" spans="1:26" x14ac:dyDescent="0.25">
      <c r="A52" s="121">
        <v>31039</v>
      </c>
      <c r="B52" s="57" t="s">
        <v>103</v>
      </c>
      <c r="C52" s="58">
        <v>1891</v>
      </c>
      <c r="D52" s="58">
        <v>1750</v>
      </c>
      <c r="E52" s="59"/>
      <c r="F52" s="58">
        <v>3093</v>
      </c>
      <c r="G52" s="58">
        <v>2565</v>
      </c>
      <c r="H52" s="58">
        <v>2684</v>
      </c>
      <c r="I52" s="58">
        <v>3532</v>
      </c>
      <c r="J52" s="58">
        <v>2970</v>
      </c>
      <c r="K52" s="58">
        <v>2713</v>
      </c>
      <c r="L52" s="60">
        <v>-8.6531986531986576</v>
      </c>
      <c r="M52" s="60">
        <v>55.028571428571425</v>
      </c>
      <c r="N52" s="60">
        <v>-7.4563722897937552</v>
      </c>
      <c r="O52" s="26"/>
      <c r="Q52" s="106"/>
      <c r="R52" s="106"/>
      <c r="S52" s="106"/>
      <c r="T52" s="106"/>
      <c r="U52" s="106"/>
      <c r="V52" s="116"/>
      <c r="W52" s="116"/>
      <c r="X52" s="116"/>
      <c r="Y52" s="116"/>
      <c r="Z52" s="116"/>
    </row>
    <row r="53" spans="1:26" x14ac:dyDescent="0.25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5">
      <c r="A54" s="51"/>
      <c r="B54" s="91" t="s">
        <v>337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5">
      <c r="A55" s="20"/>
      <c r="B55" s="89" t="s">
        <v>348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5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5"/>
    <row r="63" spans="1:26" s="20" customFormat="1" x14ac:dyDescent="0.25"/>
    <row r="64" spans="1:26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pans="1:15" s="20" customFormat="1" x14ac:dyDescent="0.25"/>
    <row r="178" spans="1:15" s="20" customFormat="1" x14ac:dyDescent="0.25"/>
    <row r="179" spans="1:15" s="20" customFormat="1" x14ac:dyDescent="0.25"/>
    <row r="180" spans="1:15" s="20" customFormat="1" x14ac:dyDescent="0.25"/>
    <row r="181" spans="1:15" s="20" customFormat="1" x14ac:dyDescent="0.25"/>
    <row r="182" spans="1:15" s="20" customFormat="1" x14ac:dyDescent="0.25"/>
    <row r="183" spans="1:15" s="20" customFormat="1" x14ac:dyDescent="0.25"/>
    <row r="184" spans="1:15" s="20" customFormat="1" x14ac:dyDescent="0.25"/>
    <row r="185" spans="1:15" s="20" customFormat="1" x14ac:dyDescent="0.25"/>
    <row r="186" spans="1:15" s="20" customFormat="1" x14ac:dyDescent="0.25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5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5">
    <mergeCell ref="C9:N9"/>
    <mergeCell ref="C10:N10"/>
    <mergeCell ref="N12:N13"/>
    <mergeCell ref="L12:L13"/>
    <mergeCell ref="M12:M13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DL181"/>
  <sheetViews>
    <sheetView showGridLines="0" workbookViewId="0">
      <selection activeCell="B13" sqref="B13"/>
    </sheetView>
  </sheetViews>
  <sheetFormatPr baseColWidth="10" defaultColWidth="11.54296875" defaultRowHeight="12.5" x14ac:dyDescent="0.25"/>
  <cols>
    <col min="1" max="1" width="2.7265625" style="21" customWidth="1"/>
    <col min="2" max="2" width="23.54296875" style="21" customWidth="1"/>
    <col min="3" max="4" width="11.453125" style="21" customWidth="1"/>
    <col min="5" max="5" width="2.26953125" style="21" customWidth="1"/>
    <col min="6" max="6" width="11.26953125" style="21" customWidth="1"/>
    <col min="7" max="7" width="11" style="21" customWidth="1"/>
    <col min="8" max="8" width="10.81640625" style="21" customWidth="1"/>
    <col min="9" max="10" width="11.7265625" style="21" customWidth="1"/>
    <col min="11" max="11" width="11.1796875" style="21" customWidth="1"/>
    <col min="12" max="13" width="10.26953125" style="21" customWidth="1"/>
    <col min="14" max="14" width="10.7265625" style="21" customWidth="1"/>
    <col min="15" max="15" width="1.7265625" style="21" customWidth="1"/>
    <col min="16" max="116" width="11.54296875" style="20"/>
    <col min="117" max="16384" width="11.5429687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7" ht="15.75" customHeight="1" x14ac:dyDescent="0.2">
      <c r="A9" s="20"/>
      <c r="B9" s="20"/>
      <c r="C9" s="225" t="s">
        <v>343</v>
      </c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6"/>
      <c r="R9" s="114"/>
      <c r="S9" s="114"/>
    </row>
    <row r="10" spans="1:27" ht="15" customHeight="1" x14ac:dyDescent="0.3">
      <c r="A10" s="20"/>
      <c r="C10" s="214" t="s">
        <v>342</v>
      </c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6"/>
      <c r="R10" s="114"/>
      <c r="S10" s="114"/>
    </row>
    <row r="11" spans="1:27" ht="13" x14ac:dyDescent="0.3">
      <c r="A11" s="20"/>
      <c r="B11" s="20"/>
      <c r="C11" s="215" t="s">
        <v>408</v>
      </c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6"/>
      <c r="R11" s="114"/>
      <c r="S11" s="114"/>
    </row>
    <row r="12" spans="1:27" ht="12.75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4"/>
      <c r="S12" s="114"/>
    </row>
    <row r="13" spans="1:27" ht="19.149999999999999" customHeight="1" x14ac:dyDescent="0.3">
      <c r="A13" s="20"/>
      <c r="B13" s="27"/>
      <c r="C13" s="54">
        <v>2022</v>
      </c>
      <c r="D13" s="30">
        <v>2023</v>
      </c>
      <c r="E13" s="9"/>
      <c r="F13" s="179">
        <v>2024</v>
      </c>
      <c r="G13" s="179">
        <v>2024</v>
      </c>
      <c r="H13" s="178">
        <v>2024</v>
      </c>
      <c r="I13" s="179">
        <v>2024</v>
      </c>
      <c r="J13" s="179">
        <v>2024</v>
      </c>
      <c r="K13" s="179">
        <v>2024</v>
      </c>
      <c r="L13" s="216" t="s">
        <v>23</v>
      </c>
      <c r="M13" s="224" t="s">
        <v>409</v>
      </c>
      <c r="N13" s="224" t="s">
        <v>410</v>
      </c>
      <c r="O13" s="26"/>
      <c r="R13" s="114"/>
      <c r="S13" s="114"/>
    </row>
    <row r="14" spans="1:27" ht="13" x14ac:dyDescent="0.25">
      <c r="A14" s="20"/>
      <c r="B14" s="31"/>
      <c r="C14" s="168" t="s">
        <v>49</v>
      </c>
      <c r="D14" s="168" t="s">
        <v>49</v>
      </c>
      <c r="E14" s="29"/>
      <c r="F14" s="168" t="s">
        <v>44</v>
      </c>
      <c r="G14" s="168" t="s">
        <v>45</v>
      </c>
      <c r="H14" s="168" t="s">
        <v>46</v>
      </c>
      <c r="I14" s="168" t="s">
        <v>47</v>
      </c>
      <c r="J14" s="168" t="s">
        <v>48</v>
      </c>
      <c r="K14" s="168" t="s">
        <v>49</v>
      </c>
      <c r="L14" s="216"/>
      <c r="M14" s="224"/>
      <c r="N14" s="224"/>
      <c r="O14" s="26"/>
      <c r="R14" s="114"/>
      <c r="S14" s="114"/>
    </row>
    <row r="15" spans="1:27" ht="12.75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4"/>
      <c r="S15" s="114"/>
    </row>
    <row r="16" spans="1:27" ht="12.75" x14ac:dyDescent="0.2">
      <c r="A16" s="121">
        <v>41003</v>
      </c>
      <c r="B16" s="57" t="s">
        <v>231</v>
      </c>
      <c r="C16" s="58">
        <v>8508</v>
      </c>
      <c r="D16" s="58">
        <v>9508.5</v>
      </c>
      <c r="E16" s="59"/>
      <c r="F16" s="58">
        <v>9748</v>
      </c>
      <c r="G16" s="58">
        <v>9607</v>
      </c>
      <c r="H16" s="58">
        <v>9494</v>
      </c>
      <c r="I16" s="58">
        <v>9585</v>
      </c>
      <c r="J16" s="58">
        <v>9609.3333333333339</v>
      </c>
      <c r="K16" s="58">
        <v>9695</v>
      </c>
      <c r="L16" s="60">
        <v>0.89149438046343121</v>
      </c>
      <c r="M16" s="60">
        <v>1.9614029552505574</v>
      </c>
      <c r="N16" s="60">
        <v>11.759520451339922</v>
      </c>
      <c r="O16" s="26"/>
      <c r="Q16" s="106"/>
      <c r="R16" s="114"/>
      <c r="S16" s="114"/>
      <c r="T16" s="106"/>
      <c r="U16" s="106"/>
      <c r="V16" s="116"/>
      <c r="W16" s="116"/>
      <c r="X16" s="116"/>
      <c r="Y16" s="116"/>
      <c r="Z16" s="116"/>
      <c r="AA16" s="116"/>
    </row>
    <row r="17" spans="1:27" ht="12.75" x14ac:dyDescent="0.2">
      <c r="A17" s="121">
        <v>41004</v>
      </c>
      <c r="B17" s="57" t="s">
        <v>232</v>
      </c>
      <c r="C17" s="58">
        <v>8508</v>
      </c>
      <c r="D17" s="58">
        <v>9508.5</v>
      </c>
      <c r="E17" s="59"/>
      <c r="F17" s="58">
        <v>9776.3333333333339</v>
      </c>
      <c r="G17" s="58">
        <v>9596.6666666666661</v>
      </c>
      <c r="H17" s="58">
        <v>9495.6666666666661</v>
      </c>
      <c r="I17" s="58">
        <v>9585</v>
      </c>
      <c r="J17" s="58">
        <v>9684</v>
      </c>
      <c r="K17" s="58">
        <v>9703</v>
      </c>
      <c r="L17" s="60">
        <v>0.19619991738950571</v>
      </c>
      <c r="M17" s="60">
        <v>2.0455382026607793</v>
      </c>
      <c r="N17" s="60">
        <v>11.759520451339922</v>
      </c>
      <c r="O17" s="26"/>
      <c r="Q17" s="106"/>
      <c r="R17" s="114"/>
      <c r="S17" s="114"/>
      <c r="T17" s="106"/>
      <c r="U17" s="106"/>
      <c r="V17" s="116"/>
      <c r="W17" s="116"/>
      <c r="X17" s="116"/>
      <c r="Y17" s="116"/>
      <c r="Z17" s="116"/>
      <c r="AA17" s="116"/>
    </row>
    <row r="18" spans="1:27" x14ac:dyDescent="0.25">
      <c r="A18" s="121">
        <v>41007</v>
      </c>
      <c r="B18" s="57" t="s">
        <v>233</v>
      </c>
      <c r="C18" s="58">
        <v>4698.333333333333</v>
      </c>
      <c r="D18" s="58">
        <v>4623.333333333333</v>
      </c>
      <c r="E18" s="59"/>
      <c r="F18" s="58">
        <v>4440.666666666667</v>
      </c>
      <c r="G18" s="58">
        <v>4392.666666666667</v>
      </c>
      <c r="H18" s="58">
        <v>4371.333333333333</v>
      </c>
      <c r="I18" s="58">
        <v>4380</v>
      </c>
      <c r="J18" s="58">
        <v>4391.333333333333</v>
      </c>
      <c r="K18" s="58">
        <v>4478</v>
      </c>
      <c r="L18" s="60">
        <v>1.9735843327766789</v>
      </c>
      <c r="M18" s="60">
        <v>-3.143475126171591</v>
      </c>
      <c r="N18" s="60">
        <v>-1.5963107484923689</v>
      </c>
      <c r="O18" s="26"/>
      <c r="Q18" s="106"/>
      <c r="R18" s="114"/>
      <c r="S18" s="114"/>
      <c r="T18" s="106"/>
      <c r="U18" s="106"/>
      <c r="V18" s="116"/>
      <c r="W18" s="116"/>
      <c r="X18" s="116"/>
      <c r="Y18" s="116"/>
      <c r="Z18" s="116"/>
      <c r="AA18" s="116"/>
    </row>
    <row r="19" spans="1:27" x14ac:dyDescent="0.25">
      <c r="A19" s="121">
        <v>41008</v>
      </c>
      <c r="B19" s="57" t="s">
        <v>234</v>
      </c>
      <c r="C19" s="58">
        <v>375.5</v>
      </c>
      <c r="D19" s="58">
        <v>380.5</v>
      </c>
      <c r="E19" s="59"/>
      <c r="F19" s="58">
        <v>450</v>
      </c>
      <c r="G19" s="58">
        <v>446</v>
      </c>
      <c r="H19" s="58">
        <v>398</v>
      </c>
      <c r="I19" s="58">
        <v>454.5</v>
      </c>
      <c r="J19" s="58">
        <v>450</v>
      </c>
      <c r="K19" s="58">
        <v>459.5</v>
      </c>
      <c r="L19" s="60">
        <v>2.1111111111111081</v>
      </c>
      <c r="M19" s="60">
        <v>20.762155059132724</v>
      </c>
      <c r="N19" s="60">
        <v>1.3315579227696439</v>
      </c>
      <c r="O19" s="61"/>
      <c r="Q19" s="106"/>
      <c r="R19" s="106"/>
      <c r="S19" s="106"/>
      <c r="T19" s="106"/>
      <c r="U19" s="106"/>
      <c r="V19" s="116"/>
      <c r="W19" s="116"/>
      <c r="X19" s="116"/>
      <c r="Y19" s="116"/>
      <c r="Z19" s="116"/>
      <c r="AA19" s="116"/>
    </row>
    <row r="20" spans="1:27" x14ac:dyDescent="0.25">
      <c r="A20" s="121">
        <v>41009</v>
      </c>
      <c r="B20" s="57" t="s">
        <v>235</v>
      </c>
      <c r="C20" s="58">
        <v>122211.5</v>
      </c>
      <c r="D20" s="58">
        <v>120924</v>
      </c>
      <c r="E20" s="59"/>
      <c r="F20" s="58">
        <v>125722</v>
      </c>
      <c r="G20" s="58">
        <v>124642</v>
      </c>
      <c r="H20" s="58">
        <v>132222.5</v>
      </c>
      <c r="I20" s="58">
        <v>132512</v>
      </c>
      <c r="J20" s="58">
        <v>132395.5</v>
      </c>
      <c r="K20" s="58">
        <v>134422</v>
      </c>
      <c r="L20" s="60">
        <v>1.5306411471688985</v>
      </c>
      <c r="M20" s="60">
        <v>11.162382984353814</v>
      </c>
      <c r="N20" s="60">
        <v>-1.0535015117235313</v>
      </c>
      <c r="O20" s="26"/>
      <c r="Q20" s="106"/>
      <c r="R20" s="106"/>
      <c r="S20" s="106"/>
      <c r="T20" s="106"/>
      <c r="U20" s="106"/>
      <c r="V20" s="116"/>
      <c r="W20" s="116"/>
      <c r="X20" s="116"/>
      <c r="Y20" s="116"/>
      <c r="Z20" s="116"/>
      <c r="AA20" s="116"/>
    </row>
    <row r="21" spans="1:27" x14ac:dyDescent="0.25">
      <c r="A21" s="121">
        <v>41010</v>
      </c>
      <c r="B21" s="57" t="s">
        <v>236</v>
      </c>
      <c r="C21" s="58">
        <v>27381</v>
      </c>
      <c r="D21" s="58">
        <v>32283.5</v>
      </c>
      <c r="E21" s="59"/>
      <c r="F21" s="58">
        <v>33789.75</v>
      </c>
      <c r="G21" s="58">
        <v>33945</v>
      </c>
      <c r="H21" s="58">
        <v>34119.75</v>
      </c>
      <c r="I21" s="58">
        <v>34090.75</v>
      </c>
      <c r="J21" s="58">
        <v>34003.5</v>
      </c>
      <c r="K21" s="58">
        <v>34067.75</v>
      </c>
      <c r="L21" s="60">
        <v>0.18895113738290892</v>
      </c>
      <c r="M21" s="60">
        <v>5.5268171047129444</v>
      </c>
      <c r="N21" s="60">
        <v>17.904751469997436</v>
      </c>
      <c r="O21" s="26"/>
      <c r="Q21" s="106"/>
      <c r="R21" s="106"/>
      <c r="S21" s="106"/>
      <c r="T21" s="106"/>
      <c r="U21" s="106"/>
      <c r="V21" s="116"/>
      <c r="W21" s="116"/>
      <c r="X21" s="116"/>
      <c r="Y21" s="116"/>
      <c r="Z21" s="116"/>
      <c r="AA21" s="116"/>
    </row>
    <row r="22" spans="1:27" ht="12.75" x14ac:dyDescent="0.2">
      <c r="A22" s="121">
        <v>41011</v>
      </c>
      <c r="B22" s="57" t="s">
        <v>104</v>
      </c>
      <c r="C22" s="58">
        <v>13056.5</v>
      </c>
      <c r="D22" s="58">
        <v>16210.5</v>
      </c>
      <c r="E22" s="59"/>
      <c r="F22" s="58">
        <v>21164.75</v>
      </c>
      <c r="G22" s="58">
        <v>22927.5</v>
      </c>
      <c r="H22" s="58">
        <v>26064.75</v>
      </c>
      <c r="I22" s="58">
        <v>26885.75</v>
      </c>
      <c r="J22" s="58">
        <v>27406</v>
      </c>
      <c r="K22" s="58">
        <v>28033.25</v>
      </c>
      <c r="L22" s="60">
        <v>2.2887323943661997</v>
      </c>
      <c r="M22" s="60">
        <v>72.932667098485553</v>
      </c>
      <c r="N22" s="60">
        <v>24.156550377206763</v>
      </c>
      <c r="O22" s="26"/>
      <c r="Q22" s="106"/>
      <c r="R22" s="106"/>
      <c r="S22" s="106"/>
      <c r="T22" s="106"/>
      <c r="U22" s="106"/>
      <c r="V22" s="116"/>
      <c r="W22" s="116"/>
      <c r="X22" s="116"/>
      <c r="Y22" s="116"/>
      <c r="Z22" s="116"/>
      <c r="AA22" s="116"/>
    </row>
    <row r="23" spans="1:27" x14ac:dyDescent="0.25">
      <c r="A23" s="121">
        <v>41012</v>
      </c>
      <c r="B23" s="57" t="s">
        <v>237</v>
      </c>
      <c r="C23" s="58">
        <v>19906</v>
      </c>
      <c r="D23" s="58">
        <v>27706</v>
      </c>
      <c r="E23" s="59"/>
      <c r="F23" s="58">
        <v>27273</v>
      </c>
      <c r="G23" s="58">
        <v>27488</v>
      </c>
      <c r="H23" s="58">
        <v>27561</v>
      </c>
      <c r="I23" s="58">
        <v>28268</v>
      </c>
      <c r="J23" s="58">
        <v>28244</v>
      </c>
      <c r="K23" s="58">
        <v>28505</v>
      </c>
      <c r="L23" s="60">
        <v>0.92409007222773454</v>
      </c>
      <c r="M23" s="60">
        <v>2.8838518732404506</v>
      </c>
      <c r="N23" s="60">
        <v>39.184165578217623</v>
      </c>
      <c r="O23" s="26"/>
      <c r="Q23" s="106"/>
      <c r="R23" s="106"/>
      <c r="S23" s="106"/>
      <c r="T23" s="106"/>
      <c r="U23" s="106"/>
      <c r="V23" s="116"/>
      <c r="W23" s="116"/>
      <c r="X23" s="116"/>
      <c r="Y23" s="116"/>
      <c r="Z23" s="116"/>
      <c r="AA23" s="116"/>
    </row>
    <row r="24" spans="1:27" ht="12.75" x14ac:dyDescent="0.2">
      <c r="A24" s="121">
        <v>41013</v>
      </c>
      <c r="B24" s="57" t="s">
        <v>238</v>
      </c>
      <c r="C24" s="58">
        <v>14567</v>
      </c>
      <c r="D24" s="58">
        <v>19366</v>
      </c>
      <c r="E24" s="59"/>
      <c r="F24" s="58">
        <v>22910</v>
      </c>
      <c r="G24" s="58">
        <v>21961</v>
      </c>
      <c r="H24" s="58">
        <v>21319</v>
      </c>
      <c r="I24" s="58">
        <v>22090</v>
      </c>
      <c r="J24" s="58">
        <v>23094</v>
      </c>
      <c r="K24" s="58">
        <v>23194</v>
      </c>
      <c r="L24" s="60">
        <v>0.43301290378452428</v>
      </c>
      <c r="M24" s="60">
        <v>19.766601259940096</v>
      </c>
      <c r="N24" s="60">
        <v>32.944326216791374</v>
      </c>
      <c r="O24" s="26"/>
      <c r="Q24" s="106"/>
      <c r="R24" s="106"/>
      <c r="S24" s="106"/>
      <c r="T24" s="106"/>
      <c r="U24" s="106"/>
      <c r="V24" s="116"/>
      <c r="W24" s="116"/>
      <c r="X24" s="116"/>
      <c r="Y24" s="116"/>
      <c r="Z24" s="116"/>
      <c r="AA24" s="116"/>
    </row>
    <row r="25" spans="1:27" ht="12.75" x14ac:dyDescent="0.2">
      <c r="A25" s="121">
        <v>41014</v>
      </c>
      <c r="B25" s="57" t="s">
        <v>239</v>
      </c>
      <c r="C25" s="58">
        <v>13319</v>
      </c>
      <c r="D25" s="58">
        <v>13293</v>
      </c>
      <c r="E25" s="59"/>
      <c r="F25" s="58">
        <v>17733.666666666668</v>
      </c>
      <c r="G25" s="58">
        <v>18260</v>
      </c>
      <c r="H25" s="58">
        <v>15709.5</v>
      </c>
      <c r="I25" s="58">
        <v>15762</v>
      </c>
      <c r="J25" s="58">
        <v>15663</v>
      </c>
      <c r="K25" s="58">
        <v>15526</v>
      </c>
      <c r="L25" s="60">
        <v>-0.87467279576071144</v>
      </c>
      <c r="M25" s="60">
        <v>16.798314902580302</v>
      </c>
      <c r="N25" s="60">
        <v>-0.195209850589384</v>
      </c>
      <c r="O25" s="26"/>
      <c r="Q25" s="106"/>
      <c r="R25" s="106"/>
      <c r="S25" s="106"/>
      <c r="T25" s="106"/>
      <c r="U25" s="106"/>
      <c r="V25" s="116"/>
      <c r="W25" s="116"/>
      <c r="X25" s="116"/>
      <c r="Y25" s="116"/>
      <c r="Z25" s="116"/>
      <c r="AA25" s="116"/>
    </row>
    <row r="26" spans="1:27" ht="12.75" x14ac:dyDescent="0.2">
      <c r="A26" s="121">
        <v>41015</v>
      </c>
      <c r="B26" s="57" t="s">
        <v>240</v>
      </c>
      <c r="C26" s="58">
        <v>23217.5</v>
      </c>
      <c r="D26" s="58">
        <v>35491</v>
      </c>
      <c r="E26" s="59"/>
      <c r="F26" s="58">
        <v>41117</v>
      </c>
      <c r="G26" s="58">
        <v>40291</v>
      </c>
      <c r="H26" s="58">
        <v>40727</v>
      </c>
      <c r="I26" s="58">
        <v>40578.5</v>
      </c>
      <c r="J26" s="58">
        <v>40236.5</v>
      </c>
      <c r="K26" s="58">
        <v>39654</v>
      </c>
      <c r="L26" s="60">
        <v>-1.4476905297428955</v>
      </c>
      <c r="M26" s="60">
        <v>11.729734298836325</v>
      </c>
      <c r="N26" s="60">
        <v>52.863142026488632</v>
      </c>
      <c r="O26" s="26"/>
      <c r="Q26" s="106"/>
      <c r="R26" s="106"/>
      <c r="S26" s="106"/>
      <c r="T26" s="106"/>
      <c r="U26" s="106"/>
      <c r="V26" s="116"/>
      <c r="W26" s="116"/>
      <c r="X26" s="116"/>
      <c r="Y26" s="116"/>
      <c r="Z26" s="116"/>
      <c r="AA26" s="116"/>
    </row>
    <row r="27" spans="1:27" ht="12.75" x14ac:dyDescent="0.2">
      <c r="A27" s="121">
        <v>41016</v>
      </c>
      <c r="B27" s="57" t="s">
        <v>105</v>
      </c>
      <c r="C27" s="58">
        <v>3707</v>
      </c>
      <c r="D27" s="58">
        <v>3781.3333333333335</v>
      </c>
      <c r="E27" s="59"/>
      <c r="F27" s="58">
        <v>3540.25</v>
      </c>
      <c r="G27" s="58">
        <v>3382.5</v>
      </c>
      <c r="H27" s="58">
        <v>3286</v>
      </c>
      <c r="I27" s="58">
        <v>3312</v>
      </c>
      <c r="J27" s="58">
        <v>3275.5</v>
      </c>
      <c r="K27" s="58">
        <v>3243.75</v>
      </c>
      <c r="L27" s="60">
        <v>-0.96931766142573927</v>
      </c>
      <c r="M27" s="60">
        <v>-14.216766572637518</v>
      </c>
      <c r="N27" s="60">
        <v>2.0052153583310917</v>
      </c>
      <c r="O27" s="26"/>
      <c r="Q27" s="106"/>
      <c r="R27" s="106"/>
      <c r="S27" s="106"/>
      <c r="T27" s="106"/>
      <c r="U27" s="106"/>
      <c r="V27" s="116"/>
      <c r="W27" s="116"/>
      <c r="X27" s="116"/>
      <c r="Y27" s="116"/>
      <c r="Z27" s="116"/>
      <c r="AA27" s="116"/>
    </row>
    <row r="28" spans="1:27" x14ac:dyDescent="0.25">
      <c r="A28" s="121">
        <v>41017</v>
      </c>
      <c r="B28" s="57" t="s">
        <v>241</v>
      </c>
      <c r="C28" s="58">
        <v>4424.666666666667</v>
      </c>
      <c r="D28" s="58">
        <v>4893</v>
      </c>
      <c r="E28" s="59"/>
      <c r="F28" s="58">
        <v>4276.5</v>
      </c>
      <c r="G28" s="58">
        <v>4251</v>
      </c>
      <c r="H28" s="58">
        <v>4229.25</v>
      </c>
      <c r="I28" s="58">
        <v>4272.5</v>
      </c>
      <c r="J28" s="58">
        <v>4376.5</v>
      </c>
      <c r="K28" s="58">
        <v>4244.25</v>
      </c>
      <c r="L28" s="60">
        <v>-3.0218210899120357</v>
      </c>
      <c r="M28" s="60">
        <v>-13.258736971183327</v>
      </c>
      <c r="N28" s="60">
        <v>10.584601476570743</v>
      </c>
      <c r="O28" s="26"/>
      <c r="Q28" s="106"/>
      <c r="R28" s="106"/>
      <c r="S28" s="106"/>
      <c r="T28" s="106"/>
      <c r="U28" s="106"/>
      <c r="V28" s="116"/>
      <c r="W28" s="116"/>
      <c r="X28" s="116"/>
      <c r="Y28" s="116"/>
      <c r="Z28" s="116"/>
      <c r="AA28" s="116"/>
    </row>
    <row r="29" spans="1:27" x14ac:dyDescent="0.25">
      <c r="A29" s="121">
        <v>41018</v>
      </c>
      <c r="B29" s="57" t="s">
        <v>242</v>
      </c>
      <c r="C29" s="58">
        <v>26201</v>
      </c>
      <c r="D29" s="58">
        <v>33617</v>
      </c>
      <c r="E29" s="59"/>
      <c r="F29" s="58">
        <v>39377</v>
      </c>
      <c r="G29" s="58">
        <v>39309.333333333336</v>
      </c>
      <c r="H29" s="58">
        <v>39489.666666666664</v>
      </c>
      <c r="I29" s="58">
        <v>39629.666666666664</v>
      </c>
      <c r="J29" s="58">
        <v>39584.333333333336</v>
      </c>
      <c r="K29" s="58">
        <v>39444.333333333336</v>
      </c>
      <c r="L29" s="60">
        <v>-0.35367527557198519</v>
      </c>
      <c r="M29" s="60">
        <v>17.334483545031777</v>
      </c>
      <c r="N29" s="60">
        <v>28.304263196061228</v>
      </c>
      <c r="O29" s="26"/>
      <c r="Q29" s="106"/>
      <c r="R29" s="106"/>
      <c r="S29" s="106"/>
      <c r="T29" s="106"/>
      <c r="U29" s="106"/>
      <c r="V29" s="116"/>
      <c r="W29" s="116"/>
      <c r="X29" s="116"/>
      <c r="Y29" s="116"/>
      <c r="Z29" s="116"/>
      <c r="AA29" s="116"/>
    </row>
    <row r="30" spans="1:27" x14ac:dyDescent="0.25">
      <c r="A30" s="121">
        <v>41019</v>
      </c>
      <c r="B30" s="57" t="s">
        <v>243</v>
      </c>
      <c r="C30" s="58">
        <v>27639</v>
      </c>
      <c r="D30" s="58">
        <v>29952</v>
      </c>
      <c r="E30" s="59"/>
      <c r="F30" s="58">
        <v>29340.5</v>
      </c>
      <c r="G30" s="58">
        <v>29147.5</v>
      </c>
      <c r="H30" s="58">
        <v>29458.5</v>
      </c>
      <c r="I30" s="58">
        <v>29490</v>
      </c>
      <c r="J30" s="58">
        <v>29055</v>
      </c>
      <c r="K30" s="58">
        <v>29091</v>
      </c>
      <c r="L30" s="60">
        <v>0.12390294269488678</v>
      </c>
      <c r="M30" s="60">
        <v>-2.8745993589743613</v>
      </c>
      <c r="N30" s="60">
        <v>8.3686095734288415</v>
      </c>
      <c r="O30" s="26"/>
      <c r="Q30" s="106"/>
      <c r="R30" s="106"/>
      <c r="S30" s="106"/>
      <c r="T30" s="106"/>
      <c r="U30" s="106"/>
      <c r="V30" s="116"/>
      <c r="W30" s="116"/>
      <c r="X30" s="116"/>
      <c r="Y30" s="116"/>
      <c r="Z30" s="116"/>
      <c r="AA30" s="116"/>
    </row>
    <row r="31" spans="1:27" ht="12.75" x14ac:dyDescent="0.2">
      <c r="A31" s="121">
        <v>41020</v>
      </c>
      <c r="B31" s="57" t="s">
        <v>107</v>
      </c>
      <c r="C31" s="58">
        <v>9738</v>
      </c>
      <c r="D31" s="58">
        <v>7659.666666666667</v>
      </c>
      <c r="E31" s="59"/>
      <c r="F31" s="58">
        <v>6978</v>
      </c>
      <c r="G31" s="58">
        <v>6958.5</v>
      </c>
      <c r="H31" s="58">
        <v>6829</v>
      </c>
      <c r="I31" s="58">
        <v>6853.75</v>
      </c>
      <c r="J31" s="58">
        <v>6820.25</v>
      </c>
      <c r="K31" s="58">
        <v>6931</v>
      </c>
      <c r="L31" s="60">
        <v>1.6238407683002887</v>
      </c>
      <c r="M31" s="60">
        <v>-9.5130336394098958</v>
      </c>
      <c r="N31" s="60">
        <v>-21.342507017183543</v>
      </c>
      <c r="O31" s="26"/>
      <c r="Q31" s="106"/>
      <c r="R31" s="106"/>
      <c r="S31" s="106"/>
      <c r="T31" s="106"/>
      <c r="U31" s="106"/>
      <c r="V31" s="116"/>
      <c r="W31" s="116"/>
      <c r="X31" s="116"/>
      <c r="Y31" s="116"/>
      <c r="Z31" s="116"/>
      <c r="AA31" s="116"/>
    </row>
    <row r="32" spans="1:27" ht="12.75" x14ac:dyDescent="0.2">
      <c r="A32" s="121">
        <v>41021</v>
      </c>
      <c r="B32" s="57" t="s">
        <v>108</v>
      </c>
      <c r="C32" s="58">
        <v>12749</v>
      </c>
      <c r="D32" s="58">
        <v>14343.5</v>
      </c>
      <c r="E32" s="59"/>
      <c r="F32" s="58">
        <v>14986.666666666666</v>
      </c>
      <c r="G32" s="58">
        <v>15114</v>
      </c>
      <c r="H32" s="58">
        <v>14965.333333333334</v>
      </c>
      <c r="I32" s="58">
        <v>15024</v>
      </c>
      <c r="J32" s="58">
        <v>14981.333333333334</v>
      </c>
      <c r="K32" s="58">
        <v>14958</v>
      </c>
      <c r="L32" s="60">
        <v>-0.15574937700250091</v>
      </c>
      <c r="M32" s="60">
        <v>4.2841705302053112</v>
      </c>
      <c r="N32" s="60">
        <v>12.506863283394786</v>
      </c>
      <c r="O32" s="26"/>
      <c r="Q32" s="106"/>
      <c r="R32" s="106"/>
      <c r="S32" s="106"/>
      <c r="T32" s="106"/>
      <c r="U32" s="106"/>
      <c r="V32" s="116"/>
      <c r="W32" s="116"/>
      <c r="X32" s="116"/>
      <c r="Y32" s="116"/>
      <c r="Z32" s="116"/>
      <c r="AA32" s="116"/>
    </row>
    <row r="33" spans="1:27" ht="12.75" x14ac:dyDescent="0.2">
      <c r="A33" s="121">
        <v>41023</v>
      </c>
      <c r="B33" s="57" t="s">
        <v>244</v>
      </c>
      <c r="C33" s="58">
        <v>3072</v>
      </c>
      <c r="D33" s="58">
        <v>3166.5</v>
      </c>
      <c r="E33" s="59"/>
      <c r="F33" s="58">
        <v>3612.5</v>
      </c>
      <c r="G33" s="58">
        <v>3717</v>
      </c>
      <c r="H33" s="58">
        <v>3620.75</v>
      </c>
      <c r="I33" s="58">
        <v>3808.5</v>
      </c>
      <c r="J33" s="58">
        <v>4003.75</v>
      </c>
      <c r="K33" s="58">
        <v>4192.25</v>
      </c>
      <c r="L33" s="60">
        <v>4.7080861692163634</v>
      </c>
      <c r="M33" s="60">
        <v>32.393810200536862</v>
      </c>
      <c r="N33" s="60">
        <v>3.076171875</v>
      </c>
      <c r="O33" s="26"/>
      <c r="Q33" s="106"/>
      <c r="R33" s="106"/>
      <c r="S33" s="106"/>
      <c r="T33" s="106"/>
      <c r="U33" s="106"/>
      <c r="V33" s="116"/>
      <c r="W33" s="116"/>
      <c r="X33" s="116"/>
      <c r="Y33" s="116"/>
      <c r="Z33" s="116"/>
      <c r="AA33" s="116"/>
    </row>
    <row r="34" spans="1:27" ht="12.75" x14ac:dyDescent="0.2">
      <c r="A34" s="121">
        <v>41024</v>
      </c>
      <c r="B34" s="57" t="s">
        <v>109</v>
      </c>
      <c r="C34" s="58">
        <v>7124</v>
      </c>
      <c r="D34" s="58">
        <v>7835</v>
      </c>
      <c r="E34" s="59"/>
      <c r="F34" s="58">
        <v>7806.333333333333</v>
      </c>
      <c r="G34" s="58">
        <v>7975.75</v>
      </c>
      <c r="H34" s="58">
        <v>7933.75</v>
      </c>
      <c r="I34" s="58">
        <v>8068.5</v>
      </c>
      <c r="J34" s="58">
        <v>8024.75</v>
      </c>
      <c r="K34" s="58">
        <v>7984</v>
      </c>
      <c r="L34" s="60">
        <v>-0.50780398143244199</v>
      </c>
      <c r="M34" s="60">
        <v>1.9017230376515704</v>
      </c>
      <c r="N34" s="60">
        <v>9.9803481190342538</v>
      </c>
      <c r="O34" s="26"/>
      <c r="Q34" s="106"/>
      <c r="R34" s="106"/>
      <c r="S34" s="106"/>
      <c r="T34" s="106"/>
      <c r="U34" s="106"/>
      <c r="V34" s="116"/>
      <c r="W34" s="116"/>
      <c r="X34" s="116"/>
      <c r="Y34" s="116"/>
      <c r="Z34" s="116"/>
      <c r="AA34" s="116"/>
    </row>
    <row r="35" spans="1:27" ht="12.75" x14ac:dyDescent="0.2">
      <c r="A35" s="121">
        <v>41025</v>
      </c>
      <c r="B35" s="57" t="s">
        <v>245</v>
      </c>
      <c r="C35" s="58">
        <v>1638.6666666666667</v>
      </c>
      <c r="D35" s="58">
        <v>1971.3333333333333</v>
      </c>
      <c r="E35" s="59"/>
      <c r="F35" s="58">
        <v>2054</v>
      </c>
      <c r="G35" s="58">
        <v>2036.25</v>
      </c>
      <c r="H35" s="58">
        <v>2065</v>
      </c>
      <c r="I35" s="58">
        <v>2066.5</v>
      </c>
      <c r="J35" s="58">
        <v>2031</v>
      </c>
      <c r="K35" s="58">
        <v>2043.25</v>
      </c>
      <c r="L35" s="60">
        <v>0.60315115706548461</v>
      </c>
      <c r="M35" s="60">
        <v>3.6481230977341905</v>
      </c>
      <c r="N35" s="60">
        <v>20.301057770545139</v>
      </c>
      <c r="O35" s="26"/>
      <c r="Q35" s="106"/>
      <c r="R35" s="106"/>
      <c r="S35" s="106"/>
      <c r="T35" s="106"/>
      <c r="U35" s="106"/>
      <c r="V35" s="116"/>
      <c r="W35" s="116"/>
      <c r="X35" s="116"/>
      <c r="Y35" s="116"/>
      <c r="Z35" s="116"/>
      <c r="AA35" s="116"/>
    </row>
    <row r="36" spans="1:27" ht="12.75" x14ac:dyDescent="0.2">
      <c r="A36" s="121">
        <v>41027</v>
      </c>
      <c r="B36" s="57" t="s">
        <v>246</v>
      </c>
      <c r="C36" s="58">
        <v>16884.5</v>
      </c>
      <c r="D36" s="58">
        <v>17428.5</v>
      </c>
      <c r="E36" s="59"/>
      <c r="F36" s="58">
        <v>16308</v>
      </c>
      <c r="G36" s="58">
        <v>16121</v>
      </c>
      <c r="H36" s="58">
        <v>16128.5</v>
      </c>
      <c r="I36" s="58">
        <v>16305.5</v>
      </c>
      <c r="J36" s="58">
        <v>16281.5</v>
      </c>
      <c r="K36" s="58">
        <v>16279.5</v>
      </c>
      <c r="L36" s="60">
        <v>-1.2283880477848008E-2</v>
      </c>
      <c r="M36" s="60">
        <v>-6.5926499698769288</v>
      </c>
      <c r="N36" s="60">
        <v>3.2218898990198142</v>
      </c>
      <c r="O36" s="26"/>
      <c r="Q36" s="106"/>
      <c r="R36" s="106"/>
      <c r="S36" s="106"/>
      <c r="T36" s="106"/>
      <c r="U36" s="106"/>
      <c r="V36" s="116"/>
      <c r="W36" s="116"/>
      <c r="X36" s="116"/>
      <c r="Y36" s="116"/>
      <c r="Z36" s="116"/>
      <c r="AA36" s="116"/>
    </row>
    <row r="37" spans="1:27" ht="12.75" x14ac:dyDescent="0.2">
      <c r="A37" s="121">
        <v>41028</v>
      </c>
      <c r="B37" s="57" t="s">
        <v>247</v>
      </c>
      <c r="C37" s="58">
        <v>53482</v>
      </c>
      <c r="D37" s="58">
        <v>29172</v>
      </c>
      <c r="E37" s="59"/>
      <c r="F37" s="58">
        <v>25786.333333333332</v>
      </c>
      <c r="G37" s="58">
        <v>26104.333333333332</v>
      </c>
      <c r="H37" s="58">
        <v>24973.5</v>
      </c>
      <c r="I37" s="58">
        <v>24963</v>
      </c>
      <c r="J37" s="58">
        <v>24534.5</v>
      </c>
      <c r="K37" s="58">
        <v>24683.5</v>
      </c>
      <c r="L37" s="60">
        <v>0.60730807638222917</v>
      </c>
      <c r="M37" s="60">
        <v>-15.386329356917594</v>
      </c>
      <c r="N37" s="60">
        <v>-45.45454545454546</v>
      </c>
      <c r="O37" s="26"/>
      <c r="Q37" s="106"/>
      <c r="R37" s="106"/>
      <c r="S37" s="106"/>
      <c r="T37" s="106"/>
      <c r="U37" s="106"/>
      <c r="V37" s="116"/>
      <c r="W37" s="116"/>
      <c r="X37" s="116"/>
      <c r="Y37" s="116"/>
      <c r="Z37" s="116"/>
      <c r="AA37" s="116"/>
    </row>
    <row r="38" spans="1:27" x14ac:dyDescent="0.25">
      <c r="A38" s="121">
        <v>51001</v>
      </c>
      <c r="B38" s="57" t="s">
        <v>248</v>
      </c>
      <c r="C38" s="58">
        <v>3663.75</v>
      </c>
      <c r="D38" s="58">
        <v>3978.5</v>
      </c>
      <c r="E38" s="59"/>
      <c r="F38" s="58">
        <v>3954.75</v>
      </c>
      <c r="G38" s="58">
        <v>3952.75</v>
      </c>
      <c r="H38" s="58">
        <v>3968.25</v>
      </c>
      <c r="I38" s="58">
        <v>3974</v>
      </c>
      <c r="J38" s="58">
        <v>3916.5</v>
      </c>
      <c r="K38" s="58">
        <v>3809</v>
      </c>
      <c r="L38" s="60">
        <v>-2.7447976509638705</v>
      </c>
      <c r="M38" s="60">
        <v>-4.2603996481085815</v>
      </c>
      <c r="N38" s="60">
        <v>8.5909245991129257</v>
      </c>
      <c r="O38" s="26"/>
      <c r="Q38" s="106"/>
      <c r="R38" s="106"/>
      <c r="S38" s="106"/>
      <c r="T38" s="106"/>
      <c r="U38" s="106"/>
      <c r="V38" s="116"/>
      <c r="W38" s="116"/>
      <c r="X38" s="116"/>
      <c r="Y38" s="116"/>
      <c r="Z38" s="116"/>
      <c r="AA38" s="116"/>
    </row>
    <row r="39" spans="1:27" x14ac:dyDescent="0.25">
      <c r="A39" s="121">
        <v>51002</v>
      </c>
      <c r="B39" s="57" t="s">
        <v>249</v>
      </c>
      <c r="C39" s="58">
        <v>3436</v>
      </c>
      <c r="D39" s="58">
        <v>3475</v>
      </c>
      <c r="E39" s="59"/>
      <c r="F39" s="58">
        <v>3811</v>
      </c>
      <c r="G39" s="58">
        <v>3788.6666666666665</v>
      </c>
      <c r="H39" s="58">
        <v>3778.3333333333335</v>
      </c>
      <c r="I39" s="58">
        <v>3830</v>
      </c>
      <c r="J39" s="58">
        <v>3841</v>
      </c>
      <c r="K39" s="58">
        <v>3782.6666666666665</v>
      </c>
      <c r="L39" s="60">
        <v>-1.5187017269808201</v>
      </c>
      <c r="M39" s="60">
        <v>8.8537170263788934</v>
      </c>
      <c r="N39" s="60">
        <v>1.1350407450523958</v>
      </c>
      <c r="O39" s="26"/>
      <c r="Q39" s="106"/>
      <c r="R39" s="106"/>
      <c r="S39" s="106"/>
      <c r="T39" s="106"/>
      <c r="U39" s="106"/>
      <c r="V39" s="116"/>
      <c r="W39" s="116"/>
      <c r="X39" s="116"/>
      <c r="Y39" s="116"/>
      <c r="Z39" s="116"/>
      <c r="AA39" s="116"/>
    </row>
    <row r="40" spans="1:27" x14ac:dyDescent="0.25">
      <c r="A40" s="121">
        <v>51003</v>
      </c>
      <c r="B40" s="57" t="s">
        <v>250</v>
      </c>
      <c r="C40" s="58">
        <v>4504.666666666667</v>
      </c>
      <c r="D40" s="58">
        <v>4981.5</v>
      </c>
      <c r="E40" s="59"/>
      <c r="F40" s="58">
        <v>4536.666666666667</v>
      </c>
      <c r="G40" s="58">
        <v>4517.666666666667</v>
      </c>
      <c r="H40" s="58">
        <v>4394.333333333333</v>
      </c>
      <c r="I40" s="58">
        <v>4430</v>
      </c>
      <c r="J40" s="58">
        <v>4522.666666666667</v>
      </c>
      <c r="K40" s="58">
        <v>4523</v>
      </c>
      <c r="L40" s="60">
        <v>7.3702830188704382E-3</v>
      </c>
      <c r="M40" s="60">
        <v>-9.2040550035130018</v>
      </c>
      <c r="N40" s="60">
        <v>10.585318928518571</v>
      </c>
      <c r="O40" s="26"/>
      <c r="Q40" s="106"/>
      <c r="R40" s="106"/>
      <c r="S40" s="106"/>
      <c r="T40" s="106"/>
      <c r="U40" s="106"/>
      <c r="V40" s="116"/>
      <c r="W40" s="116"/>
      <c r="X40" s="116"/>
      <c r="Y40" s="116"/>
      <c r="Z40" s="116"/>
      <c r="AA40" s="116"/>
    </row>
    <row r="41" spans="1:27" x14ac:dyDescent="0.25">
      <c r="A41" s="121">
        <v>51004</v>
      </c>
      <c r="B41" s="57" t="s">
        <v>251</v>
      </c>
      <c r="C41" s="58">
        <v>15945</v>
      </c>
      <c r="D41" s="58">
        <v>11184.333333333334</v>
      </c>
      <c r="E41" s="59"/>
      <c r="F41" s="58">
        <v>10324.75</v>
      </c>
      <c r="G41" s="58">
        <v>10490.25</v>
      </c>
      <c r="H41" s="58">
        <v>10674.75</v>
      </c>
      <c r="I41" s="58">
        <v>10689.75</v>
      </c>
      <c r="J41" s="58">
        <v>10667.75</v>
      </c>
      <c r="K41" s="58">
        <v>10338.25</v>
      </c>
      <c r="L41" s="60">
        <v>-3.0887487989501028</v>
      </c>
      <c r="M41" s="60">
        <v>-7.5648973266175918</v>
      </c>
      <c r="N41" s="60">
        <v>-29.856799414654532</v>
      </c>
      <c r="O41" s="26"/>
      <c r="Q41" s="106"/>
      <c r="R41" s="106"/>
      <c r="S41" s="106"/>
      <c r="T41" s="106"/>
      <c r="U41" s="106"/>
      <c r="V41" s="116"/>
      <c r="W41" s="116"/>
      <c r="X41" s="116"/>
      <c r="Y41" s="116"/>
      <c r="Z41" s="116"/>
      <c r="AA41" s="116"/>
    </row>
    <row r="42" spans="1:27" x14ac:dyDescent="0.25">
      <c r="A42" s="121">
        <v>51005</v>
      </c>
      <c r="B42" s="57" t="s">
        <v>252</v>
      </c>
      <c r="C42" s="58">
        <v>15194</v>
      </c>
      <c r="D42" s="58">
        <v>10311.666666666666</v>
      </c>
      <c r="E42" s="59"/>
      <c r="F42" s="58">
        <v>10161.5</v>
      </c>
      <c r="G42" s="58">
        <v>10707.5</v>
      </c>
      <c r="H42" s="58">
        <v>10979.25</v>
      </c>
      <c r="I42" s="58">
        <v>11004</v>
      </c>
      <c r="J42" s="58">
        <v>11594.75</v>
      </c>
      <c r="K42" s="58">
        <v>10933.25</v>
      </c>
      <c r="L42" s="60">
        <v>-5.7051682873714427</v>
      </c>
      <c r="M42" s="60">
        <v>6.027961855503472</v>
      </c>
      <c r="N42" s="60">
        <v>-32.133298231758154</v>
      </c>
      <c r="O42" s="26"/>
      <c r="Q42" s="106"/>
      <c r="R42" s="106"/>
      <c r="S42" s="106"/>
      <c r="T42" s="106"/>
      <c r="U42" s="106"/>
      <c r="V42" s="116"/>
      <c r="W42" s="116"/>
      <c r="X42" s="116"/>
      <c r="Y42" s="116"/>
      <c r="Z42" s="116"/>
      <c r="AA42" s="116"/>
    </row>
    <row r="43" spans="1:27" x14ac:dyDescent="0.25">
      <c r="A43" s="121">
        <v>51006</v>
      </c>
      <c r="B43" s="57" t="s">
        <v>253</v>
      </c>
      <c r="C43" s="58">
        <v>12405</v>
      </c>
      <c r="D43" s="58" t="s">
        <v>391</v>
      </c>
      <c r="E43" s="59"/>
      <c r="F43" s="58">
        <v>8377.3333333333339</v>
      </c>
      <c r="G43" s="58">
        <v>8465</v>
      </c>
      <c r="H43" s="58">
        <v>8656.3333333333339</v>
      </c>
      <c r="I43" s="58">
        <v>8091.666666666667</v>
      </c>
      <c r="J43" s="58">
        <v>8117</v>
      </c>
      <c r="K43" s="58">
        <v>7871.333333333333</v>
      </c>
      <c r="L43" s="60">
        <v>-3.0265697507289246</v>
      </c>
      <c r="M43" s="60" t="s">
        <v>390</v>
      </c>
      <c r="N43" s="60" t="s">
        <v>390</v>
      </c>
      <c r="O43" s="26"/>
      <c r="Q43" s="106"/>
      <c r="R43" s="106"/>
      <c r="S43" s="106"/>
      <c r="T43" s="106"/>
      <c r="U43" s="106"/>
      <c r="V43" s="116"/>
      <c r="W43" s="116"/>
      <c r="X43" s="116"/>
      <c r="Y43" s="116"/>
      <c r="Z43" s="116"/>
      <c r="AA43" s="116"/>
    </row>
    <row r="44" spans="1:27" x14ac:dyDescent="0.25">
      <c r="A44" s="121">
        <v>51007</v>
      </c>
      <c r="B44" s="57" t="s">
        <v>254</v>
      </c>
      <c r="C44" s="58">
        <v>11390</v>
      </c>
      <c r="D44" s="58" t="s">
        <v>391</v>
      </c>
      <c r="E44" s="59"/>
      <c r="F44" s="58">
        <v>7644</v>
      </c>
      <c r="G44" s="58">
        <v>7630</v>
      </c>
      <c r="H44" s="58">
        <v>7861</v>
      </c>
      <c r="I44" s="58">
        <v>7489.5</v>
      </c>
      <c r="J44" s="58">
        <v>7769</v>
      </c>
      <c r="K44" s="58">
        <v>7658</v>
      </c>
      <c r="L44" s="60">
        <v>-1.4287553095636452</v>
      </c>
      <c r="M44" s="60" t="s">
        <v>390</v>
      </c>
      <c r="N44" s="60" t="s">
        <v>390</v>
      </c>
      <c r="O44" s="26"/>
      <c r="Q44" s="106"/>
      <c r="R44" s="106"/>
      <c r="S44" s="106"/>
      <c r="T44" s="106"/>
      <c r="U44" s="106"/>
      <c r="V44" s="116"/>
      <c r="W44" s="116"/>
      <c r="X44" s="116"/>
      <c r="Y44" s="116"/>
      <c r="Z44" s="116"/>
      <c r="AA44" s="116"/>
    </row>
    <row r="45" spans="1:27" x14ac:dyDescent="0.25">
      <c r="A45" s="121">
        <v>51008</v>
      </c>
      <c r="B45" s="57" t="s">
        <v>255</v>
      </c>
      <c r="C45" s="58">
        <v>8230.25</v>
      </c>
      <c r="D45" s="58">
        <v>9600</v>
      </c>
      <c r="E45" s="59"/>
      <c r="F45" s="58">
        <v>10203.75</v>
      </c>
      <c r="G45" s="58">
        <v>10250.25</v>
      </c>
      <c r="H45" s="58">
        <v>10254.25</v>
      </c>
      <c r="I45" s="58">
        <v>10080.5</v>
      </c>
      <c r="J45" s="58">
        <v>9989</v>
      </c>
      <c r="K45" s="58">
        <v>9640</v>
      </c>
      <c r="L45" s="60">
        <v>-3.4938432275503084</v>
      </c>
      <c r="M45" s="60">
        <v>0.41666666666666519</v>
      </c>
      <c r="N45" s="60">
        <v>16.642872330731141</v>
      </c>
      <c r="O45" s="26"/>
      <c r="Q45" s="106"/>
      <c r="R45" s="106"/>
      <c r="S45" s="106"/>
      <c r="T45" s="106"/>
      <c r="U45" s="106"/>
      <c r="V45" s="116"/>
      <c r="W45" s="116"/>
      <c r="X45" s="116"/>
      <c r="Y45" s="116"/>
      <c r="Z45" s="116"/>
      <c r="AA45" s="116"/>
    </row>
    <row r="46" spans="1:27" x14ac:dyDescent="0.25">
      <c r="A46" s="121">
        <v>51009</v>
      </c>
      <c r="B46" s="57" t="s">
        <v>106</v>
      </c>
      <c r="C46" s="58">
        <v>6914.25</v>
      </c>
      <c r="D46" s="58">
        <v>6907.25</v>
      </c>
      <c r="E46" s="59"/>
      <c r="F46" s="58">
        <v>7179</v>
      </c>
      <c r="G46" s="58">
        <v>7126.25</v>
      </c>
      <c r="H46" s="58">
        <v>7170</v>
      </c>
      <c r="I46" s="58">
        <v>7190.5</v>
      </c>
      <c r="J46" s="58">
        <v>7146.25</v>
      </c>
      <c r="K46" s="58">
        <v>7124.25</v>
      </c>
      <c r="L46" s="60">
        <v>-0.3078537694595096</v>
      </c>
      <c r="M46" s="60">
        <v>3.1416265518114939</v>
      </c>
      <c r="N46" s="60">
        <v>-0.10124019235636661</v>
      </c>
      <c r="O46" s="26"/>
      <c r="Q46" s="106"/>
      <c r="R46" s="106"/>
      <c r="S46" s="106"/>
      <c r="T46" s="106"/>
      <c r="U46" s="106"/>
      <c r="V46" s="116"/>
      <c r="W46" s="116"/>
      <c r="X46" s="116"/>
      <c r="Y46" s="116"/>
      <c r="Z46" s="116"/>
      <c r="AA46" s="116"/>
    </row>
    <row r="47" spans="1:27" x14ac:dyDescent="0.25">
      <c r="A47" s="121">
        <v>51011</v>
      </c>
      <c r="B47" s="57" t="s">
        <v>256</v>
      </c>
      <c r="C47" s="58">
        <v>2752</v>
      </c>
      <c r="D47" s="58">
        <v>2726.6666666666665</v>
      </c>
      <c r="E47" s="59"/>
      <c r="F47" s="58">
        <v>2150</v>
      </c>
      <c r="G47" s="58">
        <v>2354.6666666666665</v>
      </c>
      <c r="H47" s="58">
        <v>2386.6666666666665</v>
      </c>
      <c r="I47" s="58">
        <v>2428</v>
      </c>
      <c r="J47" s="58">
        <v>2501</v>
      </c>
      <c r="K47" s="58">
        <v>2660</v>
      </c>
      <c r="L47" s="60">
        <v>6.3574570171931244</v>
      </c>
      <c r="M47" s="60">
        <v>-2.4449877750611138</v>
      </c>
      <c r="N47" s="60">
        <v>-0.92054263565891636</v>
      </c>
      <c r="O47" s="26"/>
      <c r="Q47" s="106"/>
      <c r="R47" s="106"/>
      <c r="S47" s="106"/>
      <c r="T47" s="106"/>
      <c r="U47" s="106"/>
      <c r="V47" s="116"/>
      <c r="W47" s="116"/>
      <c r="X47" s="116"/>
      <c r="Y47" s="116"/>
      <c r="Z47" s="116"/>
      <c r="AA47" s="116"/>
    </row>
    <row r="48" spans="1:27" x14ac:dyDescent="0.25">
      <c r="A48" s="121">
        <v>51012</v>
      </c>
      <c r="B48" s="57" t="s">
        <v>257</v>
      </c>
      <c r="C48" s="58">
        <v>4856.5</v>
      </c>
      <c r="D48" s="58">
        <v>5168.5</v>
      </c>
      <c r="E48" s="59"/>
      <c r="F48" s="58">
        <v>5107.333333333333</v>
      </c>
      <c r="G48" s="58">
        <v>5069.666666666667</v>
      </c>
      <c r="H48" s="58">
        <v>5035.333333333333</v>
      </c>
      <c r="I48" s="58">
        <v>5055</v>
      </c>
      <c r="J48" s="58">
        <v>4873.333333333333</v>
      </c>
      <c r="K48" s="58">
        <v>5009.333333333333</v>
      </c>
      <c r="L48" s="60">
        <v>2.7906976744185963</v>
      </c>
      <c r="M48" s="60">
        <v>-3.0795524168843347</v>
      </c>
      <c r="N48" s="60">
        <v>6.4243796973128875</v>
      </c>
      <c r="O48" s="26"/>
      <c r="Q48" s="106"/>
      <c r="W48" s="116"/>
      <c r="X48" s="116"/>
      <c r="Y48" s="116"/>
      <c r="Z48" s="116"/>
      <c r="AA48" s="116"/>
    </row>
    <row r="49" spans="1:15" x14ac:dyDescent="0.25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5">
      <c r="A50" s="51"/>
      <c r="B50" s="91" t="s">
        <v>337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5">
      <c r="A51" s="20"/>
      <c r="B51" s="89" t="s">
        <v>348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5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5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5"/>
    <row r="57" spans="1:15" s="20" customFormat="1" x14ac:dyDescent="0.25"/>
    <row r="58" spans="1:15" s="20" customFormat="1" x14ac:dyDescent="0.25"/>
    <row r="59" spans="1:15" s="20" customFormat="1" x14ac:dyDescent="0.25"/>
    <row r="60" spans="1:15" s="20" customFormat="1" x14ac:dyDescent="0.25"/>
    <row r="61" spans="1:15" s="20" customFormat="1" x14ac:dyDescent="0.25"/>
    <row r="62" spans="1:15" s="20" customFormat="1" x14ac:dyDescent="0.25"/>
    <row r="63" spans="1:15" s="20" customFormat="1" x14ac:dyDescent="0.25"/>
    <row r="64" spans="1:15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pans="1:15" s="20" customFormat="1" x14ac:dyDescent="0.25"/>
    <row r="178" spans="1:15" s="20" customFormat="1" x14ac:dyDescent="0.25"/>
    <row r="179" spans="1:15" s="20" customFormat="1" x14ac:dyDescent="0.25"/>
    <row r="180" spans="1:15" s="20" customFormat="1" x14ac:dyDescent="0.25">
      <c r="A180" s="21"/>
      <c r="N180" s="21"/>
      <c r="O180" s="21"/>
    </row>
    <row r="181" spans="1:15" s="20" customFormat="1" x14ac:dyDescent="0.25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6">
    <mergeCell ref="C9:N9"/>
    <mergeCell ref="C10:N10"/>
    <mergeCell ref="N13:N14"/>
    <mergeCell ref="L13:L14"/>
    <mergeCell ref="M13:M14"/>
    <mergeCell ref="C11:N11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CO205"/>
  <sheetViews>
    <sheetView showGridLines="0" workbookViewId="0">
      <selection activeCell="B16" sqref="B16"/>
    </sheetView>
  </sheetViews>
  <sheetFormatPr baseColWidth="10" defaultColWidth="11.54296875" defaultRowHeight="12.5" x14ac:dyDescent="0.25"/>
  <cols>
    <col min="1" max="1" width="2.7265625" style="21" customWidth="1"/>
    <col min="2" max="2" width="39.54296875" style="21" bestFit="1" customWidth="1"/>
    <col min="3" max="4" width="10.81640625" style="21" customWidth="1"/>
    <col min="5" max="5" width="2.26953125" style="21" customWidth="1"/>
    <col min="6" max="6" width="12.1796875" style="21" customWidth="1"/>
    <col min="7" max="7" width="13" style="21" customWidth="1"/>
    <col min="8" max="8" width="11.7265625" style="21" customWidth="1"/>
    <col min="9" max="9" width="11.453125" style="21" customWidth="1"/>
    <col min="10" max="10" width="11.26953125" style="21" customWidth="1"/>
    <col min="11" max="11" width="11.7265625" style="21" customWidth="1"/>
    <col min="12" max="12" width="10.26953125" style="21" customWidth="1"/>
    <col min="13" max="14" width="9.81640625" style="21" customWidth="1"/>
    <col min="15" max="15" width="1.7265625" style="21" customWidth="1"/>
    <col min="16" max="93" width="11.54296875" style="20"/>
    <col min="94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15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4"/>
      <c r="S4" s="114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4"/>
      <c r="S5" s="114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4"/>
      <c r="S6" s="114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4"/>
      <c r="S7" s="114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4"/>
      <c r="S8" s="114"/>
    </row>
    <row r="9" spans="1:26" ht="15.75" customHeight="1" x14ac:dyDescent="0.2">
      <c r="A9" s="20"/>
      <c r="B9" s="20"/>
      <c r="C9" s="225" t="s">
        <v>345</v>
      </c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6"/>
      <c r="R9" s="114"/>
      <c r="S9" s="114"/>
    </row>
    <row r="10" spans="1:26" ht="13" x14ac:dyDescent="0.3">
      <c r="A10" s="20"/>
      <c r="B10" s="20"/>
      <c r="C10" s="214" t="s">
        <v>344</v>
      </c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6"/>
      <c r="R10" s="114"/>
      <c r="S10" s="114"/>
    </row>
    <row r="11" spans="1:26" ht="12.75" x14ac:dyDescent="0.2">
      <c r="A11" s="20"/>
      <c r="B11" s="20"/>
      <c r="C11" s="215" t="s">
        <v>411</v>
      </c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6"/>
      <c r="R11" s="114"/>
      <c r="S11" s="114"/>
    </row>
    <row r="12" spans="1:26" ht="12.75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4"/>
      <c r="S12" s="114"/>
    </row>
    <row r="13" spans="1:26" ht="18" customHeight="1" x14ac:dyDescent="0.3">
      <c r="A13" s="20"/>
      <c r="B13" s="27"/>
      <c r="C13" s="54">
        <v>2022</v>
      </c>
      <c r="D13" s="30">
        <v>2023</v>
      </c>
      <c r="E13" s="9"/>
      <c r="F13" s="180">
        <v>2024</v>
      </c>
      <c r="G13" s="180">
        <v>2024</v>
      </c>
      <c r="H13" s="177">
        <v>2024</v>
      </c>
      <c r="I13" s="180">
        <v>2024</v>
      </c>
      <c r="J13" s="180">
        <v>2024</v>
      </c>
      <c r="K13" s="180">
        <v>2024</v>
      </c>
      <c r="L13" s="216" t="s">
        <v>23</v>
      </c>
      <c r="M13" s="224" t="s">
        <v>409</v>
      </c>
      <c r="N13" s="224" t="s">
        <v>410</v>
      </c>
      <c r="O13" s="26"/>
      <c r="R13" s="114"/>
      <c r="S13" s="114"/>
    </row>
    <row r="14" spans="1:26" ht="13" x14ac:dyDescent="0.25">
      <c r="A14" s="20"/>
      <c r="B14" s="31"/>
      <c r="C14" s="168" t="s">
        <v>49</v>
      </c>
      <c r="D14" s="168" t="s">
        <v>49</v>
      </c>
      <c r="E14" s="29"/>
      <c r="F14" s="168" t="s">
        <v>44</v>
      </c>
      <c r="G14" s="168" t="s">
        <v>45</v>
      </c>
      <c r="H14" s="168" t="s">
        <v>46</v>
      </c>
      <c r="I14" s="168" t="s">
        <v>47</v>
      </c>
      <c r="J14" s="168" t="s">
        <v>48</v>
      </c>
      <c r="K14" s="168" t="s">
        <v>49</v>
      </c>
      <c r="L14" s="216"/>
      <c r="M14" s="224"/>
      <c r="N14" s="224"/>
      <c r="O14" s="26"/>
    </row>
    <row r="15" spans="1:26" ht="13" x14ac:dyDescent="0.3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05"/>
    </row>
    <row r="16" spans="1:26" ht="12.75" x14ac:dyDescent="0.2">
      <c r="A16" s="121">
        <v>71001</v>
      </c>
      <c r="B16" s="57" t="s">
        <v>260</v>
      </c>
      <c r="C16" s="58">
        <v>8034</v>
      </c>
      <c r="D16" s="58">
        <v>8916</v>
      </c>
      <c r="E16" s="59"/>
      <c r="F16" s="58">
        <v>8260.5</v>
      </c>
      <c r="G16" s="58">
        <v>8351.75</v>
      </c>
      <c r="H16" s="58">
        <v>8361</v>
      </c>
      <c r="I16" s="58">
        <v>8247</v>
      </c>
      <c r="J16" s="58">
        <v>8359.25</v>
      </c>
      <c r="K16" s="58">
        <v>8406.25</v>
      </c>
      <c r="L16" s="60">
        <v>0.56225139815175851</v>
      </c>
      <c r="M16" s="60">
        <v>-5.7172498878420797</v>
      </c>
      <c r="N16" s="60">
        <v>10.978342046303213</v>
      </c>
      <c r="O16" s="26"/>
      <c r="Q16" s="116"/>
      <c r="V16" s="116"/>
      <c r="W16" s="116"/>
      <c r="X16" s="116"/>
      <c r="Y16" s="116"/>
      <c r="Z16" s="116"/>
    </row>
    <row r="17" spans="1:26" ht="12.75" x14ac:dyDescent="0.2">
      <c r="A17" s="121">
        <v>71002</v>
      </c>
      <c r="B17" s="57" t="s">
        <v>261</v>
      </c>
      <c r="C17" s="58">
        <v>10275.799999999999</v>
      </c>
      <c r="D17" s="58">
        <v>10760.25</v>
      </c>
      <c r="E17" s="59"/>
      <c r="F17" s="58">
        <v>10615.6</v>
      </c>
      <c r="G17" s="58">
        <v>10673.4</v>
      </c>
      <c r="H17" s="58">
        <v>10728</v>
      </c>
      <c r="I17" s="58">
        <v>10524.8</v>
      </c>
      <c r="J17" s="58">
        <v>10642.4</v>
      </c>
      <c r="K17" s="58">
        <v>10990.2</v>
      </c>
      <c r="L17" s="60">
        <v>3.2680598361271906</v>
      </c>
      <c r="M17" s="60">
        <v>2.1370321321530605</v>
      </c>
      <c r="N17" s="60">
        <v>4.7144747854181768</v>
      </c>
      <c r="O17" s="26"/>
      <c r="Q17" s="116"/>
      <c r="V17" s="116"/>
      <c r="W17" s="116"/>
      <c r="X17" s="116"/>
      <c r="Y17" s="116"/>
      <c r="Z17" s="116"/>
    </row>
    <row r="18" spans="1:26" ht="12.75" x14ac:dyDescent="0.2">
      <c r="A18" s="121">
        <v>71003</v>
      </c>
      <c r="B18" s="57" t="s">
        <v>262</v>
      </c>
      <c r="C18" s="58">
        <v>12828</v>
      </c>
      <c r="D18" s="58">
        <v>13160</v>
      </c>
      <c r="E18" s="59"/>
      <c r="F18" s="58">
        <v>13325</v>
      </c>
      <c r="G18" s="58">
        <v>13244</v>
      </c>
      <c r="H18" s="58">
        <v>13067</v>
      </c>
      <c r="I18" s="58">
        <v>13058</v>
      </c>
      <c r="J18" s="58">
        <v>12977</v>
      </c>
      <c r="K18" s="58">
        <v>13080</v>
      </c>
      <c r="L18" s="60">
        <v>0.79371195191493271</v>
      </c>
      <c r="M18" s="60">
        <v>-0.60790273556230456</v>
      </c>
      <c r="N18" s="60">
        <v>2.5880885562831413</v>
      </c>
      <c r="O18" s="26"/>
      <c r="Q18" s="116"/>
      <c r="V18" s="116"/>
      <c r="W18" s="116"/>
      <c r="X18" s="116"/>
      <c r="Y18" s="116"/>
      <c r="Z18" s="116"/>
    </row>
    <row r="19" spans="1:26" ht="12.75" x14ac:dyDescent="0.2">
      <c r="A19" s="121">
        <v>71004</v>
      </c>
      <c r="B19" s="57" t="s">
        <v>263</v>
      </c>
      <c r="C19" s="58">
        <v>15879</v>
      </c>
      <c r="D19" s="58">
        <v>16378.25</v>
      </c>
      <c r="E19" s="59"/>
      <c r="F19" s="58">
        <v>16294.8</v>
      </c>
      <c r="G19" s="58">
        <v>16244.2</v>
      </c>
      <c r="H19" s="58">
        <v>16375.2</v>
      </c>
      <c r="I19" s="58">
        <v>16336.4</v>
      </c>
      <c r="J19" s="58">
        <v>16256.8</v>
      </c>
      <c r="K19" s="58">
        <v>16687.8</v>
      </c>
      <c r="L19" s="60">
        <v>2.6511982678017798</v>
      </c>
      <c r="M19" s="60">
        <v>1.8900065635828023</v>
      </c>
      <c r="N19" s="60">
        <v>3.1440896781913308</v>
      </c>
      <c r="O19" s="61"/>
      <c r="Q19" s="116"/>
      <c r="V19" s="116"/>
      <c r="W19" s="116"/>
      <c r="X19" s="116"/>
      <c r="Y19" s="116"/>
      <c r="Z19" s="116"/>
    </row>
    <row r="20" spans="1:26" ht="12.75" x14ac:dyDescent="0.2">
      <c r="A20" s="121">
        <v>71005</v>
      </c>
      <c r="B20" s="57" t="s">
        <v>264</v>
      </c>
      <c r="C20" s="58">
        <v>16707.75</v>
      </c>
      <c r="D20" s="58">
        <v>17182.5</v>
      </c>
      <c r="E20" s="59"/>
      <c r="F20" s="58">
        <v>17274.599999999999</v>
      </c>
      <c r="G20" s="58">
        <v>17218.400000000001</v>
      </c>
      <c r="H20" s="58">
        <v>17275.2</v>
      </c>
      <c r="I20" s="58">
        <v>17064.599999999999</v>
      </c>
      <c r="J20" s="58">
        <v>17048.8</v>
      </c>
      <c r="K20" s="58">
        <v>17577.400000000001</v>
      </c>
      <c r="L20" s="60">
        <v>3.100511472948253</v>
      </c>
      <c r="M20" s="60">
        <v>2.2982685872253938</v>
      </c>
      <c r="N20" s="60">
        <v>2.841495713067288</v>
      </c>
      <c r="O20" s="26"/>
      <c r="Q20" s="116"/>
      <c r="V20" s="116"/>
      <c r="W20" s="116"/>
      <c r="X20" s="116"/>
      <c r="Y20" s="116"/>
      <c r="Z20" s="116"/>
    </row>
    <row r="21" spans="1:26" ht="12.75" x14ac:dyDescent="0.2">
      <c r="A21" s="121">
        <v>71006</v>
      </c>
      <c r="B21" s="57" t="s">
        <v>265</v>
      </c>
      <c r="C21" s="58">
        <v>17068.75</v>
      </c>
      <c r="D21" s="58">
        <v>17607.25</v>
      </c>
      <c r="E21" s="59"/>
      <c r="F21" s="58">
        <v>18279.599999999999</v>
      </c>
      <c r="G21" s="58">
        <v>18317.2</v>
      </c>
      <c r="H21" s="58">
        <v>18468</v>
      </c>
      <c r="I21" s="58">
        <v>18582.599999999999</v>
      </c>
      <c r="J21" s="58">
        <v>18574</v>
      </c>
      <c r="K21" s="58">
        <v>18547.599999999999</v>
      </c>
      <c r="L21" s="60">
        <v>-0.14213416603855444</v>
      </c>
      <c r="M21" s="60">
        <v>5.3406977239489395</v>
      </c>
      <c r="N21" s="60">
        <v>3.1548883192969557</v>
      </c>
      <c r="O21" s="26"/>
      <c r="Q21" s="116"/>
      <c r="V21" s="116"/>
      <c r="W21" s="116"/>
      <c r="X21" s="116"/>
      <c r="Y21" s="116"/>
      <c r="Z21" s="116"/>
    </row>
    <row r="22" spans="1:26" ht="12.75" x14ac:dyDescent="0.2">
      <c r="A22" s="121">
        <v>71007</v>
      </c>
      <c r="B22" s="57" t="s">
        <v>266</v>
      </c>
      <c r="C22" s="58">
        <v>18026.25</v>
      </c>
      <c r="D22" s="58">
        <v>19008</v>
      </c>
      <c r="E22" s="59"/>
      <c r="F22" s="58">
        <v>18659</v>
      </c>
      <c r="G22" s="58">
        <v>18745.8</v>
      </c>
      <c r="H22" s="58">
        <v>19756.2</v>
      </c>
      <c r="I22" s="58">
        <v>19419.2</v>
      </c>
      <c r="J22" s="58">
        <v>19141</v>
      </c>
      <c r="K22" s="58">
        <v>19222.599999999999</v>
      </c>
      <c r="L22" s="60">
        <v>0.42631001515072153</v>
      </c>
      <c r="M22" s="60">
        <v>1.1289983164983086</v>
      </c>
      <c r="N22" s="60">
        <v>5.4462242562929086</v>
      </c>
      <c r="O22" s="26"/>
      <c r="Q22" s="116"/>
      <c r="V22" s="116"/>
      <c r="W22" s="116"/>
      <c r="X22" s="116"/>
      <c r="Y22" s="116"/>
      <c r="Z22" s="116"/>
    </row>
    <row r="23" spans="1:26" ht="12.75" x14ac:dyDescent="0.2">
      <c r="A23" s="121">
        <v>71009</v>
      </c>
      <c r="B23" s="57" t="s">
        <v>267</v>
      </c>
      <c r="C23" s="58">
        <v>19187.75</v>
      </c>
      <c r="D23" s="58">
        <v>21484.25</v>
      </c>
      <c r="E23" s="59"/>
      <c r="F23" s="58">
        <v>21571.200000000001</v>
      </c>
      <c r="G23" s="58">
        <v>21524.400000000001</v>
      </c>
      <c r="H23" s="58">
        <v>21669.4</v>
      </c>
      <c r="I23" s="58">
        <v>21503.200000000001</v>
      </c>
      <c r="J23" s="58">
        <v>21437</v>
      </c>
      <c r="K23" s="58">
        <v>21783.4</v>
      </c>
      <c r="L23" s="60">
        <v>1.6158977468862412</v>
      </c>
      <c r="M23" s="60">
        <v>1.392415374053102</v>
      </c>
      <c r="N23" s="60">
        <v>11.968573699365482</v>
      </c>
      <c r="O23" s="26"/>
      <c r="Q23" s="116"/>
      <c r="V23" s="116"/>
      <c r="W23" s="116"/>
      <c r="X23" s="116"/>
      <c r="Y23" s="116"/>
      <c r="Z23" s="116"/>
    </row>
    <row r="24" spans="1:26" ht="12.75" x14ac:dyDescent="0.2">
      <c r="A24" s="121">
        <v>71010</v>
      </c>
      <c r="B24" s="57" t="s">
        <v>268</v>
      </c>
      <c r="C24" s="58">
        <v>16600</v>
      </c>
      <c r="D24" s="58">
        <v>17320.666666666668</v>
      </c>
      <c r="E24" s="59"/>
      <c r="F24" s="58">
        <v>17374.25</v>
      </c>
      <c r="G24" s="58">
        <v>17303.5</v>
      </c>
      <c r="H24" s="58">
        <v>17370</v>
      </c>
      <c r="I24" s="58">
        <v>17324.5</v>
      </c>
      <c r="J24" s="58">
        <v>16970.25</v>
      </c>
      <c r="K24" s="58">
        <v>17241.75</v>
      </c>
      <c r="L24" s="60">
        <v>1.5998585760374828</v>
      </c>
      <c r="M24" s="60">
        <v>-0.45562141564990943</v>
      </c>
      <c r="N24" s="60">
        <v>4.3413654618474018</v>
      </c>
      <c r="O24" s="26"/>
      <c r="Q24" s="116"/>
      <c r="V24" s="116"/>
      <c r="W24" s="116"/>
      <c r="X24" s="116"/>
      <c r="Y24" s="116"/>
      <c r="Z24" s="116"/>
    </row>
    <row r="25" spans="1:26" ht="12.75" x14ac:dyDescent="0.2">
      <c r="A25" s="121">
        <v>71011</v>
      </c>
      <c r="B25" s="57" t="s">
        <v>269</v>
      </c>
      <c r="C25" s="58">
        <v>17578</v>
      </c>
      <c r="D25" s="58">
        <v>18287.333333333332</v>
      </c>
      <c r="E25" s="59"/>
      <c r="F25" s="58">
        <v>18451.75</v>
      </c>
      <c r="G25" s="58">
        <v>18365.75</v>
      </c>
      <c r="H25" s="58">
        <v>18193.75</v>
      </c>
      <c r="I25" s="58">
        <v>19013.75</v>
      </c>
      <c r="J25" s="58">
        <v>18154.5</v>
      </c>
      <c r="K25" s="58">
        <v>18308.25</v>
      </c>
      <c r="L25" s="60">
        <v>0.84689746343882266</v>
      </c>
      <c r="M25" s="60">
        <v>0.11437789362400697</v>
      </c>
      <c r="N25" s="60">
        <v>4.0353472143209279</v>
      </c>
      <c r="O25" s="26"/>
      <c r="Q25" s="116"/>
      <c r="V25" s="116"/>
      <c r="W25" s="116"/>
      <c r="X25" s="116"/>
      <c r="Y25" s="116"/>
      <c r="Z25" s="116"/>
    </row>
    <row r="26" spans="1:26" ht="12.75" x14ac:dyDescent="0.2">
      <c r="A26" s="121">
        <v>71012</v>
      </c>
      <c r="B26" s="57" t="s">
        <v>270</v>
      </c>
      <c r="C26" s="58">
        <v>17327.333333333332</v>
      </c>
      <c r="D26" s="58">
        <v>19190.333333333332</v>
      </c>
      <c r="E26" s="59"/>
      <c r="F26" s="58">
        <v>19881.25</v>
      </c>
      <c r="G26" s="58">
        <v>19936.25</v>
      </c>
      <c r="H26" s="58">
        <v>19916.75</v>
      </c>
      <c r="I26" s="58">
        <v>19875.75</v>
      </c>
      <c r="J26" s="58">
        <v>19964.5</v>
      </c>
      <c r="K26" s="58">
        <v>20225.75</v>
      </c>
      <c r="L26" s="60">
        <v>1.3085727165719208</v>
      </c>
      <c r="M26" s="60">
        <v>5.3955116291188432</v>
      </c>
      <c r="N26" s="60">
        <v>10.751798699549852</v>
      </c>
      <c r="O26" s="26"/>
      <c r="Q26" s="116"/>
      <c r="V26" s="116"/>
      <c r="W26" s="116"/>
      <c r="X26" s="116"/>
      <c r="Y26" s="116"/>
      <c r="Z26" s="116"/>
    </row>
    <row r="27" spans="1:26" ht="12.75" x14ac:dyDescent="0.2">
      <c r="A27" s="121">
        <v>71013</v>
      </c>
      <c r="B27" s="57" t="s">
        <v>271</v>
      </c>
      <c r="C27" s="58">
        <v>13575.666666666666</v>
      </c>
      <c r="D27" s="58">
        <v>15220.333333333334</v>
      </c>
      <c r="E27" s="59"/>
      <c r="F27" s="58">
        <v>15871</v>
      </c>
      <c r="G27" s="58">
        <v>15647.25</v>
      </c>
      <c r="H27" s="58">
        <v>15941.5</v>
      </c>
      <c r="I27" s="58">
        <v>15884.5</v>
      </c>
      <c r="J27" s="58">
        <v>15674</v>
      </c>
      <c r="K27" s="58">
        <v>15922.25</v>
      </c>
      <c r="L27" s="60">
        <v>1.5838330994002892</v>
      </c>
      <c r="M27" s="60">
        <v>4.6117036420577628</v>
      </c>
      <c r="N27" s="60">
        <v>12.114813268838853</v>
      </c>
      <c r="O27" s="26"/>
      <c r="Q27" s="116"/>
      <c r="V27" s="116"/>
      <c r="W27" s="116"/>
      <c r="X27" s="116"/>
      <c r="Y27" s="116"/>
      <c r="Z27" s="116"/>
    </row>
    <row r="28" spans="1:26" ht="12.75" x14ac:dyDescent="0.2">
      <c r="A28" s="121">
        <v>71014</v>
      </c>
      <c r="B28" s="57" t="s">
        <v>272</v>
      </c>
      <c r="C28" s="58">
        <v>18375.666666666668</v>
      </c>
      <c r="D28" s="58">
        <v>20195.666666666668</v>
      </c>
      <c r="E28" s="59"/>
      <c r="F28" s="58">
        <v>19301.5</v>
      </c>
      <c r="G28" s="58">
        <v>19570.75</v>
      </c>
      <c r="H28" s="58">
        <v>19703.25</v>
      </c>
      <c r="I28" s="58">
        <v>19547</v>
      </c>
      <c r="J28" s="58">
        <v>19750.75</v>
      </c>
      <c r="K28" s="58">
        <v>19652.5</v>
      </c>
      <c r="L28" s="60">
        <v>-0.49744946394441047</v>
      </c>
      <c r="M28" s="60">
        <v>-2.6895208543086913</v>
      </c>
      <c r="N28" s="60">
        <v>9.9044025613583173</v>
      </c>
      <c r="O28" s="26"/>
      <c r="Q28" s="116"/>
      <c r="V28" s="116"/>
      <c r="W28" s="116"/>
      <c r="X28" s="116"/>
      <c r="Y28" s="116"/>
      <c r="Z28" s="116"/>
    </row>
    <row r="29" spans="1:26" ht="12.75" x14ac:dyDescent="0.2">
      <c r="A29" s="121">
        <v>71015</v>
      </c>
      <c r="B29" s="57" t="s">
        <v>273</v>
      </c>
      <c r="C29" s="58">
        <v>22635</v>
      </c>
      <c r="D29" s="58">
        <v>24635</v>
      </c>
      <c r="E29" s="59"/>
      <c r="F29" s="58">
        <v>25725</v>
      </c>
      <c r="G29" s="58">
        <v>25854</v>
      </c>
      <c r="H29" s="58">
        <v>26625</v>
      </c>
      <c r="I29" s="58">
        <v>25667</v>
      </c>
      <c r="J29" s="58">
        <v>25875</v>
      </c>
      <c r="K29" s="58">
        <v>26813</v>
      </c>
      <c r="L29" s="60">
        <v>3.6251207729468549</v>
      </c>
      <c r="M29" s="60">
        <v>8.8410797645626094</v>
      </c>
      <c r="N29" s="60">
        <v>8.8358736470068422</v>
      </c>
      <c r="O29" s="26"/>
      <c r="Q29" s="116"/>
      <c r="V29" s="116"/>
      <c r="W29" s="116"/>
      <c r="X29" s="116"/>
      <c r="Y29" s="116"/>
      <c r="Z29" s="116"/>
    </row>
    <row r="30" spans="1:26" ht="12.75" x14ac:dyDescent="0.2">
      <c r="A30" s="121">
        <v>71016</v>
      </c>
      <c r="B30" s="57" t="s">
        <v>274</v>
      </c>
      <c r="C30" s="58">
        <v>23484.666666666668</v>
      </c>
      <c r="D30" s="58">
        <v>24812.333333333332</v>
      </c>
      <c r="E30" s="59"/>
      <c r="F30" s="58">
        <v>25409</v>
      </c>
      <c r="G30" s="58">
        <v>25563.5</v>
      </c>
      <c r="H30" s="58">
        <v>25750</v>
      </c>
      <c r="I30" s="58">
        <v>25489</v>
      </c>
      <c r="J30" s="58">
        <v>25727</v>
      </c>
      <c r="K30" s="58">
        <v>26101.75</v>
      </c>
      <c r="L30" s="60">
        <v>1.4566408831188982</v>
      </c>
      <c r="M30" s="60">
        <v>5.1966763840563202</v>
      </c>
      <c r="N30" s="60">
        <v>5.6533340903284213</v>
      </c>
      <c r="O30" s="26"/>
      <c r="Q30" s="116"/>
      <c r="V30" s="116"/>
      <c r="W30" s="116"/>
      <c r="X30" s="116"/>
      <c r="Y30" s="116"/>
      <c r="Z30" s="116"/>
    </row>
    <row r="31" spans="1:26" ht="12.75" x14ac:dyDescent="0.2">
      <c r="A31" s="121">
        <v>71017</v>
      </c>
      <c r="B31" s="57" t="s">
        <v>275</v>
      </c>
      <c r="C31" s="58">
        <v>23488.666666666668</v>
      </c>
      <c r="D31" s="58">
        <v>24937.333333333332</v>
      </c>
      <c r="E31" s="59"/>
      <c r="F31" s="58">
        <v>25393.25</v>
      </c>
      <c r="G31" s="58">
        <v>25563.5</v>
      </c>
      <c r="H31" s="58">
        <v>25797</v>
      </c>
      <c r="I31" s="58">
        <v>25489</v>
      </c>
      <c r="J31" s="58">
        <v>25694</v>
      </c>
      <c r="K31" s="58">
        <v>26090.75</v>
      </c>
      <c r="L31" s="60">
        <v>1.5441348174671132</v>
      </c>
      <c r="M31" s="60">
        <v>4.6252606533711216</v>
      </c>
      <c r="N31" s="60">
        <v>6.1675134107228802</v>
      </c>
      <c r="O31" s="26"/>
      <c r="Q31" s="116"/>
      <c r="V31" s="116"/>
      <c r="W31" s="116"/>
      <c r="X31" s="116"/>
      <c r="Y31" s="116"/>
      <c r="Z31" s="116"/>
    </row>
    <row r="32" spans="1:26" ht="12.75" x14ac:dyDescent="0.2">
      <c r="A32" s="121">
        <v>71018</v>
      </c>
      <c r="B32" s="57" t="s">
        <v>276</v>
      </c>
      <c r="C32" s="58">
        <v>23600</v>
      </c>
      <c r="D32" s="58">
        <v>24937.333333333332</v>
      </c>
      <c r="E32" s="59"/>
      <c r="F32" s="58">
        <v>25409</v>
      </c>
      <c r="G32" s="58">
        <v>25563.5</v>
      </c>
      <c r="H32" s="58">
        <v>25797</v>
      </c>
      <c r="I32" s="58">
        <v>25489</v>
      </c>
      <c r="J32" s="58">
        <v>25700.25</v>
      </c>
      <c r="K32" s="58">
        <v>26090.75</v>
      </c>
      <c r="L32" s="60">
        <v>1.5194404723689381</v>
      </c>
      <c r="M32" s="60">
        <v>4.6252606533711216</v>
      </c>
      <c r="N32" s="60">
        <v>5.6666666666666643</v>
      </c>
      <c r="O32" s="26"/>
      <c r="Q32" s="116"/>
      <c r="V32" s="116"/>
      <c r="W32" s="116"/>
      <c r="X32" s="116"/>
      <c r="Y32" s="116"/>
      <c r="Z32" s="116"/>
    </row>
    <row r="33" spans="1:26" ht="12.75" x14ac:dyDescent="0.2">
      <c r="A33" s="121">
        <v>71019</v>
      </c>
      <c r="B33" s="57" t="s">
        <v>277</v>
      </c>
      <c r="C33" s="58">
        <v>23593</v>
      </c>
      <c r="D33" s="58">
        <v>24875</v>
      </c>
      <c r="E33" s="59"/>
      <c r="F33" s="58">
        <v>25409</v>
      </c>
      <c r="G33" s="58">
        <v>25563.5</v>
      </c>
      <c r="H33" s="58">
        <v>25797</v>
      </c>
      <c r="I33" s="58">
        <v>25489</v>
      </c>
      <c r="J33" s="58">
        <v>25700.25</v>
      </c>
      <c r="K33" s="58">
        <v>26106.5</v>
      </c>
      <c r="L33" s="60">
        <v>1.5807239229190362</v>
      </c>
      <c r="M33" s="60">
        <v>4.9507537688442182</v>
      </c>
      <c r="N33" s="60">
        <v>5.4338151146526403</v>
      </c>
      <c r="O33" s="26"/>
      <c r="Q33" s="116"/>
      <c r="V33" s="116"/>
      <c r="W33" s="116"/>
      <c r="X33" s="116"/>
      <c r="Y33" s="116"/>
      <c r="Z33" s="116"/>
    </row>
    <row r="34" spans="1:26" ht="12.75" x14ac:dyDescent="0.2">
      <c r="A34" s="121">
        <v>71020</v>
      </c>
      <c r="B34" s="57" t="s">
        <v>278</v>
      </c>
      <c r="C34" s="58">
        <v>29686.666666666668</v>
      </c>
      <c r="D34" s="58">
        <v>31778</v>
      </c>
      <c r="E34" s="59"/>
      <c r="F34" s="58">
        <v>31985.5</v>
      </c>
      <c r="G34" s="58">
        <v>32064.5</v>
      </c>
      <c r="H34" s="58">
        <v>32380.5</v>
      </c>
      <c r="I34" s="58">
        <v>31776.75</v>
      </c>
      <c r="J34" s="58">
        <v>32263.25</v>
      </c>
      <c r="K34" s="58">
        <v>33195</v>
      </c>
      <c r="L34" s="60">
        <v>2.8879607603077728</v>
      </c>
      <c r="M34" s="60">
        <v>4.4590597268550525</v>
      </c>
      <c r="N34" s="60">
        <v>7.0446889737255658</v>
      </c>
      <c r="O34" s="26"/>
      <c r="Q34" s="116"/>
      <c r="V34" s="116"/>
      <c r="W34" s="116"/>
      <c r="X34" s="116"/>
      <c r="Y34" s="116"/>
      <c r="Z34" s="116"/>
    </row>
    <row r="35" spans="1:26" ht="12.75" x14ac:dyDescent="0.2">
      <c r="A35" s="121">
        <v>71021</v>
      </c>
      <c r="B35" s="57" t="s">
        <v>279</v>
      </c>
      <c r="C35" s="58">
        <v>19439.666666666668</v>
      </c>
      <c r="D35" s="58">
        <v>20146.666666666668</v>
      </c>
      <c r="E35" s="59"/>
      <c r="F35" s="58">
        <v>19826.75</v>
      </c>
      <c r="G35" s="58">
        <v>19867.25</v>
      </c>
      <c r="H35" s="58">
        <v>20008</v>
      </c>
      <c r="I35" s="58">
        <v>19821</v>
      </c>
      <c r="J35" s="58">
        <v>20078.25</v>
      </c>
      <c r="K35" s="58">
        <v>20226.75</v>
      </c>
      <c r="L35" s="60">
        <v>0.73960629038885006</v>
      </c>
      <c r="M35" s="60">
        <v>0.39750165453340536</v>
      </c>
      <c r="N35" s="60">
        <v>3.6368936367221716</v>
      </c>
      <c r="O35" s="26"/>
      <c r="Q35" s="116"/>
      <c r="V35" s="116"/>
      <c r="W35" s="116"/>
      <c r="X35" s="116"/>
      <c r="Y35" s="116"/>
      <c r="Z35" s="116"/>
    </row>
    <row r="36" spans="1:26" ht="12.75" x14ac:dyDescent="0.2">
      <c r="A36" s="121">
        <v>71022</v>
      </c>
      <c r="B36" s="57" t="s">
        <v>280</v>
      </c>
      <c r="C36" s="58">
        <v>18693.333333333332</v>
      </c>
      <c r="D36" s="58">
        <v>19746</v>
      </c>
      <c r="E36" s="59"/>
      <c r="F36" s="58">
        <v>19604.25</v>
      </c>
      <c r="G36" s="58">
        <v>20080</v>
      </c>
      <c r="H36" s="58">
        <v>20101.5</v>
      </c>
      <c r="I36" s="58">
        <v>19989.75</v>
      </c>
      <c r="J36" s="58">
        <v>20181</v>
      </c>
      <c r="K36" s="58">
        <v>20343.75</v>
      </c>
      <c r="L36" s="60">
        <v>0.80645161290322509</v>
      </c>
      <c r="M36" s="60">
        <v>3.0271953813430619</v>
      </c>
      <c r="N36" s="60">
        <v>5.6312410841654836</v>
      </c>
      <c r="O36" s="26"/>
      <c r="Q36" s="116"/>
      <c r="V36" s="116"/>
      <c r="W36" s="116"/>
      <c r="X36" s="116"/>
      <c r="Y36" s="116"/>
      <c r="Z36" s="116"/>
    </row>
    <row r="37" spans="1:26" x14ac:dyDescent="0.25">
      <c r="A37" s="121">
        <v>71023</v>
      </c>
      <c r="B37" s="57" t="s">
        <v>281</v>
      </c>
      <c r="C37" s="58">
        <v>20980</v>
      </c>
      <c r="D37" s="58">
        <v>21757</v>
      </c>
      <c r="E37" s="59"/>
      <c r="F37" s="58">
        <v>21700.5</v>
      </c>
      <c r="G37" s="58">
        <v>21888.75</v>
      </c>
      <c r="H37" s="58">
        <v>21961</v>
      </c>
      <c r="I37" s="58">
        <v>21740.25</v>
      </c>
      <c r="J37" s="58">
        <v>21972.5</v>
      </c>
      <c r="K37" s="58">
        <v>21859.5</v>
      </c>
      <c r="L37" s="60">
        <v>-0.51427921265218002</v>
      </c>
      <c r="M37" s="60">
        <v>0.47111274532334324</v>
      </c>
      <c r="N37" s="60">
        <v>3.7035271687321236</v>
      </c>
      <c r="O37" s="26"/>
      <c r="Q37" s="116"/>
      <c r="V37" s="116"/>
      <c r="W37" s="116"/>
      <c r="X37" s="116"/>
      <c r="Y37" s="116"/>
      <c r="Z37" s="116"/>
    </row>
    <row r="38" spans="1:26" x14ac:dyDescent="0.25">
      <c r="A38" s="121">
        <v>71024</v>
      </c>
      <c r="B38" s="57" t="s">
        <v>282</v>
      </c>
      <c r="C38" s="58">
        <v>22021</v>
      </c>
      <c r="D38" s="58">
        <v>24354</v>
      </c>
      <c r="E38" s="59"/>
      <c r="F38" s="58">
        <v>24483</v>
      </c>
      <c r="G38" s="58">
        <v>24458</v>
      </c>
      <c r="H38" s="58">
        <v>25250</v>
      </c>
      <c r="I38" s="58">
        <v>23883</v>
      </c>
      <c r="J38" s="58">
        <v>25000</v>
      </c>
      <c r="K38" s="58">
        <v>24031</v>
      </c>
      <c r="L38" s="60">
        <v>-3.8760000000000017</v>
      </c>
      <c r="M38" s="60">
        <v>-1.3262708384659594</v>
      </c>
      <c r="N38" s="60">
        <v>10.594432587075975</v>
      </c>
      <c r="O38" s="26"/>
      <c r="Q38" s="116"/>
      <c r="V38" s="116"/>
      <c r="W38" s="116"/>
      <c r="X38" s="116"/>
      <c r="Y38" s="116"/>
      <c r="Z38" s="116"/>
    </row>
    <row r="39" spans="1:26" x14ac:dyDescent="0.25">
      <c r="A39" s="121">
        <v>71025</v>
      </c>
      <c r="B39" s="57" t="s">
        <v>283</v>
      </c>
      <c r="C39" s="58">
        <v>40141.666666666664</v>
      </c>
      <c r="D39" s="58">
        <v>41555.666666666664</v>
      </c>
      <c r="E39" s="59"/>
      <c r="F39" s="58">
        <v>41085.5</v>
      </c>
      <c r="G39" s="58">
        <v>41402</v>
      </c>
      <c r="H39" s="58">
        <v>41844.25</v>
      </c>
      <c r="I39" s="58">
        <v>41152</v>
      </c>
      <c r="J39" s="58">
        <v>40981.5</v>
      </c>
      <c r="K39" s="58">
        <v>42244.75</v>
      </c>
      <c r="L39" s="60">
        <v>3.0824884399058172</v>
      </c>
      <c r="M39" s="60">
        <v>1.658217491397096</v>
      </c>
      <c r="N39" s="60">
        <v>3.5225243927755834</v>
      </c>
      <c r="O39" s="26"/>
      <c r="Q39" s="116"/>
      <c r="V39" s="116"/>
      <c r="W39" s="116"/>
      <c r="X39" s="116"/>
      <c r="Y39" s="116"/>
      <c r="Z39" s="116"/>
    </row>
    <row r="40" spans="1:26" x14ac:dyDescent="0.25">
      <c r="A40" s="121">
        <v>71026</v>
      </c>
      <c r="B40" s="57" t="s">
        <v>284</v>
      </c>
      <c r="C40" s="58">
        <v>21282.666666666668</v>
      </c>
      <c r="D40" s="58">
        <v>22034.666666666668</v>
      </c>
      <c r="E40" s="59"/>
      <c r="F40" s="58">
        <v>22260</v>
      </c>
      <c r="G40" s="58">
        <v>22361.5</v>
      </c>
      <c r="H40" s="58">
        <v>22547.25</v>
      </c>
      <c r="I40" s="58">
        <v>22595.25</v>
      </c>
      <c r="J40" s="58">
        <v>22584.5</v>
      </c>
      <c r="K40" s="58">
        <v>22468.25</v>
      </c>
      <c r="L40" s="60">
        <v>-0.51473355620005323</v>
      </c>
      <c r="M40" s="60">
        <v>1.9677326636814652</v>
      </c>
      <c r="N40" s="60">
        <v>3.5333918055381552</v>
      </c>
      <c r="O40" s="26"/>
      <c r="Q40" s="116"/>
      <c r="V40" s="116"/>
      <c r="W40" s="116"/>
      <c r="X40" s="116"/>
      <c r="Y40" s="116"/>
      <c r="Z40" s="116"/>
    </row>
    <row r="41" spans="1:26" x14ac:dyDescent="0.25">
      <c r="A41" s="121">
        <v>71027</v>
      </c>
      <c r="B41" s="57" t="s">
        <v>285</v>
      </c>
      <c r="C41" s="58">
        <v>26548</v>
      </c>
      <c r="D41" s="58">
        <v>27993</v>
      </c>
      <c r="E41" s="59"/>
      <c r="F41" s="58">
        <v>28874.25</v>
      </c>
      <c r="G41" s="58">
        <v>28937.5</v>
      </c>
      <c r="H41" s="58">
        <v>28533.25</v>
      </c>
      <c r="I41" s="58">
        <v>28505.25</v>
      </c>
      <c r="J41" s="58">
        <v>29028</v>
      </c>
      <c r="K41" s="58">
        <v>28997.5</v>
      </c>
      <c r="L41" s="60">
        <v>-0.10507096596389376</v>
      </c>
      <c r="M41" s="60">
        <v>3.5883970992748093</v>
      </c>
      <c r="N41" s="60">
        <v>5.4429712219376203</v>
      </c>
      <c r="O41" s="26"/>
      <c r="Q41" s="116"/>
      <c r="V41" s="116"/>
      <c r="W41" s="116"/>
      <c r="X41" s="116"/>
      <c r="Y41" s="116"/>
      <c r="Z41" s="116"/>
    </row>
    <row r="42" spans="1:26" x14ac:dyDescent="0.25">
      <c r="A42" s="121">
        <v>71028</v>
      </c>
      <c r="B42" s="57" t="s">
        <v>286</v>
      </c>
      <c r="C42" s="58">
        <v>19613.666666666668</v>
      </c>
      <c r="D42" s="58">
        <v>19979</v>
      </c>
      <c r="E42" s="59"/>
      <c r="F42" s="58">
        <v>19279.25</v>
      </c>
      <c r="G42" s="58">
        <v>19326</v>
      </c>
      <c r="H42" s="58">
        <v>19791.5</v>
      </c>
      <c r="I42" s="58">
        <v>19570.75</v>
      </c>
      <c r="J42" s="58">
        <v>19593.75</v>
      </c>
      <c r="K42" s="58">
        <v>19664.25</v>
      </c>
      <c r="L42" s="60">
        <v>0.35980861244018225</v>
      </c>
      <c r="M42" s="60">
        <v>-1.5754041743830993</v>
      </c>
      <c r="N42" s="60">
        <v>1.8626467939022007</v>
      </c>
      <c r="O42" s="26"/>
      <c r="Q42" s="116"/>
      <c r="V42" s="116"/>
      <c r="W42" s="116"/>
      <c r="X42" s="116"/>
      <c r="Y42" s="116"/>
      <c r="Z42" s="116"/>
    </row>
    <row r="43" spans="1:26" x14ac:dyDescent="0.25">
      <c r="A43" s="121">
        <v>71029</v>
      </c>
      <c r="B43" s="57" t="s">
        <v>287</v>
      </c>
      <c r="C43" s="58">
        <v>22875</v>
      </c>
      <c r="D43" s="58">
        <v>22833</v>
      </c>
      <c r="E43" s="59"/>
      <c r="F43" s="58">
        <v>23750</v>
      </c>
      <c r="G43" s="58">
        <v>24188</v>
      </c>
      <c r="H43" s="58">
        <v>24688</v>
      </c>
      <c r="I43" s="58">
        <v>24233</v>
      </c>
      <c r="J43" s="58">
        <v>24000</v>
      </c>
      <c r="K43" s="58">
        <v>23625</v>
      </c>
      <c r="L43" s="60">
        <v>-1.5625</v>
      </c>
      <c r="M43" s="60">
        <v>3.4686637761135231</v>
      </c>
      <c r="N43" s="60">
        <v>-0.18360655737704734</v>
      </c>
      <c r="O43" s="26"/>
      <c r="Q43" s="116"/>
      <c r="V43" s="116"/>
      <c r="W43" s="116"/>
      <c r="X43" s="116"/>
      <c r="Y43" s="116"/>
      <c r="Z43" s="116"/>
    </row>
    <row r="44" spans="1:26" x14ac:dyDescent="0.25">
      <c r="A44" s="121">
        <v>71030</v>
      </c>
      <c r="B44" s="57" t="s">
        <v>288</v>
      </c>
      <c r="C44" s="58">
        <v>21606</v>
      </c>
      <c r="D44" s="58">
        <v>22694</v>
      </c>
      <c r="E44" s="59"/>
      <c r="F44" s="58">
        <v>22765.75</v>
      </c>
      <c r="G44" s="58">
        <v>22655.75</v>
      </c>
      <c r="H44" s="58">
        <v>22846.5</v>
      </c>
      <c r="I44" s="58">
        <v>22637</v>
      </c>
      <c r="J44" s="58">
        <v>22974</v>
      </c>
      <c r="K44" s="58">
        <v>22869</v>
      </c>
      <c r="L44" s="60">
        <v>-0.45703839122486212</v>
      </c>
      <c r="M44" s="60">
        <v>0.77112893275754768</v>
      </c>
      <c r="N44" s="60">
        <v>5.035638248634644</v>
      </c>
      <c r="O44" s="26"/>
      <c r="Q44" s="116"/>
      <c r="V44" s="116"/>
      <c r="W44" s="116"/>
      <c r="X44" s="116"/>
      <c r="Y44" s="116"/>
      <c r="Z44" s="116"/>
    </row>
    <row r="45" spans="1:26" x14ac:dyDescent="0.25">
      <c r="A45" s="121">
        <v>71031</v>
      </c>
      <c r="B45" s="57" t="s">
        <v>289</v>
      </c>
      <c r="C45" s="58">
        <v>28371</v>
      </c>
      <c r="D45" s="58">
        <v>29805.666666666668</v>
      </c>
      <c r="E45" s="59"/>
      <c r="F45" s="58">
        <v>31625</v>
      </c>
      <c r="G45" s="58">
        <v>31492.75</v>
      </c>
      <c r="H45" s="58">
        <v>31468.75</v>
      </c>
      <c r="I45" s="58">
        <v>31205.75</v>
      </c>
      <c r="J45" s="58">
        <v>31528.75</v>
      </c>
      <c r="K45" s="58">
        <v>32123.5</v>
      </c>
      <c r="L45" s="60">
        <v>1.8863735479522692</v>
      </c>
      <c r="M45" s="60">
        <v>7.7764854557857976</v>
      </c>
      <c r="N45" s="60">
        <v>5.0568068332687233</v>
      </c>
      <c r="O45" s="26"/>
      <c r="Q45" s="116"/>
      <c r="V45" s="116"/>
      <c r="W45" s="116"/>
      <c r="X45" s="116"/>
      <c r="Y45" s="116"/>
      <c r="Z45" s="116"/>
    </row>
    <row r="46" spans="1:26" ht="15" customHeight="1" x14ac:dyDescent="0.25">
      <c r="A46" s="121">
        <v>71032</v>
      </c>
      <c r="B46" s="64" t="s">
        <v>290</v>
      </c>
      <c r="C46" s="58">
        <v>22413.333333333332</v>
      </c>
      <c r="D46" s="58">
        <v>22663</v>
      </c>
      <c r="E46" s="59"/>
      <c r="F46" s="58">
        <v>22476.25</v>
      </c>
      <c r="G46" s="58">
        <v>22623.25</v>
      </c>
      <c r="H46" s="58">
        <v>23010.5</v>
      </c>
      <c r="I46" s="58">
        <v>22688</v>
      </c>
      <c r="J46" s="58">
        <v>23301.5</v>
      </c>
      <c r="K46" s="58">
        <v>22841.25</v>
      </c>
      <c r="L46" s="60">
        <v>-1.9751947299530115</v>
      </c>
      <c r="M46" s="60">
        <v>0.78652429069407948</v>
      </c>
      <c r="N46" s="60">
        <v>1.1139202855443342</v>
      </c>
      <c r="O46" s="26"/>
      <c r="Q46" s="116"/>
      <c r="V46" s="116"/>
      <c r="W46" s="116"/>
      <c r="X46" s="116"/>
      <c r="Y46" s="116"/>
      <c r="Z46" s="116"/>
    </row>
    <row r="47" spans="1:26" x14ac:dyDescent="0.25">
      <c r="A47" s="121">
        <v>71034</v>
      </c>
      <c r="B47" s="57" t="s">
        <v>291</v>
      </c>
      <c r="C47" s="58">
        <v>11205.4</v>
      </c>
      <c r="D47" s="58">
        <v>12388.75</v>
      </c>
      <c r="E47" s="59"/>
      <c r="F47" s="58">
        <v>11507.6</v>
      </c>
      <c r="G47" s="58">
        <v>11905</v>
      </c>
      <c r="H47" s="58">
        <v>11651.2</v>
      </c>
      <c r="I47" s="58">
        <v>11642.4</v>
      </c>
      <c r="J47" s="58">
        <v>11586.8</v>
      </c>
      <c r="K47" s="58">
        <v>11911.6</v>
      </c>
      <c r="L47" s="60">
        <v>2.8031898367107511</v>
      </c>
      <c r="M47" s="60">
        <v>-3.8514781555846977</v>
      </c>
      <c r="N47" s="60">
        <v>10.560533314294895</v>
      </c>
      <c r="O47" s="26"/>
      <c r="Q47" s="116"/>
      <c r="V47" s="116"/>
      <c r="W47" s="116"/>
      <c r="X47" s="116"/>
      <c r="Y47" s="116"/>
      <c r="Z47" s="116"/>
    </row>
    <row r="48" spans="1:26" x14ac:dyDescent="0.25">
      <c r="A48" s="121">
        <v>71035</v>
      </c>
      <c r="B48" s="57" t="s">
        <v>110</v>
      </c>
      <c r="C48" s="58">
        <v>14371.8</v>
      </c>
      <c r="D48" s="58">
        <v>15082.25</v>
      </c>
      <c r="E48" s="59"/>
      <c r="F48" s="58">
        <v>15013.2</v>
      </c>
      <c r="G48" s="58">
        <v>15214.2</v>
      </c>
      <c r="H48" s="58">
        <v>15180.8</v>
      </c>
      <c r="I48" s="58">
        <v>15229</v>
      </c>
      <c r="J48" s="58">
        <v>15892</v>
      </c>
      <c r="K48" s="58">
        <v>16057.6</v>
      </c>
      <c r="L48" s="60">
        <v>1.0420337276617175</v>
      </c>
      <c r="M48" s="60">
        <v>6.4668733113428134</v>
      </c>
      <c r="N48" s="60">
        <v>4.9433613047774161</v>
      </c>
      <c r="O48" s="26"/>
      <c r="Q48" s="116"/>
      <c r="V48" s="116"/>
      <c r="W48" s="116"/>
      <c r="X48" s="116"/>
      <c r="Y48" s="116"/>
      <c r="Z48" s="116"/>
    </row>
    <row r="49" spans="1:26" x14ac:dyDescent="0.25">
      <c r="A49" s="121">
        <v>71036</v>
      </c>
      <c r="B49" s="57" t="s">
        <v>292</v>
      </c>
      <c r="C49" s="58">
        <v>9688.6666666666661</v>
      </c>
      <c r="D49" s="58">
        <v>9879</v>
      </c>
      <c r="E49" s="59"/>
      <c r="F49" s="58">
        <v>9455</v>
      </c>
      <c r="G49" s="58">
        <v>9776</v>
      </c>
      <c r="H49" s="58">
        <v>9802</v>
      </c>
      <c r="I49" s="58">
        <v>10355.333333333334</v>
      </c>
      <c r="J49" s="58">
        <v>10766.666666666666</v>
      </c>
      <c r="K49" s="58">
        <v>10715.5</v>
      </c>
      <c r="L49" s="60">
        <v>-0.47523219814240569</v>
      </c>
      <c r="M49" s="60">
        <v>8.4674562202652126</v>
      </c>
      <c r="N49" s="60">
        <v>1.9644945984999662</v>
      </c>
      <c r="O49" s="26"/>
      <c r="Q49" s="116"/>
      <c r="V49" s="116"/>
      <c r="W49" s="116"/>
      <c r="X49" s="116"/>
      <c r="Y49" s="116"/>
      <c r="Z49" s="116"/>
    </row>
    <row r="50" spans="1:26" x14ac:dyDescent="0.25">
      <c r="A50" s="123">
        <v>71037</v>
      </c>
      <c r="B50" s="57" t="s">
        <v>293</v>
      </c>
      <c r="C50" s="58">
        <v>11632.4</v>
      </c>
      <c r="D50" s="58">
        <v>12541.5</v>
      </c>
      <c r="E50" s="59"/>
      <c r="F50" s="58">
        <v>11948.8</v>
      </c>
      <c r="G50" s="58">
        <v>12212.4</v>
      </c>
      <c r="H50" s="58">
        <v>12078.8</v>
      </c>
      <c r="I50" s="58">
        <v>12031.6</v>
      </c>
      <c r="J50" s="58">
        <v>12358</v>
      </c>
      <c r="K50" s="58">
        <v>12296.8</v>
      </c>
      <c r="L50" s="60">
        <v>-0.49522576468684631</v>
      </c>
      <c r="M50" s="60">
        <v>-1.9511222740501544</v>
      </c>
      <c r="N50" s="60">
        <v>7.8152401911901315</v>
      </c>
      <c r="O50" s="26"/>
      <c r="Q50" s="116"/>
      <c r="V50" s="116"/>
      <c r="W50" s="116"/>
      <c r="X50" s="116"/>
      <c r="Y50" s="116"/>
      <c r="Z50" s="116"/>
    </row>
    <row r="51" spans="1:26" x14ac:dyDescent="0.25">
      <c r="A51" s="121">
        <v>71038</v>
      </c>
      <c r="B51" s="57" t="s">
        <v>294</v>
      </c>
      <c r="C51" s="58">
        <v>12149.2</v>
      </c>
      <c r="D51" s="58">
        <v>13043</v>
      </c>
      <c r="E51" s="59"/>
      <c r="F51" s="58">
        <v>12541.8</v>
      </c>
      <c r="G51" s="58">
        <v>12533.6</v>
      </c>
      <c r="H51" s="58">
        <v>12606.4</v>
      </c>
      <c r="I51" s="58">
        <v>12629.2</v>
      </c>
      <c r="J51" s="58">
        <v>12770.6</v>
      </c>
      <c r="K51" s="58">
        <v>12847.2</v>
      </c>
      <c r="L51" s="60">
        <v>0.59981520053873361</v>
      </c>
      <c r="M51" s="60">
        <v>-1.5011883769071477</v>
      </c>
      <c r="N51" s="60">
        <v>7.3568630033253202</v>
      </c>
      <c r="O51" s="26"/>
      <c r="Q51" s="116"/>
      <c r="V51" s="116"/>
      <c r="W51" s="116"/>
      <c r="X51" s="116"/>
      <c r="Y51" s="116"/>
      <c r="Z51" s="116"/>
    </row>
    <row r="52" spans="1:26" x14ac:dyDescent="0.25">
      <c r="A52" s="121">
        <v>71039</v>
      </c>
      <c r="B52" s="57" t="s">
        <v>295</v>
      </c>
      <c r="C52" s="58">
        <v>11037</v>
      </c>
      <c r="D52" s="58">
        <v>11681.25</v>
      </c>
      <c r="E52" s="59"/>
      <c r="F52" s="58">
        <v>11407.6</v>
      </c>
      <c r="G52" s="58">
        <v>11360</v>
      </c>
      <c r="H52" s="58">
        <v>11590</v>
      </c>
      <c r="I52" s="58">
        <v>11683.8</v>
      </c>
      <c r="J52" s="58">
        <v>11655.8</v>
      </c>
      <c r="K52" s="58">
        <v>12019</v>
      </c>
      <c r="L52" s="60">
        <v>3.1160452307005926</v>
      </c>
      <c r="M52" s="60">
        <v>2.8913857677902666</v>
      </c>
      <c r="N52" s="60">
        <v>5.8371840173960354</v>
      </c>
      <c r="O52" s="26"/>
      <c r="Q52" s="116"/>
      <c r="V52" s="116"/>
      <c r="W52" s="116"/>
      <c r="X52" s="116"/>
      <c r="Y52" s="116"/>
      <c r="Z52" s="116"/>
    </row>
    <row r="53" spans="1:26" x14ac:dyDescent="0.25">
      <c r="A53" s="121">
        <v>81001</v>
      </c>
      <c r="B53" s="57" t="s">
        <v>296</v>
      </c>
      <c r="C53" s="58">
        <v>28625</v>
      </c>
      <c r="D53" s="58">
        <v>30500</v>
      </c>
      <c r="E53" s="59"/>
      <c r="F53" s="58">
        <v>30642</v>
      </c>
      <c r="G53" s="58">
        <v>32612.5</v>
      </c>
      <c r="H53" s="58">
        <v>31730.5</v>
      </c>
      <c r="I53" s="58">
        <v>32994</v>
      </c>
      <c r="J53" s="58">
        <v>32104</v>
      </c>
      <c r="K53" s="58">
        <v>31238.5</v>
      </c>
      <c r="L53" s="60">
        <v>-2.6959257413406434</v>
      </c>
      <c r="M53" s="60">
        <v>2.4213114754098264</v>
      </c>
      <c r="N53" s="60">
        <v>6.5502183406113579</v>
      </c>
      <c r="O53" s="26"/>
      <c r="Q53" s="116"/>
      <c r="V53" s="116"/>
      <c r="W53" s="116"/>
      <c r="X53" s="116"/>
      <c r="Y53" s="116"/>
      <c r="Z53" s="116"/>
    </row>
    <row r="54" spans="1:26" x14ac:dyDescent="0.25">
      <c r="A54" s="121">
        <v>81002</v>
      </c>
      <c r="B54" s="57" t="s">
        <v>297</v>
      </c>
      <c r="C54" s="58">
        <v>21707</v>
      </c>
      <c r="D54" s="58">
        <v>19172</v>
      </c>
      <c r="E54" s="59"/>
      <c r="F54" s="58">
        <v>26259.333333333332</v>
      </c>
      <c r="G54" s="58">
        <v>25902.333333333332</v>
      </c>
      <c r="H54" s="58">
        <v>26373.666666666668</v>
      </c>
      <c r="I54" s="58">
        <v>24993.666666666668</v>
      </c>
      <c r="J54" s="58">
        <v>25450.666666666668</v>
      </c>
      <c r="K54" s="58">
        <v>25228.666666666668</v>
      </c>
      <c r="L54" s="60">
        <v>-0.87227577535624601</v>
      </c>
      <c r="M54" s="60">
        <v>31.591209402601027</v>
      </c>
      <c r="N54" s="60">
        <v>-11.678260468973145</v>
      </c>
      <c r="O54" s="26"/>
      <c r="Q54" s="116"/>
      <c r="V54" s="116"/>
      <c r="W54" s="116"/>
      <c r="X54" s="116"/>
      <c r="Y54" s="116"/>
      <c r="Z54" s="116"/>
    </row>
    <row r="55" spans="1:26" x14ac:dyDescent="0.25">
      <c r="A55" s="121">
        <v>81003</v>
      </c>
      <c r="B55" s="57" t="s">
        <v>298</v>
      </c>
      <c r="C55" s="58" t="s">
        <v>391</v>
      </c>
      <c r="D55" s="58" t="s">
        <v>391</v>
      </c>
      <c r="E55" s="59"/>
      <c r="F55" s="58">
        <v>22764</v>
      </c>
      <c r="G55" s="58">
        <v>23187</v>
      </c>
      <c r="H55" s="58">
        <v>25020</v>
      </c>
      <c r="I55" s="58">
        <v>24470</v>
      </c>
      <c r="J55" s="58">
        <v>23958</v>
      </c>
      <c r="K55" s="58">
        <v>24489</v>
      </c>
      <c r="L55" s="60">
        <v>2.216378662659646</v>
      </c>
      <c r="M55" s="60" t="s">
        <v>390</v>
      </c>
      <c r="N55" s="60" t="s">
        <v>390</v>
      </c>
      <c r="O55" s="26"/>
      <c r="Q55" s="116"/>
      <c r="V55" s="116"/>
      <c r="W55" s="116"/>
      <c r="X55" s="116"/>
      <c r="Y55" s="116"/>
      <c r="Z55" s="116"/>
    </row>
    <row r="56" spans="1:26" x14ac:dyDescent="0.25">
      <c r="A56" s="121">
        <v>81004</v>
      </c>
      <c r="B56" s="57" t="s">
        <v>299</v>
      </c>
      <c r="C56" s="58">
        <v>11615.333333333334</v>
      </c>
      <c r="D56" s="58">
        <v>12036</v>
      </c>
      <c r="E56" s="59"/>
      <c r="F56" s="58">
        <v>12489.666666666666</v>
      </c>
      <c r="G56" s="58">
        <v>12102</v>
      </c>
      <c r="H56" s="58">
        <v>11357</v>
      </c>
      <c r="I56" s="58">
        <v>11690</v>
      </c>
      <c r="J56" s="58">
        <v>12086</v>
      </c>
      <c r="K56" s="58">
        <v>12115.333333333334</v>
      </c>
      <c r="L56" s="60">
        <v>0.2427050581940593</v>
      </c>
      <c r="M56" s="60">
        <v>0.65913370998116338</v>
      </c>
      <c r="N56" s="60">
        <v>3.6216495437065843</v>
      </c>
      <c r="O56" s="26"/>
      <c r="Q56" s="116"/>
      <c r="V56" s="116"/>
      <c r="W56" s="116"/>
      <c r="X56" s="116"/>
      <c r="Y56" s="116"/>
      <c r="Z56" s="116"/>
    </row>
    <row r="57" spans="1:26" x14ac:dyDescent="0.25">
      <c r="A57" s="121">
        <v>81005</v>
      </c>
      <c r="B57" s="57" t="s">
        <v>300</v>
      </c>
      <c r="C57" s="58">
        <v>13378.333333333334</v>
      </c>
      <c r="D57" s="58">
        <v>13429.666666666666</v>
      </c>
      <c r="E57" s="59"/>
      <c r="F57" s="58">
        <v>13502.666666666666</v>
      </c>
      <c r="G57" s="58">
        <v>13499.333333333334</v>
      </c>
      <c r="H57" s="58">
        <v>13275</v>
      </c>
      <c r="I57" s="58">
        <v>13741.333333333334</v>
      </c>
      <c r="J57" s="58">
        <v>13232.666666666666</v>
      </c>
      <c r="K57" s="58">
        <v>13226.333333333334</v>
      </c>
      <c r="L57" s="60">
        <v>-4.7861353216782643E-2</v>
      </c>
      <c r="M57" s="60">
        <v>-1.514060909925774</v>
      </c>
      <c r="N57" s="60">
        <v>0.38370499563971094</v>
      </c>
      <c r="O57" s="26"/>
      <c r="Q57" s="116"/>
      <c r="V57" s="116"/>
      <c r="W57" s="116"/>
      <c r="X57" s="116"/>
      <c r="Y57" s="116"/>
      <c r="Z57" s="116"/>
    </row>
    <row r="58" spans="1:26" x14ac:dyDescent="0.25">
      <c r="A58" s="121">
        <v>81009</v>
      </c>
      <c r="B58" s="57" t="s">
        <v>301</v>
      </c>
      <c r="C58" s="58">
        <v>8712</v>
      </c>
      <c r="D58" s="58">
        <v>10016</v>
      </c>
      <c r="E58" s="59"/>
      <c r="F58" s="58">
        <v>12180</v>
      </c>
      <c r="G58" s="58">
        <v>12081.5</v>
      </c>
      <c r="H58" s="58">
        <v>12185.5</v>
      </c>
      <c r="I58" s="58">
        <v>12546</v>
      </c>
      <c r="J58" s="58">
        <v>12585.5</v>
      </c>
      <c r="K58" s="58">
        <v>12526</v>
      </c>
      <c r="L58" s="60">
        <v>-0.47276627865400211</v>
      </c>
      <c r="M58" s="60">
        <v>25.05990415335464</v>
      </c>
      <c r="N58" s="60">
        <v>14.967860422405877</v>
      </c>
      <c r="O58" s="26"/>
      <c r="Q58" s="116"/>
      <c r="V58" s="116"/>
      <c r="W58" s="116"/>
      <c r="X58" s="116"/>
      <c r="Y58" s="116"/>
      <c r="Z58" s="116"/>
    </row>
    <row r="59" spans="1:26" x14ac:dyDescent="0.25">
      <c r="A59" s="121">
        <v>81010</v>
      </c>
      <c r="B59" s="57" t="s">
        <v>302</v>
      </c>
      <c r="C59" s="58">
        <v>34656.5</v>
      </c>
      <c r="D59" s="58">
        <v>37010.5</v>
      </c>
      <c r="E59" s="59"/>
      <c r="F59" s="58">
        <v>34589</v>
      </c>
      <c r="G59" s="58">
        <v>35087.666666666664</v>
      </c>
      <c r="H59" s="58">
        <v>32580</v>
      </c>
      <c r="I59" s="58">
        <v>32651</v>
      </c>
      <c r="J59" s="58">
        <v>35576.333333333336</v>
      </c>
      <c r="K59" s="58">
        <v>34837</v>
      </c>
      <c r="L59" s="60">
        <v>-2.0781605749140453</v>
      </c>
      <c r="M59" s="60">
        <v>-5.872657759284527</v>
      </c>
      <c r="N59" s="60">
        <v>6.7923766104482475</v>
      </c>
      <c r="O59" s="26"/>
      <c r="Q59" s="116"/>
      <c r="V59" s="116"/>
      <c r="W59" s="116"/>
      <c r="X59" s="116"/>
      <c r="Y59" s="116"/>
      <c r="Z59" s="116"/>
    </row>
    <row r="60" spans="1:26" x14ac:dyDescent="0.25">
      <c r="A60" s="121">
        <v>81011</v>
      </c>
      <c r="B60" s="57" t="s">
        <v>303</v>
      </c>
      <c r="C60" s="58">
        <v>14699</v>
      </c>
      <c r="D60" s="58">
        <v>15436.5</v>
      </c>
      <c r="E60" s="59"/>
      <c r="F60" s="58">
        <v>15295.333333333334</v>
      </c>
      <c r="G60" s="58">
        <v>14670.333333333334</v>
      </c>
      <c r="H60" s="58">
        <v>15203</v>
      </c>
      <c r="I60" s="58">
        <v>15964.666666666666</v>
      </c>
      <c r="J60" s="58">
        <v>16372.333333333334</v>
      </c>
      <c r="K60" s="58">
        <v>15778</v>
      </c>
      <c r="L60" s="60">
        <v>-3.6301077020176375</v>
      </c>
      <c r="M60" s="60">
        <v>2.2122890551614649</v>
      </c>
      <c r="N60" s="60">
        <v>5.0173481189196512</v>
      </c>
      <c r="O60" s="26"/>
      <c r="Q60" s="116"/>
      <c r="V60" s="116"/>
      <c r="W60" s="116"/>
      <c r="X60" s="116"/>
      <c r="Y60" s="116"/>
      <c r="Z60" s="116"/>
    </row>
    <row r="61" spans="1:26" x14ac:dyDescent="0.25">
      <c r="A61" s="121">
        <v>81013</v>
      </c>
      <c r="B61" s="57" t="s">
        <v>304</v>
      </c>
      <c r="C61" s="58">
        <v>35646</v>
      </c>
      <c r="D61" s="58">
        <v>35104</v>
      </c>
      <c r="E61" s="59"/>
      <c r="F61" s="58">
        <v>34139</v>
      </c>
      <c r="G61" s="58">
        <v>33762.666666666664</v>
      </c>
      <c r="H61" s="58">
        <v>33350.666666666664</v>
      </c>
      <c r="I61" s="58">
        <v>33377.666666666664</v>
      </c>
      <c r="J61" s="58">
        <v>34208.333333333336</v>
      </c>
      <c r="K61" s="58">
        <v>32833</v>
      </c>
      <c r="L61" s="60">
        <v>-4.0204628501827155</v>
      </c>
      <c r="M61" s="60">
        <v>-6.4693482224247978</v>
      </c>
      <c r="N61" s="60">
        <v>-1.5205072097851047</v>
      </c>
      <c r="O61" s="26"/>
      <c r="Q61" s="116"/>
      <c r="V61" s="116"/>
      <c r="W61" s="116"/>
      <c r="X61" s="116"/>
      <c r="Y61" s="116"/>
      <c r="Z61" s="116"/>
    </row>
    <row r="62" spans="1:26" x14ac:dyDescent="0.25">
      <c r="A62" s="121">
        <v>81014</v>
      </c>
      <c r="B62" s="57" t="s">
        <v>305</v>
      </c>
      <c r="C62" s="58">
        <v>33406</v>
      </c>
      <c r="D62" s="58">
        <v>36125</v>
      </c>
      <c r="E62" s="59"/>
      <c r="F62" s="58">
        <v>25400</v>
      </c>
      <c r="G62" s="58">
        <v>25328</v>
      </c>
      <c r="H62" s="58">
        <v>28972.333333333332</v>
      </c>
      <c r="I62" s="58">
        <v>29116</v>
      </c>
      <c r="J62" s="58">
        <v>28437.333333333332</v>
      </c>
      <c r="K62" s="58">
        <v>28191</v>
      </c>
      <c r="L62" s="60">
        <v>-0.86623218304575644</v>
      </c>
      <c r="M62" s="60">
        <v>-21.962629757785468</v>
      </c>
      <c r="N62" s="60">
        <v>8.1392564210022158</v>
      </c>
      <c r="O62" s="26"/>
      <c r="Q62" s="116"/>
      <c r="V62" s="116"/>
      <c r="W62" s="116"/>
      <c r="X62" s="116"/>
      <c r="Y62" s="116"/>
      <c r="Z62" s="116"/>
    </row>
    <row r="63" spans="1:26" x14ac:dyDescent="0.25">
      <c r="A63" s="121">
        <v>81016</v>
      </c>
      <c r="B63" s="57" t="s">
        <v>306</v>
      </c>
      <c r="C63" s="58">
        <v>14458</v>
      </c>
      <c r="D63" s="58">
        <v>14922</v>
      </c>
      <c r="E63" s="59"/>
      <c r="F63" s="58">
        <v>16887.5</v>
      </c>
      <c r="G63" s="58">
        <v>16443</v>
      </c>
      <c r="H63" s="58">
        <v>16812.5</v>
      </c>
      <c r="I63" s="58">
        <v>17046</v>
      </c>
      <c r="J63" s="58">
        <v>17062.5</v>
      </c>
      <c r="K63" s="58">
        <v>17302.5</v>
      </c>
      <c r="L63" s="60">
        <v>1.4065934065934149</v>
      </c>
      <c r="M63" s="60">
        <v>15.952955367913146</v>
      </c>
      <c r="N63" s="60">
        <v>3.2092958915479253</v>
      </c>
      <c r="O63" s="26"/>
      <c r="Q63" s="116"/>
      <c r="V63" s="116"/>
      <c r="W63" s="116"/>
      <c r="X63" s="116"/>
      <c r="Y63" s="116"/>
      <c r="Z63" s="116"/>
    </row>
    <row r="64" spans="1:26" ht="12.75" hidden="1" x14ac:dyDescent="0.2">
      <c r="A64" s="121">
        <v>81017</v>
      </c>
      <c r="B64" s="57" t="s">
        <v>307</v>
      </c>
      <c r="C64" s="58">
        <v>79667</v>
      </c>
      <c r="D64" s="58" t="s">
        <v>391</v>
      </c>
      <c r="E64" s="59"/>
      <c r="F64" s="58" t="s">
        <v>391</v>
      </c>
      <c r="G64" s="58">
        <v>70222</v>
      </c>
      <c r="H64" s="58">
        <v>67750</v>
      </c>
      <c r="I64" s="58">
        <v>67875</v>
      </c>
      <c r="J64" s="58">
        <v>68937.5</v>
      </c>
      <c r="K64" s="58">
        <v>70000</v>
      </c>
      <c r="L64" s="60">
        <v>1.5412511332729029</v>
      </c>
      <c r="M64" s="60" t="s">
        <v>390</v>
      </c>
      <c r="N64" s="60" t="s">
        <v>390</v>
      </c>
      <c r="O64" s="26"/>
      <c r="Q64" s="116"/>
      <c r="V64" s="116"/>
      <c r="W64" s="116"/>
      <c r="X64" s="116"/>
      <c r="Y64" s="116"/>
      <c r="Z64" s="116"/>
    </row>
    <row r="65" spans="1:26" x14ac:dyDescent="0.25">
      <c r="A65" s="121">
        <v>81019</v>
      </c>
      <c r="B65" s="57" t="s">
        <v>308</v>
      </c>
      <c r="C65" s="58">
        <v>48792</v>
      </c>
      <c r="D65" s="58">
        <v>51417</v>
      </c>
      <c r="E65" s="59"/>
      <c r="F65" s="58">
        <v>54166.5</v>
      </c>
      <c r="G65" s="58">
        <v>52885.5</v>
      </c>
      <c r="H65" s="58">
        <v>52135.5</v>
      </c>
      <c r="I65" s="58">
        <v>52275</v>
      </c>
      <c r="J65" s="58">
        <v>52505</v>
      </c>
      <c r="K65" s="58">
        <v>52520.5</v>
      </c>
      <c r="L65" s="60">
        <v>2.9520998000198695E-2</v>
      </c>
      <c r="M65" s="60">
        <v>2.1461773343446788</v>
      </c>
      <c r="N65" s="60">
        <v>5.3799803246433742</v>
      </c>
      <c r="O65" s="26"/>
      <c r="Q65" s="116"/>
      <c r="V65" s="116"/>
      <c r="W65" s="116"/>
      <c r="X65" s="116"/>
      <c r="Y65" s="116"/>
      <c r="Z65" s="116"/>
    </row>
    <row r="66" spans="1:26" x14ac:dyDescent="0.25">
      <c r="A66" s="121">
        <v>81020</v>
      </c>
      <c r="B66" s="57" t="s">
        <v>309</v>
      </c>
      <c r="C66" s="58">
        <v>9808</v>
      </c>
      <c r="D66" s="58">
        <v>9782</v>
      </c>
      <c r="E66" s="59"/>
      <c r="F66" s="58">
        <v>13550</v>
      </c>
      <c r="G66" s="58">
        <v>14311</v>
      </c>
      <c r="H66" s="58">
        <v>14740</v>
      </c>
      <c r="I66" s="58">
        <v>14222</v>
      </c>
      <c r="J66" s="58">
        <v>12267</v>
      </c>
      <c r="K66" s="58">
        <v>13733</v>
      </c>
      <c r="L66" s="60">
        <v>11.950762207548715</v>
      </c>
      <c r="M66" s="60">
        <v>40.39051318748723</v>
      </c>
      <c r="N66" s="60">
        <v>-0.26508972267537123</v>
      </c>
      <c r="O66" s="26"/>
      <c r="Q66" s="116"/>
      <c r="V66" s="116"/>
      <c r="W66" s="116"/>
      <c r="X66" s="116"/>
      <c r="Y66" s="116"/>
      <c r="Z66" s="116"/>
    </row>
    <row r="67" spans="1:26" x14ac:dyDescent="0.25">
      <c r="A67" s="121">
        <v>81021</v>
      </c>
      <c r="B67" s="57" t="s">
        <v>310</v>
      </c>
      <c r="C67" s="58">
        <v>13524</v>
      </c>
      <c r="D67" s="58">
        <v>15269.5</v>
      </c>
      <c r="E67" s="59"/>
      <c r="F67" s="58">
        <v>15413.666666666666</v>
      </c>
      <c r="G67" s="58">
        <v>15285.333333333334</v>
      </c>
      <c r="H67" s="58">
        <v>15236.666666666666</v>
      </c>
      <c r="I67" s="58">
        <v>14981.666666666666</v>
      </c>
      <c r="J67" s="58">
        <v>15467.333333333334</v>
      </c>
      <c r="K67" s="58">
        <v>15105</v>
      </c>
      <c r="L67" s="60">
        <v>-2.3425714408861764</v>
      </c>
      <c r="M67" s="60">
        <v>-1.0773109794033897</v>
      </c>
      <c r="N67" s="60">
        <v>12.906684412895597</v>
      </c>
      <c r="O67" s="26"/>
      <c r="Q67" s="116"/>
      <c r="V67" s="116"/>
      <c r="W67" s="116"/>
      <c r="X67" s="116"/>
      <c r="Y67" s="116"/>
      <c r="Z67" s="116"/>
    </row>
    <row r="68" spans="1:26" x14ac:dyDescent="0.25">
      <c r="A68" s="121">
        <v>81022</v>
      </c>
      <c r="B68" s="57" t="s">
        <v>311</v>
      </c>
      <c r="C68" s="58">
        <v>42354</v>
      </c>
      <c r="D68" s="58">
        <v>44667</v>
      </c>
      <c r="E68" s="59"/>
      <c r="F68" s="58">
        <v>46000</v>
      </c>
      <c r="G68" s="58">
        <v>45541.5</v>
      </c>
      <c r="H68" s="58">
        <v>45531.5</v>
      </c>
      <c r="I68" s="58">
        <v>43687.5</v>
      </c>
      <c r="J68" s="58">
        <v>45797</v>
      </c>
      <c r="K68" s="58">
        <v>42875</v>
      </c>
      <c r="L68" s="60">
        <v>-6.3803305893399109</v>
      </c>
      <c r="M68" s="60">
        <v>-4.0119103588779232</v>
      </c>
      <c r="N68" s="60">
        <v>5.4611134721632038</v>
      </c>
      <c r="O68" s="26"/>
      <c r="Q68" s="116"/>
      <c r="V68" s="116"/>
      <c r="W68" s="116"/>
      <c r="X68" s="116"/>
      <c r="Y68" s="116"/>
      <c r="Z68" s="116"/>
    </row>
    <row r="69" spans="1:26" x14ac:dyDescent="0.25">
      <c r="A69" s="121">
        <v>81023</v>
      </c>
      <c r="B69" s="57" t="s">
        <v>312</v>
      </c>
      <c r="C69" s="58">
        <v>10167</v>
      </c>
      <c r="D69" s="58">
        <v>10500</v>
      </c>
      <c r="E69" s="59"/>
      <c r="F69" s="58">
        <v>13017</v>
      </c>
      <c r="G69" s="58">
        <v>12667</v>
      </c>
      <c r="H69" s="58">
        <v>12667</v>
      </c>
      <c r="I69" s="58">
        <v>12500</v>
      </c>
      <c r="J69" s="58">
        <v>13556</v>
      </c>
      <c r="K69" s="58">
        <v>10150</v>
      </c>
      <c r="L69" s="60">
        <v>-25.125405724402484</v>
      </c>
      <c r="M69" s="60">
        <v>-3.3333333333333326</v>
      </c>
      <c r="N69" s="60">
        <v>3.2753024491000371</v>
      </c>
      <c r="O69" s="26"/>
      <c r="Q69" s="116"/>
      <c r="V69" s="116"/>
      <c r="W69" s="116"/>
      <c r="X69" s="116"/>
      <c r="Y69" s="116"/>
      <c r="Z69" s="116"/>
    </row>
    <row r="70" spans="1:26" x14ac:dyDescent="0.25">
      <c r="A70" s="121">
        <v>81024</v>
      </c>
      <c r="B70" s="57" t="s">
        <v>313</v>
      </c>
      <c r="C70" s="58">
        <v>59818</v>
      </c>
      <c r="D70" s="58">
        <v>60146</v>
      </c>
      <c r="E70" s="59"/>
      <c r="F70" s="58">
        <v>51969.333333333336</v>
      </c>
      <c r="G70" s="58">
        <v>52634</v>
      </c>
      <c r="H70" s="58">
        <v>52340.666666666664</v>
      </c>
      <c r="I70" s="58">
        <v>52891.666666666664</v>
      </c>
      <c r="J70" s="58">
        <v>53228</v>
      </c>
      <c r="K70" s="58">
        <v>52364.666666666664</v>
      </c>
      <c r="L70" s="60">
        <v>-1.6219533578818224</v>
      </c>
      <c r="M70" s="60">
        <v>-12.937407863088712</v>
      </c>
      <c r="N70" s="60">
        <v>0.54832993413354014</v>
      </c>
      <c r="O70" s="26"/>
      <c r="Q70" s="116"/>
      <c r="V70" s="116"/>
      <c r="W70" s="116"/>
      <c r="X70" s="116"/>
      <c r="Y70" s="116"/>
      <c r="Z70" s="116"/>
    </row>
    <row r="71" spans="1:26" x14ac:dyDescent="0.25">
      <c r="A71" s="121">
        <v>81025</v>
      </c>
      <c r="B71" s="57" t="s">
        <v>314</v>
      </c>
      <c r="C71" s="58">
        <v>20117.666666666668</v>
      </c>
      <c r="D71" s="58">
        <v>20634</v>
      </c>
      <c r="E71" s="59"/>
      <c r="F71" s="58">
        <v>20366.666666666668</v>
      </c>
      <c r="G71" s="58">
        <v>19657</v>
      </c>
      <c r="H71" s="58">
        <v>20378.333333333332</v>
      </c>
      <c r="I71" s="58">
        <v>20166</v>
      </c>
      <c r="J71" s="58">
        <v>19974.333333333332</v>
      </c>
      <c r="K71" s="58">
        <v>19853.333333333332</v>
      </c>
      <c r="L71" s="60">
        <v>-0.60577741434841847</v>
      </c>
      <c r="M71" s="60">
        <v>-3.7833995670576104</v>
      </c>
      <c r="N71" s="60">
        <v>2.5665666992527258</v>
      </c>
      <c r="O71" s="26"/>
      <c r="Q71" s="116"/>
      <c r="V71" s="116"/>
      <c r="W71" s="116"/>
      <c r="X71" s="116"/>
      <c r="Y71" s="116"/>
      <c r="Z71" s="116"/>
    </row>
    <row r="72" spans="1:26" x14ac:dyDescent="0.25">
      <c r="A72" s="121">
        <v>81026</v>
      </c>
      <c r="B72" s="57" t="s">
        <v>315</v>
      </c>
      <c r="C72" s="58">
        <v>12170</v>
      </c>
      <c r="D72" s="58">
        <v>11720</v>
      </c>
      <c r="E72" s="59"/>
      <c r="F72" s="58">
        <v>17818.5</v>
      </c>
      <c r="G72" s="58">
        <v>17591.5</v>
      </c>
      <c r="H72" s="58">
        <v>17094</v>
      </c>
      <c r="I72" s="58">
        <v>17109.5</v>
      </c>
      <c r="J72" s="58">
        <v>17097</v>
      </c>
      <c r="K72" s="58">
        <v>16623</v>
      </c>
      <c r="L72" s="60">
        <v>-2.7724162133707653</v>
      </c>
      <c r="M72" s="60">
        <v>41.834470989761094</v>
      </c>
      <c r="N72" s="60">
        <v>-3.6976170912078832</v>
      </c>
      <c r="O72" s="26"/>
      <c r="Q72" s="116"/>
      <c r="V72" s="116"/>
      <c r="W72" s="116"/>
      <c r="X72" s="116"/>
      <c r="Y72" s="116"/>
      <c r="Z72" s="116"/>
    </row>
    <row r="73" spans="1:26" x14ac:dyDescent="0.25">
      <c r="A73" s="121">
        <v>81027</v>
      </c>
      <c r="B73" s="57" t="s">
        <v>316</v>
      </c>
      <c r="C73" s="58">
        <v>18500</v>
      </c>
      <c r="D73" s="58">
        <v>19375</v>
      </c>
      <c r="E73" s="59"/>
      <c r="F73" s="58">
        <v>19079.333333333332</v>
      </c>
      <c r="G73" s="58">
        <v>19094.333333333332</v>
      </c>
      <c r="H73" s="58">
        <v>20603</v>
      </c>
      <c r="I73" s="58">
        <v>21667.666666666668</v>
      </c>
      <c r="J73" s="58">
        <v>23379.666666666668</v>
      </c>
      <c r="K73" s="58">
        <v>22500.333333333332</v>
      </c>
      <c r="L73" s="60">
        <v>-3.7611029527082063</v>
      </c>
      <c r="M73" s="60">
        <v>16.130752688172034</v>
      </c>
      <c r="N73" s="60">
        <v>4.7297297297297369</v>
      </c>
      <c r="O73" s="26"/>
      <c r="Q73" s="116"/>
      <c r="V73" s="116"/>
      <c r="W73" s="116"/>
      <c r="X73" s="116"/>
      <c r="Y73" s="116"/>
      <c r="Z73" s="116"/>
    </row>
    <row r="74" spans="1:26" x14ac:dyDescent="0.25">
      <c r="A74" s="121">
        <v>81029</v>
      </c>
      <c r="B74" s="57" t="s">
        <v>317</v>
      </c>
      <c r="C74" s="58">
        <v>19195.666666666668</v>
      </c>
      <c r="D74" s="58">
        <v>21598.666666666668</v>
      </c>
      <c r="E74" s="59"/>
      <c r="F74" s="58">
        <v>21221</v>
      </c>
      <c r="G74" s="58">
        <v>21274.333333333332</v>
      </c>
      <c r="H74" s="58">
        <v>20723.666666666668</v>
      </c>
      <c r="I74" s="58">
        <v>20733.333333333332</v>
      </c>
      <c r="J74" s="58">
        <v>20589.666666666668</v>
      </c>
      <c r="K74" s="58">
        <v>19859</v>
      </c>
      <c r="L74" s="60">
        <v>-3.5487056614159296</v>
      </c>
      <c r="M74" s="60">
        <v>-8.0545095376257869</v>
      </c>
      <c r="N74" s="60">
        <v>12.518450344695854</v>
      </c>
      <c r="O74" s="26"/>
      <c r="Q74" s="116"/>
      <c r="V74" s="116"/>
      <c r="W74" s="116"/>
      <c r="X74" s="116"/>
      <c r="Y74" s="116"/>
      <c r="Z74" s="116"/>
    </row>
    <row r="75" spans="1:26" x14ac:dyDescent="0.25">
      <c r="A75" s="51"/>
      <c r="B75" s="91" t="s">
        <v>337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5">
      <c r="A76" s="20"/>
      <c r="B76" s="89" t="s">
        <v>348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="20" customFormat="1" x14ac:dyDescent="0.25"/>
    <row r="178" s="20" customFormat="1" x14ac:dyDescent="0.25"/>
    <row r="179" s="20" customFormat="1" x14ac:dyDescent="0.25"/>
    <row r="180" s="20" customFormat="1" x14ac:dyDescent="0.25"/>
    <row r="181" s="20" customFormat="1" x14ac:dyDescent="0.25"/>
    <row r="182" s="20" customFormat="1" x14ac:dyDescent="0.25"/>
    <row r="183" s="20" customFormat="1" x14ac:dyDescent="0.25"/>
    <row r="184" s="20" customFormat="1" x14ac:dyDescent="0.25"/>
    <row r="185" s="20" customFormat="1" x14ac:dyDescent="0.25"/>
    <row r="186" s="20" customFormat="1" x14ac:dyDescent="0.25"/>
    <row r="187" s="20" customFormat="1" x14ac:dyDescent="0.25"/>
    <row r="188" s="20" customFormat="1" x14ac:dyDescent="0.25"/>
    <row r="189" s="20" customFormat="1" x14ac:dyDescent="0.25"/>
    <row r="190" s="20" customFormat="1" x14ac:dyDescent="0.25"/>
    <row r="191" s="20" customFormat="1" x14ac:dyDescent="0.25"/>
    <row r="192" s="20" customFormat="1" x14ac:dyDescent="0.25"/>
    <row r="193" spans="1:15" s="20" customFormat="1" x14ac:dyDescent="0.25"/>
    <row r="194" spans="1:15" s="20" customFormat="1" x14ac:dyDescent="0.25"/>
    <row r="195" spans="1:15" s="20" customFormat="1" x14ac:dyDescent="0.25"/>
    <row r="196" spans="1:15" s="20" customFormat="1" x14ac:dyDescent="0.25"/>
    <row r="197" spans="1:15" s="20" customFormat="1" x14ac:dyDescent="0.25"/>
    <row r="198" spans="1:15" s="20" customFormat="1" x14ac:dyDescent="0.25"/>
    <row r="199" spans="1:15" s="20" customFormat="1" x14ac:dyDescent="0.25"/>
    <row r="200" spans="1:15" s="20" customFormat="1" x14ac:dyDescent="0.25"/>
    <row r="201" spans="1:15" s="20" customFormat="1" x14ac:dyDescent="0.25"/>
    <row r="202" spans="1:15" s="20" customFormat="1" x14ac:dyDescent="0.25"/>
    <row r="203" spans="1:15" s="20" customFormat="1" x14ac:dyDescent="0.25"/>
    <row r="204" spans="1:15" s="20" customFormat="1" x14ac:dyDescent="0.25"/>
    <row r="205" spans="1:15" s="20" customFormat="1" x14ac:dyDescent="0.25">
      <c r="A205" s="21"/>
      <c r="N205" s="21"/>
      <c r="O205" s="21"/>
    </row>
  </sheetData>
  <mergeCells count="6">
    <mergeCell ref="C9:N9"/>
    <mergeCell ref="C10:N10"/>
    <mergeCell ref="C11:N11"/>
    <mergeCell ref="L13:L14"/>
    <mergeCell ref="M13:M14"/>
    <mergeCell ref="N13:N14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BR160"/>
  <sheetViews>
    <sheetView showGridLines="0" workbookViewId="0">
      <selection activeCell="B14" sqref="B14"/>
    </sheetView>
  </sheetViews>
  <sheetFormatPr baseColWidth="10" defaultColWidth="11.54296875" defaultRowHeight="12.5" x14ac:dyDescent="0.25"/>
  <cols>
    <col min="1" max="1" width="2.7265625" style="21" customWidth="1"/>
    <col min="2" max="2" width="22" style="21" customWidth="1"/>
    <col min="3" max="4" width="11.453125" style="21" customWidth="1"/>
    <col min="5" max="5" width="2.1796875" style="21" customWidth="1"/>
    <col min="6" max="6" width="11.7265625" style="21" customWidth="1"/>
    <col min="7" max="7" width="11" style="21" customWidth="1"/>
    <col min="8" max="8" width="11.1796875" style="21" customWidth="1"/>
    <col min="9" max="9" width="11.7265625" style="21" customWidth="1"/>
    <col min="10" max="10" width="10.81640625" style="21" customWidth="1"/>
    <col min="11" max="11" width="11.81640625" style="21" customWidth="1"/>
    <col min="12" max="13" width="11" style="21" customWidth="1"/>
    <col min="14" max="14" width="10.7265625" style="21" customWidth="1"/>
    <col min="15" max="15" width="1.7265625" style="21" customWidth="1"/>
    <col min="16" max="62" width="11.54296875" style="20" customWidth="1"/>
    <col min="63" max="70" width="11.54296875" style="20"/>
    <col min="71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ht="13" x14ac:dyDescent="0.3">
      <c r="A9" s="20"/>
      <c r="B9" s="20"/>
      <c r="C9" s="214" t="s">
        <v>346</v>
      </c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6"/>
      <c r="R9" s="114"/>
      <c r="S9" s="114"/>
    </row>
    <row r="10" spans="1:26" ht="13" x14ac:dyDescent="0.3">
      <c r="A10" s="20"/>
      <c r="B10" s="20"/>
      <c r="C10" s="215" t="s">
        <v>408</v>
      </c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6"/>
      <c r="R10" s="114"/>
      <c r="S10" s="114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5.65" customHeight="1" x14ac:dyDescent="0.3">
      <c r="A12" s="20"/>
      <c r="B12" s="27"/>
      <c r="C12" s="54">
        <v>2022</v>
      </c>
      <c r="D12" s="30">
        <v>2023</v>
      </c>
      <c r="E12" s="9"/>
      <c r="F12" s="180">
        <v>2024</v>
      </c>
      <c r="G12" s="180">
        <v>2024</v>
      </c>
      <c r="H12" s="177">
        <v>2024</v>
      </c>
      <c r="I12" s="180">
        <v>2024</v>
      </c>
      <c r="J12" s="180">
        <v>2024</v>
      </c>
      <c r="K12" s="180">
        <v>2024</v>
      </c>
      <c r="L12" s="216" t="s">
        <v>23</v>
      </c>
      <c r="M12" s="224" t="s">
        <v>409</v>
      </c>
      <c r="N12" s="224" t="s">
        <v>410</v>
      </c>
      <c r="O12" s="26"/>
      <c r="R12" s="114"/>
      <c r="S12" s="114"/>
    </row>
    <row r="13" spans="1:26" ht="13" x14ac:dyDescent="0.25">
      <c r="A13" s="20"/>
      <c r="B13" s="31"/>
      <c r="C13" s="168" t="s">
        <v>49</v>
      </c>
      <c r="D13" s="168" t="s">
        <v>49</v>
      </c>
      <c r="E13" s="29"/>
      <c r="F13" s="168" t="s">
        <v>44</v>
      </c>
      <c r="G13" s="168" t="s">
        <v>45</v>
      </c>
      <c r="H13" s="168" t="s">
        <v>46</v>
      </c>
      <c r="I13" s="168" t="s">
        <v>47</v>
      </c>
      <c r="J13" s="168" t="s">
        <v>48</v>
      </c>
      <c r="K13" s="168" t="s">
        <v>49</v>
      </c>
      <c r="L13" s="216"/>
      <c r="M13" s="224"/>
      <c r="N13" s="224"/>
      <c r="O13" s="26"/>
      <c r="R13" s="114"/>
      <c r="S13" s="114"/>
    </row>
    <row r="14" spans="1:26" ht="12.75" x14ac:dyDescent="0.2">
      <c r="A14" s="55" t="s">
        <v>4</v>
      </c>
      <c r="C14" s="136"/>
      <c r="D14" s="136"/>
      <c r="E14" s="136"/>
      <c r="F14" s="136"/>
      <c r="G14" s="136"/>
      <c r="H14" s="136"/>
      <c r="I14" s="136"/>
      <c r="J14" s="136"/>
      <c r="K14" s="136"/>
      <c r="L14" s="56"/>
      <c r="M14" s="56"/>
      <c r="N14" s="56"/>
      <c r="O14" s="26"/>
      <c r="R14" s="114"/>
      <c r="S14" s="114"/>
    </row>
    <row r="15" spans="1:26" ht="12.75" x14ac:dyDescent="0.2">
      <c r="A15" s="121">
        <v>61001</v>
      </c>
      <c r="B15" s="57" t="s">
        <v>318</v>
      </c>
      <c r="C15" s="58">
        <v>506</v>
      </c>
      <c r="D15" s="58">
        <v>543</v>
      </c>
      <c r="E15" s="59"/>
      <c r="F15" s="58">
        <v>426.33333333333331</v>
      </c>
      <c r="G15" s="58">
        <v>431.33333333333331</v>
      </c>
      <c r="H15" s="58">
        <v>440</v>
      </c>
      <c r="I15" s="58">
        <v>427.66666666666669</v>
      </c>
      <c r="J15" s="58">
        <v>420.33333333333331</v>
      </c>
      <c r="K15" s="58">
        <v>419</v>
      </c>
      <c r="L15" s="60">
        <v>-0.31720856463124392</v>
      </c>
      <c r="M15" s="60">
        <v>-22.836095764272557</v>
      </c>
      <c r="N15" s="60">
        <v>7.3122529644268797</v>
      </c>
      <c r="O15" s="26"/>
      <c r="Q15" s="116"/>
      <c r="R15" s="114"/>
      <c r="S15" s="114"/>
      <c r="V15" s="116"/>
      <c r="W15" s="116"/>
      <c r="X15" s="116"/>
      <c r="Y15" s="116"/>
      <c r="Z15" s="116"/>
    </row>
    <row r="16" spans="1:26" ht="12.75" x14ac:dyDescent="0.2">
      <c r="A16" s="121">
        <v>61002</v>
      </c>
      <c r="B16" s="57" t="s">
        <v>319</v>
      </c>
      <c r="C16" s="58">
        <v>530.66666666666663</v>
      </c>
      <c r="D16" s="58">
        <v>570.66666666666663</v>
      </c>
      <c r="E16" s="59"/>
      <c r="F16" s="58">
        <v>470.33333333333331</v>
      </c>
      <c r="G16" s="58">
        <v>474.33333333333331</v>
      </c>
      <c r="H16" s="58">
        <v>485.33333333333331</v>
      </c>
      <c r="I16" s="58">
        <v>465</v>
      </c>
      <c r="J16" s="58">
        <v>454.33333333333331</v>
      </c>
      <c r="K16" s="58">
        <v>466.66666666666669</v>
      </c>
      <c r="L16" s="60">
        <v>2.7146001467351466</v>
      </c>
      <c r="M16" s="60">
        <v>-18.224299065420556</v>
      </c>
      <c r="N16" s="60">
        <v>7.5376884422110546</v>
      </c>
      <c r="O16" s="26"/>
      <c r="Q16" s="116"/>
      <c r="R16" s="114"/>
      <c r="S16" s="114"/>
      <c r="V16" s="116"/>
      <c r="W16" s="116"/>
      <c r="X16" s="116"/>
      <c r="Y16" s="116"/>
      <c r="Z16" s="116"/>
    </row>
    <row r="17" spans="1:26" ht="12.75" x14ac:dyDescent="0.2">
      <c r="A17" s="121">
        <v>61003</v>
      </c>
      <c r="B17" s="57" t="s">
        <v>320</v>
      </c>
      <c r="C17" s="58">
        <v>485.33333333333331</v>
      </c>
      <c r="D17" s="58">
        <v>505.66666666666669</v>
      </c>
      <c r="E17" s="59"/>
      <c r="F17" s="58">
        <v>397.33333333333331</v>
      </c>
      <c r="G17" s="58">
        <v>403.66666666666669</v>
      </c>
      <c r="H17" s="58">
        <v>402.66666666666669</v>
      </c>
      <c r="I17" s="58">
        <v>389</v>
      </c>
      <c r="J17" s="58">
        <v>385.66666666666669</v>
      </c>
      <c r="K17" s="58">
        <v>383.33333333333331</v>
      </c>
      <c r="L17" s="60">
        <v>-0.60501296456353382</v>
      </c>
      <c r="M17" s="60">
        <v>-24.192485168094933</v>
      </c>
      <c r="N17" s="60">
        <v>4.1895604395604469</v>
      </c>
      <c r="O17" s="26"/>
      <c r="Q17" s="116"/>
      <c r="R17" s="114"/>
      <c r="S17" s="114"/>
      <c r="V17" s="116"/>
      <c r="W17" s="116"/>
      <c r="X17" s="116"/>
      <c r="Y17" s="116"/>
      <c r="Z17" s="116"/>
    </row>
    <row r="18" spans="1:26" ht="12.75" x14ac:dyDescent="0.2">
      <c r="A18" s="121">
        <v>61004</v>
      </c>
      <c r="B18" s="57" t="s">
        <v>111</v>
      </c>
      <c r="C18" s="58">
        <v>563.66666666666663</v>
      </c>
      <c r="D18" s="58">
        <v>618.66666666666663</v>
      </c>
      <c r="E18" s="59"/>
      <c r="F18" s="58">
        <v>558</v>
      </c>
      <c r="G18" s="58">
        <v>562</v>
      </c>
      <c r="H18" s="58">
        <v>569.33333333333337</v>
      </c>
      <c r="I18" s="58">
        <v>547</v>
      </c>
      <c r="J18" s="58">
        <v>547.33333333333337</v>
      </c>
      <c r="K18" s="58">
        <v>537</v>
      </c>
      <c r="L18" s="60">
        <v>-1.8879415347137662</v>
      </c>
      <c r="M18" s="60">
        <v>-13.200431034482751</v>
      </c>
      <c r="N18" s="60">
        <v>9.7575399172087565</v>
      </c>
      <c r="O18" s="61"/>
      <c r="Q18" s="116"/>
      <c r="R18" s="114"/>
      <c r="S18" s="114"/>
      <c r="V18" s="116"/>
      <c r="W18" s="116"/>
      <c r="X18" s="116"/>
      <c r="Y18" s="116"/>
      <c r="Z18" s="116"/>
    </row>
    <row r="19" spans="1:26" ht="12.75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ht="12.75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5" customHeight="1" x14ac:dyDescent="0.3">
      <c r="A21" s="20"/>
      <c r="B21" s="27"/>
      <c r="C21" s="54">
        <v>2022</v>
      </c>
      <c r="D21" s="30">
        <v>2023</v>
      </c>
      <c r="E21" s="9"/>
      <c r="F21" s="180">
        <v>2024</v>
      </c>
      <c r="G21" s="180">
        <v>2024</v>
      </c>
      <c r="H21" s="177">
        <v>2024</v>
      </c>
      <c r="I21" s="180">
        <v>2024</v>
      </c>
      <c r="J21" s="180">
        <v>2024</v>
      </c>
      <c r="K21" s="180">
        <v>2024</v>
      </c>
      <c r="L21" s="216" t="s">
        <v>23</v>
      </c>
      <c r="M21" s="224" t="s">
        <v>409</v>
      </c>
      <c r="N21" s="224" t="s">
        <v>410</v>
      </c>
      <c r="O21" s="26"/>
    </row>
    <row r="22" spans="1:26" ht="13" x14ac:dyDescent="0.25">
      <c r="A22" s="20"/>
      <c r="B22" s="31"/>
      <c r="C22" s="168" t="s">
        <v>49</v>
      </c>
      <c r="D22" s="168" t="s">
        <v>49</v>
      </c>
      <c r="E22" s="29"/>
      <c r="F22" s="168" t="s">
        <v>44</v>
      </c>
      <c r="G22" s="168" t="s">
        <v>45</v>
      </c>
      <c r="H22" s="168" t="s">
        <v>46</v>
      </c>
      <c r="I22" s="168" t="s">
        <v>47</v>
      </c>
      <c r="J22" s="168" t="s">
        <v>48</v>
      </c>
      <c r="K22" s="168" t="s">
        <v>49</v>
      </c>
      <c r="L22" s="216"/>
      <c r="M22" s="224"/>
      <c r="N22" s="224"/>
      <c r="O22" s="26"/>
    </row>
    <row r="23" spans="1:26" ht="13" x14ac:dyDescent="0.3">
      <c r="A23" s="55" t="s">
        <v>7</v>
      </c>
      <c r="C23" s="136"/>
      <c r="D23" s="136"/>
      <c r="E23" s="136"/>
      <c r="F23" s="136"/>
      <c r="G23" s="136"/>
      <c r="H23" s="136"/>
      <c r="I23" s="136"/>
      <c r="J23" s="136"/>
      <c r="K23" s="136"/>
      <c r="L23" s="56"/>
      <c r="M23" s="56"/>
      <c r="N23" s="56"/>
      <c r="O23" s="26"/>
    </row>
    <row r="24" spans="1:26" ht="15.65" customHeight="1" x14ac:dyDescent="0.2">
      <c r="A24" s="121">
        <v>61006</v>
      </c>
      <c r="B24" s="57" t="s">
        <v>112</v>
      </c>
      <c r="C24" s="58">
        <v>13689.75</v>
      </c>
      <c r="D24" s="58">
        <v>15837.5</v>
      </c>
      <c r="E24" s="59"/>
      <c r="F24" s="58">
        <v>15778</v>
      </c>
      <c r="G24" s="58">
        <v>15611.5</v>
      </c>
      <c r="H24" s="58">
        <v>15909.5</v>
      </c>
      <c r="I24" s="58">
        <v>15780</v>
      </c>
      <c r="J24" s="58">
        <v>15541.25</v>
      </c>
      <c r="K24" s="58">
        <v>15578.75</v>
      </c>
      <c r="L24" s="60">
        <v>0.24129333226092786</v>
      </c>
      <c r="M24" s="60">
        <v>-1.633780584056832</v>
      </c>
      <c r="N24" s="60">
        <v>15.688745229094758</v>
      </c>
      <c r="O24" s="26"/>
      <c r="Q24" s="116"/>
      <c r="V24" s="116"/>
      <c r="W24" s="116"/>
      <c r="X24" s="116"/>
      <c r="Y24" s="116"/>
      <c r="Z24" s="116"/>
    </row>
    <row r="25" spans="1:26" x14ac:dyDescent="0.25">
      <c r="A25" s="121">
        <v>61007</v>
      </c>
      <c r="B25" s="57" t="s">
        <v>321</v>
      </c>
      <c r="C25" s="58">
        <v>19349</v>
      </c>
      <c r="D25" s="58">
        <v>18445.5</v>
      </c>
      <c r="E25" s="59"/>
      <c r="F25" s="58">
        <v>20239.5</v>
      </c>
      <c r="G25" s="58">
        <v>21312.5</v>
      </c>
      <c r="H25" s="58">
        <v>19820.5</v>
      </c>
      <c r="I25" s="58">
        <v>19273.25</v>
      </c>
      <c r="J25" s="58">
        <v>18985.5</v>
      </c>
      <c r="K25" s="58">
        <v>18433.5</v>
      </c>
      <c r="L25" s="60">
        <v>-2.9074820257565026</v>
      </c>
      <c r="M25" s="60">
        <v>-6.5056517849881867E-2</v>
      </c>
      <c r="N25" s="60">
        <v>-4.6694919634089675</v>
      </c>
      <c r="O25" s="26"/>
      <c r="Q25" s="116"/>
      <c r="V25" s="116"/>
      <c r="W25" s="116"/>
      <c r="X25" s="116"/>
      <c r="Y25" s="116"/>
      <c r="Z25" s="116"/>
    </row>
    <row r="26" spans="1:26" ht="12.75" x14ac:dyDescent="0.2">
      <c r="A26" s="121">
        <v>61008</v>
      </c>
      <c r="B26" s="57" t="s">
        <v>322</v>
      </c>
      <c r="C26" s="58">
        <v>13489.666666666666</v>
      </c>
      <c r="D26" s="58">
        <v>16040.333333333334</v>
      </c>
      <c r="E26" s="59"/>
      <c r="F26" s="58">
        <v>16143.333333333334</v>
      </c>
      <c r="G26" s="58">
        <v>16248</v>
      </c>
      <c r="H26" s="58">
        <v>16274.333333333334</v>
      </c>
      <c r="I26" s="58">
        <v>16105.666666666666</v>
      </c>
      <c r="J26" s="58">
        <v>15753.333333333334</v>
      </c>
      <c r="K26" s="58">
        <v>15829.666666666666</v>
      </c>
      <c r="L26" s="60">
        <v>0.48455353364367237</v>
      </c>
      <c r="M26" s="60">
        <v>-1.3133559152968655</v>
      </c>
      <c r="N26" s="60">
        <v>18.908300180384984</v>
      </c>
      <c r="O26" s="26"/>
      <c r="Q26" s="116"/>
      <c r="V26" s="116"/>
      <c r="W26" s="116"/>
      <c r="X26" s="116"/>
      <c r="Y26" s="116"/>
      <c r="Z26" s="116"/>
    </row>
    <row r="27" spans="1:26" ht="12.75" x14ac:dyDescent="0.2">
      <c r="A27" s="121">
        <v>61009</v>
      </c>
      <c r="B27" s="57" t="s">
        <v>113</v>
      </c>
      <c r="C27" s="58">
        <v>16981.25</v>
      </c>
      <c r="D27" s="58">
        <v>16600</v>
      </c>
      <c r="E27" s="59"/>
      <c r="F27" s="58">
        <v>17371.25</v>
      </c>
      <c r="G27" s="58">
        <v>17624.25</v>
      </c>
      <c r="H27" s="58">
        <v>16881</v>
      </c>
      <c r="I27" s="58">
        <v>16399</v>
      </c>
      <c r="J27" s="58">
        <v>16239.75</v>
      </c>
      <c r="K27" s="58">
        <v>16279.5</v>
      </c>
      <c r="L27" s="60">
        <v>0.24476977785987675</v>
      </c>
      <c r="M27" s="60">
        <v>-1.9307228915662611</v>
      </c>
      <c r="N27" s="60">
        <v>-2.2451232977548807</v>
      </c>
      <c r="O27" s="26"/>
      <c r="Q27" s="116"/>
      <c r="V27" s="116"/>
      <c r="W27" s="116"/>
      <c r="X27" s="116"/>
      <c r="Y27" s="116"/>
      <c r="Z27" s="116"/>
    </row>
    <row r="28" spans="1:26" ht="12.75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16"/>
      <c r="W28" s="116"/>
      <c r="X28" s="116"/>
      <c r="Y28" s="116"/>
      <c r="Z28" s="116"/>
    </row>
    <row r="29" spans="1:26" x14ac:dyDescent="0.25">
      <c r="A29" s="51"/>
      <c r="B29" s="91" t="s">
        <v>337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16"/>
      <c r="W29" s="116"/>
      <c r="X29" s="116"/>
      <c r="Y29" s="116"/>
      <c r="Z29" s="116"/>
    </row>
    <row r="30" spans="1:26" ht="12.75" x14ac:dyDescent="0.2">
      <c r="A30" s="20"/>
      <c r="B30" s="89" t="s">
        <v>348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ht="12.75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ht="12.75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ht="12.7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ht="12.7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ht="12.75" x14ac:dyDescent="0.2"/>
    <row r="36" spans="1:15" s="20" customFormat="1" ht="12.75" x14ac:dyDescent="0.2"/>
    <row r="37" spans="1:15" s="20" customFormat="1" ht="12.75" x14ac:dyDescent="0.2"/>
    <row r="38" spans="1:15" s="20" customFormat="1" x14ac:dyDescent="0.25"/>
    <row r="39" spans="1:15" s="20" customFormat="1" x14ac:dyDescent="0.25"/>
    <row r="40" spans="1:15" s="20" customFormat="1" x14ac:dyDescent="0.25"/>
    <row r="41" spans="1:15" s="20" customFormat="1" x14ac:dyDescent="0.25"/>
    <row r="42" spans="1:15" s="20" customFormat="1" x14ac:dyDescent="0.25"/>
    <row r="43" spans="1:15" s="20" customFormat="1" x14ac:dyDescent="0.25"/>
    <row r="44" spans="1:15" s="20" customFormat="1" x14ac:dyDescent="0.25"/>
    <row r="45" spans="1:15" s="20" customFormat="1" x14ac:dyDescent="0.25"/>
    <row r="46" spans="1:15" s="20" customFormat="1" x14ac:dyDescent="0.25"/>
    <row r="47" spans="1:15" s="20" customFormat="1" x14ac:dyDescent="0.25"/>
    <row r="48" spans="1:15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pans="1:15" s="20" customFormat="1" x14ac:dyDescent="0.25"/>
    <row r="146" spans="1:15" s="20" customFormat="1" x14ac:dyDescent="0.25"/>
    <row r="147" spans="1:15" s="20" customFormat="1" x14ac:dyDescent="0.25"/>
    <row r="148" spans="1:15" s="20" customFormat="1" x14ac:dyDescent="0.25"/>
    <row r="149" spans="1:15" s="20" customFormat="1" x14ac:dyDescent="0.25"/>
    <row r="150" spans="1:15" s="20" customFormat="1" x14ac:dyDescent="0.25"/>
    <row r="151" spans="1:15" s="20" customFormat="1" x14ac:dyDescent="0.25"/>
    <row r="152" spans="1:15" s="20" customFormat="1" x14ac:dyDescent="0.25"/>
    <row r="153" spans="1:15" s="20" customFormat="1" x14ac:dyDescent="0.25"/>
    <row r="154" spans="1:15" s="20" customFormat="1" x14ac:dyDescent="0.25"/>
    <row r="155" spans="1:15" s="20" customFormat="1" x14ac:dyDescent="0.25"/>
    <row r="156" spans="1:15" s="20" customFormat="1" x14ac:dyDescent="0.25"/>
    <row r="157" spans="1:15" s="20" customFormat="1" x14ac:dyDescent="0.25"/>
    <row r="158" spans="1:15" s="20" customFormat="1" x14ac:dyDescent="0.25"/>
    <row r="159" spans="1:15" s="20" customFormat="1" x14ac:dyDescent="0.25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5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8">
    <mergeCell ref="C10:N10"/>
    <mergeCell ref="C9:N9"/>
    <mergeCell ref="N12:N13"/>
    <mergeCell ref="L21:L22"/>
    <mergeCell ref="M21:M22"/>
    <mergeCell ref="N21:N22"/>
    <mergeCell ref="L12:L13"/>
    <mergeCell ref="M12:M13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CG169"/>
  <sheetViews>
    <sheetView workbookViewId="0"/>
  </sheetViews>
  <sheetFormatPr baseColWidth="10" defaultColWidth="11.54296875" defaultRowHeight="12.5" x14ac:dyDescent="0.25"/>
  <cols>
    <col min="1" max="1" width="2.7265625" style="21" customWidth="1"/>
    <col min="2" max="2" width="24.453125" style="21" customWidth="1"/>
    <col min="3" max="3" width="10.81640625" style="21" customWidth="1"/>
    <col min="4" max="4" width="11" style="21" customWidth="1"/>
    <col min="5" max="5" width="2.26953125" style="21" customWidth="1"/>
    <col min="6" max="6" width="11.54296875" style="21" customWidth="1"/>
    <col min="7" max="7" width="11.453125" style="21" customWidth="1"/>
    <col min="8" max="8" width="10.81640625" style="21" customWidth="1"/>
    <col min="9" max="9" width="11.54296875" style="21" customWidth="1"/>
    <col min="10" max="10" width="11" style="21" customWidth="1"/>
    <col min="11" max="11" width="12" style="21" customWidth="1"/>
    <col min="12" max="12" width="10.26953125" style="21" customWidth="1"/>
    <col min="13" max="13" width="10.54296875" style="21" customWidth="1"/>
    <col min="14" max="14" width="10.7265625" style="21" customWidth="1"/>
    <col min="15" max="15" width="1.7265625" style="21" customWidth="1"/>
    <col min="16" max="65" width="11.54296875" style="20" customWidth="1"/>
    <col min="66" max="85" width="11.54296875" style="20"/>
    <col min="86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ht="13" x14ac:dyDescent="0.3">
      <c r="A9" s="20"/>
      <c r="B9" s="20"/>
      <c r="C9" s="214" t="s">
        <v>347</v>
      </c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6"/>
      <c r="R9" s="114"/>
      <c r="S9" s="114"/>
    </row>
    <row r="10" spans="1:26" ht="13" x14ac:dyDescent="0.3">
      <c r="A10" s="20"/>
      <c r="B10" s="20"/>
      <c r="C10" s="215" t="s">
        <v>408</v>
      </c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6"/>
      <c r="R10" s="114"/>
      <c r="S10" s="114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6.149999999999999" customHeight="1" x14ac:dyDescent="0.3">
      <c r="A12" s="20"/>
      <c r="B12" s="27"/>
      <c r="C12" s="54">
        <v>2022</v>
      </c>
      <c r="D12" s="30">
        <v>2023</v>
      </c>
      <c r="E12" s="9"/>
      <c r="F12" s="180">
        <v>2024</v>
      </c>
      <c r="G12" s="180">
        <v>2024</v>
      </c>
      <c r="H12" s="177">
        <v>2024</v>
      </c>
      <c r="I12" s="180">
        <v>2024</v>
      </c>
      <c r="J12" s="180">
        <v>2024</v>
      </c>
      <c r="K12" s="180">
        <v>2024</v>
      </c>
      <c r="L12" s="216" t="s">
        <v>23</v>
      </c>
      <c r="M12" s="224" t="s">
        <v>409</v>
      </c>
      <c r="N12" s="224" t="s">
        <v>410</v>
      </c>
      <c r="O12" s="26"/>
      <c r="R12" s="114"/>
      <c r="S12" s="114"/>
    </row>
    <row r="13" spans="1:26" ht="25.5" customHeight="1" x14ac:dyDescent="0.25">
      <c r="A13" s="20"/>
      <c r="B13" s="31"/>
      <c r="C13" s="168" t="s">
        <v>49</v>
      </c>
      <c r="D13" s="168" t="s">
        <v>49</v>
      </c>
      <c r="E13" s="29"/>
      <c r="F13" s="168" t="s">
        <v>44</v>
      </c>
      <c r="G13" s="168" t="s">
        <v>45</v>
      </c>
      <c r="H13" s="168" t="s">
        <v>46</v>
      </c>
      <c r="I13" s="168" t="s">
        <v>47</v>
      </c>
      <c r="J13" s="168" t="s">
        <v>48</v>
      </c>
      <c r="K13" s="168" t="s">
        <v>49</v>
      </c>
      <c r="L13" s="216"/>
      <c r="M13" s="224"/>
      <c r="N13" s="224"/>
      <c r="O13" s="26"/>
      <c r="R13" s="114"/>
      <c r="S13" s="114"/>
    </row>
    <row r="14" spans="1:26" ht="13" x14ac:dyDescent="0.3">
      <c r="A14" s="55" t="s">
        <v>20</v>
      </c>
      <c r="C14" s="136"/>
      <c r="D14" s="136"/>
      <c r="E14" s="136"/>
      <c r="F14" s="136"/>
      <c r="G14" s="136"/>
      <c r="H14" s="136"/>
      <c r="I14" s="136"/>
      <c r="J14" s="136"/>
      <c r="K14" s="136"/>
      <c r="L14" s="56"/>
      <c r="M14" s="56"/>
      <c r="N14" s="56"/>
      <c r="O14" s="26"/>
      <c r="R14" s="114"/>
      <c r="S14" s="114"/>
    </row>
    <row r="15" spans="1:26" ht="12.75" x14ac:dyDescent="0.2">
      <c r="A15" s="121">
        <v>21001</v>
      </c>
      <c r="B15" s="57" t="s">
        <v>323</v>
      </c>
      <c r="C15" s="58">
        <v>3514</v>
      </c>
      <c r="D15" s="58">
        <v>3220</v>
      </c>
      <c r="E15" s="59"/>
      <c r="F15" s="58">
        <v>2442</v>
      </c>
      <c r="G15" s="58">
        <v>2120</v>
      </c>
      <c r="H15" s="58">
        <v>1602</v>
      </c>
      <c r="I15" s="58">
        <v>1301</v>
      </c>
      <c r="J15" s="58">
        <v>941</v>
      </c>
      <c r="K15" s="58">
        <v>951</v>
      </c>
      <c r="L15" s="60">
        <v>1.0626992561105109</v>
      </c>
      <c r="M15" s="60">
        <v>-70.465838509316768</v>
      </c>
      <c r="N15" s="60">
        <v>-8.3665338645418359</v>
      </c>
      <c r="O15" s="26"/>
      <c r="Q15" s="116"/>
      <c r="R15" s="114"/>
      <c r="S15" s="114"/>
      <c r="V15" s="116"/>
      <c r="W15" s="116"/>
      <c r="X15" s="116"/>
      <c r="Y15" s="116"/>
      <c r="Z15" s="116"/>
    </row>
    <row r="16" spans="1:26" ht="12.75" x14ac:dyDescent="0.2">
      <c r="A16" s="121">
        <v>21002</v>
      </c>
      <c r="B16" s="57" t="s">
        <v>324</v>
      </c>
      <c r="C16" s="58">
        <v>3447</v>
      </c>
      <c r="D16" s="58">
        <v>3693</v>
      </c>
      <c r="E16" s="59"/>
      <c r="F16" s="58">
        <v>4502</v>
      </c>
      <c r="G16" s="58">
        <v>7455</v>
      </c>
      <c r="H16" s="58">
        <v>7928</v>
      </c>
      <c r="I16" s="58">
        <v>5872</v>
      </c>
      <c r="J16" s="58">
        <v>4097</v>
      </c>
      <c r="K16" s="58">
        <v>3806</v>
      </c>
      <c r="L16" s="60">
        <v>-7.1027581156944075</v>
      </c>
      <c r="M16" s="60">
        <v>3.0598429461142773</v>
      </c>
      <c r="N16" s="60">
        <v>7.1366405570060909</v>
      </c>
      <c r="O16" s="26"/>
      <c r="Q16" s="116"/>
      <c r="R16" s="114"/>
      <c r="S16" s="114"/>
      <c r="V16" s="116"/>
      <c r="W16" s="116"/>
      <c r="X16" s="116"/>
      <c r="Y16" s="116"/>
      <c r="Z16" s="116"/>
    </row>
    <row r="17" spans="1:26" ht="12.75" x14ac:dyDescent="0.2">
      <c r="A17" s="121">
        <v>21003</v>
      </c>
      <c r="B17" s="57" t="s">
        <v>114</v>
      </c>
      <c r="C17" s="58">
        <v>2723</v>
      </c>
      <c r="D17" s="58">
        <v>2941</v>
      </c>
      <c r="E17" s="59"/>
      <c r="F17" s="58">
        <v>3649</v>
      </c>
      <c r="G17" s="58">
        <v>6301</v>
      </c>
      <c r="H17" s="58">
        <v>6698</v>
      </c>
      <c r="I17" s="58">
        <v>4890</v>
      </c>
      <c r="J17" s="58">
        <v>3290</v>
      </c>
      <c r="K17" s="58">
        <v>3023</v>
      </c>
      <c r="L17" s="60">
        <v>-8.1155015197568403</v>
      </c>
      <c r="M17" s="60">
        <v>2.7881672900374133</v>
      </c>
      <c r="N17" s="60">
        <v>8.0058758721997858</v>
      </c>
      <c r="O17" s="26"/>
      <c r="Q17" s="116"/>
      <c r="R17" s="114"/>
      <c r="S17" s="114"/>
      <c r="V17" s="116"/>
      <c r="W17" s="116"/>
      <c r="X17" s="116"/>
      <c r="Y17" s="116"/>
      <c r="Z17" s="116"/>
    </row>
    <row r="18" spans="1:26" ht="12.75" x14ac:dyDescent="0.2">
      <c r="A18" s="121">
        <v>21004</v>
      </c>
      <c r="B18" s="57" t="s">
        <v>325</v>
      </c>
      <c r="C18" s="58">
        <v>1295</v>
      </c>
      <c r="D18" s="58">
        <v>1695</v>
      </c>
      <c r="E18" s="59"/>
      <c r="F18" s="58">
        <v>2362</v>
      </c>
      <c r="G18" s="58">
        <v>3235</v>
      </c>
      <c r="H18" s="58">
        <v>3339</v>
      </c>
      <c r="I18" s="58">
        <v>3725</v>
      </c>
      <c r="J18" s="58">
        <v>2936</v>
      </c>
      <c r="K18" s="58">
        <v>2248</v>
      </c>
      <c r="L18" s="60">
        <v>-23.43324250681199</v>
      </c>
      <c r="M18" s="60">
        <v>32.625368731563434</v>
      </c>
      <c r="N18" s="60">
        <v>30.888030888030894</v>
      </c>
      <c r="O18" s="61"/>
      <c r="Q18" s="116"/>
      <c r="R18" s="114"/>
      <c r="S18" s="114"/>
      <c r="V18" s="116"/>
      <c r="W18" s="116"/>
      <c r="X18" s="116"/>
      <c r="Y18" s="116"/>
      <c r="Z18" s="116"/>
    </row>
    <row r="19" spans="1:26" ht="12.75" x14ac:dyDescent="0.2">
      <c r="A19" s="121">
        <v>21005</v>
      </c>
      <c r="B19" s="57" t="s">
        <v>326</v>
      </c>
      <c r="C19" s="58">
        <v>1012</v>
      </c>
      <c r="D19" s="58">
        <v>1373</v>
      </c>
      <c r="E19" s="59"/>
      <c r="F19" s="58">
        <v>2057</v>
      </c>
      <c r="G19" s="58">
        <v>2979</v>
      </c>
      <c r="H19" s="58">
        <v>3121</v>
      </c>
      <c r="I19" s="58">
        <v>3295</v>
      </c>
      <c r="J19" s="58">
        <v>2640</v>
      </c>
      <c r="K19" s="58">
        <v>2007</v>
      </c>
      <c r="L19" s="60">
        <v>-23.977272727272727</v>
      </c>
      <c r="M19" s="60">
        <v>46.176256372906053</v>
      </c>
      <c r="N19" s="60"/>
      <c r="O19" s="26"/>
      <c r="Q19" s="116"/>
      <c r="V19" s="116"/>
      <c r="W19" s="116"/>
      <c r="X19" s="116"/>
      <c r="Y19" s="116"/>
      <c r="Z19" s="116"/>
    </row>
    <row r="20" spans="1:26" ht="12.75" x14ac:dyDescent="0.2">
      <c r="A20" s="121">
        <v>21006</v>
      </c>
      <c r="B20" s="57" t="s">
        <v>327</v>
      </c>
      <c r="C20" s="58">
        <v>923</v>
      </c>
      <c r="D20" s="58">
        <v>1226</v>
      </c>
      <c r="E20" s="59"/>
      <c r="F20" s="58">
        <v>2016</v>
      </c>
      <c r="G20" s="58">
        <v>2733</v>
      </c>
      <c r="H20" s="58">
        <v>2798</v>
      </c>
      <c r="I20" s="58">
        <v>3078</v>
      </c>
      <c r="J20" s="58">
        <v>2578</v>
      </c>
      <c r="K20" s="58">
        <v>2006</v>
      </c>
      <c r="L20" s="60">
        <v>-22.187742435996892</v>
      </c>
      <c r="M20" s="60">
        <v>63.621533442088094</v>
      </c>
      <c r="N20" s="60"/>
      <c r="O20" s="26"/>
      <c r="Q20" s="116"/>
      <c r="V20" s="116"/>
      <c r="W20" s="116"/>
      <c r="X20" s="116"/>
      <c r="Y20" s="116"/>
      <c r="Z20" s="116"/>
    </row>
    <row r="21" spans="1:26" x14ac:dyDescent="0.25">
      <c r="A21" s="121">
        <v>21007</v>
      </c>
      <c r="B21" s="57" t="s">
        <v>328</v>
      </c>
      <c r="C21" s="58">
        <v>941</v>
      </c>
      <c r="D21" s="58">
        <v>1191</v>
      </c>
      <c r="E21" s="59"/>
      <c r="F21" s="58">
        <v>1935</v>
      </c>
      <c r="G21" s="58">
        <v>2599</v>
      </c>
      <c r="H21" s="58">
        <v>2635</v>
      </c>
      <c r="I21" s="58">
        <v>3005</v>
      </c>
      <c r="J21" s="58">
        <v>2246</v>
      </c>
      <c r="K21" s="58">
        <v>1715</v>
      </c>
      <c r="L21" s="60">
        <v>-23.642030276046299</v>
      </c>
      <c r="M21" s="60">
        <v>43.996641477749797</v>
      </c>
      <c r="N21" s="60">
        <v>26.567481402763015</v>
      </c>
      <c r="O21" s="26"/>
      <c r="Q21" s="116"/>
      <c r="V21" s="116"/>
      <c r="W21" s="116"/>
      <c r="X21" s="116"/>
      <c r="Y21" s="116"/>
      <c r="Z21" s="116"/>
    </row>
    <row r="22" spans="1:26" ht="12.75" x14ac:dyDescent="0.2">
      <c r="A22" s="121">
        <v>21008</v>
      </c>
      <c r="B22" s="57" t="s">
        <v>115</v>
      </c>
      <c r="C22" s="58">
        <v>2505</v>
      </c>
      <c r="D22" s="58">
        <v>3364</v>
      </c>
      <c r="E22" s="59"/>
      <c r="F22" s="58">
        <v>4268</v>
      </c>
      <c r="G22" s="58">
        <v>5383</v>
      </c>
      <c r="H22" s="58">
        <v>5451</v>
      </c>
      <c r="I22" s="58">
        <v>5448</v>
      </c>
      <c r="J22" s="58">
        <v>5525</v>
      </c>
      <c r="K22" s="58">
        <v>5097</v>
      </c>
      <c r="L22" s="60">
        <v>-7.7466063348416325</v>
      </c>
      <c r="M22" s="60">
        <v>51.516052318668251</v>
      </c>
      <c r="N22" s="60">
        <v>34.291417165668662</v>
      </c>
      <c r="O22" s="26"/>
      <c r="Q22" s="116"/>
      <c r="V22" s="116"/>
      <c r="W22" s="116"/>
      <c r="X22" s="116"/>
      <c r="Y22" s="116"/>
      <c r="Z22" s="116"/>
    </row>
    <row r="23" spans="1:26" ht="12.75" x14ac:dyDescent="0.2">
      <c r="A23" s="121">
        <v>21009</v>
      </c>
      <c r="B23" s="57" t="s">
        <v>329</v>
      </c>
      <c r="C23" s="58">
        <v>1197</v>
      </c>
      <c r="D23" s="58">
        <v>1555</v>
      </c>
      <c r="E23" s="59"/>
      <c r="F23" s="58">
        <v>2252</v>
      </c>
      <c r="G23" s="58">
        <v>3088</v>
      </c>
      <c r="H23" s="58">
        <v>3111</v>
      </c>
      <c r="I23" s="58">
        <v>3543</v>
      </c>
      <c r="J23" s="58">
        <v>2817</v>
      </c>
      <c r="K23" s="58">
        <v>2206</v>
      </c>
      <c r="L23" s="60">
        <v>-21.689740859069929</v>
      </c>
      <c r="M23" s="60">
        <v>41.864951768488744</v>
      </c>
      <c r="N23" s="60">
        <v>29.908103592314127</v>
      </c>
      <c r="O23" s="26"/>
      <c r="Q23" s="116"/>
      <c r="V23" s="116"/>
      <c r="W23" s="116"/>
      <c r="X23" s="116"/>
      <c r="Y23" s="116"/>
      <c r="Z23" s="116"/>
    </row>
    <row r="24" spans="1:26" x14ac:dyDescent="0.25">
      <c r="A24" s="121">
        <v>21011</v>
      </c>
      <c r="B24" s="57" t="s">
        <v>330</v>
      </c>
      <c r="C24" s="58">
        <v>926</v>
      </c>
      <c r="D24" s="58">
        <v>1173</v>
      </c>
      <c r="E24" s="59"/>
      <c r="F24" s="58">
        <v>1956</v>
      </c>
      <c r="G24" s="58">
        <v>2621</v>
      </c>
      <c r="H24" s="58">
        <v>2656</v>
      </c>
      <c r="I24" s="58">
        <v>3001</v>
      </c>
      <c r="J24" s="58">
        <v>2279</v>
      </c>
      <c r="K24" s="58">
        <v>1718</v>
      </c>
      <c r="L24" s="60">
        <v>-24.616059675296185</v>
      </c>
      <c r="M24" s="60">
        <v>46.46206308610401</v>
      </c>
      <c r="N24" s="60">
        <v>26.673866090712739</v>
      </c>
      <c r="O24" s="26"/>
      <c r="Q24" s="116"/>
      <c r="V24" s="116"/>
      <c r="W24" s="116"/>
      <c r="X24" s="116"/>
      <c r="Y24" s="116"/>
      <c r="Z24" s="116"/>
    </row>
    <row r="25" spans="1:26" ht="12.75" x14ac:dyDescent="0.2">
      <c r="A25" s="121">
        <v>21017</v>
      </c>
      <c r="B25" s="50" t="s">
        <v>116</v>
      </c>
      <c r="C25" s="58">
        <v>3696</v>
      </c>
      <c r="D25" s="58">
        <v>1938</v>
      </c>
      <c r="E25" s="59"/>
      <c r="F25" s="58">
        <v>1688</v>
      </c>
      <c r="G25" s="58">
        <v>1796</v>
      </c>
      <c r="H25" s="58">
        <v>1868</v>
      </c>
      <c r="I25" s="58">
        <v>2109</v>
      </c>
      <c r="J25" s="58">
        <v>2079</v>
      </c>
      <c r="K25" s="58">
        <v>2287</v>
      </c>
      <c r="L25" s="60">
        <v>10.004810004809993</v>
      </c>
      <c r="M25" s="60">
        <v>18.008255933952523</v>
      </c>
      <c r="N25" s="60">
        <v>-47.564935064935064</v>
      </c>
      <c r="O25" s="26"/>
      <c r="Q25" s="116"/>
      <c r="V25" s="116"/>
      <c r="W25" s="116"/>
      <c r="X25" s="116"/>
      <c r="Y25" s="116"/>
      <c r="Z25" s="116"/>
    </row>
    <row r="26" spans="1:26" ht="12.75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ht="12.75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5" customHeight="1" x14ac:dyDescent="0.3">
      <c r="A28" s="20"/>
      <c r="B28" s="27"/>
      <c r="C28" s="54">
        <v>2022</v>
      </c>
      <c r="D28" s="30">
        <v>2023</v>
      </c>
      <c r="E28" s="9"/>
      <c r="F28" s="180">
        <v>2024</v>
      </c>
      <c r="G28" s="180">
        <v>2024</v>
      </c>
      <c r="H28" s="177">
        <v>2024</v>
      </c>
      <c r="I28" s="180">
        <v>2024</v>
      </c>
      <c r="J28" s="180">
        <v>2024</v>
      </c>
      <c r="K28" s="180">
        <v>2024</v>
      </c>
      <c r="L28" s="216" t="s">
        <v>23</v>
      </c>
      <c r="M28" s="224" t="s">
        <v>409</v>
      </c>
      <c r="N28" s="224" t="s">
        <v>410</v>
      </c>
      <c r="O28" s="26"/>
    </row>
    <row r="29" spans="1:26" ht="13" x14ac:dyDescent="0.25">
      <c r="A29" s="20"/>
      <c r="B29" s="31"/>
      <c r="C29" s="168" t="s">
        <v>49</v>
      </c>
      <c r="D29" s="168" t="s">
        <v>49</v>
      </c>
      <c r="E29" s="29"/>
      <c r="F29" s="168" t="s">
        <v>44</v>
      </c>
      <c r="G29" s="168" t="s">
        <v>45</v>
      </c>
      <c r="H29" s="168" t="s">
        <v>46</v>
      </c>
      <c r="I29" s="168" t="s">
        <v>47</v>
      </c>
      <c r="J29" s="168" t="s">
        <v>48</v>
      </c>
      <c r="K29" s="168" t="s">
        <v>49</v>
      </c>
      <c r="L29" s="216"/>
      <c r="M29" s="224"/>
      <c r="N29" s="224"/>
      <c r="O29" s="26"/>
    </row>
    <row r="30" spans="1:26" ht="13" x14ac:dyDescent="0.3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5">
      <c r="A31" s="121">
        <v>21012</v>
      </c>
      <c r="B31" s="57" t="s">
        <v>331</v>
      </c>
      <c r="C31" s="58">
        <v>1500</v>
      </c>
      <c r="D31" s="58" t="s">
        <v>391</v>
      </c>
      <c r="E31" s="59"/>
      <c r="F31" s="58">
        <v>1504</v>
      </c>
      <c r="G31" s="58" t="s">
        <v>391</v>
      </c>
      <c r="H31" s="58" t="s">
        <v>391</v>
      </c>
      <c r="I31" s="58" t="s">
        <v>391</v>
      </c>
      <c r="J31" s="58" t="s">
        <v>391</v>
      </c>
      <c r="K31" s="58">
        <v>2418</v>
      </c>
      <c r="L31" s="60" t="s">
        <v>390</v>
      </c>
      <c r="M31" s="60" t="s">
        <v>390</v>
      </c>
      <c r="N31" s="60" t="s">
        <v>391</v>
      </c>
      <c r="O31" s="26"/>
      <c r="Q31" s="116"/>
      <c r="V31" s="116"/>
      <c r="W31" s="116"/>
      <c r="X31" s="116"/>
      <c r="Y31" s="116"/>
      <c r="Z31" s="116"/>
    </row>
    <row r="32" spans="1:26" x14ac:dyDescent="0.25">
      <c r="A32" s="121">
        <v>21013</v>
      </c>
      <c r="B32" s="57" t="s">
        <v>332</v>
      </c>
      <c r="C32" s="58">
        <v>3402</v>
      </c>
      <c r="D32" s="58">
        <v>3056</v>
      </c>
      <c r="E32" s="59"/>
      <c r="F32" s="58">
        <v>3057</v>
      </c>
      <c r="G32" s="58">
        <v>2923</v>
      </c>
      <c r="H32" s="58">
        <v>2550</v>
      </c>
      <c r="I32" s="58">
        <v>2573</v>
      </c>
      <c r="J32" s="58">
        <v>2180</v>
      </c>
      <c r="K32" s="58">
        <v>2504</v>
      </c>
      <c r="L32" s="60">
        <v>14.862385321100913</v>
      </c>
      <c r="M32" s="60">
        <v>-18.062827225130896</v>
      </c>
      <c r="N32" s="60">
        <v>-10.170487948265727</v>
      </c>
      <c r="O32" s="26"/>
      <c r="Q32" s="116"/>
      <c r="V32" s="116"/>
      <c r="W32" s="116"/>
      <c r="X32" s="116"/>
      <c r="Y32" s="116"/>
      <c r="Z32" s="116"/>
    </row>
    <row r="33" spans="1:26" x14ac:dyDescent="0.25">
      <c r="A33" s="121">
        <v>21014</v>
      </c>
      <c r="B33" s="57" t="s">
        <v>333</v>
      </c>
      <c r="C33" s="58">
        <v>3403</v>
      </c>
      <c r="D33" s="58">
        <v>3056</v>
      </c>
      <c r="E33" s="59"/>
      <c r="F33" s="58">
        <v>3057</v>
      </c>
      <c r="G33" s="58">
        <v>2925</v>
      </c>
      <c r="H33" s="58">
        <v>2550</v>
      </c>
      <c r="I33" s="58">
        <v>2573</v>
      </c>
      <c r="J33" s="58">
        <v>2179</v>
      </c>
      <c r="K33" s="58">
        <v>2383</v>
      </c>
      <c r="L33" s="60">
        <v>9.3620927030747971</v>
      </c>
      <c r="M33" s="60">
        <v>-22.022251308900522</v>
      </c>
      <c r="N33" s="60">
        <v>-10.196885101381136</v>
      </c>
      <c r="O33" s="26"/>
      <c r="Q33" s="116"/>
      <c r="V33" s="116"/>
      <c r="W33" s="116"/>
      <c r="X33" s="116"/>
      <c r="Y33" s="116"/>
      <c r="Z33" s="116"/>
    </row>
    <row r="34" spans="1:26" x14ac:dyDescent="0.25">
      <c r="A34" s="121">
        <v>21016</v>
      </c>
      <c r="B34" s="57" t="s">
        <v>334</v>
      </c>
      <c r="C34" s="58">
        <v>3770</v>
      </c>
      <c r="D34" s="58">
        <v>3529</v>
      </c>
      <c r="E34" s="59"/>
      <c r="F34" s="58">
        <v>3928</v>
      </c>
      <c r="G34" s="58">
        <v>3663</v>
      </c>
      <c r="H34" s="58">
        <v>3155</v>
      </c>
      <c r="I34" s="58">
        <v>3196</v>
      </c>
      <c r="J34" s="58">
        <v>2976</v>
      </c>
      <c r="K34" s="58">
        <v>3228</v>
      </c>
      <c r="L34" s="60">
        <v>8.4677419354838754</v>
      </c>
      <c r="M34" s="60">
        <v>-8.5293284216491969</v>
      </c>
      <c r="N34" s="60">
        <v>-6.3925729442970809</v>
      </c>
      <c r="O34" s="26"/>
      <c r="Q34" s="116"/>
      <c r="V34" s="116"/>
      <c r="W34" s="116"/>
      <c r="X34" s="116"/>
      <c r="Y34" s="116"/>
      <c r="Z34" s="116"/>
    </row>
    <row r="35" spans="1:26" ht="12.75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16"/>
      <c r="W35" s="116"/>
      <c r="X35" s="116"/>
      <c r="Y35" s="116"/>
      <c r="Z35" s="116"/>
    </row>
    <row r="36" spans="1:26" x14ac:dyDescent="0.25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16"/>
      <c r="W36" s="116"/>
      <c r="X36" s="116"/>
      <c r="Y36" s="116"/>
      <c r="Z36" s="116"/>
    </row>
    <row r="37" spans="1:26" x14ac:dyDescent="0.25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5">
      <c r="A38" s="51"/>
      <c r="B38" s="91" t="s">
        <v>337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5">
      <c r="A39" s="20"/>
      <c r="B39" s="89" t="s">
        <v>348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5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5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5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5"/>
    <row r="45" spans="1:26" s="20" customFormat="1" x14ac:dyDescent="0.25"/>
    <row r="46" spans="1:26" s="20" customFormat="1" x14ac:dyDescent="0.25"/>
    <row r="47" spans="1:26" s="20" customFormat="1" x14ac:dyDescent="0.25"/>
    <row r="48" spans="1:26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pans="1:15" s="20" customFormat="1" x14ac:dyDescent="0.25"/>
    <row r="162" spans="1:15" s="20" customFormat="1" x14ac:dyDescent="0.25"/>
    <row r="163" spans="1:15" s="20" customFormat="1" x14ac:dyDescent="0.25"/>
    <row r="164" spans="1:15" s="20" customFormat="1" x14ac:dyDescent="0.25"/>
    <row r="165" spans="1:15" s="20" customFormat="1" x14ac:dyDescent="0.25"/>
    <row r="166" spans="1:15" s="20" customFormat="1" x14ac:dyDescent="0.25"/>
    <row r="167" spans="1:15" s="20" customFormat="1" x14ac:dyDescent="0.25"/>
    <row r="168" spans="1:15" s="20" customFormat="1" x14ac:dyDescent="0.25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5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8">
    <mergeCell ref="C9:N9"/>
    <mergeCell ref="C10:N10"/>
    <mergeCell ref="N12:N13"/>
    <mergeCell ref="L28:L29"/>
    <mergeCell ref="M28:M29"/>
    <mergeCell ref="N28:N29"/>
    <mergeCell ref="L12:L13"/>
    <mergeCell ref="M12:M13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M78"/>
  <sheetViews>
    <sheetView showGridLines="0" workbookViewId="0"/>
  </sheetViews>
  <sheetFormatPr baseColWidth="10" defaultColWidth="11.453125" defaultRowHeight="12.5" x14ac:dyDescent="0.25"/>
  <cols>
    <col min="1" max="1" width="2.7265625" style="20" customWidth="1"/>
    <col min="2" max="2" width="21.7265625" style="20" customWidth="1"/>
    <col min="3" max="3" width="26.1796875" style="20" customWidth="1"/>
    <col min="4" max="4" width="11.81640625" style="20" customWidth="1"/>
    <col min="5" max="5" width="5.7265625" style="20" customWidth="1"/>
    <col min="6" max="6" width="22.7265625" style="20" customWidth="1"/>
    <col min="7" max="7" width="11.7265625" style="20" customWidth="1"/>
    <col min="8" max="8" width="2.7265625" style="20" customWidth="1"/>
    <col min="9" max="10" width="11.453125" style="20"/>
    <col min="11" max="12" width="11.453125" style="209"/>
    <col min="13" max="16384" width="11.453125" style="20"/>
  </cols>
  <sheetData>
    <row r="1" spans="1:13" ht="15.75" customHeight="1" x14ac:dyDescent="0.2">
      <c r="A1" s="24"/>
      <c r="B1" s="24"/>
      <c r="D1" s="24"/>
      <c r="E1" s="24"/>
      <c r="F1" s="24"/>
      <c r="G1" s="24"/>
      <c r="H1" s="25"/>
    </row>
    <row r="2" spans="1:13" ht="15.75" customHeight="1" x14ac:dyDescent="0.2">
      <c r="H2" s="26"/>
    </row>
    <row r="3" spans="1:13" ht="15.75" customHeight="1" x14ac:dyDescent="0.2">
      <c r="H3" s="26"/>
    </row>
    <row r="4" spans="1:13" ht="15.75" customHeight="1" x14ac:dyDescent="0.2">
      <c r="H4" s="26"/>
    </row>
    <row r="5" spans="1:13" ht="15.75" customHeight="1" x14ac:dyDescent="0.2">
      <c r="H5" s="26"/>
      <c r="J5" s="46"/>
      <c r="M5" s="46"/>
    </row>
    <row r="6" spans="1:13" ht="15.75" customHeight="1" x14ac:dyDescent="0.2">
      <c r="H6" s="26"/>
      <c r="J6" s="46"/>
      <c r="M6" s="46"/>
    </row>
    <row r="7" spans="1:13" ht="15.75" customHeight="1" x14ac:dyDescent="0.2">
      <c r="H7" s="26"/>
      <c r="J7" s="46"/>
      <c r="M7" s="46"/>
    </row>
    <row r="8" spans="1:13" ht="15.75" customHeight="1" x14ac:dyDescent="0.2">
      <c r="H8" s="26"/>
      <c r="J8" s="46"/>
      <c r="M8" s="46"/>
    </row>
    <row r="9" spans="1:13" ht="12.75" customHeight="1" x14ac:dyDescent="0.3">
      <c r="C9" s="219" t="s">
        <v>72</v>
      </c>
      <c r="D9" s="219"/>
      <c r="E9" s="219"/>
      <c r="F9" s="219"/>
      <c r="G9" s="219"/>
      <c r="H9" s="26"/>
      <c r="J9" s="46"/>
      <c r="M9" s="46"/>
    </row>
    <row r="10" spans="1:13" ht="12.75" x14ac:dyDescent="0.2">
      <c r="C10" s="219" t="s">
        <v>412</v>
      </c>
      <c r="D10" s="219"/>
      <c r="E10" s="219"/>
      <c r="F10" s="219"/>
      <c r="G10" s="219"/>
      <c r="H10" s="26"/>
      <c r="J10" s="46"/>
      <c r="M10" s="46"/>
    </row>
    <row r="11" spans="1:13" ht="12.75" x14ac:dyDescent="0.2">
      <c r="C11" s="27"/>
      <c r="D11" s="27"/>
      <c r="E11" s="27"/>
      <c r="F11" s="27"/>
      <c r="H11" s="26"/>
      <c r="J11" s="53"/>
      <c r="M11" s="46"/>
    </row>
    <row r="12" spans="1:13" ht="13" x14ac:dyDescent="0.3">
      <c r="B12" s="27"/>
      <c r="C12" s="28" t="s">
        <v>413</v>
      </c>
      <c r="D12" s="216" t="s">
        <v>376</v>
      </c>
      <c r="E12" s="29"/>
      <c r="F12" s="30" t="s">
        <v>48</v>
      </c>
      <c r="G12" s="216" t="s">
        <v>376</v>
      </c>
      <c r="H12" s="26"/>
      <c r="J12" s="53"/>
      <c r="L12" s="209">
        <v>8</v>
      </c>
      <c r="M12" s="46"/>
    </row>
    <row r="13" spans="1:13" ht="13" x14ac:dyDescent="0.25">
      <c r="B13" s="31"/>
      <c r="C13" s="29">
        <v>2024</v>
      </c>
      <c r="D13" s="216"/>
      <c r="E13" s="29"/>
      <c r="F13" s="29">
        <v>2024</v>
      </c>
      <c r="G13" s="216"/>
      <c r="H13" s="26"/>
      <c r="J13" s="53"/>
      <c r="L13" s="209" t="s">
        <v>375</v>
      </c>
      <c r="M13" s="46"/>
    </row>
    <row r="14" spans="1:13" ht="12.75" x14ac:dyDescent="0.2">
      <c r="B14" s="31"/>
      <c r="C14" s="32"/>
      <c r="D14" s="31"/>
      <c r="E14" s="31"/>
      <c r="F14" s="31"/>
      <c r="G14" s="33"/>
      <c r="H14" s="26"/>
      <c r="J14" s="53"/>
      <c r="K14" s="209" t="s">
        <v>388</v>
      </c>
      <c r="L14" s="210">
        <v>8.284933378886232E-2</v>
      </c>
      <c r="M14" s="46"/>
    </row>
    <row r="15" spans="1:13" ht="12.75" x14ac:dyDescent="0.2">
      <c r="A15" s="170"/>
      <c r="B15" s="35" t="s">
        <v>134</v>
      </c>
      <c r="C15" s="36">
        <v>351240</v>
      </c>
      <c r="D15" s="37">
        <v>100</v>
      </c>
      <c r="E15" s="38"/>
      <c r="F15" s="36">
        <v>23569</v>
      </c>
      <c r="G15" s="39">
        <v>100</v>
      </c>
      <c r="H15" s="26"/>
      <c r="J15" s="53"/>
      <c r="K15" s="209" t="s">
        <v>138</v>
      </c>
      <c r="L15" s="210">
        <v>0</v>
      </c>
      <c r="M15" s="46"/>
    </row>
    <row r="16" spans="1:13" ht="12.75" x14ac:dyDescent="0.2">
      <c r="A16" s="171"/>
      <c r="B16" s="20" t="s">
        <v>117</v>
      </c>
      <c r="C16" s="41">
        <v>7933</v>
      </c>
      <c r="D16" s="42">
        <v>2.258569638993281</v>
      </c>
      <c r="E16" s="43"/>
      <c r="F16" s="41">
        <v>456</v>
      </c>
      <c r="G16" s="42">
        <v>1.9347447918876488</v>
      </c>
      <c r="H16" s="26"/>
      <c r="J16" s="53"/>
      <c r="K16" s="209" t="s">
        <v>128</v>
      </c>
      <c r="L16" s="210">
        <v>1.6228220020498802E-2</v>
      </c>
      <c r="M16" s="46"/>
    </row>
    <row r="17" spans="1:13" ht="12.75" x14ac:dyDescent="0.2">
      <c r="A17" s="172"/>
      <c r="B17" s="20" t="s">
        <v>118</v>
      </c>
      <c r="C17" s="41">
        <v>56699</v>
      </c>
      <c r="D17" s="42">
        <v>16.142523630565993</v>
      </c>
      <c r="E17" s="43"/>
      <c r="F17" s="41">
        <v>3287</v>
      </c>
      <c r="G17" s="42">
        <v>13.946285374856803</v>
      </c>
      <c r="H17" s="26"/>
      <c r="J17" s="53"/>
      <c r="K17" s="209" t="s">
        <v>121</v>
      </c>
      <c r="L17" s="210">
        <v>0</v>
      </c>
      <c r="M17" s="46"/>
    </row>
    <row r="18" spans="1:13" ht="12.75" x14ac:dyDescent="0.2">
      <c r="A18" s="172"/>
      <c r="B18" s="20" t="s">
        <v>361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53"/>
      <c r="K18" s="209" t="s">
        <v>130</v>
      </c>
      <c r="L18" s="210">
        <v>5.6941122878943176E-4</v>
      </c>
      <c r="M18" s="46"/>
    </row>
    <row r="19" spans="1:13" ht="12.75" x14ac:dyDescent="0.2">
      <c r="A19" s="172"/>
      <c r="B19" s="20" t="s">
        <v>143</v>
      </c>
      <c r="C19" s="41">
        <v>121</v>
      </c>
      <c r="D19" s="42">
        <v>3.4449379341760622E-2</v>
      </c>
      <c r="E19" s="43"/>
      <c r="F19" s="41">
        <v>0</v>
      </c>
      <c r="G19" s="42">
        <v>0</v>
      </c>
      <c r="H19" s="26"/>
      <c r="J19" s="46"/>
      <c r="K19" s="209" t="s">
        <v>137</v>
      </c>
      <c r="L19" s="210">
        <v>3.4164673727365901E-3</v>
      </c>
      <c r="M19" s="46"/>
    </row>
    <row r="20" spans="1:13" ht="12.75" x14ac:dyDescent="0.2">
      <c r="A20" s="173"/>
      <c r="B20" s="20" t="s">
        <v>360</v>
      </c>
      <c r="C20" s="41">
        <v>291</v>
      </c>
      <c r="D20" s="42">
        <v>8.284933378886232E-2</v>
      </c>
      <c r="E20" s="43"/>
      <c r="F20" s="41">
        <v>15</v>
      </c>
      <c r="G20" s="42">
        <v>6.3642920785777921E-2</v>
      </c>
      <c r="H20" s="26"/>
      <c r="J20" s="46"/>
      <c r="K20" s="209" t="s">
        <v>133</v>
      </c>
      <c r="L20" s="210">
        <v>1.167293019018335E-2</v>
      </c>
      <c r="M20" s="46"/>
    </row>
    <row r="21" spans="1:13" ht="12.75" x14ac:dyDescent="0.2">
      <c r="A21" s="173"/>
      <c r="B21" s="20" t="s">
        <v>335</v>
      </c>
      <c r="C21" s="41">
        <v>15460</v>
      </c>
      <c r="D21" s="42">
        <v>4.4015487985423078</v>
      </c>
      <c r="E21" s="43"/>
      <c r="F21" s="41">
        <v>1053</v>
      </c>
      <c r="G21" s="42">
        <v>4.4677330391616108</v>
      </c>
      <c r="H21" s="26"/>
      <c r="J21" s="46"/>
      <c r="K21" s="209" t="s">
        <v>132</v>
      </c>
      <c r="L21" s="210">
        <v>1.2527047033367497E-2</v>
      </c>
      <c r="M21" s="46"/>
    </row>
    <row r="22" spans="1:13" ht="12.75" x14ac:dyDescent="0.2">
      <c r="A22" s="173"/>
      <c r="B22" s="20" t="s">
        <v>119</v>
      </c>
      <c r="C22" s="41">
        <v>3415</v>
      </c>
      <c r="D22" s="42">
        <v>0.97226967315795465</v>
      </c>
      <c r="E22" s="43"/>
      <c r="F22" s="41">
        <v>88</v>
      </c>
      <c r="G22" s="42">
        <v>0.3733718019432305</v>
      </c>
      <c r="H22" s="26"/>
      <c r="J22" s="46"/>
      <c r="K22" s="209" t="s">
        <v>374</v>
      </c>
      <c r="L22" s="210">
        <v>2.0783509850814258E-2</v>
      </c>
      <c r="M22" s="46"/>
    </row>
    <row r="23" spans="1:13" ht="12.75" x14ac:dyDescent="0.2">
      <c r="A23" s="173"/>
      <c r="B23" s="20" t="s">
        <v>136</v>
      </c>
      <c r="C23" s="41">
        <v>6765</v>
      </c>
      <c r="D23" s="42">
        <v>1.9260334813802529</v>
      </c>
      <c r="E23" s="43"/>
      <c r="F23" s="41">
        <v>442</v>
      </c>
      <c r="G23" s="42">
        <v>1.8753447324875896</v>
      </c>
      <c r="H23" s="26"/>
      <c r="J23" s="46"/>
      <c r="K23" s="209" t="s">
        <v>143</v>
      </c>
      <c r="L23" s="210">
        <v>3.4449379341760622E-2</v>
      </c>
      <c r="M23" s="46"/>
    </row>
    <row r="24" spans="1:13" ht="12.75" x14ac:dyDescent="0.2">
      <c r="A24" s="173"/>
      <c r="B24" s="20" t="s">
        <v>120</v>
      </c>
      <c r="C24" s="41">
        <v>90686</v>
      </c>
      <c r="D24" s="42">
        <v>25.818813346999203</v>
      </c>
      <c r="E24" s="43"/>
      <c r="F24" s="41">
        <v>5130</v>
      </c>
      <c r="G24" s="42">
        <v>21.765878908736052</v>
      </c>
      <c r="H24" s="26"/>
      <c r="J24" s="46"/>
      <c r="K24" s="209" t="s">
        <v>125</v>
      </c>
      <c r="L24" s="210">
        <v>8.0571688873704597E-2</v>
      </c>
      <c r="M24" s="46"/>
    </row>
    <row r="25" spans="1:13" ht="12.75" x14ac:dyDescent="0.2">
      <c r="A25" s="173"/>
      <c r="B25" s="20" t="s">
        <v>121</v>
      </c>
      <c r="C25" s="41">
        <v>0</v>
      </c>
      <c r="D25" s="42">
        <v>0</v>
      </c>
      <c r="E25" s="43"/>
      <c r="F25" s="41">
        <v>0</v>
      </c>
      <c r="G25" s="42">
        <v>0</v>
      </c>
      <c r="H25" s="26"/>
      <c r="J25" s="46"/>
      <c r="K25" s="209" t="s">
        <v>127</v>
      </c>
      <c r="L25" s="210">
        <v>0.16484455073454049</v>
      </c>
      <c r="M25" s="46"/>
    </row>
    <row r="26" spans="1:13" ht="12.75" x14ac:dyDescent="0.2">
      <c r="A26" s="173"/>
      <c r="B26" s="20" t="s">
        <v>122</v>
      </c>
      <c r="C26" s="41">
        <v>1434</v>
      </c>
      <c r="D26" s="42">
        <v>0.40826785104202251</v>
      </c>
      <c r="E26" s="43"/>
      <c r="F26" s="41">
        <v>0</v>
      </c>
      <c r="G26" s="42">
        <v>0</v>
      </c>
      <c r="H26" s="26"/>
      <c r="J26" s="46"/>
      <c r="K26" s="209" t="s">
        <v>372</v>
      </c>
      <c r="L26" s="210">
        <v>0.13438104999430589</v>
      </c>
      <c r="M26" s="46"/>
    </row>
    <row r="27" spans="1:13" ht="12.75" x14ac:dyDescent="0.2">
      <c r="A27" s="173"/>
      <c r="B27" s="20" t="s">
        <v>372</v>
      </c>
      <c r="C27" s="41">
        <v>472</v>
      </c>
      <c r="D27" s="42">
        <v>0.13438104999430589</v>
      </c>
      <c r="E27" s="43"/>
      <c r="F27" s="41">
        <v>0</v>
      </c>
      <c r="G27" s="42">
        <v>0</v>
      </c>
      <c r="H27" s="26"/>
      <c r="J27" s="46"/>
      <c r="K27" s="209" t="s">
        <v>131</v>
      </c>
      <c r="L27" s="210">
        <v>0.74507459287097144</v>
      </c>
      <c r="M27" s="46"/>
    </row>
    <row r="28" spans="1:13" ht="12.75" x14ac:dyDescent="0.2">
      <c r="A28" s="173"/>
      <c r="B28" s="20" t="s">
        <v>123</v>
      </c>
      <c r="C28" s="41">
        <v>30231</v>
      </c>
      <c r="D28" s="42">
        <v>8.606935428766656</v>
      </c>
      <c r="E28" s="43"/>
      <c r="F28" s="41">
        <v>1961</v>
      </c>
      <c r="G28" s="42">
        <v>8.3202511773940344</v>
      </c>
      <c r="H28" s="26"/>
      <c r="J28" s="46"/>
      <c r="K28" s="209" t="s">
        <v>122</v>
      </c>
      <c r="L28" s="210">
        <v>0.40826785104202251</v>
      </c>
      <c r="M28" s="46"/>
    </row>
    <row r="29" spans="1:13" ht="12.75" x14ac:dyDescent="0.2">
      <c r="A29" s="173"/>
      <c r="B29" s="20" t="s">
        <v>124</v>
      </c>
      <c r="C29" s="41">
        <v>26826</v>
      </c>
      <c r="D29" s="42">
        <v>7.6375128117526474</v>
      </c>
      <c r="E29" s="43"/>
      <c r="F29" s="41">
        <v>2389</v>
      </c>
      <c r="G29" s="42">
        <v>10.136195850481565</v>
      </c>
      <c r="H29" s="26"/>
      <c r="J29" s="46"/>
      <c r="K29" s="209" t="s">
        <v>119</v>
      </c>
      <c r="L29" s="210">
        <v>0.97226967315795465</v>
      </c>
      <c r="M29" s="46"/>
    </row>
    <row r="30" spans="1:13" ht="12.75" x14ac:dyDescent="0.2">
      <c r="A30" s="173"/>
      <c r="B30" s="20" t="s">
        <v>125</v>
      </c>
      <c r="C30" s="41">
        <v>283</v>
      </c>
      <c r="D30" s="42">
        <v>8.0571688873704597E-2</v>
      </c>
      <c r="E30" s="43"/>
      <c r="F30" s="41">
        <v>0</v>
      </c>
      <c r="G30" s="42">
        <v>0</v>
      </c>
      <c r="H30" s="26"/>
      <c r="J30" s="46"/>
      <c r="K30" s="209" t="s">
        <v>136</v>
      </c>
      <c r="L30" s="210">
        <v>1.9260334813802529</v>
      </c>
      <c r="M30" s="46"/>
    </row>
    <row r="31" spans="1:13" ht="12.75" x14ac:dyDescent="0.2">
      <c r="A31" s="173"/>
      <c r="B31" s="20" t="s">
        <v>374</v>
      </c>
      <c r="C31" s="41">
        <v>73</v>
      </c>
      <c r="D31" s="42">
        <v>2.0783509850814258E-2</v>
      </c>
      <c r="E31" s="43"/>
      <c r="F31" s="41">
        <v>0</v>
      </c>
      <c r="G31" s="42">
        <v>0</v>
      </c>
      <c r="H31" s="26"/>
      <c r="J31" s="46"/>
      <c r="K31" s="209" t="s">
        <v>117</v>
      </c>
      <c r="L31" s="210">
        <v>2.258569638993281</v>
      </c>
      <c r="M31" s="46"/>
    </row>
    <row r="32" spans="1:13" ht="12.75" x14ac:dyDescent="0.2">
      <c r="A32" s="173"/>
      <c r="B32" s="20" t="s">
        <v>126</v>
      </c>
      <c r="C32" s="41">
        <v>92343</v>
      </c>
      <c r="D32" s="42">
        <v>26.290570550051246</v>
      </c>
      <c r="E32" s="43"/>
      <c r="F32" s="41">
        <v>7701</v>
      </c>
      <c r="G32" s="42">
        <v>32.674275531418388</v>
      </c>
      <c r="H32" s="26"/>
      <c r="J32" s="46"/>
      <c r="K32" s="209" t="s">
        <v>335</v>
      </c>
      <c r="L32" s="210">
        <v>4.4015487985423078</v>
      </c>
      <c r="M32" s="46"/>
    </row>
    <row r="33" spans="1:13" ht="12.75" x14ac:dyDescent="0.2">
      <c r="A33" s="173"/>
      <c r="B33" s="20" t="s">
        <v>127</v>
      </c>
      <c r="C33" s="41">
        <v>579</v>
      </c>
      <c r="D33" s="42">
        <v>0.16484455073454049</v>
      </c>
      <c r="E33" s="43"/>
      <c r="F33" s="41">
        <v>0</v>
      </c>
      <c r="G33" s="42">
        <v>0</v>
      </c>
      <c r="H33" s="26"/>
      <c r="J33" s="46"/>
      <c r="K33" s="209" t="s">
        <v>129</v>
      </c>
      <c r="L33" s="210">
        <v>4.2295866074478985</v>
      </c>
      <c r="M33" s="46"/>
    </row>
    <row r="34" spans="1:13" ht="12.75" x14ac:dyDescent="0.2">
      <c r="A34" s="173"/>
      <c r="B34" s="20" t="s">
        <v>128</v>
      </c>
      <c r="C34" s="41">
        <v>57</v>
      </c>
      <c r="D34" s="42">
        <v>1.6228220020498802E-2</v>
      </c>
      <c r="E34" s="43"/>
      <c r="F34" s="41">
        <v>0</v>
      </c>
      <c r="G34" s="42">
        <v>0</v>
      </c>
      <c r="H34" s="26"/>
      <c r="J34" s="46"/>
      <c r="K34" s="209" t="s">
        <v>124</v>
      </c>
      <c r="L34" s="210">
        <v>7.6375128117526474</v>
      </c>
      <c r="M34" s="46"/>
    </row>
    <row r="35" spans="1:13" ht="12.75" x14ac:dyDescent="0.2">
      <c r="A35" s="173"/>
      <c r="B35" s="20" t="s">
        <v>137</v>
      </c>
      <c r="C35" s="41">
        <v>12</v>
      </c>
      <c r="D35" s="42">
        <v>3.4164673727365901E-3</v>
      </c>
      <c r="E35" s="43"/>
      <c r="F35" s="41">
        <v>0</v>
      </c>
      <c r="G35" s="42">
        <v>0</v>
      </c>
      <c r="H35" s="26"/>
      <c r="J35" s="46"/>
      <c r="K35" s="209" t="s">
        <v>123</v>
      </c>
      <c r="L35" s="210">
        <v>8.606935428766656</v>
      </c>
      <c r="M35" s="46"/>
    </row>
    <row r="36" spans="1:13" ht="12.75" x14ac:dyDescent="0.2">
      <c r="A36" s="173"/>
      <c r="B36" s="20" t="s">
        <v>138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J36" s="46"/>
      <c r="K36" s="209" t="s">
        <v>118</v>
      </c>
      <c r="L36" s="210">
        <v>16.142523630565993</v>
      </c>
      <c r="M36" s="46"/>
    </row>
    <row r="37" spans="1:13" ht="12.75" x14ac:dyDescent="0.2">
      <c r="A37" s="173"/>
      <c r="B37" s="20" t="s">
        <v>129</v>
      </c>
      <c r="C37" s="41">
        <v>14856</v>
      </c>
      <c r="D37" s="42">
        <v>4.2295866074478985</v>
      </c>
      <c r="E37" s="43"/>
      <c r="F37" s="41">
        <v>885</v>
      </c>
      <c r="G37" s="42">
        <v>3.7549323263608976</v>
      </c>
      <c r="H37" s="26"/>
      <c r="J37" s="46"/>
      <c r="K37" s="209" t="s">
        <v>126</v>
      </c>
      <c r="L37" s="210">
        <v>26.290570550051246</v>
      </c>
      <c r="M37" s="46"/>
    </row>
    <row r="38" spans="1:13" ht="12.75" x14ac:dyDescent="0.2">
      <c r="A38" s="173"/>
      <c r="B38" s="20" t="s">
        <v>130</v>
      </c>
      <c r="C38" s="41">
        <v>2</v>
      </c>
      <c r="D38" s="42">
        <v>5.6941122878943176E-4</v>
      </c>
      <c r="E38" s="43"/>
      <c r="F38" s="41">
        <v>0</v>
      </c>
      <c r="G38" s="42">
        <v>0</v>
      </c>
      <c r="H38" s="26"/>
      <c r="J38" s="46"/>
      <c r="K38" s="209" t="s">
        <v>120</v>
      </c>
      <c r="L38" s="210">
        <v>25.818813346999203</v>
      </c>
      <c r="M38" s="46"/>
    </row>
    <row r="39" spans="1:13" x14ac:dyDescent="0.25">
      <c r="A39" s="173"/>
      <c r="B39" s="20" t="s">
        <v>131</v>
      </c>
      <c r="C39" s="41">
        <v>2617</v>
      </c>
      <c r="D39" s="42">
        <v>0.74507459287097144</v>
      </c>
      <c r="E39" s="43"/>
      <c r="F39" s="41">
        <v>162</v>
      </c>
      <c r="G39" s="42">
        <v>0.68734354448640156</v>
      </c>
      <c r="H39" s="26"/>
      <c r="J39" s="46"/>
      <c r="M39" s="46"/>
    </row>
    <row r="40" spans="1:13" x14ac:dyDescent="0.25">
      <c r="A40" s="173"/>
      <c r="B40" s="20" t="s">
        <v>132</v>
      </c>
      <c r="C40" s="41">
        <v>44</v>
      </c>
      <c r="D40" s="42">
        <v>1.2527047033367497E-2</v>
      </c>
      <c r="E40" s="43"/>
      <c r="F40" s="41">
        <v>0</v>
      </c>
      <c r="G40" s="42">
        <v>0</v>
      </c>
      <c r="H40" s="26"/>
      <c r="J40" s="46"/>
      <c r="M40" s="46"/>
    </row>
    <row r="41" spans="1:13" x14ac:dyDescent="0.25">
      <c r="A41" s="173"/>
      <c r="B41" s="20" t="s">
        <v>133</v>
      </c>
      <c r="C41" s="41">
        <v>41</v>
      </c>
      <c r="D41" s="42">
        <v>1.167293019018335E-2</v>
      </c>
      <c r="E41" s="43"/>
      <c r="F41" s="41">
        <v>0</v>
      </c>
      <c r="G41" s="42">
        <v>0</v>
      </c>
      <c r="H41" s="26"/>
      <c r="J41" s="46"/>
      <c r="M41" s="46"/>
    </row>
    <row r="42" spans="1:13" x14ac:dyDescent="0.25">
      <c r="C42" s="45"/>
      <c r="D42" s="45"/>
      <c r="E42" s="45"/>
      <c r="F42" s="45"/>
      <c r="G42" s="45"/>
      <c r="H42" s="26"/>
      <c r="J42" s="46"/>
      <c r="M42" s="46"/>
    </row>
    <row r="43" spans="1:13" ht="13" x14ac:dyDescent="0.3">
      <c r="B43" s="227" t="s">
        <v>65</v>
      </c>
      <c r="C43" s="227"/>
      <c r="D43" s="227"/>
      <c r="E43" s="227"/>
      <c r="F43" s="227"/>
      <c r="G43" s="227"/>
      <c r="H43" s="26"/>
      <c r="J43" s="46"/>
      <c r="M43" s="46"/>
    </row>
    <row r="44" spans="1:13" ht="13" x14ac:dyDescent="0.3">
      <c r="B44" s="226" t="s">
        <v>414</v>
      </c>
      <c r="C44" s="226"/>
      <c r="D44" s="226"/>
      <c r="E44" s="226"/>
      <c r="F44" s="226"/>
      <c r="G44" s="226"/>
      <c r="H44" s="26"/>
      <c r="J44" s="46"/>
      <c r="M44" s="46"/>
    </row>
    <row r="45" spans="1:13" ht="13" x14ac:dyDescent="0.25">
      <c r="B45" s="46"/>
      <c r="C45" s="213"/>
      <c r="D45" s="213"/>
      <c r="E45" s="213"/>
      <c r="F45" s="213"/>
      <c r="G45" s="213"/>
      <c r="H45" s="26"/>
      <c r="J45" s="46"/>
      <c r="M45" s="46"/>
    </row>
    <row r="46" spans="1:13" ht="13" x14ac:dyDescent="0.3">
      <c r="B46" s="47"/>
      <c r="C46" s="48"/>
      <c r="D46" s="48"/>
      <c r="E46" s="48"/>
      <c r="F46" s="48"/>
      <c r="G46" s="49"/>
      <c r="H46" s="26"/>
      <c r="J46" s="46"/>
      <c r="M46" s="46"/>
    </row>
    <row r="47" spans="1:13" ht="13" x14ac:dyDescent="0.3">
      <c r="B47" s="46"/>
      <c r="C47" s="48"/>
      <c r="D47" s="48"/>
      <c r="E47" s="48"/>
      <c r="F47" s="48"/>
      <c r="G47" s="49"/>
      <c r="H47" s="26"/>
      <c r="J47" s="46"/>
      <c r="M47" s="46"/>
    </row>
    <row r="48" spans="1:13" ht="13" x14ac:dyDescent="0.3">
      <c r="B48" s="46"/>
      <c r="C48" s="48"/>
      <c r="D48" s="48"/>
      <c r="E48" s="48"/>
      <c r="F48" s="48"/>
      <c r="G48" s="49"/>
      <c r="H48" s="26"/>
      <c r="J48" s="46"/>
      <c r="M48" s="46"/>
    </row>
    <row r="49" spans="1:13" ht="13" x14ac:dyDescent="0.3">
      <c r="B49" s="47"/>
      <c r="C49" s="48"/>
      <c r="D49" s="48"/>
      <c r="E49" s="48"/>
      <c r="F49" s="48"/>
      <c r="G49" s="49"/>
      <c r="H49" s="26"/>
      <c r="J49" s="46"/>
      <c r="M49" s="46"/>
    </row>
    <row r="50" spans="1:13" ht="13" x14ac:dyDescent="0.3">
      <c r="B50" s="47"/>
      <c r="C50" s="48"/>
      <c r="D50" s="48"/>
      <c r="E50" s="48"/>
      <c r="F50" s="48"/>
      <c r="G50" s="49"/>
      <c r="H50" s="26"/>
      <c r="J50" s="46"/>
      <c r="M50" s="46"/>
    </row>
    <row r="51" spans="1:13" ht="13" x14ac:dyDescent="0.3">
      <c r="C51" s="48"/>
      <c r="D51" s="48"/>
      <c r="E51" s="48"/>
      <c r="F51" s="48"/>
      <c r="G51" s="49"/>
      <c r="H51" s="26"/>
      <c r="J51" s="46"/>
      <c r="M51" s="46"/>
    </row>
    <row r="52" spans="1:13" ht="13" x14ac:dyDescent="0.3">
      <c r="C52" s="48"/>
      <c r="D52" s="48"/>
      <c r="E52" s="48"/>
      <c r="F52" s="48"/>
      <c r="G52" s="49"/>
      <c r="H52" s="26"/>
      <c r="J52" s="46"/>
      <c r="M52" s="46"/>
    </row>
    <row r="53" spans="1:13" ht="13" x14ac:dyDescent="0.3">
      <c r="C53" s="48"/>
      <c r="D53" s="48"/>
      <c r="E53" s="48"/>
      <c r="F53" s="48"/>
      <c r="G53" s="49"/>
      <c r="H53" s="26"/>
      <c r="J53" s="46"/>
      <c r="M53" s="46"/>
    </row>
    <row r="54" spans="1:13" ht="13" x14ac:dyDescent="0.3">
      <c r="C54" s="48"/>
      <c r="D54" s="48"/>
      <c r="E54" s="48"/>
      <c r="F54" s="48"/>
      <c r="G54" s="49"/>
      <c r="H54" s="26"/>
      <c r="J54" s="46"/>
      <c r="M54" s="46"/>
    </row>
    <row r="55" spans="1:13" ht="13" x14ac:dyDescent="0.3">
      <c r="C55" s="48"/>
      <c r="D55" s="48"/>
      <c r="E55" s="48"/>
      <c r="F55" s="48"/>
      <c r="G55" s="49"/>
      <c r="H55" s="26"/>
      <c r="J55" s="46"/>
      <c r="M55" s="46"/>
    </row>
    <row r="56" spans="1:13" ht="13" x14ac:dyDescent="0.3">
      <c r="C56" s="48"/>
      <c r="D56" s="48"/>
      <c r="E56" s="48"/>
      <c r="F56" s="48"/>
      <c r="G56" s="49"/>
      <c r="H56" s="26"/>
      <c r="J56" s="46"/>
      <c r="M56" s="46"/>
    </row>
    <row r="57" spans="1:13" ht="13" x14ac:dyDescent="0.3">
      <c r="B57" s="50"/>
      <c r="G57" s="49"/>
      <c r="H57" s="26"/>
      <c r="J57" s="46"/>
      <c r="M57" s="46"/>
    </row>
    <row r="58" spans="1:13" ht="13" x14ac:dyDescent="0.3">
      <c r="G58" s="49"/>
      <c r="H58" s="26"/>
      <c r="J58" s="46"/>
      <c r="M58" s="46"/>
    </row>
    <row r="59" spans="1:13" ht="13" x14ac:dyDescent="0.3">
      <c r="G59" s="49"/>
      <c r="H59" s="26"/>
      <c r="J59" s="46"/>
      <c r="M59" s="46"/>
    </row>
    <row r="60" spans="1:13" x14ac:dyDescent="0.25">
      <c r="A60" s="47"/>
      <c r="B60" s="47"/>
      <c r="H60" s="26"/>
      <c r="J60" s="46"/>
      <c r="M60" s="46"/>
    </row>
    <row r="61" spans="1:13" x14ac:dyDescent="0.25">
      <c r="H61" s="26"/>
      <c r="J61" s="46"/>
      <c r="M61" s="46"/>
    </row>
    <row r="62" spans="1:13" x14ac:dyDescent="0.25">
      <c r="H62" s="26"/>
      <c r="J62" s="46"/>
      <c r="M62" s="46"/>
    </row>
    <row r="63" spans="1:13" x14ac:dyDescent="0.25">
      <c r="H63" s="26"/>
      <c r="J63" s="46"/>
      <c r="M63" s="46"/>
    </row>
    <row r="64" spans="1:13" x14ac:dyDescent="0.25">
      <c r="H64" s="26"/>
      <c r="J64" s="46"/>
      <c r="M64" s="46"/>
    </row>
    <row r="65" spans="1:13" x14ac:dyDescent="0.25">
      <c r="H65" s="26"/>
      <c r="J65" s="46"/>
      <c r="M65" s="46"/>
    </row>
    <row r="66" spans="1:13" x14ac:dyDescent="0.25">
      <c r="H66" s="26"/>
      <c r="J66" s="46"/>
      <c r="M66" s="46"/>
    </row>
    <row r="67" spans="1:13" x14ac:dyDescent="0.25">
      <c r="H67" s="26"/>
      <c r="J67" s="46"/>
      <c r="M67" s="46"/>
    </row>
    <row r="68" spans="1:13" x14ac:dyDescent="0.25">
      <c r="H68" s="26"/>
      <c r="J68" s="46"/>
      <c r="M68" s="46"/>
    </row>
    <row r="69" spans="1:13" x14ac:dyDescent="0.25">
      <c r="A69" s="51"/>
      <c r="B69" s="91" t="s">
        <v>66</v>
      </c>
      <c r="C69" s="51"/>
      <c r="D69" s="51"/>
      <c r="E69" s="51"/>
      <c r="F69" s="51"/>
      <c r="G69" s="51"/>
      <c r="H69" s="52"/>
      <c r="J69" s="46"/>
      <c r="M69" s="46"/>
    </row>
    <row r="70" spans="1:13" x14ac:dyDescent="0.25">
      <c r="J70" s="46"/>
      <c r="M70" s="46"/>
    </row>
    <row r="71" spans="1:13" x14ac:dyDescent="0.25">
      <c r="J71" s="46"/>
      <c r="M71" s="46"/>
    </row>
    <row r="72" spans="1:13" x14ac:dyDescent="0.25">
      <c r="J72" s="46"/>
      <c r="M72" s="46"/>
    </row>
    <row r="73" spans="1:13" x14ac:dyDescent="0.25">
      <c r="J73" s="46"/>
      <c r="M73" s="46"/>
    </row>
    <row r="74" spans="1:13" x14ac:dyDescent="0.25">
      <c r="J74" s="46"/>
      <c r="M74" s="46"/>
    </row>
    <row r="75" spans="1:13" x14ac:dyDescent="0.25">
      <c r="J75" s="46"/>
      <c r="M75" s="46"/>
    </row>
    <row r="76" spans="1:13" x14ac:dyDescent="0.25">
      <c r="J76" s="46"/>
      <c r="M76" s="46"/>
    </row>
    <row r="77" spans="1:13" x14ac:dyDescent="0.25">
      <c r="J77" s="46"/>
      <c r="M77" s="46"/>
    </row>
    <row r="78" spans="1:13" x14ac:dyDescent="0.25">
      <c r="J78" s="46"/>
      <c r="M78" s="46"/>
    </row>
  </sheetData>
  <sortState ref="K14:L38">
    <sortCondition ref="L14:L38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K63"/>
  <sheetViews>
    <sheetView workbookViewId="0"/>
  </sheetViews>
  <sheetFormatPr baseColWidth="10" defaultColWidth="11.453125" defaultRowHeight="12.5" x14ac:dyDescent="0.25"/>
  <cols>
    <col min="1" max="1" width="2.7265625" style="20" customWidth="1"/>
    <col min="2" max="2" width="21.7265625" style="20" customWidth="1"/>
    <col min="3" max="3" width="26.1796875" style="20" customWidth="1"/>
    <col min="4" max="4" width="11.81640625" style="20" customWidth="1"/>
    <col min="5" max="5" width="5.7265625" style="20" customWidth="1"/>
    <col min="6" max="6" width="23" style="20" customWidth="1"/>
    <col min="7" max="7" width="11.81640625" style="20" customWidth="1"/>
    <col min="8" max="8" width="2.7265625" style="20" customWidth="1"/>
    <col min="9" max="9" width="11.453125" style="20"/>
    <col min="10" max="11" width="11.453125" style="47"/>
    <col min="12" max="16384" width="11.453125" style="20"/>
  </cols>
  <sheetData>
    <row r="1" spans="1:11" ht="15.75" customHeight="1" x14ac:dyDescent="0.2">
      <c r="A1" s="24"/>
      <c r="B1" s="24"/>
      <c r="D1" s="24"/>
      <c r="E1" s="24"/>
      <c r="F1" s="24"/>
      <c r="G1" s="24"/>
      <c r="H1" s="25"/>
    </row>
    <row r="2" spans="1:11" ht="15.75" customHeight="1" x14ac:dyDescent="0.2">
      <c r="H2" s="26"/>
    </row>
    <row r="3" spans="1:11" ht="15.75" customHeight="1" x14ac:dyDescent="0.2">
      <c r="H3" s="26"/>
    </row>
    <row r="4" spans="1:11" ht="15.75" customHeight="1" x14ac:dyDescent="0.2">
      <c r="H4" s="26"/>
    </row>
    <row r="5" spans="1:11" ht="15.75" customHeight="1" x14ac:dyDescent="0.2">
      <c r="H5" s="26"/>
    </row>
    <row r="6" spans="1:11" ht="15.75" customHeight="1" x14ac:dyDescent="0.2">
      <c r="H6" s="26"/>
    </row>
    <row r="7" spans="1:11" ht="15.75" customHeight="1" x14ac:dyDescent="0.2">
      <c r="H7" s="26"/>
    </row>
    <row r="8" spans="1:11" ht="15.75" customHeight="1" x14ac:dyDescent="0.2">
      <c r="H8" s="26"/>
    </row>
    <row r="9" spans="1:11" ht="12.75" x14ac:dyDescent="0.2">
      <c r="H9" s="26"/>
    </row>
    <row r="10" spans="1:11" ht="12.75" customHeight="1" x14ac:dyDescent="0.3">
      <c r="C10" s="219" t="s">
        <v>73</v>
      </c>
      <c r="D10" s="219"/>
      <c r="E10" s="219"/>
      <c r="F10" s="219"/>
      <c r="G10" s="219"/>
      <c r="H10" s="26"/>
    </row>
    <row r="11" spans="1:11" ht="12.75" x14ac:dyDescent="0.2">
      <c r="C11" s="219" t="s">
        <v>412</v>
      </c>
      <c r="D11" s="219"/>
      <c r="E11" s="219"/>
      <c r="F11" s="219"/>
      <c r="G11" s="219"/>
      <c r="H11" s="26"/>
    </row>
    <row r="12" spans="1:11" ht="12.75" x14ac:dyDescent="0.2">
      <c r="C12" s="27"/>
      <c r="D12" s="27"/>
      <c r="E12" s="27"/>
      <c r="F12" s="27"/>
      <c r="H12" s="26"/>
    </row>
    <row r="13" spans="1:11" ht="13" x14ac:dyDescent="0.3">
      <c r="B13" s="27"/>
      <c r="C13" s="28" t="s">
        <v>413</v>
      </c>
      <c r="D13" s="216" t="s">
        <v>376</v>
      </c>
      <c r="E13" s="29"/>
      <c r="F13" s="30" t="s">
        <v>48</v>
      </c>
      <c r="G13" s="216" t="s">
        <v>376</v>
      </c>
      <c r="H13" s="26"/>
      <c r="J13" s="47">
        <v>8</v>
      </c>
    </row>
    <row r="14" spans="1:11" ht="13" x14ac:dyDescent="0.25">
      <c r="B14" s="31"/>
      <c r="C14" s="29">
        <v>2024</v>
      </c>
      <c r="D14" s="216"/>
      <c r="E14" s="29"/>
      <c r="F14" s="29">
        <v>2024</v>
      </c>
      <c r="G14" s="216"/>
      <c r="H14" s="26"/>
    </row>
    <row r="15" spans="1:11" ht="12.75" x14ac:dyDescent="0.2">
      <c r="B15" s="31"/>
      <c r="C15" s="32"/>
      <c r="D15" s="31"/>
      <c r="E15" s="31"/>
      <c r="F15" s="31"/>
      <c r="G15" s="33"/>
      <c r="H15" s="26"/>
    </row>
    <row r="16" spans="1:11" ht="12.75" x14ac:dyDescent="0.2">
      <c r="A16" s="34"/>
      <c r="B16" s="35" t="s">
        <v>135</v>
      </c>
      <c r="C16" s="36">
        <v>2228</v>
      </c>
      <c r="D16" s="37">
        <v>100</v>
      </c>
      <c r="E16" s="38"/>
      <c r="F16" s="36">
        <v>92</v>
      </c>
      <c r="G16" s="39">
        <v>100</v>
      </c>
      <c r="H16" s="26"/>
      <c r="K16" s="47" t="s">
        <v>375</v>
      </c>
    </row>
    <row r="17" spans="1:11" ht="12.75" x14ac:dyDescent="0.2">
      <c r="A17" s="40"/>
      <c r="B17" s="20" t="s">
        <v>117</v>
      </c>
      <c r="C17" s="41">
        <v>91</v>
      </c>
      <c r="D17" s="42">
        <v>4.0843806104129268</v>
      </c>
      <c r="E17" s="43"/>
      <c r="F17" s="41">
        <v>0</v>
      </c>
      <c r="G17" s="42">
        <v>0</v>
      </c>
      <c r="H17" s="26"/>
      <c r="J17" s="47" t="s">
        <v>119</v>
      </c>
      <c r="K17" s="205">
        <v>0.67324955116696583</v>
      </c>
    </row>
    <row r="18" spans="1:11" ht="12.75" x14ac:dyDescent="0.2">
      <c r="A18" s="44"/>
      <c r="B18" s="20" t="s">
        <v>118</v>
      </c>
      <c r="C18" s="41">
        <v>480</v>
      </c>
      <c r="D18" s="42">
        <v>21.543985637342907</v>
      </c>
      <c r="E18" s="43"/>
      <c r="F18" s="41">
        <v>30</v>
      </c>
      <c r="G18" s="42">
        <v>32.608695652173914</v>
      </c>
      <c r="H18" s="26"/>
      <c r="J18" s="47" t="s">
        <v>137</v>
      </c>
      <c r="K18" s="205">
        <v>0</v>
      </c>
    </row>
    <row r="19" spans="1:11" ht="12.75" x14ac:dyDescent="0.2">
      <c r="A19" s="44"/>
      <c r="B19" s="20" t="s">
        <v>360</v>
      </c>
      <c r="C19" s="41">
        <v>77</v>
      </c>
      <c r="D19" s="42">
        <v>3.4560143626570916</v>
      </c>
      <c r="E19" s="43"/>
      <c r="F19" s="41">
        <v>0</v>
      </c>
      <c r="G19" s="42">
        <v>0</v>
      </c>
      <c r="H19" s="26"/>
      <c r="J19" s="47" t="s">
        <v>143</v>
      </c>
      <c r="K19" s="205">
        <v>0</v>
      </c>
    </row>
    <row r="20" spans="1:11" ht="12.75" x14ac:dyDescent="0.2">
      <c r="A20" s="44"/>
      <c r="B20" s="20" t="s">
        <v>143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133</v>
      </c>
      <c r="K20" s="205">
        <v>1.2567324955116697</v>
      </c>
    </row>
    <row r="21" spans="1:11" ht="12.75" x14ac:dyDescent="0.2">
      <c r="A21" s="44"/>
      <c r="B21" s="20" t="s">
        <v>335</v>
      </c>
      <c r="C21" s="41">
        <v>21</v>
      </c>
      <c r="D21" s="42">
        <v>0.94254937163375219</v>
      </c>
      <c r="E21" s="43"/>
      <c r="F21" s="41">
        <v>0</v>
      </c>
      <c r="G21" s="42">
        <v>0</v>
      </c>
      <c r="H21" s="26"/>
      <c r="J21" s="47" t="s">
        <v>131</v>
      </c>
      <c r="K21" s="205">
        <v>1.3464991023339317</v>
      </c>
    </row>
    <row r="22" spans="1:11" ht="12.75" x14ac:dyDescent="0.2">
      <c r="A22" s="44"/>
      <c r="B22" s="20" t="s">
        <v>119</v>
      </c>
      <c r="C22" s="41">
        <v>15</v>
      </c>
      <c r="D22" s="42">
        <v>0.67324955116696583</v>
      </c>
      <c r="E22" s="43"/>
      <c r="F22" s="41">
        <v>0</v>
      </c>
      <c r="G22" s="42">
        <v>0</v>
      </c>
      <c r="H22" s="26"/>
      <c r="J22" s="47" t="s">
        <v>136</v>
      </c>
      <c r="K22" s="205">
        <v>1.7055655296229804</v>
      </c>
    </row>
    <row r="23" spans="1:11" ht="12.75" x14ac:dyDescent="0.2">
      <c r="A23" s="44"/>
      <c r="B23" s="20" t="s">
        <v>136</v>
      </c>
      <c r="C23" s="41">
        <v>38</v>
      </c>
      <c r="D23" s="42">
        <v>1.7055655296229804</v>
      </c>
      <c r="E23" s="43"/>
      <c r="F23" s="41">
        <v>19</v>
      </c>
      <c r="G23" s="42">
        <v>20.652173913043477</v>
      </c>
      <c r="H23" s="26"/>
      <c r="J23" s="47" t="s">
        <v>123</v>
      </c>
      <c r="K23" s="205">
        <v>0.80789946140035895</v>
      </c>
    </row>
    <row r="24" spans="1:11" ht="12.75" x14ac:dyDescent="0.2">
      <c r="B24" s="20" t="s">
        <v>120</v>
      </c>
      <c r="C24" s="41">
        <v>237</v>
      </c>
      <c r="D24" s="42">
        <v>10.637342908438061</v>
      </c>
      <c r="E24" s="43"/>
      <c r="F24" s="41">
        <v>0</v>
      </c>
      <c r="G24" s="42">
        <v>0</v>
      </c>
      <c r="H24" s="26"/>
      <c r="J24" s="47" t="s">
        <v>124</v>
      </c>
      <c r="K24" s="205">
        <v>0.53859964093357271</v>
      </c>
    </row>
    <row r="25" spans="1:11" ht="12.75" x14ac:dyDescent="0.2">
      <c r="B25" s="20" t="s">
        <v>122</v>
      </c>
      <c r="C25" s="41">
        <v>63</v>
      </c>
      <c r="D25" s="42">
        <v>2.8276481149012569</v>
      </c>
      <c r="E25" s="43"/>
      <c r="F25" s="41">
        <v>0</v>
      </c>
      <c r="G25" s="42">
        <v>0</v>
      </c>
      <c r="H25" s="26"/>
      <c r="J25" s="47" t="s">
        <v>373</v>
      </c>
      <c r="K25" s="205">
        <v>0.71813285457809695</v>
      </c>
    </row>
    <row r="26" spans="1:11" ht="12.75" x14ac:dyDescent="0.2">
      <c r="B26" s="20" t="s">
        <v>123</v>
      </c>
      <c r="C26" s="41">
        <v>18</v>
      </c>
      <c r="D26" s="42">
        <v>0.80789946140035895</v>
      </c>
      <c r="E26" s="43"/>
      <c r="F26" s="41">
        <v>12</v>
      </c>
      <c r="G26" s="42">
        <v>13.043478260869565</v>
      </c>
      <c r="H26" s="26"/>
      <c r="J26" s="47" t="s">
        <v>335</v>
      </c>
      <c r="K26" s="205">
        <v>0.94254937163375219</v>
      </c>
    </row>
    <row r="27" spans="1:11" ht="12.75" x14ac:dyDescent="0.2">
      <c r="B27" s="20" t="s">
        <v>133</v>
      </c>
      <c r="C27" s="41">
        <v>28</v>
      </c>
      <c r="D27" s="42">
        <v>1.2567324955116697</v>
      </c>
      <c r="E27" s="43"/>
      <c r="F27" s="41">
        <v>14</v>
      </c>
      <c r="G27" s="42">
        <v>15.217391304347828</v>
      </c>
      <c r="H27" s="26"/>
      <c r="J27" s="47" t="s">
        <v>374</v>
      </c>
      <c r="K27" s="205">
        <v>2.6929982046678633</v>
      </c>
    </row>
    <row r="28" spans="1:11" ht="12.75" x14ac:dyDescent="0.2">
      <c r="B28" s="20" t="s">
        <v>124</v>
      </c>
      <c r="C28" s="41">
        <v>12</v>
      </c>
      <c r="D28" s="42">
        <v>0.53859964093357271</v>
      </c>
      <c r="E28" s="43"/>
      <c r="F28" s="41">
        <v>5</v>
      </c>
      <c r="G28" s="42">
        <v>5.4347826086956523</v>
      </c>
      <c r="H28" s="26"/>
      <c r="J28" s="47" t="s">
        <v>360</v>
      </c>
      <c r="K28" s="205">
        <v>3.4560143626570916</v>
      </c>
    </row>
    <row r="29" spans="1:11" ht="12.75" x14ac:dyDescent="0.2">
      <c r="B29" s="20" t="s">
        <v>374</v>
      </c>
      <c r="C29" s="41">
        <v>60</v>
      </c>
      <c r="D29" s="42">
        <v>2.6929982046678633</v>
      </c>
      <c r="E29" s="43"/>
      <c r="F29" s="41">
        <v>0</v>
      </c>
      <c r="G29" s="42">
        <v>0</v>
      </c>
      <c r="H29" s="26"/>
      <c r="J29" s="47" t="s">
        <v>122</v>
      </c>
      <c r="K29" s="205">
        <v>2.8276481149012569</v>
      </c>
    </row>
    <row r="30" spans="1:11" ht="12.75" x14ac:dyDescent="0.2">
      <c r="B30" s="20" t="s">
        <v>126</v>
      </c>
      <c r="C30" s="41">
        <v>405</v>
      </c>
      <c r="D30" s="42">
        <v>18.177737881508079</v>
      </c>
      <c r="E30" s="43"/>
      <c r="F30" s="41">
        <v>12</v>
      </c>
      <c r="G30" s="42">
        <v>13.043478260869565</v>
      </c>
      <c r="H30" s="26"/>
      <c r="J30" s="47" t="s">
        <v>117</v>
      </c>
      <c r="K30" s="205">
        <v>4.0843806104129268</v>
      </c>
    </row>
    <row r="31" spans="1:11" ht="12.75" x14ac:dyDescent="0.2">
      <c r="B31" s="20" t="s">
        <v>137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47" t="s">
        <v>120</v>
      </c>
      <c r="K31" s="205">
        <v>10.637342908438061</v>
      </c>
    </row>
    <row r="32" spans="1:11" ht="12.75" x14ac:dyDescent="0.2">
      <c r="B32" s="20" t="s">
        <v>129</v>
      </c>
      <c r="C32" s="41">
        <v>637</v>
      </c>
      <c r="D32" s="42">
        <v>28.590664272890486</v>
      </c>
      <c r="E32" s="43"/>
      <c r="F32" s="41">
        <v>0</v>
      </c>
      <c r="G32" s="42">
        <v>0</v>
      </c>
      <c r="H32" s="26"/>
      <c r="J32" s="47" t="s">
        <v>126</v>
      </c>
      <c r="K32" s="205">
        <v>18.177737881508079</v>
      </c>
    </row>
    <row r="33" spans="2:11" ht="12.75" x14ac:dyDescent="0.2">
      <c r="B33" s="20" t="s">
        <v>373</v>
      </c>
      <c r="C33" s="41">
        <v>16</v>
      </c>
      <c r="D33" s="42">
        <v>0.71813285457809695</v>
      </c>
      <c r="E33" s="43"/>
      <c r="F33" s="41">
        <v>0</v>
      </c>
      <c r="G33" s="42">
        <v>0</v>
      </c>
      <c r="H33" s="26"/>
      <c r="J33" s="47" t="s">
        <v>118</v>
      </c>
      <c r="K33" s="205">
        <v>21.543985637342907</v>
      </c>
    </row>
    <row r="34" spans="2:11" ht="12.75" x14ac:dyDescent="0.2">
      <c r="B34" s="20" t="s">
        <v>131</v>
      </c>
      <c r="C34" s="41">
        <v>30</v>
      </c>
      <c r="D34" s="42">
        <v>1.3464991023339317</v>
      </c>
      <c r="E34" s="43"/>
      <c r="F34" s="41">
        <v>0</v>
      </c>
      <c r="G34" s="42">
        <v>0</v>
      </c>
      <c r="H34" s="26"/>
      <c r="J34" s="47" t="s">
        <v>129</v>
      </c>
      <c r="K34" s="205">
        <v>28.590664272890486</v>
      </c>
    </row>
    <row r="35" spans="2:11" ht="12.75" x14ac:dyDescent="0.2">
      <c r="C35" s="45"/>
      <c r="D35" s="45"/>
      <c r="E35" s="45"/>
      <c r="F35" s="45"/>
      <c r="G35" s="45"/>
      <c r="H35" s="26"/>
    </row>
    <row r="36" spans="2:11" ht="12.75" x14ac:dyDescent="0.2">
      <c r="C36" s="45"/>
      <c r="D36" s="45"/>
      <c r="E36" s="45"/>
      <c r="F36" s="45"/>
      <c r="G36" s="45"/>
      <c r="H36" s="26"/>
    </row>
    <row r="37" spans="2:11" ht="13" x14ac:dyDescent="0.3">
      <c r="B37" s="227" t="s">
        <v>67</v>
      </c>
      <c r="C37" s="227"/>
      <c r="D37" s="227"/>
      <c r="E37" s="227"/>
      <c r="F37" s="227"/>
      <c r="G37" s="227"/>
      <c r="H37" s="26"/>
    </row>
    <row r="38" spans="2:11" ht="13" x14ac:dyDescent="0.3">
      <c r="B38" s="226" t="s">
        <v>414</v>
      </c>
      <c r="C38" s="226"/>
      <c r="D38" s="226"/>
      <c r="E38" s="226"/>
      <c r="F38" s="226"/>
      <c r="G38" s="226"/>
      <c r="H38" s="26"/>
    </row>
    <row r="39" spans="2:11" ht="13" x14ac:dyDescent="0.25">
      <c r="B39" s="46"/>
      <c r="C39" s="213"/>
      <c r="D39" s="213"/>
      <c r="E39" s="213"/>
      <c r="F39" s="213"/>
      <c r="G39" s="213"/>
      <c r="H39" s="26"/>
    </row>
    <row r="40" spans="2:11" ht="13" x14ac:dyDescent="0.3">
      <c r="B40" s="47"/>
      <c r="C40" s="48"/>
      <c r="D40" s="48"/>
      <c r="E40" s="48"/>
      <c r="F40" s="48"/>
      <c r="G40" s="49"/>
      <c r="H40" s="26"/>
    </row>
    <row r="41" spans="2:11" ht="13" x14ac:dyDescent="0.3">
      <c r="B41" s="46"/>
      <c r="C41" s="48"/>
      <c r="D41" s="48"/>
      <c r="E41" s="48"/>
      <c r="F41" s="48"/>
      <c r="G41" s="49"/>
      <c r="H41" s="26"/>
    </row>
    <row r="42" spans="2:11" ht="13" x14ac:dyDescent="0.3">
      <c r="B42" s="46"/>
      <c r="C42" s="48"/>
      <c r="D42" s="48"/>
      <c r="E42" s="48"/>
      <c r="F42" s="48"/>
      <c r="G42" s="49"/>
      <c r="H42" s="26"/>
    </row>
    <row r="43" spans="2:11" ht="13" x14ac:dyDescent="0.3">
      <c r="B43" s="47"/>
      <c r="C43" s="48"/>
      <c r="D43" s="48"/>
      <c r="E43" s="48"/>
      <c r="F43" s="48"/>
      <c r="G43" s="49"/>
      <c r="H43" s="26"/>
    </row>
    <row r="44" spans="2:11" ht="13" x14ac:dyDescent="0.3">
      <c r="B44" s="47"/>
      <c r="C44" s="48"/>
      <c r="D44" s="48"/>
      <c r="E44" s="48"/>
      <c r="F44" s="48"/>
      <c r="G44" s="49"/>
      <c r="H44" s="26"/>
    </row>
    <row r="45" spans="2:11" ht="13" x14ac:dyDescent="0.3">
      <c r="C45" s="48"/>
      <c r="D45" s="48"/>
      <c r="E45" s="48"/>
      <c r="F45" s="48"/>
      <c r="G45" s="49"/>
      <c r="H45" s="26"/>
    </row>
    <row r="46" spans="2:11" ht="13" x14ac:dyDescent="0.3">
      <c r="C46" s="48"/>
      <c r="D46" s="48"/>
      <c r="E46" s="48"/>
      <c r="F46" s="48"/>
      <c r="G46" s="49"/>
      <c r="H46" s="26"/>
    </row>
    <row r="47" spans="2:11" ht="13" x14ac:dyDescent="0.3">
      <c r="C47" s="48"/>
      <c r="D47" s="48"/>
      <c r="E47" s="48"/>
      <c r="F47" s="48"/>
      <c r="G47" s="49"/>
      <c r="H47" s="26"/>
    </row>
    <row r="48" spans="2:11" ht="13" x14ac:dyDescent="0.3">
      <c r="C48" s="48"/>
      <c r="D48" s="48"/>
      <c r="E48" s="48"/>
      <c r="F48" s="48"/>
      <c r="G48" s="49"/>
      <c r="H48" s="26"/>
    </row>
    <row r="49" spans="1:8" ht="13" x14ac:dyDescent="0.3">
      <c r="C49" s="48"/>
      <c r="D49" s="48"/>
      <c r="E49" s="48"/>
      <c r="F49" s="48"/>
      <c r="G49" s="49"/>
      <c r="H49" s="26"/>
    </row>
    <row r="50" spans="1:8" ht="13" x14ac:dyDescent="0.3">
      <c r="C50" s="48"/>
      <c r="D50" s="48"/>
      <c r="E50" s="48"/>
      <c r="F50" s="48"/>
      <c r="G50" s="49"/>
      <c r="H50" s="26"/>
    </row>
    <row r="51" spans="1:8" ht="13" x14ac:dyDescent="0.3">
      <c r="B51" s="50"/>
      <c r="G51" s="49"/>
      <c r="H51" s="26"/>
    </row>
    <row r="52" spans="1:8" ht="13" x14ac:dyDescent="0.3">
      <c r="G52" s="49"/>
      <c r="H52" s="26"/>
    </row>
    <row r="53" spans="1:8" ht="13" x14ac:dyDescent="0.3">
      <c r="G53" s="49"/>
      <c r="H53" s="26"/>
    </row>
    <row r="54" spans="1:8" x14ac:dyDescent="0.25">
      <c r="A54" s="47"/>
      <c r="B54" s="47"/>
      <c r="H54" s="26"/>
    </row>
    <row r="55" spans="1:8" x14ac:dyDescent="0.25">
      <c r="H55" s="26"/>
    </row>
    <row r="56" spans="1:8" x14ac:dyDescent="0.25">
      <c r="H56" s="26"/>
    </row>
    <row r="57" spans="1:8" x14ac:dyDescent="0.25">
      <c r="H57" s="26"/>
    </row>
    <row r="58" spans="1:8" x14ac:dyDescent="0.25">
      <c r="H58" s="26"/>
    </row>
    <row r="59" spans="1:8" x14ac:dyDescent="0.25">
      <c r="H59" s="26"/>
    </row>
    <row r="60" spans="1:8" x14ac:dyDescent="0.25">
      <c r="H60" s="26"/>
    </row>
    <row r="61" spans="1:8" x14ac:dyDescent="0.25">
      <c r="H61" s="26"/>
    </row>
    <row r="62" spans="1:8" x14ac:dyDescent="0.25">
      <c r="H62" s="26"/>
    </row>
    <row r="63" spans="1:8" x14ac:dyDescent="0.25">
      <c r="A63" s="51"/>
      <c r="B63" s="91" t="s">
        <v>66</v>
      </c>
      <c r="C63" s="51"/>
      <c r="D63" s="51"/>
      <c r="E63" s="51"/>
      <c r="F63" s="51"/>
      <c r="G63" s="51"/>
      <c r="H63" s="52"/>
    </row>
  </sheetData>
  <sortState ref="J17:K34">
    <sortCondition ref="K17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L59"/>
  <sheetViews>
    <sheetView showGridLines="0" workbookViewId="0"/>
  </sheetViews>
  <sheetFormatPr baseColWidth="10" defaultColWidth="11.453125" defaultRowHeight="12.5" x14ac:dyDescent="0.25"/>
  <cols>
    <col min="1" max="1" width="2.7265625" style="20" customWidth="1"/>
    <col min="2" max="2" width="21.7265625" style="20" customWidth="1"/>
    <col min="3" max="3" width="26.1796875" style="20" customWidth="1"/>
    <col min="4" max="4" width="11.81640625" style="20" customWidth="1"/>
    <col min="5" max="5" width="5.7265625" style="20" customWidth="1"/>
    <col min="6" max="6" width="22.7265625" style="20" customWidth="1"/>
    <col min="7" max="7" width="11.81640625" style="20" customWidth="1"/>
    <col min="8" max="8" width="2.453125" style="20" customWidth="1"/>
    <col min="9" max="9" width="11.453125" style="20"/>
    <col min="10" max="11" width="11.453125" style="209"/>
    <col min="12" max="12" width="11.453125" style="47"/>
    <col min="13" max="16384" width="11.453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ht="12.75" x14ac:dyDescent="0.2">
      <c r="H9" s="26"/>
    </row>
    <row r="10" spans="1:8" ht="12.75" customHeight="1" x14ac:dyDescent="0.3">
      <c r="C10" s="219" t="s">
        <v>74</v>
      </c>
      <c r="D10" s="219"/>
      <c r="E10" s="219"/>
      <c r="F10" s="219"/>
      <c r="G10" s="219"/>
      <c r="H10" s="26"/>
    </row>
    <row r="11" spans="1:8" ht="12.75" x14ac:dyDescent="0.2">
      <c r="C11" s="219" t="s">
        <v>412</v>
      </c>
      <c r="D11" s="219"/>
      <c r="E11" s="219"/>
      <c r="F11" s="219"/>
      <c r="G11" s="219"/>
      <c r="H11" s="26"/>
    </row>
    <row r="12" spans="1:8" ht="12.75" x14ac:dyDescent="0.2">
      <c r="C12" s="27"/>
      <c r="D12" s="27"/>
      <c r="E12" s="27"/>
      <c r="F12" s="27"/>
      <c r="H12" s="26"/>
    </row>
    <row r="13" spans="1:8" ht="13" x14ac:dyDescent="0.3">
      <c r="B13" s="27"/>
      <c r="C13" s="28" t="s">
        <v>413</v>
      </c>
      <c r="D13" s="216" t="s">
        <v>376</v>
      </c>
      <c r="E13" s="29"/>
      <c r="F13" s="30" t="s">
        <v>48</v>
      </c>
      <c r="G13" s="216" t="s">
        <v>376</v>
      </c>
      <c r="H13" s="26"/>
    </row>
    <row r="14" spans="1:8" ht="13" x14ac:dyDescent="0.25">
      <c r="B14" s="31"/>
      <c r="C14" s="29">
        <v>2024</v>
      </c>
      <c r="D14" s="216"/>
      <c r="E14" s="29"/>
      <c r="F14" s="29">
        <v>2024</v>
      </c>
      <c r="G14" s="216"/>
      <c r="H14" s="26"/>
    </row>
    <row r="15" spans="1:8" ht="12.75" x14ac:dyDescent="0.2">
      <c r="B15" s="31"/>
      <c r="C15" s="32"/>
      <c r="D15" s="31"/>
      <c r="E15" s="31"/>
      <c r="F15" s="31"/>
      <c r="G15" s="33"/>
      <c r="H15" s="26"/>
    </row>
    <row r="16" spans="1:8" ht="12.75" x14ac:dyDescent="0.2">
      <c r="A16" s="34"/>
      <c r="B16" s="35" t="s">
        <v>139</v>
      </c>
      <c r="C16" s="36">
        <v>627857</v>
      </c>
      <c r="D16" s="37">
        <v>100</v>
      </c>
      <c r="E16" s="38"/>
      <c r="F16" s="36">
        <v>78250</v>
      </c>
      <c r="G16" s="39">
        <v>100.00000000000001</v>
      </c>
      <c r="H16" s="26"/>
    </row>
    <row r="17" spans="1:11" ht="12.75" x14ac:dyDescent="0.2">
      <c r="A17" s="40"/>
      <c r="B17" s="20" t="s">
        <v>117</v>
      </c>
      <c r="C17" s="41">
        <v>78186</v>
      </c>
      <c r="D17" s="42">
        <v>12.452835597914811</v>
      </c>
      <c r="E17" s="43"/>
      <c r="F17" s="41">
        <v>8760</v>
      </c>
      <c r="G17" s="42">
        <v>11.194888178913738</v>
      </c>
      <c r="H17" s="26"/>
    </row>
    <row r="18" spans="1:11" ht="12.75" x14ac:dyDescent="0.2">
      <c r="A18" s="40"/>
      <c r="B18" s="20" t="s">
        <v>143</v>
      </c>
      <c r="C18" s="41">
        <v>479</v>
      </c>
      <c r="D18" s="42">
        <v>7.6291257404154128E-2</v>
      </c>
      <c r="E18" s="43"/>
      <c r="F18" s="41">
        <v>31</v>
      </c>
      <c r="G18" s="42">
        <v>3.9616613418530351E-2</v>
      </c>
      <c r="H18" s="26"/>
    </row>
    <row r="19" spans="1:11" ht="12.75" x14ac:dyDescent="0.2">
      <c r="A19" s="44"/>
      <c r="B19" s="20" t="s">
        <v>335</v>
      </c>
      <c r="C19" s="41">
        <v>59061</v>
      </c>
      <c r="D19" s="42">
        <v>9.4067598195130415</v>
      </c>
      <c r="E19" s="43"/>
      <c r="F19" s="41">
        <v>8027</v>
      </c>
      <c r="G19" s="42">
        <v>10.25814696485623</v>
      </c>
      <c r="H19" s="26"/>
    </row>
    <row r="20" spans="1:11" ht="12.75" x14ac:dyDescent="0.2">
      <c r="A20" s="44"/>
      <c r="B20" s="20" t="s">
        <v>119</v>
      </c>
      <c r="C20" s="41">
        <v>15394</v>
      </c>
      <c r="D20" s="42">
        <v>2.4518321847172206</v>
      </c>
      <c r="E20" s="43"/>
      <c r="F20" s="41">
        <v>2176</v>
      </c>
      <c r="G20" s="42">
        <v>2.7808306709265174</v>
      </c>
      <c r="H20" s="26"/>
    </row>
    <row r="21" spans="1:11" ht="12.75" x14ac:dyDescent="0.2">
      <c r="A21" s="44"/>
      <c r="B21" s="20" t="s">
        <v>136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ht="12.75" x14ac:dyDescent="0.2">
      <c r="A22" s="44"/>
      <c r="B22" s="20" t="s">
        <v>120</v>
      </c>
      <c r="C22" s="41">
        <v>46</v>
      </c>
      <c r="D22" s="42">
        <v>7.326509061776806E-3</v>
      </c>
      <c r="E22" s="43"/>
      <c r="F22" s="41">
        <v>6</v>
      </c>
      <c r="G22" s="42">
        <v>7.6677316293929714E-3</v>
      </c>
      <c r="H22" s="26"/>
    </row>
    <row r="23" spans="1:11" ht="12.75" x14ac:dyDescent="0.2">
      <c r="B23" s="20" t="s">
        <v>123</v>
      </c>
      <c r="C23" s="41">
        <v>295442</v>
      </c>
      <c r="D23" s="42">
        <v>47.055619352814418</v>
      </c>
      <c r="E23" s="43"/>
      <c r="F23" s="41">
        <v>37059</v>
      </c>
      <c r="G23" s="42">
        <v>47.359744408945687</v>
      </c>
      <c r="H23" s="26"/>
    </row>
    <row r="24" spans="1:11" ht="12.75" x14ac:dyDescent="0.2">
      <c r="B24" s="20" t="s">
        <v>124</v>
      </c>
      <c r="C24" s="41">
        <v>77</v>
      </c>
      <c r="D24" s="42">
        <v>1.226393908166987E-2</v>
      </c>
      <c r="E24" s="43"/>
      <c r="F24" s="41">
        <v>0</v>
      </c>
      <c r="G24" s="42">
        <v>0</v>
      </c>
      <c r="H24" s="26"/>
    </row>
    <row r="25" spans="1:11" ht="12.75" x14ac:dyDescent="0.2">
      <c r="B25" s="20" t="s">
        <v>125</v>
      </c>
      <c r="C25" s="41">
        <v>60</v>
      </c>
      <c r="D25" s="42">
        <v>9.5563161675349638E-3</v>
      </c>
      <c r="E25" s="43"/>
      <c r="F25" s="41">
        <v>0</v>
      </c>
      <c r="G25" s="42">
        <v>0</v>
      </c>
      <c r="H25" s="26"/>
    </row>
    <row r="26" spans="1:11" ht="12.75" x14ac:dyDescent="0.2">
      <c r="B26" s="20" t="s">
        <v>126</v>
      </c>
      <c r="C26" s="41">
        <v>149195</v>
      </c>
      <c r="D26" s="42">
        <v>23.762576510256316</v>
      </c>
      <c r="E26" s="43"/>
      <c r="F26" s="41">
        <v>18671</v>
      </c>
      <c r="G26" s="42">
        <v>23.860702875399362</v>
      </c>
      <c r="H26" s="26"/>
    </row>
    <row r="27" spans="1:11" ht="12.75" x14ac:dyDescent="0.2">
      <c r="B27" s="20" t="s">
        <v>137</v>
      </c>
      <c r="C27" s="41">
        <v>1970</v>
      </c>
      <c r="D27" s="42">
        <v>0.31376571416739796</v>
      </c>
      <c r="E27" s="43"/>
      <c r="F27" s="41">
        <v>0</v>
      </c>
      <c r="G27" s="42">
        <v>0</v>
      </c>
      <c r="H27" s="26"/>
      <c r="J27" s="209" t="s">
        <v>136</v>
      </c>
      <c r="K27" s="210">
        <v>0</v>
      </c>
    </row>
    <row r="28" spans="1:11" ht="12.75" x14ac:dyDescent="0.2">
      <c r="B28" s="20" t="s">
        <v>138</v>
      </c>
      <c r="C28" s="41">
        <v>3213</v>
      </c>
      <c r="D28" s="42">
        <v>0.51174073077149729</v>
      </c>
      <c r="E28" s="43"/>
      <c r="F28" s="41">
        <v>365</v>
      </c>
      <c r="G28" s="42">
        <v>0.46645367412140576</v>
      </c>
      <c r="H28" s="26"/>
      <c r="J28" s="209" t="s">
        <v>133</v>
      </c>
      <c r="K28" s="210">
        <v>0</v>
      </c>
    </row>
    <row r="29" spans="1:11" ht="12.75" x14ac:dyDescent="0.2">
      <c r="B29" s="20" t="s">
        <v>129</v>
      </c>
      <c r="C29" s="41">
        <v>5308</v>
      </c>
      <c r="D29" s="42">
        <v>0.8454154369545932</v>
      </c>
      <c r="E29" s="43"/>
      <c r="F29" s="41">
        <v>570</v>
      </c>
      <c r="G29" s="42">
        <v>0.72843450479233229</v>
      </c>
      <c r="H29" s="26"/>
      <c r="J29" s="209" t="s">
        <v>125</v>
      </c>
      <c r="K29" s="210">
        <v>9.5563161675349638E-3</v>
      </c>
    </row>
    <row r="30" spans="1:11" ht="12.75" x14ac:dyDescent="0.2">
      <c r="B30" s="20" t="s">
        <v>131</v>
      </c>
      <c r="C30" s="41">
        <v>15214</v>
      </c>
      <c r="D30" s="42">
        <v>2.4231632362146156</v>
      </c>
      <c r="E30" s="43"/>
      <c r="F30" s="41">
        <v>1934</v>
      </c>
      <c r="G30" s="42">
        <v>2.4715654952076678</v>
      </c>
      <c r="H30" s="26"/>
      <c r="J30" s="209" t="s">
        <v>124</v>
      </c>
      <c r="K30" s="210">
        <v>1.226393908166987E-2</v>
      </c>
    </row>
    <row r="31" spans="1:11" ht="12.75" x14ac:dyDescent="0.2">
      <c r="B31" s="20" t="s">
        <v>132</v>
      </c>
      <c r="C31" s="41">
        <v>4212</v>
      </c>
      <c r="D31" s="42">
        <v>0.67085339496095442</v>
      </c>
      <c r="E31" s="45"/>
      <c r="F31" s="41">
        <v>651</v>
      </c>
      <c r="G31" s="42">
        <v>0.8319488817891374</v>
      </c>
      <c r="H31" s="26"/>
      <c r="J31" s="209" t="s">
        <v>120</v>
      </c>
      <c r="K31" s="210">
        <v>7.326509061776806E-3</v>
      </c>
    </row>
    <row r="32" spans="1:11" ht="12.75" x14ac:dyDescent="0.2">
      <c r="B32" s="20" t="s">
        <v>133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09" t="s">
        <v>143</v>
      </c>
      <c r="K32" s="210">
        <v>7.6291257404154128E-2</v>
      </c>
    </row>
    <row r="33" spans="2:11" ht="13" x14ac:dyDescent="0.3">
      <c r="B33" s="227" t="s">
        <v>68</v>
      </c>
      <c r="C33" s="227"/>
      <c r="D33" s="227"/>
      <c r="E33" s="227"/>
      <c r="F33" s="227"/>
      <c r="G33" s="227"/>
      <c r="H33" s="26"/>
      <c r="J33" s="209" t="s">
        <v>137</v>
      </c>
      <c r="K33" s="210">
        <v>0.31376571416739796</v>
      </c>
    </row>
    <row r="34" spans="2:11" ht="13" x14ac:dyDescent="0.3">
      <c r="B34" s="226" t="s">
        <v>414</v>
      </c>
      <c r="C34" s="226"/>
      <c r="D34" s="226"/>
      <c r="E34" s="226"/>
      <c r="F34" s="226"/>
      <c r="G34" s="226"/>
      <c r="H34" s="26"/>
      <c r="J34" s="209" t="s">
        <v>132</v>
      </c>
      <c r="K34" s="210">
        <v>0.67085339496095442</v>
      </c>
    </row>
    <row r="35" spans="2:11" ht="12.75" x14ac:dyDescent="0.2">
      <c r="B35" s="46"/>
      <c r="C35" s="213"/>
      <c r="D35" s="213"/>
      <c r="E35" s="213"/>
      <c r="F35" s="213"/>
      <c r="G35" s="213"/>
      <c r="H35" s="26"/>
      <c r="J35" s="209" t="s">
        <v>138</v>
      </c>
      <c r="K35" s="210">
        <v>0.51174073077149729</v>
      </c>
    </row>
    <row r="36" spans="2:11" ht="12.75" x14ac:dyDescent="0.2">
      <c r="B36" s="47"/>
      <c r="C36" s="48"/>
      <c r="D36" s="48"/>
      <c r="E36" s="48"/>
      <c r="F36" s="48"/>
      <c r="G36" s="49"/>
      <c r="H36" s="26"/>
      <c r="J36" s="209" t="s">
        <v>129</v>
      </c>
      <c r="K36" s="210">
        <v>0.8454154369545932</v>
      </c>
    </row>
    <row r="37" spans="2:11" ht="12.75" x14ac:dyDescent="0.2">
      <c r="B37" s="46"/>
      <c r="C37" s="48"/>
      <c r="D37" s="48"/>
      <c r="E37" s="48"/>
      <c r="F37" s="48"/>
      <c r="G37" s="49"/>
      <c r="H37" s="26"/>
      <c r="J37" s="209" t="s">
        <v>131</v>
      </c>
      <c r="K37" s="210">
        <v>2.4231632362146156</v>
      </c>
    </row>
    <row r="38" spans="2:11" ht="12.75" x14ac:dyDescent="0.2">
      <c r="B38" s="46"/>
      <c r="C38" s="48"/>
      <c r="D38" s="48"/>
      <c r="E38" s="48"/>
      <c r="F38" s="48"/>
      <c r="G38" s="49"/>
      <c r="H38" s="26"/>
      <c r="J38" s="209" t="s">
        <v>119</v>
      </c>
      <c r="K38" s="210">
        <v>2.4518321847172206</v>
      </c>
    </row>
    <row r="39" spans="2:11" ht="13" x14ac:dyDescent="0.3">
      <c r="B39" s="47"/>
      <c r="C39" s="48"/>
      <c r="D39" s="48"/>
      <c r="E39" s="48"/>
      <c r="F39" s="48"/>
      <c r="G39" s="49"/>
      <c r="H39" s="26"/>
      <c r="J39" s="209" t="s">
        <v>335</v>
      </c>
      <c r="K39" s="210">
        <v>9.4067598195130415</v>
      </c>
    </row>
    <row r="40" spans="2:11" ht="13" x14ac:dyDescent="0.3">
      <c r="B40" s="47"/>
      <c r="C40" s="48"/>
      <c r="D40" s="48"/>
      <c r="E40" s="48"/>
      <c r="F40" s="48"/>
      <c r="G40" s="49"/>
      <c r="H40" s="26"/>
      <c r="J40" s="209" t="s">
        <v>117</v>
      </c>
      <c r="K40" s="210">
        <v>12.452835597914811</v>
      </c>
    </row>
    <row r="41" spans="2:11" ht="13" x14ac:dyDescent="0.3">
      <c r="C41" s="48"/>
      <c r="D41" s="48"/>
      <c r="E41" s="48"/>
      <c r="F41" s="48"/>
      <c r="G41" s="49"/>
      <c r="H41" s="26"/>
      <c r="J41" s="209" t="s">
        <v>126</v>
      </c>
      <c r="K41" s="210">
        <v>23.762576510256316</v>
      </c>
    </row>
    <row r="42" spans="2:11" ht="13" x14ac:dyDescent="0.3">
      <c r="C42" s="48"/>
      <c r="D42" s="48"/>
      <c r="E42" s="48"/>
      <c r="F42" s="48"/>
      <c r="G42" s="49"/>
      <c r="H42" s="26"/>
      <c r="J42" s="209" t="s">
        <v>123</v>
      </c>
      <c r="K42" s="210">
        <v>47.055619352814418</v>
      </c>
    </row>
    <row r="43" spans="2:11" ht="13" x14ac:dyDescent="0.3">
      <c r="C43" s="48"/>
      <c r="D43" s="48"/>
      <c r="E43" s="48"/>
      <c r="F43" s="48"/>
      <c r="G43" s="49"/>
      <c r="H43" s="26"/>
    </row>
    <row r="44" spans="2:11" ht="13" x14ac:dyDescent="0.3">
      <c r="C44" s="48"/>
      <c r="D44" s="48"/>
      <c r="E44" s="48"/>
      <c r="F44" s="48"/>
      <c r="G44" s="49"/>
      <c r="H44" s="26"/>
    </row>
    <row r="45" spans="2:11" ht="13" x14ac:dyDescent="0.3">
      <c r="C45" s="48"/>
      <c r="D45" s="48"/>
      <c r="E45" s="48"/>
      <c r="F45" s="48"/>
      <c r="G45" s="49"/>
      <c r="H45" s="26"/>
    </row>
    <row r="46" spans="2:11" ht="13" x14ac:dyDescent="0.3">
      <c r="C46" s="48"/>
      <c r="D46" s="48"/>
      <c r="E46" s="48"/>
      <c r="F46" s="48"/>
      <c r="G46" s="49"/>
      <c r="H46" s="26"/>
    </row>
    <row r="47" spans="2:11" ht="13" x14ac:dyDescent="0.3">
      <c r="B47" s="50"/>
      <c r="G47" s="49"/>
      <c r="H47" s="26"/>
    </row>
    <row r="48" spans="2:11" ht="13" x14ac:dyDescent="0.3">
      <c r="G48" s="49"/>
      <c r="H48" s="26"/>
    </row>
    <row r="49" spans="1:8" ht="13" x14ac:dyDescent="0.3">
      <c r="G49" s="49"/>
      <c r="H49" s="26"/>
    </row>
    <row r="50" spans="1:8" x14ac:dyDescent="0.25">
      <c r="A50" s="47"/>
      <c r="B50" s="47"/>
      <c r="H50" s="26"/>
    </row>
    <row r="51" spans="1:8" x14ac:dyDescent="0.25">
      <c r="H51" s="26"/>
    </row>
    <row r="52" spans="1:8" x14ac:dyDescent="0.25">
      <c r="H52" s="26"/>
    </row>
    <row r="53" spans="1:8" x14ac:dyDescent="0.25">
      <c r="H53" s="26"/>
    </row>
    <row r="54" spans="1:8" x14ac:dyDescent="0.25">
      <c r="H54" s="26"/>
    </row>
    <row r="55" spans="1:8" x14ac:dyDescent="0.25">
      <c r="H55" s="26"/>
    </row>
    <row r="56" spans="1:8" x14ac:dyDescent="0.25">
      <c r="H56" s="26"/>
    </row>
    <row r="57" spans="1:8" x14ac:dyDescent="0.25">
      <c r="H57" s="26"/>
    </row>
    <row r="58" spans="1:8" x14ac:dyDescent="0.25">
      <c r="H58" s="26"/>
    </row>
    <row r="59" spans="1:8" x14ac:dyDescent="0.25">
      <c r="A59" s="51"/>
      <c r="B59" s="91" t="s">
        <v>66</v>
      </c>
      <c r="C59" s="51"/>
      <c r="D59" s="51"/>
      <c r="E59" s="51"/>
      <c r="F59" s="51"/>
      <c r="G59" s="51"/>
      <c r="H59" s="52"/>
    </row>
  </sheetData>
  <sortState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BR157"/>
  <sheetViews>
    <sheetView showGridLines="0" workbookViewId="0">
      <selection activeCell="B13" sqref="B13"/>
    </sheetView>
  </sheetViews>
  <sheetFormatPr baseColWidth="10" defaultColWidth="11.54296875" defaultRowHeight="12.5" x14ac:dyDescent="0.25"/>
  <cols>
    <col min="1" max="1" width="2.7265625" style="21" customWidth="1"/>
    <col min="2" max="2" width="22" style="21" customWidth="1"/>
    <col min="3" max="3" width="11.7265625" style="21" customWidth="1"/>
    <col min="4" max="4" width="10.81640625" style="21" customWidth="1"/>
    <col min="5" max="5" width="2.1796875" style="21" customWidth="1"/>
    <col min="6" max="6" width="11.1796875" style="21" customWidth="1"/>
    <col min="7" max="7" width="11.81640625" style="21" customWidth="1"/>
    <col min="8" max="8" width="12.1796875" style="21" customWidth="1"/>
    <col min="9" max="9" width="12.7265625" style="21" customWidth="1"/>
    <col min="10" max="11" width="12.1796875" style="21" customWidth="1"/>
    <col min="12" max="13" width="11" style="21" customWidth="1"/>
    <col min="14" max="14" width="10.7265625" style="21" customWidth="1"/>
    <col min="15" max="15" width="1.7265625" style="21" customWidth="1"/>
    <col min="16" max="62" width="11.54296875" style="20" customWidth="1"/>
    <col min="63" max="70" width="11.54296875" style="20"/>
    <col min="71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ht="12.75" x14ac:dyDescent="0.2">
      <c r="A9" s="20"/>
      <c r="B9" s="20"/>
      <c r="C9" s="214" t="s">
        <v>350</v>
      </c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6"/>
    </row>
    <row r="10" spans="1:26" ht="12.75" x14ac:dyDescent="0.2">
      <c r="A10" s="20"/>
      <c r="B10" s="20"/>
      <c r="C10" s="215" t="s">
        <v>415</v>
      </c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6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5" customHeight="1" x14ac:dyDescent="0.3">
      <c r="A12" s="20"/>
      <c r="B12" s="27"/>
      <c r="C12" s="54">
        <v>2022</v>
      </c>
      <c r="D12" s="30">
        <v>2023</v>
      </c>
      <c r="E12" s="9"/>
      <c r="F12" s="180">
        <v>2024</v>
      </c>
      <c r="G12" s="180">
        <v>2024</v>
      </c>
      <c r="H12" s="177">
        <v>2024</v>
      </c>
      <c r="I12" s="180">
        <v>2024</v>
      </c>
      <c r="J12" s="180">
        <v>2024</v>
      </c>
      <c r="K12" s="180">
        <v>2024</v>
      </c>
      <c r="L12" s="216" t="s">
        <v>23</v>
      </c>
      <c r="M12" s="224" t="s">
        <v>409</v>
      </c>
      <c r="N12" s="224" t="s">
        <v>410</v>
      </c>
      <c r="O12" s="26"/>
    </row>
    <row r="13" spans="1:26" ht="13" x14ac:dyDescent="0.25">
      <c r="A13" s="20"/>
      <c r="B13" s="31"/>
      <c r="C13" s="168" t="s">
        <v>49</v>
      </c>
      <c r="D13" s="168" t="s">
        <v>49</v>
      </c>
      <c r="E13" s="29"/>
      <c r="F13" s="168" t="s">
        <v>44</v>
      </c>
      <c r="G13" s="168" t="s">
        <v>45</v>
      </c>
      <c r="H13" s="168" t="s">
        <v>46</v>
      </c>
      <c r="I13" s="168" t="s">
        <v>47</v>
      </c>
      <c r="J13" s="168" t="s">
        <v>48</v>
      </c>
      <c r="K13" s="168" t="s">
        <v>49</v>
      </c>
      <c r="L13" s="216"/>
      <c r="M13" s="224"/>
      <c r="N13" s="224"/>
      <c r="O13" s="26"/>
    </row>
    <row r="14" spans="1:26" ht="12.75" x14ac:dyDescent="0.2">
      <c r="A14" s="55" t="s">
        <v>356</v>
      </c>
      <c r="C14" s="137"/>
      <c r="D14" s="137"/>
      <c r="E14" s="138"/>
      <c r="F14" s="137"/>
      <c r="G14" s="137"/>
      <c r="H14" s="137"/>
      <c r="I14" s="137"/>
      <c r="J14" s="137"/>
      <c r="K14" s="137"/>
      <c r="L14" s="56"/>
      <c r="M14" s="56"/>
      <c r="N14" s="56"/>
      <c r="O14" s="26"/>
    </row>
    <row r="15" spans="1:26" ht="12.75" x14ac:dyDescent="0.2">
      <c r="A15" s="121">
        <v>11</v>
      </c>
      <c r="B15" s="124" t="s">
        <v>351</v>
      </c>
      <c r="C15" s="58">
        <v>42938</v>
      </c>
      <c r="D15" s="58">
        <v>43482</v>
      </c>
      <c r="E15" s="59"/>
      <c r="F15" s="58">
        <v>45032</v>
      </c>
      <c r="G15" s="58">
        <v>49665</v>
      </c>
      <c r="H15" s="58">
        <v>41591</v>
      </c>
      <c r="I15" s="58">
        <v>49359</v>
      </c>
      <c r="J15" s="58">
        <v>47095</v>
      </c>
      <c r="K15" s="58">
        <v>46724</v>
      </c>
      <c r="L15" s="60">
        <v>-0.78776940227199832</v>
      </c>
      <c r="M15" s="60">
        <v>7.4559587875442812</v>
      </c>
      <c r="N15" s="60">
        <v>1.2669430341422538</v>
      </c>
      <c r="O15" s="26"/>
      <c r="P15" s="133"/>
      <c r="Q15" s="133"/>
      <c r="V15" s="116"/>
      <c r="W15" s="116"/>
      <c r="X15" s="116"/>
      <c r="Y15" s="116"/>
      <c r="Z15" s="116"/>
    </row>
    <row r="16" spans="1:26" s="20" customFormat="1" ht="12.75" x14ac:dyDescent="0.2">
      <c r="B16" s="57" t="s">
        <v>352</v>
      </c>
      <c r="C16" s="58">
        <v>20865.877</v>
      </c>
      <c r="D16" s="58">
        <v>20997.050999999999</v>
      </c>
      <c r="E16" s="59"/>
      <c r="F16" s="58">
        <v>22115.094000000001</v>
      </c>
      <c r="G16" s="58">
        <v>24486.685000000001</v>
      </c>
      <c r="H16" s="58">
        <v>20548.321</v>
      </c>
      <c r="I16" s="58">
        <v>24320.563999999998</v>
      </c>
      <c r="J16" s="58">
        <v>23394.391</v>
      </c>
      <c r="K16" s="58">
        <v>23171.559000000001</v>
      </c>
      <c r="L16" s="60">
        <v>-0.95250181977379889</v>
      </c>
      <c r="M16" s="60">
        <v>10.356254313998669</v>
      </c>
      <c r="N16" s="60">
        <v>0.62865318337685938</v>
      </c>
      <c r="O16" s="26"/>
      <c r="P16" s="133"/>
      <c r="S16" s="116"/>
      <c r="T16" s="116"/>
    </row>
    <row r="17" spans="1:26" s="20" customFormat="1" ht="12.75" x14ac:dyDescent="0.2">
      <c r="B17" s="128" t="s">
        <v>353</v>
      </c>
      <c r="C17" s="58">
        <v>11421.455800000002</v>
      </c>
      <c r="D17" s="58">
        <v>11423.08</v>
      </c>
      <c r="E17" s="59"/>
      <c r="F17" s="58">
        <v>12027.513999999999</v>
      </c>
      <c r="G17" s="58">
        <v>13311.133</v>
      </c>
      <c r="H17" s="58">
        <v>11161.311</v>
      </c>
      <c r="I17" s="58">
        <v>13210.129000000001</v>
      </c>
      <c r="J17" s="58">
        <v>12719.864</v>
      </c>
      <c r="K17" s="58">
        <v>12583.367</v>
      </c>
      <c r="L17" s="60">
        <v>-1.0731010960494447</v>
      </c>
      <c r="M17" s="60">
        <v>10.157391876796806</v>
      </c>
      <c r="N17" s="60">
        <v>1.4220603996895065E-2</v>
      </c>
      <c r="O17" s="26"/>
      <c r="P17" s="133"/>
      <c r="R17" s="116"/>
      <c r="S17" s="116"/>
      <c r="T17" s="116"/>
    </row>
    <row r="18" spans="1:26" s="20" customFormat="1" ht="12.75" x14ac:dyDescent="0.2">
      <c r="B18" s="128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5" customHeight="1" x14ac:dyDescent="0.3">
      <c r="C19" s="54">
        <v>2022</v>
      </c>
      <c r="D19" s="30">
        <v>2023</v>
      </c>
      <c r="E19" s="9"/>
      <c r="F19" s="180">
        <v>2024</v>
      </c>
      <c r="G19" s="180">
        <v>2024</v>
      </c>
      <c r="H19" s="177">
        <v>2024</v>
      </c>
      <c r="I19" s="180">
        <v>2024</v>
      </c>
      <c r="J19" s="180">
        <v>2024</v>
      </c>
      <c r="K19" s="180">
        <v>2024</v>
      </c>
      <c r="L19" s="216" t="s">
        <v>23</v>
      </c>
      <c r="M19" s="224" t="s">
        <v>409</v>
      </c>
      <c r="N19" s="224" t="s">
        <v>410</v>
      </c>
      <c r="O19" s="26"/>
    </row>
    <row r="20" spans="1:26" s="20" customFormat="1" ht="13" x14ac:dyDescent="0.25">
      <c r="C20" s="168" t="s">
        <v>49</v>
      </c>
      <c r="D20" s="168" t="s">
        <v>49</v>
      </c>
      <c r="E20" s="29"/>
      <c r="F20" s="168" t="s">
        <v>44</v>
      </c>
      <c r="G20" s="168" t="s">
        <v>45</v>
      </c>
      <c r="H20" s="168" t="s">
        <v>46</v>
      </c>
      <c r="I20" s="168" t="s">
        <v>47</v>
      </c>
      <c r="J20" s="168" t="s">
        <v>48</v>
      </c>
      <c r="K20" s="168" t="s">
        <v>49</v>
      </c>
      <c r="L20" s="216"/>
      <c r="M20" s="224"/>
      <c r="N20" s="224"/>
      <c r="O20" s="26"/>
    </row>
    <row r="21" spans="1:26" s="20" customFormat="1" ht="12.75" x14ac:dyDescent="0.2">
      <c r="A21" s="55" t="s">
        <v>358</v>
      </c>
      <c r="B21" s="21"/>
      <c r="C21" s="130"/>
      <c r="D21" s="130"/>
      <c r="E21" s="56"/>
      <c r="F21" s="130"/>
      <c r="G21" s="130"/>
      <c r="H21" s="130"/>
      <c r="I21" s="130"/>
      <c r="J21" s="130"/>
      <c r="L21" s="56"/>
      <c r="M21" s="56"/>
      <c r="N21" s="56"/>
      <c r="O21" s="26"/>
    </row>
    <row r="22" spans="1:26" s="20" customFormat="1" ht="15.65" customHeight="1" x14ac:dyDescent="0.2">
      <c r="A22" s="121">
        <v>25</v>
      </c>
      <c r="B22" s="57" t="s">
        <v>336</v>
      </c>
      <c r="C22" s="58">
        <v>75186</v>
      </c>
      <c r="D22" s="58">
        <v>77470</v>
      </c>
      <c r="E22" s="59"/>
      <c r="F22" s="58">
        <v>76974</v>
      </c>
      <c r="G22" s="58">
        <v>87754</v>
      </c>
      <c r="H22" s="58">
        <v>77120</v>
      </c>
      <c r="I22" s="58">
        <v>87704</v>
      </c>
      <c r="J22" s="58">
        <v>84730</v>
      </c>
      <c r="K22" s="58">
        <v>83125</v>
      </c>
      <c r="L22" s="60">
        <v>-1.8942523309335546</v>
      </c>
      <c r="M22" s="60">
        <v>7.2995998451013344</v>
      </c>
      <c r="N22" s="60">
        <v>3.0377995903492661</v>
      </c>
      <c r="O22" s="129"/>
      <c r="P22" s="133"/>
      <c r="V22" s="116"/>
      <c r="W22" s="116"/>
      <c r="X22" s="116"/>
      <c r="Y22" s="116"/>
      <c r="Z22" s="116"/>
    </row>
    <row r="23" spans="1:26" s="20" customFormat="1" ht="15.65" customHeight="1" x14ac:dyDescent="0.2">
      <c r="A23" s="121"/>
      <c r="B23" s="57" t="s">
        <v>352</v>
      </c>
      <c r="C23" s="58">
        <v>8925.6309999999994</v>
      </c>
      <c r="D23" s="58">
        <v>10219.522000000001</v>
      </c>
      <c r="E23" s="59"/>
      <c r="F23" s="58">
        <v>10192.93</v>
      </c>
      <c r="G23" s="58">
        <v>11616.776</v>
      </c>
      <c r="H23" s="58">
        <v>10209.933000000001</v>
      </c>
      <c r="I23" s="58">
        <v>11655.834999999999</v>
      </c>
      <c r="J23" s="58">
        <v>11200.177</v>
      </c>
      <c r="K23" s="58">
        <v>11019.475</v>
      </c>
      <c r="L23" s="60">
        <v>-1.6133852170371887</v>
      </c>
      <c r="M23" s="60">
        <v>7.8276948765314103</v>
      </c>
      <c r="N23" s="60">
        <v>14.496353255024786</v>
      </c>
      <c r="O23" s="129"/>
      <c r="P23" s="133"/>
      <c r="V23" s="116"/>
      <c r="W23" s="116"/>
      <c r="X23" s="116"/>
      <c r="Y23" s="116"/>
      <c r="Z23" s="116"/>
    </row>
    <row r="24" spans="1:26" s="20" customFormat="1" ht="15.65" customHeight="1" x14ac:dyDescent="0.2">
      <c r="A24" s="121"/>
      <c r="B24" s="128" t="s">
        <v>353</v>
      </c>
      <c r="C24" s="58">
        <v>7432.37</v>
      </c>
      <c r="D24" s="58">
        <v>8477.3469999999998</v>
      </c>
      <c r="E24" s="59"/>
      <c r="F24" s="58">
        <v>8440.3960000000006</v>
      </c>
      <c r="G24" s="58">
        <v>9611.1910000000007</v>
      </c>
      <c r="H24" s="58">
        <v>8449.6849999999995</v>
      </c>
      <c r="I24" s="58">
        <v>9650.143</v>
      </c>
      <c r="J24" s="58">
        <v>9264.4089999999997</v>
      </c>
      <c r="K24" s="58">
        <v>9110.7209999999995</v>
      </c>
      <c r="L24" s="60">
        <v>-1.6589077619522219</v>
      </c>
      <c r="M24" s="60">
        <v>7.4713704653118551</v>
      </c>
      <c r="N24" s="60">
        <v>14.059808647847195</v>
      </c>
      <c r="O24" s="129"/>
      <c r="P24" s="133"/>
      <c r="V24" s="116"/>
      <c r="W24" s="116"/>
      <c r="X24" s="116"/>
      <c r="Y24" s="116"/>
      <c r="Z24" s="116"/>
    </row>
    <row r="25" spans="1:26" s="20" customFormat="1" ht="15.65" customHeight="1" x14ac:dyDescent="0.2">
      <c r="A25" s="121"/>
      <c r="B25" s="128"/>
      <c r="C25" s="59"/>
      <c r="D25" s="59"/>
      <c r="E25" s="59"/>
      <c r="F25" s="59"/>
      <c r="G25" s="59"/>
      <c r="H25" s="59"/>
      <c r="I25" s="59"/>
      <c r="J25" s="59"/>
      <c r="K25" s="59"/>
      <c r="L25" s="125"/>
      <c r="M25" s="125"/>
      <c r="N25" s="125"/>
      <c r="O25" s="26"/>
      <c r="V25" s="116"/>
      <c r="W25" s="116"/>
      <c r="X25" s="116"/>
      <c r="Y25" s="116"/>
      <c r="Z25" s="116"/>
    </row>
    <row r="26" spans="1:26" s="20" customFormat="1" ht="12.75" x14ac:dyDescent="0.2">
      <c r="A26" s="51"/>
      <c r="B26" s="91" t="s">
        <v>354</v>
      </c>
      <c r="C26" s="51"/>
      <c r="D26" s="51"/>
      <c r="E26" s="51"/>
      <c r="F26" s="51"/>
      <c r="G26" s="51"/>
      <c r="H26" s="51"/>
      <c r="I26" s="51"/>
      <c r="J26" s="51"/>
      <c r="K26" s="131"/>
      <c r="L26" s="51"/>
      <c r="M26" s="51"/>
      <c r="N26" s="51"/>
      <c r="O26" s="52"/>
      <c r="V26" s="116"/>
      <c r="W26" s="116"/>
      <c r="X26" s="116"/>
      <c r="Y26" s="116"/>
      <c r="Z26" s="116"/>
    </row>
    <row r="27" spans="1:26" s="20" customFormat="1" x14ac:dyDescent="0.25">
      <c r="A27" s="89" t="s">
        <v>357</v>
      </c>
      <c r="K27" s="132"/>
    </row>
    <row r="28" spans="1:26" s="20" customFormat="1" ht="12.75" x14ac:dyDescent="0.2"/>
    <row r="29" spans="1:26" s="20" customFormat="1" ht="12.75" x14ac:dyDescent="0.2"/>
    <row r="30" spans="1:26" s="20" customFormat="1" ht="12.75" x14ac:dyDescent="0.2"/>
    <row r="31" spans="1:26" s="20" customFormat="1" ht="12.75" x14ac:dyDescent="0.2"/>
    <row r="32" spans="1:26" s="20" customFormat="1" ht="12.75" x14ac:dyDescent="0.2"/>
    <row r="33" s="20" customFormat="1" ht="12.75" x14ac:dyDescent="0.2"/>
    <row r="34" s="20" customFormat="1" ht="12.75" x14ac:dyDescent="0.2"/>
    <row r="35" s="20" customFormat="1" ht="12.75" x14ac:dyDescent="0.2"/>
    <row r="36" s="20" customFormat="1" ht="12.75" x14ac:dyDescent="0.2"/>
    <row r="37" s="20" customFormat="1" x14ac:dyDescent="0.25"/>
    <row r="38" s="20" customFormat="1" x14ac:dyDescent="0.25"/>
    <row r="39" s="20" customFormat="1" x14ac:dyDescent="0.25"/>
    <row r="40" s="20" customFormat="1" x14ac:dyDescent="0.25"/>
    <row r="41" s="20" customFormat="1" x14ac:dyDescent="0.25"/>
    <row r="42" s="20" customFormat="1" x14ac:dyDescent="0.25"/>
    <row r="43" s="20" customFormat="1" x14ac:dyDescent="0.25"/>
    <row r="44" s="20" customFormat="1" x14ac:dyDescent="0.25"/>
    <row r="45" s="20" customFormat="1" x14ac:dyDescent="0.25"/>
    <row r="46" s="20" customFormat="1" x14ac:dyDescent="0.25"/>
    <row r="47" s="20" customFormat="1" x14ac:dyDescent="0.25"/>
    <row r="48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pans="1:15" s="20" customFormat="1" x14ac:dyDescent="0.25"/>
    <row r="146" spans="1:15" s="20" customFormat="1" x14ac:dyDescent="0.25"/>
    <row r="147" spans="1:15" s="20" customFormat="1" x14ac:dyDescent="0.25"/>
    <row r="148" spans="1:15" s="20" customFormat="1" x14ac:dyDescent="0.25"/>
    <row r="149" spans="1:15" s="20" customFormat="1" x14ac:dyDescent="0.25"/>
    <row r="150" spans="1:15" s="20" customFormat="1" x14ac:dyDescent="0.25"/>
    <row r="151" spans="1:15" s="20" customFormat="1" x14ac:dyDescent="0.25"/>
    <row r="152" spans="1:15" s="20" customFormat="1" x14ac:dyDescent="0.25"/>
    <row r="153" spans="1:15" s="20" customFormat="1" x14ac:dyDescent="0.25"/>
    <row r="154" spans="1:15" s="20" customFormat="1" x14ac:dyDescent="0.25"/>
    <row r="155" spans="1:15" s="20" customFormat="1" x14ac:dyDescent="0.25"/>
    <row r="156" spans="1:15" s="20" customFormat="1" x14ac:dyDescent="0.25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5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8">
    <mergeCell ref="N19:N20"/>
    <mergeCell ref="C9:N9"/>
    <mergeCell ref="C10:N10"/>
    <mergeCell ref="L12:L13"/>
    <mergeCell ref="M12:M13"/>
    <mergeCell ref="N12:N13"/>
    <mergeCell ref="L19:L20"/>
    <mergeCell ref="M19:M20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Bogotá</vt:lpstr>
      <vt:lpstr>Abastecimiento ciudades frutas</vt:lpstr>
      <vt:lpstr>Abastecimiento verduras </vt:lpstr>
      <vt:lpstr>Abastecimiento tuberculos </vt:lpstr>
      <vt:lpstr>Abastecimiento ciudades otros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EQUIPO DE CORREO ELECTRÓNICO</cp:lastModifiedBy>
  <cp:lastPrinted>2015-06-02T15:05:30Z</cp:lastPrinted>
  <dcterms:created xsi:type="dcterms:W3CDTF">2014-02-11T20:01:44Z</dcterms:created>
  <dcterms:modified xsi:type="dcterms:W3CDTF">2024-11-20T23:01:59Z</dcterms:modified>
</cp:coreProperties>
</file>