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095" windowWidth="7500" windowHeight="3990"/>
  </bookViews>
  <sheets>
    <sheet name="Indice" sheetId="1" r:id="rId1"/>
    <sheet name="Suscriptores internet " sheetId="2" r:id="rId2"/>
    <sheet name="Penetración internet.Dep" sheetId="4" r:id="rId3"/>
    <sheet name="Penetración internet.Ciu" sheetId="50" r:id="rId4"/>
    <sheet name="Internet por proveedor" sheetId="40" r:id="rId5"/>
    <sheet name="Internet por tecnología" sheetId="17" r:id="rId6"/>
    <sheet name="Internet por segmento" sheetId="35" r:id="rId7"/>
    <sheet name="Suscriptores lineas TPBC" sheetId="28" r:id="rId8"/>
    <sheet name="Lineas TPBC por proveedor" sheetId="36" r:id="rId9"/>
    <sheet name="Lineas TPBC por estrato" sheetId="20" r:id="rId10"/>
    <sheet name="Histórico suscriptores internet" sheetId="43" r:id="rId11"/>
    <sheet name="Histórico penetración internet" sheetId="47" r:id="rId12"/>
    <sheet name="Histórico líneas TPBC" sheetId="49" r:id="rId13"/>
    <sheet name="Histórico penetración TPBC" sheetId="10" r:id="rId14"/>
    <sheet name="Fechas" sheetId="51" state="hidden" r:id="rId15"/>
  </sheets>
  <definedNames>
    <definedName name="_xlnm._FilterDatabase" localSheetId="13" hidden="1">'Histórico penetración TPBC'!#REF!</definedName>
    <definedName name="_xlnm._FilterDatabase" localSheetId="4" hidden="1">'Internet por proveedor'!$B$15:$I$35</definedName>
    <definedName name="_xlnm._FilterDatabase" localSheetId="3" hidden="1">'Penetración internet.Ciu'!$B$17:$G$46</definedName>
    <definedName name="_xlnm._FilterDatabase" localSheetId="2" hidden="1">'Penetración internet.Dep'!$B$14:$G$46</definedName>
    <definedName name="_xlnm._FilterDatabase" localSheetId="1" hidden="1">'Suscriptores internet '!$B$14:$I$47</definedName>
    <definedName name="_xlnm.Print_Area" localSheetId="12">'Histórico líneas TPBC'!$A$1:$K$40</definedName>
    <definedName name="_xlnm.Print_Area" localSheetId="11">'Histórico penetración internet'!$A$1:$K$38</definedName>
    <definedName name="_xlnm.Print_Area" localSheetId="13">'Histórico penetración TPBC'!$A$1:$K$38</definedName>
    <definedName name="_xlnm.Print_Area" localSheetId="10">'Histórico suscriptores internet'!$A$1:$K$42</definedName>
    <definedName name="_xlnm.Print_Area" localSheetId="0">Indice!$A$1:$S$25</definedName>
    <definedName name="_xlnm.Print_Area" localSheetId="4">'Internet por proveedor'!$A$1:$J$56</definedName>
    <definedName name="_xlnm.Print_Area" localSheetId="6">'Internet por segmento'!$A$1:$K$44</definedName>
    <definedName name="_xlnm.Print_Area" localSheetId="5">'Internet por tecnología'!$A$1:$J$49</definedName>
    <definedName name="_xlnm.Print_Area" localSheetId="9">'Lineas TPBC por estrato'!$A$1:$J$44</definedName>
    <definedName name="_xlnm.Print_Area" localSheetId="8">'Lineas TPBC por proveedor'!$A$1:$J$42</definedName>
    <definedName name="_xlnm.Print_Area" localSheetId="3">'Penetración internet.Ciu'!$A$1:$H$69</definedName>
    <definedName name="_xlnm.Print_Area" localSheetId="2">'Penetración internet.Dep'!$A$1:$H$68</definedName>
    <definedName name="_xlnm.Print_Area" localSheetId="1">'Suscriptores internet '!$A$1:$J$66</definedName>
    <definedName name="_xlnm.Print_Area" localSheetId="7">'Suscriptores lineas TPBC'!$A$1:$J$65</definedName>
    <definedName name="Historico_penetración_lineas_TPBC">Indice!$K$16</definedName>
    <definedName name="Internet_por_tecnología">Indice!$C$17</definedName>
  </definedNames>
  <calcPr calcId="145621"/>
</workbook>
</file>

<file path=xl/calcChain.xml><?xml version="1.0" encoding="utf-8"?>
<calcChain xmlns="http://schemas.openxmlformats.org/spreadsheetml/2006/main">
  <c r="M13" i="10" l="1"/>
  <c r="M14" i="10"/>
  <c r="M15" i="10"/>
  <c r="M16" i="10"/>
  <c r="Q28" i="10"/>
  <c r="Q29" i="10"/>
  <c r="Q30" i="10"/>
  <c r="Q31" i="10"/>
  <c r="Q32" i="10"/>
  <c r="Q33" i="10"/>
  <c r="Q34" i="10"/>
  <c r="Q35" i="10"/>
  <c r="Q36" i="10"/>
  <c r="Q37" i="10"/>
  <c r="Q38" i="10"/>
  <c r="Q39" i="10"/>
  <c r="Q40" i="10"/>
  <c r="Q41" i="10"/>
  <c r="Q42" i="10"/>
  <c r="Q43" i="10"/>
  <c r="Q44" i="10"/>
  <c r="Q45" i="10"/>
  <c r="P46" i="10"/>
  <c r="Q47" i="10" s="1"/>
  <c r="P47" i="10"/>
  <c r="P48" i="10"/>
  <c r="Q50" i="10" s="1"/>
  <c r="Q52" i="10"/>
  <c r="Q53" i="10"/>
  <c r="Q54" i="10"/>
  <c r="M15" i="49"/>
  <c r="M16" i="49"/>
  <c r="M17" i="49"/>
  <c r="M18" i="49"/>
  <c r="Q34" i="49"/>
  <c r="P35" i="49"/>
  <c r="Q35" i="49"/>
  <c r="P36" i="49"/>
  <c r="Q39" i="49" s="1"/>
  <c r="P37" i="49"/>
  <c r="Q40" i="49"/>
  <c r="Q41" i="49"/>
  <c r="Q42" i="49"/>
  <c r="Q43" i="49"/>
  <c r="Q23" i="47"/>
  <c r="Q24" i="47"/>
  <c r="Q25" i="47"/>
  <c r="Q26" i="47"/>
  <c r="Q30" i="47"/>
  <c r="P31" i="47"/>
  <c r="P32" i="47"/>
  <c r="Q35" i="47" s="1"/>
  <c r="P33" i="47"/>
  <c r="Q36" i="47"/>
  <c r="Q37" i="47"/>
  <c r="Q38" i="47"/>
  <c r="Q39" i="47"/>
  <c r="L13" i="43"/>
  <c r="L14" i="43"/>
  <c r="L15" i="43"/>
  <c r="L16" i="43"/>
  <c r="O34" i="43"/>
  <c r="P34" i="43"/>
  <c r="O35" i="43"/>
  <c r="P35" i="43"/>
  <c r="O36" i="43"/>
  <c r="P36" i="43"/>
  <c r="P37" i="43"/>
  <c r="P38" i="43"/>
  <c r="P39" i="43"/>
  <c r="P40" i="43"/>
  <c r="P41" i="43"/>
  <c r="P42" i="43"/>
  <c r="P43" i="43"/>
  <c r="Q49" i="10" l="1"/>
  <c r="Q46" i="10"/>
  <c r="Q51" i="10"/>
  <c r="Q48" i="10"/>
  <c r="Q38" i="49"/>
  <c r="Q36" i="49"/>
  <c r="Q32" i="47"/>
  <c r="Q34" i="47"/>
  <c r="Q33" i="47"/>
  <c r="Q31" i="47"/>
  <c r="Q37" i="49"/>
  <c r="AF76" i="50" l="1"/>
  <c r="AF75" i="50"/>
  <c r="AF74" i="50"/>
  <c r="AF73" i="50"/>
  <c r="AF72" i="50"/>
  <c r="N12" i="2" l="1"/>
  <c r="M12" i="2"/>
  <c r="L13" i="2" l="1"/>
  <c r="L14" i="2"/>
  <c r="L15" i="2"/>
  <c r="L12" i="2"/>
  <c r="M15" i="2"/>
  <c r="M14" i="2" l="1"/>
  <c r="M13" i="2"/>
  <c r="N15" i="2"/>
  <c r="N13" i="2"/>
  <c r="J4" i="51"/>
  <c r="C25" i="36"/>
  <c r="W72" i="50"/>
  <c r="W73" i="50"/>
  <c r="W74" i="50"/>
  <c r="W75" i="50"/>
  <c r="W76" i="50"/>
  <c r="C49" i="4"/>
  <c r="M16" i="2"/>
  <c r="N16" i="2" s="1"/>
  <c r="N14" i="2" l="1"/>
</calcChain>
</file>

<file path=xl/sharedStrings.xml><?xml version="1.0" encoding="utf-8"?>
<sst xmlns="http://schemas.openxmlformats.org/spreadsheetml/2006/main" count="652" uniqueCount="224">
  <si>
    <t xml:space="preserve"> </t>
  </si>
  <si>
    <t>Índice de cuadros y gráficas</t>
  </si>
  <si>
    <t>Colombia</t>
  </si>
  <si>
    <t>Bogotá D.C.</t>
  </si>
  <si>
    <t>I</t>
  </si>
  <si>
    <t>II</t>
  </si>
  <si>
    <t>III</t>
  </si>
  <si>
    <t>IV</t>
  </si>
  <si>
    <t>Fuente: Ministerio de las TIC</t>
  </si>
  <si>
    <t>Trimestre</t>
  </si>
  <si>
    <t>Total Bogotá</t>
  </si>
  <si>
    <t>TOTAL NACIONAL</t>
  </si>
  <si>
    <t>Suscriptores a internet dedicado en Bogotá por proveedor de servicio</t>
  </si>
  <si>
    <t>Suscriptores a internet dedicado en Bogotá por segmento</t>
  </si>
  <si>
    <t>+</t>
  </si>
  <si>
    <t>Amazonas</t>
  </si>
  <si>
    <t>Antioquia</t>
  </si>
  <si>
    <t>Arauca</t>
  </si>
  <si>
    <t>Caldas</t>
  </si>
  <si>
    <t>Casanare</t>
  </si>
  <si>
    <t>Cauca</t>
  </si>
  <si>
    <t>Cesar</t>
  </si>
  <si>
    <t>Cundinamarca</t>
  </si>
  <si>
    <t>Guaviare</t>
  </si>
  <si>
    <t>Huila</t>
  </si>
  <si>
    <t>Magdalena</t>
  </si>
  <si>
    <t>Meta</t>
  </si>
  <si>
    <t>Nariño</t>
  </si>
  <si>
    <t>Putumayo</t>
  </si>
  <si>
    <t>Risaralda</t>
  </si>
  <si>
    <t>Santander</t>
  </si>
  <si>
    <t>Sucre</t>
  </si>
  <si>
    <t>Tolima</t>
  </si>
  <si>
    <t>Vichada</t>
  </si>
  <si>
    <t>Suscriptores a internet dedicado según departamento y Bogotá</t>
  </si>
  <si>
    <t>La guajira</t>
  </si>
  <si>
    <t>Atlántico</t>
  </si>
  <si>
    <t>Quindío</t>
  </si>
  <si>
    <t>Norte de Santander</t>
  </si>
  <si>
    <t>Bolívar</t>
  </si>
  <si>
    <t>Córdoba</t>
  </si>
  <si>
    <t>San Andrés</t>
  </si>
  <si>
    <t>Vaupés</t>
  </si>
  <si>
    <t>Guainía</t>
  </si>
  <si>
    <t xml:space="preserve">Índice de penetración internet dedicado según departamento y Bogotá </t>
  </si>
  <si>
    <t>Líneas de telefonía pública básica conmutadas en servicio según departamento y Bogotá</t>
  </si>
  <si>
    <t>Cable</t>
  </si>
  <si>
    <t>Satelital</t>
  </si>
  <si>
    <t>Une epm telecomunicaciones s.a.</t>
  </si>
  <si>
    <t xml:space="preserve">Colombia telecomunicaciones s.a. </t>
  </si>
  <si>
    <t xml:space="preserve">Telmex telecomunicaciones s.a. </t>
  </si>
  <si>
    <t>Corporativo</t>
  </si>
  <si>
    <t>Estrato 1</t>
  </si>
  <si>
    <t>Estrato 2</t>
  </si>
  <si>
    <t>Estrato 3</t>
  </si>
  <si>
    <t>Estrato 4</t>
  </si>
  <si>
    <t>Estrato 5</t>
  </si>
  <si>
    <t>Estrato 6</t>
  </si>
  <si>
    <t>Uso interno del operador</t>
  </si>
  <si>
    <t>Resumen</t>
  </si>
  <si>
    <t>Historico</t>
  </si>
  <si>
    <t>Fuente:  Ministerio de las TIC</t>
  </si>
  <si>
    <t>Nota: índice de penetración: Número de suscriptores o abonados / Población</t>
  </si>
  <si>
    <t>% Cambio</t>
  </si>
  <si>
    <t>Total</t>
  </si>
  <si>
    <t>Es un acceso a Internet donde el ancho de banda no se comparte con otros usuarios</t>
  </si>
  <si>
    <t>Bogotá</t>
  </si>
  <si>
    <t>Líneas de telefonía pública básica conmutadas en servicio. Bogotá</t>
  </si>
  <si>
    <t>iii</t>
  </si>
  <si>
    <t>ii</t>
  </si>
  <si>
    <t>i</t>
  </si>
  <si>
    <t>Boyacá</t>
  </si>
  <si>
    <t>Fibra óptica</t>
  </si>
  <si>
    <t xml:space="preserve">Nota: Telefonía Pública Básica es el servicio de telecomunicaciones cuyo objeto es la transmisión conmutada de voz a través de la Red Telefónica Pública </t>
  </si>
  <si>
    <t>Nota: Telefonía Pública es el servicio de telecomunicaciones cuyo objeto es la transmisión de voz a través de la Red Telefónica Pública  - con acceso generalizado al público</t>
  </si>
  <si>
    <t>Nota: Telefonía Pública es el servicio de telecomunicaciones cuyo objeto es la transmisión de voz a través de la Red Telefónica Pública Conmutada</t>
  </si>
  <si>
    <t>Suscriptores a internet dedicado</t>
  </si>
  <si>
    <t>Internet por proveedor</t>
  </si>
  <si>
    <t>Internet por segmento</t>
  </si>
  <si>
    <t>p.p.: Puntos porcentuales</t>
  </si>
  <si>
    <t xml:space="preserve">Índice de penetración internet dedicado. Colombia y Bogotá </t>
  </si>
  <si>
    <t xml:space="preserve">* Corporativo: centro colectivo. </t>
  </si>
  <si>
    <t>Líneas de telefonía pública básica conmutadas en servicio.  Bogotá y Colombia</t>
  </si>
  <si>
    <t>Histórico suscriptores a internet dedicado en Bogotá</t>
  </si>
  <si>
    <t>Histórico penetración internet dedicado Bogotá</t>
  </si>
  <si>
    <t>Suscriptores a internet dedicado en Bogotá según proveedor de servicio</t>
  </si>
  <si>
    <t xml:space="preserve">Suscriptores a internet dedicado en Bogotá según tipo de tecnología </t>
  </si>
  <si>
    <t>Suscriptores a internet dedicado en Bogotá según segmento</t>
  </si>
  <si>
    <t>Suscriptores a telefonía pública básica en Bogotá según proveedor</t>
  </si>
  <si>
    <t>Suscriptores a telefonía pública básica en Bogotá por proveedor</t>
  </si>
  <si>
    <t>Suscriptores a telefonía pública básica en Bogotá por estrato y segmento</t>
  </si>
  <si>
    <t>Penetración telefonía pública básica en servicio. Colombia</t>
  </si>
  <si>
    <t xml:space="preserve">Índice de penetración internet dedicado según ciudades capitales </t>
  </si>
  <si>
    <t>Leticia</t>
  </si>
  <si>
    <t>Medellín</t>
  </si>
  <si>
    <t>Barranquilla</t>
  </si>
  <si>
    <t>Cartagena</t>
  </si>
  <si>
    <t>Tunja</t>
  </si>
  <si>
    <t>Manizales</t>
  </si>
  <si>
    <t>Florencia</t>
  </si>
  <si>
    <t>Yopal</t>
  </si>
  <si>
    <t>Popayán</t>
  </si>
  <si>
    <t>Valledupar</t>
  </si>
  <si>
    <t>Quibdó</t>
  </si>
  <si>
    <t>Montería</t>
  </si>
  <si>
    <t>Inírida</t>
  </si>
  <si>
    <t>San José del Guaviare</t>
  </si>
  <si>
    <t>Neiva</t>
  </si>
  <si>
    <t>Riohacha</t>
  </si>
  <si>
    <t>Villavicencio</t>
  </si>
  <si>
    <t>Pasto</t>
  </si>
  <si>
    <t>Cúcuta</t>
  </si>
  <si>
    <t>Mocoa</t>
  </si>
  <si>
    <t>Armenia</t>
  </si>
  <si>
    <t>Pereira</t>
  </si>
  <si>
    <t>Bucaramanga</t>
  </si>
  <si>
    <t>Sincelejo</t>
  </si>
  <si>
    <t>Ibagué</t>
  </si>
  <si>
    <t>Cali</t>
  </si>
  <si>
    <t>Mitú</t>
  </si>
  <si>
    <t>Puerto Carreño</t>
  </si>
  <si>
    <t>Índice de penetración internet dedicado. Ciudades capitales</t>
  </si>
  <si>
    <t>Penetración internet dedicado por ciudades capitales</t>
  </si>
  <si>
    <t>Penetración internet dedicado por departamento</t>
  </si>
  <si>
    <t>Medellin</t>
  </si>
  <si>
    <t>Chocó</t>
  </si>
  <si>
    <t>ETB</t>
  </si>
  <si>
    <t>xDSL</t>
  </si>
  <si>
    <t>WIFI</t>
  </si>
  <si>
    <t xml:space="preserve">UNE EPM </t>
  </si>
  <si>
    <t>Clear channel</t>
  </si>
  <si>
    <t>Wimax</t>
  </si>
  <si>
    <t>Ifx networks colombia ltda</t>
  </si>
  <si>
    <t>Axesat s.a.</t>
  </si>
  <si>
    <t>Level 3 colombia s.a.</t>
  </si>
  <si>
    <t>Media commerce partners s.a</t>
  </si>
  <si>
    <t>Bt latam Colombia s a.</t>
  </si>
  <si>
    <t>Mercanet</t>
  </si>
  <si>
    <t>Itelkom s.a.s.</t>
  </si>
  <si>
    <t>Skynet de Colombia s.a.</t>
  </si>
  <si>
    <t>Consultores en tecnologias de informacion sas</t>
  </si>
  <si>
    <t>Hv television sas</t>
  </si>
  <si>
    <t xml:space="preserve">Directv </t>
  </si>
  <si>
    <t>Columbus networks de Colombia ltda</t>
  </si>
  <si>
    <t>Flywan s.a.</t>
  </si>
  <si>
    <t>Diveo de Colombia s.a.s.</t>
  </si>
  <si>
    <t>Tv cable San Gil ltda</t>
  </si>
  <si>
    <t>Radio microondas</t>
  </si>
  <si>
    <t>Caqueta</t>
  </si>
  <si>
    <t>Avantel S.A.S.</t>
  </si>
  <si>
    <t>Nota: Telefonía Pública Básica es el servicio básico de telecomunicaciones cuyo objeto es la transmisión de voz a través de la Red Telefónica Pública</t>
  </si>
  <si>
    <t>Bogotá, D.C.</t>
  </si>
  <si>
    <t>Santa Marta</t>
  </si>
  <si>
    <t>Fuente: Ministerio de Tecnologías de la Información y las Comunicaciones (MINTIC)</t>
  </si>
  <si>
    <t xml:space="preserve">Nota. Internet dedicado: acceso a Internet a través de una línea, la cual es conectada directamente desde los nodos del proveedor hasta el cliente. </t>
  </si>
  <si>
    <t>Nota. Índice de penetración: Número de suscriptores o abonados / Población</t>
  </si>
  <si>
    <t xml:space="preserve">Nota. Internet dedicado: acceso a Internet a través de una línea dedicada, la cual es conectada directamente desde los nodos del proveedor hasta el cliente. </t>
  </si>
  <si>
    <t>Suscriptores a internet dedicado en Bogotá según tipo de tecnología</t>
  </si>
  <si>
    <t>Otras inalámbricas</t>
  </si>
  <si>
    <t>Nota 1. Tecnología usada para el acceso a Internet:Alámbricas:Fibra Óptica, Clear Channel, xDSL, Cable. Inalámbricas:Micro-ondas, Satelital, WiMAX, Wifi</t>
  </si>
  <si>
    <t>Nota 2. Internet dedicado: acceso a Internet a través de una línea, la cual es conectada directamente desde los nodos del proveedor hasta el cliente.</t>
  </si>
  <si>
    <t>Nota. Segmento:Uso al acceso y al sector de la población al que pertenecen los suscriptores (6 estratos según clasificación socioeconómica)</t>
  </si>
  <si>
    <t>Suscriptores a telefonía pública básica conmutada en Bogotá</t>
  </si>
  <si>
    <t>Nota. Telefonía Pública es el servicio de telecomunicaciones cuyo objeto es la transmisión de voz a través de la Red Telefónica Pública</t>
  </si>
  <si>
    <t>Internet por tecnología</t>
  </si>
  <si>
    <t>Suscriptores líneas TPBC</t>
  </si>
  <si>
    <t>Suscriptores líneas TPBC por proveedor</t>
  </si>
  <si>
    <t>Suscriptores líneas TPBC por estrato</t>
  </si>
  <si>
    <t>Histórico suscriptores internet dedicado</t>
  </si>
  <si>
    <t>Histórico penetración internet dedicado</t>
  </si>
  <si>
    <t>Histórico penetración líneas TPBC</t>
  </si>
  <si>
    <t>Histórico líneas TPBC</t>
  </si>
  <si>
    <t>Valle del Cauca</t>
  </si>
  <si>
    <t>Trimestre de referencia:</t>
  </si>
  <si>
    <t>Año de referencia:</t>
  </si>
  <si>
    <t>Mes actual (trimestre de referencia):</t>
  </si>
  <si>
    <t>Mes pasado (trimestre anterior de referencia):</t>
  </si>
  <si>
    <t>Año de referencia (trimestre anterior de referencia)</t>
  </si>
  <si>
    <t>Azteca comunicaciones Colombia s a s</t>
  </si>
  <si>
    <t>Fuente: MinTIC</t>
  </si>
  <si>
    <t>La Guajira</t>
  </si>
  <si>
    <t>Espacios y Redes E.U.</t>
  </si>
  <si>
    <t>Fecha de Publicación:</t>
  </si>
  <si>
    <t>Los démas</t>
  </si>
  <si>
    <t>Telmex</t>
  </si>
  <si>
    <t>Colombia Telecomunicaciones S.A.</t>
  </si>
  <si>
    <t>Los demas*</t>
  </si>
  <si>
    <t>Sin estratificar</t>
  </si>
  <si>
    <t>0</t>
  </si>
  <si>
    <t>Otras tecnologias-fija</t>
  </si>
  <si>
    <t>Gilat Colombia SA</t>
  </si>
  <si>
    <t>Ariatel SAS E S P</t>
  </si>
  <si>
    <t>Miles de personas 2014 - 2018</t>
  </si>
  <si>
    <t>Porcentaje (%) 2014 - 2018</t>
  </si>
  <si>
    <t>Sistmas satelitales S.A.</t>
  </si>
  <si>
    <t>* Estas incluye: Fiber to the building o fiber to the basement (FTTB),Fiber to the cabinet (FTTC),Fiber to the home (FTTH),</t>
  </si>
  <si>
    <t>Fiber to the node (FTTN),Fiber to the premises, Fiber to the x (FTTx) y Hybrid Fiber Coaxial (HFC).</t>
  </si>
  <si>
    <t>Abr- Jun</t>
  </si>
  <si>
    <t>Jul-Sep</t>
  </si>
  <si>
    <t>p.p   '18/'17</t>
  </si>
  <si>
    <t>'18 como % de '17</t>
  </si>
  <si>
    <t>p.p   '17/'16</t>
  </si>
  <si>
    <t>Año corrido a Jul-Sep</t>
  </si>
  <si>
    <t>Porcentaje (%), 2014/III - 2018/III</t>
  </si>
  <si>
    <t>% Cambio   '18/'17</t>
  </si>
  <si>
    <t>% Cambio   '17/'16</t>
  </si>
  <si>
    <t>Miles de personas. 2014 - III / 2018 - III</t>
  </si>
  <si>
    <t>Miles de personas, 2014 - III / 2018 - III</t>
  </si>
  <si>
    <t>Miles de personas, Jul-Sep2018</t>
  </si>
  <si>
    <t xml:space="preserve">Jul-Sep </t>
  </si>
  <si>
    <t>% Cambio
´18/´17</t>
  </si>
  <si>
    <t>% del total
´18</t>
  </si>
  <si>
    <t xml:space="preserve">Abr- Jun </t>
  </si>
  <si>
    <t>% Cambio Jul-18/'Abr -18</t>
  </si>
  <si>
    <t>% del total Abr-18</t>
  </si>
  <si>
    <t>Distribución porcentual,  Jul-Sep de 2018</t>
  </si>
  <si>
    <t>Miles de personas, Jul-Sep 2018</t>
  </si>
  <si>
    <t>Porcentaje (%),  Jul-Sep 2018</t>
  </si>
  <si>
    <t>Porcentaje (%), Jul-Sep 2018</t>
  </si>
  <si>
    <t>Distribución porcentual, Jul-Sep de 2018</t>
  </si>
  <si>
    <t>Miles de personas,  2014 III/2018 III</t>
  </si>
  <si>
    <t>p.p. '18/'17</t>
  </si>
  <si>
    <t>p.p 'Jul-18/'Abr-18</t>
  </si>
  <si>
    <t>Porcentaje (%), 2014 III/ 2018 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</si>
</sst>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(* #,##0.00_);_(* \(#,##0.00\);_(* &quot;-&quot;??_);_(@_)"/>
    <numFmt numFmtId="164" formatCode="#,##0.0"/>
    <numFmt numFmtId="165" formatCode="0.0"/>
    <numFmt numFmtId="166" formatCode="0.000"/>
    <numFmt numFmtId="167" formatCode="_-* #,##0\ _€_-;\-* #,##0\ _€_-;_-* &quot;-&quot;??\ _€_-;_-@_-"/>
    <numFmt numFmtId="168" formatCode="_(* #,##0.0_);_(* \(#,##0.0\);_(* &quot;-&quot;??_);_(@_)"/>
    <numFmt numFmtId="169" formatCode="_(* #,##0_);_(* \(#,##0\);_(* &quot;-&quot;??_);_(@_)"/>
    <numFmt numFmtId="170" formatCode="#,##0.000"/>
    <numFmt numFmtId="171" formatCode="0.0%"/>
    <numFmt numFmtId="172" formatCode="_-* #,##0.0\ _€_-;\-* #,##0.0\ _€_-;_-* &quot;-&quot;??\ _€_-;_-@_-"/>
    <numFmt numFmtId="173" formatCode="_-&quot;$&quot;* #,##0_-;\-&quot;$&quot;* #,##0_-;_-&quot;$&quot;* &quot;-&quot;_-;_-@_-"/>
    <numFmt numFmtId="174" formatCode="_-* #,##0_-;\-* #,##0_-;_-* &quot;-&quot;_-;_-@_-"/>
  </numFmts>
  <fonts count="7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2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u/>
      <sz val="12"/>
      <color indexed="12"/>
      <name val="Calibri"/>
      <family val="2"/>
    </font>
    <font>
      <sz val="8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color theme="1"/>
      <name val="Arial"/>
      <family val="2"/>
    </font>
    <font>
      <sz val="11"/>
      <color theme="0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12"/>
      <color rgb="FFFF0000"/>
      <name val="Arial"/>
      <family val="2"/>
    </font>
    <font>
      <b/>
      <sz val="13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/>
      <name val="Arial"/>
      <family val="2"/>
    </font>
    <font>
      <b/>
      <sz val="12"/>
      <color theme="0"/>
      <name val="Arial"/>
      <family val="2"/>
    </font>
    <font>
      <b/>
      <sz val="12"/>
      <color rgb="FFFF0000"/>
      <name val="Arial"/>
      <family val="2"/>
    </font>
    <font>
      <sz val="9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0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8"/>
      <color rgb="FF000000"/>
      <name val="Arial"/>
      <family val="2"/>
    </font>
    <font>
      <b/>
      <sz val="12"/>
      <color theme="1"/>
      <name val="Calibri"/>
      <family val="2"/>
    </font>
    <font>
      <sz val="12"/>
      <color rgb="FF000000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FF0000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color rgb="FFFF0000"/>
      <name val="Arial"/>
      <family val="2"/>
    </font>
    <font>
      <b/>
      <sz val="12"/>
      <color theme="1"/>
      <name val="Arial"/>
      <family val="2"/>
    </font>
    <font>
      <sz val="8"/>
      <color theme="0"/>
      <name val="Arial"/>
      <family val="2"/>
    </font>
    <font>
      <b/>
      <sz val="14"/>
      <name val="Calibri"/>
      <family val="2"/>
      <scheme val="minor"/>
    </font>
    <font>
      <b/>
      <sz val="11"/>
      <color theme="0"/>
      <name val="Calibri"/>
      <family val="2"/>
    </font>
    <font>
      <sz val="9"/>
      <color theme="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5F5F7"/>
        <bgColor indexed="64"/>
      </patternFill>
    </fill>
    <fill>
      <patternFill patternType="solid">
        <fgColor rgb="FFFCFCFC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59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4" fillId="4" borderId="0" applyNumberFormat="0" applyBorder="0" applyAlignment="0" applyProtection="0"/>
    <xf numFmtId="0" fontId="15" fillId="16" borderId="1" applyNumberFormat="0" applyAlignment="0" applyProtection="0"/>
    <xf numFmtId="0" fontId="16" fillId="17" borderId="2" applyNumberFormat="0" applyAlignment="0" applyProtection="0"/>
    <xf numFmtId="0" fontId="17" fillId="0" borderId="3" applyNumberFormat="0" applyFill="0" applyAlignment="0" applyProtection="0"/>
    <xf numFmtId="0" fontId="18" fillId="0" borderId="0" applyNumberFormat="0" applyFill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21" borderId="0" applyNumberFormat="0" applyBorder="0" applyAlignment="0" applyProtection="0"/>
    <xf numFmtId="0" fontId="19" fillId="7" borderId="1" applyNumberFormat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20" fillId="3" borderId="0" applyNumberFormat="0" applyBorder="0" applyAlignment="0" applyProtection="0"/>
    <xf numFmtId="43" fontId="27" fillId="0" borderId="0" applyFont="0" applyFill="0" applyBorder="0" applyAlignment="0" applyProtection="0"/>
    <xf numFmtId="174" fontId="27" fillId="0" borderId="0" applyFont="0" applyFill="0" applyBorder="0" applyAlignment="0" applyProtection="0"/>
    <xf numFmtId="173" fontId="27" fillId="0" borderId="0" applyFont="0" applyFill="0" applyBorder="0" applyAlignment="0" applyProtection="0"/>
    <xf numFmtId="0" fontId="5" fillId="22" borderId="0" applyNumberFormat="0" applyBorder="0" applyAlignment="0" applyProtection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0" fillId="0" borderId="0"/>
    <xf numFmtId="0" fontId="3" fillId="0" borderId="0"/>
    <xf numFmtId="0" fontId="2" fillId="0" borderId="0"/>
    <xf numFmtId="0" fontId="3" fillId="23" borderId="4" applyNumberFormat="0" applyFont="0" applyAlignment="0" applyProtection="0"/>
    <xf numFmtId="0" fontId="3" fillId="23" borderId="4" applyNumberFormat="0" applyFont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1" fillId="16" borderId="5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5" fillId="0" borderId="6" applyNumberFormat="0" applyFill="0" applyAlignment="0" applyProtection="0"/>
    <xf numFmtId="0" fontId="26" fillId="0" borderId="7" applyNumberFormat="0" applyFill="0" applyAlignment="0" applyProtection="0"/>
    <xf numFmtId="0" fontId="18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6" fillId="0" borderId="9" applyNumberFormat="0" applyFill="0" applyAlignment="0" applyProtection="0"/>
  </cellStyleXfs>
  <cellXfs count="536">
    <xf numFmtId="0" fontId="0" fillId="0" borderId="0" xfId="0"/>
    <xf numFmtId="0" fontId="0" fillId="25" borderId="0" xfId="0" applyFill="1"/>
    <xf numFmtId="0" fontId="33" fillId="25" borderId="0" xfId="45" applyFont="1" applyFill="1" applyBorder="1" applyAlignment="1">
      <alignment horizontal="left"/>
    </xf>
    <xf numFmtId="0" fontId="33" fillId="25" borderId="0" xfId="45" applyFont="1" applyFill="1" applyBorder="1" applyAlignment="1"/>
    <xf numFmtId="0" fontId="34" fillId="25" borderId="11" xfId="44" applyFont="1" applyFill="1" applyBorder="1"/>
    <xf numFmtId="0" fontId="33" fillId="25" borderId="12" xfId="44" applyFont="1" applyFill="1" applyBorder="1" applyAlignment="1">
      <alignment horizontal="center"/>
    </xf>
    <xf numFmtId="0" fontId="34" fillId="25" borderId="0" xfId="44" applyFont="1" applyFill="1" applyBorder="1"/>
    <xf numFmtId="0" fontId="34" fillId="25" borderId="13" xfId="44" applyFont="1" applyFill="1" applyBorder="1"/>
    <xf numFmtId="0" fontId="33" fillId="25" borderId="0" xfId="44" applyFont="1" applyFill="1" applyBorder="1" applyAlignment="1">
      <alignment horizontal="center"/>
    </xf>
    <xf numFmtId="0" fontId="33" fillId="25" borderId="14" xfId="44" applyFont="1" applyFill="1" applyBorder="1" applyAlignment="1">
      <alignment horizontal="center"/>
    </xf>
    <xf numFmtId="0" fontId="34" fillId="25" borderId="15" xfId="44" applyFont="1" applyFill="1" applyBorder="1"/>
    <xf numFmtId="0" fontId="34" fillId="25" borderId="16" xfId="44" applyFont="1" applyFill="1" applyBorder="1"/>
    <xf numFmtId="0" fontId="34" fillId="25" borderId="17" xfId="44" applyFont="1" applyFill="1" applyBorder="1"/>
    <xf numFmtId="0" fontId="4" fillId="25" borderId="0" xfId="31" applyFill="1" applyAlignment="1" applyProtection="1"/>
    <xf numFmtId="0" fontId="32" fillId="25" borderId="0" xfId="0" applyFont="1" applyFill="1" applyBorder="1" applyAlignment="1">
      <alignment horizontal="left"/>
    </xf>
    <xf numFmtId="0" fontId="32" fillId="25" borderId="0" xfId="0" applyFont="1" applyFill="1" applyBorder="1" applyAlignment="1"/>
    <xf numFmtId="0" fontId="36" fillId="25" borderId="0" xfId="0" applyFont="1" applyFill="1"/>
    <xf numFmtId="0" fontId="7" fillId="25" borderId="14" xfId="44" applyFont="1" applyFill="1" applyBorder="1"/>
    <xf numFmtId="0" fontId="37" fillId="25" borderId="0" xfId="0" applyFont="1" applyFill="1"/>
    <xf numFmtId="2" fontId="37" fillId="25" borderId="0" xfId="0" applyNumberFormat="1" applyFont="1" applyFill="1"/>
    <xf numFmtId="0" fontId="7" fillId="25" borderId="13" xfId="44" applyFont="1" applyFill="1" applyBorder="1"/>
    <xf numFmtId="0" fontId="8" fillId="25" borderId="0" xfId="44" applyFont="1" applyFill="1" applyBorder="1" applyAlignment="1">
      <alignment horizontal="center"/>
    </xf>
    <xf numFmtId="0" fontId="7" fillId="25" borderId="0" xfId="44" applyFont="1" applyFill="1" applyBorder="1"/>
    <xf numFmtId="164" fontId="7" fillId="25" borderId="0" xfId="49" applyNumberFormat="1" applyFont="1" applyFill="1" applyBorder="1"/>
    <xf numFmtId="0" fontId="36" fillId="25" borderId="16" xfId="0" applyFont="1" applyFill="1" applyBorder="1"/>
    <xf numFmtId="0" fontId="36" fillId="25" borderId="17" xfId="0" applyFont="1" applyFill="1" applyBorder="1"/>
    <xf numFmtId="0" fontId="8" fillId="25" borderId="13" xfId="44" applyFont="1" applyFill="1" applyBorder="1"/>
    <xf numFmtId="0" fontId="38" fillId="25" borderId="0" xfId="0" applyFont="1" applyFill="1"/>
    <xf numFmtId="0" fontId="39" fillId="25" borderId="0" xfId="0" applyFont="1" applyFill="1"/>
    <xf numFmtId="164" fontId="7" fillId="25" borderId="0" xfId="50" applyNumberFormat="1" applyFont="1" applyFill="1" applyBorder="1"/>
    <xf numFmtId="0" fontId="40" fillId="25" borderId="0" xfId="44" applyFont="1" applyFill="1" applyBorder="1"/>
    <xf numFmtId="0" fontId="40" fillId="25" borderId="17" xfId="44" applyFont="1" applyFill="1" applyBorder="1"/>
    <xf numFmtId="0" fontId="36" fillId="25" borderId="0" xfId="0" applyFont="1" applyFill="1" applyBorder="1"/>
    <xf numFmtId="164" fontId="7" fillId="25" borderId="14" xfId="49" applyNumberFormat="1" applyFont="1" applyFill="1" applyBorder="1"/>
    <xf numFmtId="0" fontId="8" fillId="25" borderId="14" xfId="45" applyFont="1" applyFill="1" applyBorder="1" applyAlignment="1"/>
    <xf numFmtId="164" fontId="7" fillId="25" borderId="14" xfId="50" applyNumberFormat="1" applyFont="1" applyFill="1" applyBorder="1"/>
    <xf numFmtId="0" fontId="36" fillId="25" borderId="14" xfId="0" applyFont="1" applyFill="1" applyBorder="1"/>
    <xf numFmtId="164" fontId="8" fillId="25" borderId="14" xfId="49" applyNumberFormat="1" applyFont="1" applyFill="1" applyBorder="1"/>
    <xf numFmtId="0" fontId="38" fillId="25" borderId="14" xfId="0" applyFont="1" applyFill="1" applyBorder="1"/>
    <xf numFmtId="0" fontId="36" fillId="25" borderId="12" xfId="0" applyFont="1" applyFill="1" applyBorder="1"/>
    <xf numFmtId="0" fontId="9" fillId="25" borderId="0" xfId="0" applyFont="1" applyFill="1"/>
    <xf numFmtId="2" fontId="9" fillId="25" borderId="0" xfId="0" applyNumberFormat="1" applyFont="1" applyFill="1"/>
    <xf numFmtId="0" fontId="10" fillId="25" borderId="0" xfId="0" applyFont="1" applyFill="1"/>
    <xf numFmtId="2" fontId="10" fillId="25" borderId="0" xfId="0" applyNumberFormat="1" applyFont="1" applyFill="1"/>
    <xf numFmtId="0" fontId="4" fillId="25" borderId="0" xfId="31" applyFill="1" applyAlignment="1" applyProtection="1">
      <alignment horizontal="left"/>
    </xf>
    <xf numFmtId="0" fontId="4" fillId="25" borderId="0" xfId="31" applyFill="1" applyBorder="1" applyAlignment="1" applyProtection="1"/>
    <xf numFmtId="0" fontId="41" fillId="25" borderId="0" xfId="45" applyFont="1" applyFill="1" applyBorder="1" applyAlignment="1">
      <alignment horizontal="left"/>
    </xf>
    <xf numFmtId="0" fontId="42" fillId="25" borderId="0" xfId="0" applyFont="1" applyFill="1" applyBorder="1" applyAlignment="1">
      <alignment horizontal="center"/>
    </xf>
    <xf numFmtId="0" fontId="42" fillId="25" borderId="0" xfId="0" applyFont="1" applyFill="1" applyBorder="1" applyAlignment="1"/>
    <xf numFmtId="0" fontId="43" fillId="25" borderId="0" xfId="0" applyFont="1" applyFill="1" applyBorder="1" applyAlignment="1">
      <alignment horizontal="left"/>
    </xf>
    <xf numFmtId="0" fontId="37" fillId="25" borderId="0" xfId="0" applyFont="1" applyFill="1" applyBorder="1"/>
    <xf numFmtId="164" fontId="8" fillId="25" borderId="0" xfId="49" applyNumberFormat="1" applyFont="1" applyFill="1" applyBorder="1" applyAlignment="1"/>
    <xf numFmtId="2" fontId="37" fillId="25" borderId="0" xfId="0" applyNumberFormat="1" applyFont="1" applyFill="1" applyBorder="1"/>
    <xf numFmtId="0" fontId="28" fillId="25" borderId="0" xfId="0" applyFont="1" applyFill="1" applyBorder="1"/>
    <xf numFmtId="3" fontId="37" fillId="25" borderId="0" xfId="0" applyNumberFormat="1" applyFont="1" applyFill="1" applyBorder="1"/>
    <xf numFmtId="167" fontId="28" fillId="25" borderId="0" xfId="33" applyNumberFormat="1" applyFont="1" applyFill="1" applyBorder="1"/>
    <xf numFmtId="1" fontId="37" fillId="25" borderId="0" xfId="0" applyNumberFormat="1" applyFont="1" applyFill="1" applyBorder="1"/>
    <xf numFmtId="0" fontId="9" fillId="25" borderId="0" xfId="0" applyFont="1" applyFill="1" applyBorder="1"/>
    <xf numFmtId="0" fontId="8" fillId="25" borderId="0" xfId="45" applyFont="1" applyFill="1" applyBorder="1" applyAlignment="1"/>
    <xf numFmtId="3" fontId="8" fillId="25" borderId="14" xfId="49" applyNumberFormat="1" applyFont="1" applyFill="1" applyBorder="1" applyAlignment="1"/>
    <xf numFmtId="165" fontId="9" fillId="25" borderId="0" xfId="0" applyNumberFormat="1" applyFont="1" applyFill="1"/>
    <xf numFmtId="3" fontId="9" fillId="25" borderId="0" xfId="0" applyNumberFormat="1" applyFont="1" applyFill="1"/>
    <xf numFmtId="164" fontId="8" fillId="25" borderId="14" xfId="49" applyNumberFormat="1" applyFont="1" applyFill="1" applyBorder="1" applyAlignment="1"/>
    <xf numFmtId="3" fontId="9" fillId="25" borderId="0" xfId="49" applyNumberFormat="1" applyFont="1" applyFill="1" applyBorder="1"/>
    <xf numFmtId="0" fontId="8" fillId="25" borderId="0" xfId="45" applyFont="1" applyFill="1" applyBorder="1" applyAlignment="1">
      <alignment horizontal="center"/>
    </xf>
    <xf numFmtId="0" fontId="8" fillId="25" borderId="0" xfId="44" applyFont="1" applyFill="1" applyBorder="1" applyAlignment="1">
      <alignment horizontal="center"/>
    </xf>
    <xf numFmtId="0" fontId="8" fillId="25" borderId="14" xfId="45" applyFont="1" applyFill="1" applyBorder="1" applyAlignment="1">
      <alignment horizontal="center"/>
    </xf>
    <xf numFmtId="0" fontId="8" fillId="25" borderId="14" xfId="44" applyFont="1" applyFill="1" applyBorder="1" applyAlignment="1">
      <alignment horizontal="center"/>
    </xf>
    <xf numFmtId="0" fontId="44" fillId="24" borderId="0" xfId="44" applyFont="1" applyFill="1" applyBorder="1"/>
    <xf numFmtId="0" fontId="33" fillId="24" borderId="0" xfId="44" applyFont="1" applyFill="1" applyBorder="1"/>
    <xf numFmtId="0" fontId="34" fillId="24" borderId="0" xfId="44" applyFont="1" applyFill="1" applyBorder="1"/>
    <xf numFmtId="9" fontId="34" fillId="24" borderId="0" xfId="50" applyFont="1" applyFill="1" applyBorder="1"/>
    <xf numFmtId="9" fontId="45" fillId="24" borderId="0" xfId="50" applyFont="1" applyFill="1" applyBorder="1"/>
    <xf numFmtId="164" fontId="44" fillId="24" borderId="0" xfId="50" applyNumberFormat="1" applyFont="1" applyFill="1" applyBorder="1"/>
    <xf numFmtId="0" fontId="45" fillId="24" borderId="0" xfId="44" applyFont="1" applyFill="1" applyBorder="1"/>
    <xf numFmtId="3" fontId="44" fillId="25" borderId="0" xfId="45" applyNumberFormat="1" applyFont="1" applyFill="1" applyBorder="1"/>
    <xf numFmtId="3" fontId="45" fillId="25" borderId="0" xfId="45" applyNumberFormat="1" applyFont="1" applyFill="1" applyBorder="1"/>
    <xf numFmtId="164" fontId="44" fillId="25" borderId="0" xfId="45" applyNumberFormat="1" applyFont="1" applyFill="1" applyBorder="1"/>
    <xf numFmtId="164" fontId="45" fillId="25" borderId="0" xfId="45" applyNumberFormat="1" applyFont="1" applyFill="1" applyBorder="1"/>
    <xf numFmtId="3" fontId="37" fillId="25" borderId="0" xfId="49" applyNumberFormat="1" applyFont="1" applyFill="1" applyBorder="1"/>
    <xf numFmtId="0" fontId="10" fillId="25" borderId="0" xfId="0" applyFont="1" applyFill="1" applyBorder="1"/>
    <xf numFmtId="0" fontId="38" fillId="25" borderId="14" xfId="0" applyFont="1" applyFill="1" applyBorder="1" applyAlignment="1"/>
    <xf numFmtId="0" fontId="38" fillId="25" borderId="0" xfId="0" applyFont="1" applyFill="1" applyBorder="1"/>
    <xf numFmtId="0" fontId="38" fillId="25" borderId="0" xfId="0" applyFont="1" applyFill="1" applyBorder="1" applyAlignment="1"/>
    <xf numFmtId="1" fontId="9" fillId="25" borderId="0" xfId="0" applyNumberFormat="1" applyFont="1" applyFill="1" applyBorder="1"/>
    <xf numFmtId="165" fontId="7" fillId="25" borderId="0" xfId="44" applyNumberFormat="1" applyFont="1" applyFill="1" applyBorder="1"/>
    <xf numFmtId="2" fontId="7" fillId="25" borderId="0" xfId="44" applyNumberFormat="1" applyFont="1" applyFill="1" applyBorder="1"/>
    <xf numFmtId="0" fontId="46" fillId="25" borderId="13" xfId="44" applyFont="1" applyFill="1" applyBorder="1"/>
    <xf numFmtId="0" fontId="47" fillId="25" borderId="0" xfId="45" applyFont="1" applyFill="1" applyBorder="1" applyAlignment="1"/>
    <xf numFmtId="0" fontId="8" fillId="25" borderId="0" xfId="0" applyFont="1" applyFill="1" applyBorder="1" applyAlignment="1">
      <alignment horizontal="center"/>
    </xf>
    <xf numFmtId="0" fontId="8" fillId="25" borderId="13" xfId="44" applyFont="1" applyFill="1" applyBorder="1" applyAlignment="1"/>
    <xf numFmtId="3" fontId="9" fillId="25" borderId="0" xfId="0" applyNumberFormat="1" applyFont="1" applyFill="1" applyBorder="1"/>
    <xf numFmtId="164" fontId="33" fillId="24" borderId="0" xfId="45" applyNumberFormat="1" applyFont="1" applyFill="1" applyBorder="1"/>
    <xf numFmtId="0" fontId="48" fillId="25" borderId="0" xfId="45" applyFont="1" applyFill="1" applyBorder="1" applyAlignment="1"/>
    <xf numFmtId="3" fontId="34" fillId="24" borderId="0" xfId="45" applyNumberFormat="1" applyFont="1" applyFill="1" applyBorder="1"/>
    <xf numFmtId="3" fontId="36" fillId="25" borderId="0" xfId="0" applyNumberFormat="1" applyFont="1" applyFill="1" applyBorder="1"/>
    <xf numFmtId="0" fontId="33" fillId="25" borderId="0" xfId="44" applyFont="1" applyFill="1" applyBorder="1"/>
    <xf numFmtId="1" fontId="34" fillId="25" borderId="0" xfId="44" applyNumberFormat="1" applyFont="1" applyFill="1" applyBorder="1"/>
    <xf numFmtId="164" fontId="34" fillId="25" borderId="0" xfId="49" applyNumberFormat="1" applyFont="1" applyFill="1" applyBorder="1"/>
    <xf numFmtId="0" fontId="49" fillId="25" borderId="0" xfId="44" applyFont="1" applyFill="1" applyBorder="1"/>
    <xf numFmtId="0" fontId="50" fillId="25" borderId="0" xfId="0" applyFont="1" applyFill="1" applyBorder="1"/>
    <xf numFmtId="0" fontId="35" fillId="25" borderId="0" xfId="0" applyFont="1" applyFill="1" applyBorder="1"/>
    <xf numFmtId="3" fontId="51" fillId="26" borderId="18" xfId="49" applyNumberFormat="1" applyFont="1" applyFill="1" applyBorder="1"/>
    <xf numFmtId="3" fontId="33" fillId="25" borderId="0" xfId="49" applyNumberFormat="1" applyFont="1" applyFill="1" applyBorder="1"/>
    <xf numFmtId="164" fontId="51" fillId="26" borderId="18" xfId="49" applyNumberFormat="1" applyFont="1" applyFill="1" applyBorder="1"/>
    <xf numFmtId="164" fontId="34" fillId="25" borderId="18" xfId="49" applyNumberFormat="1" applyFont="1" applyFill="1" applyBorder="1"/>
    <xf numFmtId="3" fontId="35" fillId="25" borderId="0" xfId="0" applyNumberFormat="1" applyFont="1" applyFill="1" applyBorder="1"/>
    <xf numFmtId="164" fontId="34" fillId="25" borderId="0" xfId="50" applyNumberFormat="1" applyFont="1" applyFill="1" applyBorder="1"/>
    <xf numFmtId="0" fontId="50" fillId="25" borderId="14" xfId="0" applyFont="1" applyFill="1" applyBorder="1"/>
    <xf numFmtId="0" fontId="52" fillId="25" borderId="0" xfId="44" applyFont="1" applyFill="1" applyBorder="1"/>
    <xf numFmtId="164" fontId="52" fillId="25" borderId="0" xfId="50" applyNumberFormat="1" applyFont="1" applyFill="1" applyBorder="1"/>
    <xf numFmtId="0" fontId="52" fillId="25" borderId="16" xfId="44" applyFont="1" applyFill="1" applyBorder="1" applyAlignment="1">
      <alignment horizontal="left"/>
    </xf>
    <xf numFmtId="0" fontId="34" fillId="25" borderId="16" xfId="44" applyFont="1" applyFill="1" applyBorder="1" applyAlignment="1">
      <alignment horizontal="left"/>
    </xf>
    <xf numFmtId="0" fontId="50" fillId="25" borderId="17" xfId="0" applyFont="1" applyFill="1" applyBorder="1"/>
    <xf numFmtId="0" fontId="35" fillId="25" borderId="16" xfId="0" applyFont="1" applyFill="1" applyBorder="1"/>
    <xf numFmtId="2" fontId="35" fillId="25" borderId="16" xfId="0" applyNumberFormat="1" applyFont="1" applyFill="1" applyBorder="1"/>
    <xf numFmtId="0" fontId="50" fillId="25" borderId="16" xfId="0" applyFont="1" applyFill="1" applyBorder="1"/>
    <xf numFmtId="0" fontId="0" fillId="25" borderId="0" xfId="0" applyFont="1" applyFill="1"/>
    <xf numFmtId="0" fontId="0" fillId="25" borderId="16" xfId="0" applyFont="1" applyFill="1" applyBorder="1"/>
    <xf numFmtId="0" fontId="53" fillId="25" borderId="16" xfId="0" applyFont="1" applyFill="1" applyBorder="1"/>
    <xf numFmtId="0" fontId="54" fillId="25" borderId="0" xfId="44" applyFont="1" applyFill="1" applyBorder="1" applyAlignment="1">
      <alignment horizontal="center"/>
    </xf>
    <xf numFmtId="0" fontId="33" fillId="25" borderId="0" xfId="44" applyFont="1" applyFill="1" applyBorder="1" applyAlignment="1">
      <alignment horizontal="left"/>
    </xf>
    <xf numFmtId="0" fontId="33" fillId="25" borderId="13" xfId="44" applyFont="1" applyFill="1" applyBorder="1"/>
    <xf numFmtId="164" fontId="34" fillId="25" borderId="0" xfId="49" applyNumberFormat="1" applyFont="1" applyFill="1" applyBorder="1" applyAlignment="1">
      <alignment wrapText="1"/>
    </xf>
    <xf numFmtId="3" fontId="34" fillId="25" borderId="0" xfId="49" applyNumberFormat="1" applyFont="1" applyFill="1" applyBorder="1"/>
    <xf numFmtId="164" fontId="33" fillId="25" borderId="0" xfId="49" applyNumberFormat="1" applyFont="1" applyFill="1" applyBorder="1"/>
    <xf numFmtId="0" fontId="52" fillId="25" borderId="13" xfId="44" applyFont="1" applyFill="1" applyBorder="1"/>
    <xf numFmtId="0" fontId="34" fillId="25" borderId="0" xfId="49" applyNumberFormat="1" applyFont="1" applyFill="1" applyBorder="1" applyAlignment="1">
      <alignment wrapText="1"/>
    </xf>
    <xf numFmtId="164" fontId="33" fillId="25" borderId="0" xfId="49" applyNumberFormat="1" applyFont="1" applyFill="1" applyBorder="1" applyAlignment="1"/>
    <xf numFmtId="0" fontId="33" fillId="25" borderId="14" xfId="44" applyFont="1" applyFill="1" applyBorder="1" applyAlignment="1">
      <alignment horizontal="left"/>
    </xf>
    <xf numFmtId="164" fontId="34" fillId="25" borderId="14" xfId="49" applyNumberFormat="1" applyFont="1" applyFill="1" applyBorder="1"/>
    <xf numFmtId="0" fontId="0" fillId="25" borderId="0" xfId="0" applyFont="1" applyFill="1" applyBorder="1"/>
    <xf numFmtId="3" fontId="34" fillId="25" borderId="0" xfId="45" applyNumberFormat="1" applyFont="1" applyFill="1" applyBorder="1"/>
    <xf numFmtId="0" fontId="49" fillId="25" borderId="16" xfId="44" applyFont="1" applyFill="1" applyBorder="1"/>
    <xf numFmtId="0" fontId="52" fillId="25" borderId="16" xfId="44" applyFont="1" applyFill="1" applyBorder="1"/>
    <xf numFmtId="0" fontId="55" fillId="25" borderId="16" xfId="44" applyFont="1" applyFill="1" applyBorder="1"/>
    <xf numFmtId="0" fontId="56" fillId="25" borderId="16" xfId="44" applyFont="1" applyFill="1" applyBorder="1"/>
    <xf numFmtId="0" fontId="33" fillId="25" borderId="14" xfId="45" applyFont="1" applyFill="1" applyBorder="1" applyAlignment="1"/>
    <xf numFmtId="0" fontId="33" fillId="25" borderId="0" xfId="45" applyNumberFormat="1" applyFont="1" applyFill="1" applyBorder="1" applyAlignment="1">
      <alignment horizontal="center" vertical="center" wrapText="1"/>
    </xf>
    <xf numFmtId="164" fontId="33" fillId="25" borderId="14" xfId="49" applyNumberFormat="1" applyFont="1" applyFill="1" applyBorder="1"/>
    <xf numFmtId="164" fontId="51" fillId="25" borderId="14" xfId="49" applyNumberFormat="1" applyFont="1" applyFill="1" applyBorder="1"/>
    <xf numFmtId="0" fontId="33" fillId="25" borderId="0" xfId="44" applyFont="1" applyFill="1" applyBorder="1" applyAlignment="1"/>
    <xf numFmtId="164" fontId="34" fillId="25" borderId="14" xfId="50" applyNumberFormat="1" applyFont="1" applyFill="1" applyBorder="1"/>
    <xf numFmtId="0" fontId="56" fillId="25" borderId="17" xfId="44" applyFont="1" applyFill="1" applyBorder="1"/>
    <xf numFmtId="0" fontId="57" fillId="25" borderId="0" xfId="44" applyFont="1" applyFill="1" applyBorder="1" applyAlignment="1"/>
    <xf numFmtId="0" fontId="51" fillId="25" borderId="0" xfId="44" applyFont="1" applyFill="1" applyBorder="1" applyAlignment="1">
      <alignment horizontal="center"/>
    </xf>
    <xf numFmtId="0" fontId="56" fillId="25" borderId="0" xfId="44" applyFont="1" applyFill="1" applyBorder="1"/>
    <xf numFmtId="0" fontId="34" fillId="25" borderId="0" xfId="44" applyFont="1" applyFill="1" applyBorder="1" applyAlignment="1">
      <alignment horizontal="center"/>
    </xf>
    <xf numFmtId="1" fontId="34" fillId="25" borderId="0" xfId="44" applyNumberFormat="1" applyFont="1" applyFill="1" applyBorder="1" applyAlignment="1">
      <alignment wrapText="1"/>
    </xf>
    <xf numFmtId="3" fontId="35" fillId="25" borderId="0" xfId="49" applyNumberFormat="1" applyFont="1" applyFill="1" applyBorder="1"/>
    <xf numFmtId="0" fontId="57" fillId="25" borderId="13" xfId="44" applyFont="1" applyFill="1" applyBorder="1" applyAlignment="1"/>
    <xf numFmtId="3" fontId="33" fillId="25" borderId="0" xfId="49" applyNumberFormat="1" applyFont="1" applyFill="1" applyBorder="1" applyAlignment="1"/>
    <xf numFmtId="0" fontId="56" fillId="25" borderId="0" xfId="44" applyFont="1" applyFill="1" applyBorder="1" applyAlignment="1">
      <alignment horizontal="center"/>
    </xf>
    <xf numFmtId="0" fontId="34" fillId="25" borderId="0" xfId="44" applyNumberFormat="1" applyFont="1" applyFill="1" applyBorder="1" applyAlignment="1">
      <alignment wrapText="1"/>
    </xf>
    <xf numFmtId="164" fontId="51" fillId="25" borderId="0" xfId="49" applyNumberFormat="1" applyFont="1" applyFill="1" applyBorder="1"/>
    <xf numFmtId="0" fontId="33" fillId="25" borderId="0" xfId="44" applyFont="1" applyFill="1" applyBorder="1" applyAlignment="1">
      <alignment wrapText="1"/>
    </xf>
    <xf numFmtId="0" fontId="33" fillId="25" borderId="14" xfId="44" applyFont="1" applyFill="1" applyBorder="1" applyAlignment="1">
      <alignment wrapText="1"/>
    </xf>
    <xf numFmtId="0" fontId="33" fillId="25" borderId="13" xfId="44" applyFont="1" applyFill="1" applyBorder="1" applyAlignment="1">
      <alignment wrapText="1"/>
    </xf>
    <xf numFmtId="0" fontId="33" fillId="25" borderId="13" xfId="44" applyFont="1" applyFill="1" applyBorder="1" applyAlignment="1">
      <alignment horizontal="center" wrapText="1"/>
    </xf>
    <xf numFmtId="0" fontId="33" fillId="25" borderId="14" xfId="44" applyFont="1" applyFill="1" applyBorder="1" applyAlignment="1">
      <alignment horizontal="center" wrapText="1"/>
    </xf>
    <xf numFmtId="3" fontId="50" fillId="25" borderId="0" xfId="0" applyNumberFormat="1" applyFont="1" applyFill="1" applyBorder="1"/>
    <xf numFmtId="172" fontId="34" fillId="0" borderId="18" xfId="33" applyNumberFormat="1" applyFont="1" applyBorder="1" applyAlignment="1">
      <alignment horizontal="center" vertical="center"/>
    </xf>
    <xf numFmtId="164" fontId="34" fillId="24" borderId="18" xfId="45" applyNumberFormat="1" applyFont="1" applyFill="1" applyBorder="1" applyAlignment="1"/>
    <xf numFmtId="164" fontId="33" fillId="24" borderId="13" xfId="45" applyNumberFormat="1" applyFont="1" applyFill="1" applyBorder="1" applyAlignment="1"/>
    <xf numFmtId="3" fontId="45" fillId="24" borderId="0" xfId="45" applyNumberFormat="1" applyFont="1" applyFill="1" applyBorder="1" applyAlignment="1"/>
    <xf numFmtId="164" fontId="45" fillId="24" borderId="0" xfId="45" applyNumberFormat="1" applyFont="1" applyFill="1" applyBorder="1" applyAlignment="1"/>
    <xf numFmtId="9" fontId="34" fillId="24" borderId="0" xfId="50" applyFont="1" applyFill="1" applyBorder="1" applyAlignment="1">
      <alignment horizontal="right"/>
    </xf>
    <xf numFmtId="9" fontId="45" fillId="24" borderId="0" xfId="50" applyFont="1" applyFill="1" applyBorder="1" applyAlignment="1">
      <alignment horizontal="right"/>
    </xf>
    <xf numFmtId="164" fontId="44" fillId="24" borderId="0" xfId="50" applyNumberFormat="1" applyFont="1" applyFill="1" applyBorder="1" applyAlignment="1">
      <alignment horizontal="right"/>
    </xf>
    <xf numFmtId="164" fontId="34" fillId="24" borderId="18" xfId="45" applyNumberFormat="1" applyFont="1" applyFill="1" applyBorder="1" applyAlignment="1">
      <alignment horizontal="right"/>
    </xf>
    <xf numFmtId="164" fontId="33" fillId="24" borderId="13" xfId="45" applyNumberFormat="1" applyFont="1" applyFill="1" applyBorder="1" applyAlignment="1">
      <alignment horizontal="right"/>
    </xf>
    <xf numFmtId="164" fontId="33" fillId="24" borderId="0" xfId="45" applyNumberFormat="1" applyFont="1" applyFill="1" applyBorder="1" applyAlignment="1">
      <alignment horizontal="right"/>
    </xf>
    <xf numFmtId="164" fontId="34" fillId="25" borderId="16" xfId="49" applyNumberFormat="1" applyFont="1" applyFill="1" applyBorder="1"/>
    <xf numFmtId="3" fontId="34" fillId="25" borderId="16" xfId="45" applyNumberFormat="1" applyFont="1" applyFill="1" applyBorder="1"/>
    <xf numFmtId="164" fontId="34" fillId="25" borderId="16" xfId="50" applyNumberFormat="1" applyFont="1" applyFill="1" applyBorder="1"/>
    <xf numFmtId="164" fontId="7" fillId="25" borderId="17" xfId="50" applyNumberFormat="1" applyFont="1" applyFill="1" applyBorder="1"/>
    <xf numFmtId="0" fontId="48" fillId="25" borderId="14" xfId="45" applyFont="1" applyFill="1" applyBorder="1" applyAlignment="1"/>
    <xf numFmtId="0" fontId="58" fillId="25" borderId="14" xfId="0" applyFont="1" applyFill="1" applyBorder="1"/>
    <xf numFmtId="164" fontId="59" fillId="24" borderId="14" xfId="45" applyNumberFormat="1" applyFont="1" applyFill="1" applyBorder="1"/>
    <xf numFmtId="164" fontId="60" fillId="25" borderId="14" xfId="50" applyNumberFormat="1" applyFont="1" applyFill="1" applyBorder="1"/>
    <xf numFmtId="164" fontId="47" fillId="25" borderId="14" xfId="45" applyNumberFormat="1" applyFont="1" applyFill="1" applyBorder="1"/>
    <xf numFmtId="164" fontId="59" fillId="25" borderId="14" xfId="45" applyNumberFormat="1" applyFont="1" applyFill="1" applyBorder="1"/>
    <xf numFmtId="3" fontId="34" fillId="24" borderId="16" xfId="45" applyNumberFormat="1" applyFont="1" applyFill="1" applyBorder="1"/>
    <xf numFmtId="3" fontId="50" fillId="25" borderId="16" xfId="0" applyNumberFormat="1" applyFont="1" applyFill="1" applyBorder="1"/>
    <xf numFmtId="0" fontId="36" fillId="25" borderId="13" xfId="0" applyFont="1" applyFill="1" applyBorder="1"/>
    <xf numFmtId="164" fontId="7" fillId="25" borderId="13" xfId="49" applyNumberFormat="1" applyFont="1" applyFill="1" applyBorder="1"/>
    <xf numFmtId="0" fontId="37" fillId="25" borderId="13" xfId="0" applyFont="1" applyFill="1" applyBorder="1"/>
    <xf numFmtId="0" fontId="61" fillId="25" borderId="13" xfId="0" applyFont="1" applyFill="1" applyBorder="1"/>
    <xf numFmtId="0" fontId="61" fillId="25" borderId="15" xfId="0" applyFont="1" applyFill="1" applyBorder="1"/>
    <xf numFmtId="0" fontId="50" fillId="25" borderId="13" xfId="0" applyFont="1" applyFill="1" applyBorder="1"/>
    <xf numFmtId="0" fontId="38" fillId="25" borderId="13" xfId="0" applyFont="1" applyFill="1" applyBorder="1"/>
    <xf numFmtId="0" fontId="52" fillId="25" borderId="15" xfId="44" applyFont="1" applyFill="1" applyBorder="1"/>
    <xf numFmtId="0" fontId="52" fillId="25" borderId="15" xfId="44" applyFont="1" applyFill="1" applyBorder="1" applyAlignment="1">
      <alignment horizontal="left"/>
    </xf>
    <xf numFmtId="0" fontId="0" fillId="25" borderId="0" xfId="0" applyFill="1" applyBorder="1"/>
    <xf numFmtId="0" fontId="11" fillId="25" borderId="0" xfId="31" applyFont="1" applyFill="1" applyBorder="1" applyAlignment="1" applyProtection="1"/>
    <xf numFmtId="0" fontId="62" fillId="25" borderId="0" xfId="0" applyFont="1" applyFill="1" applyBorder="1"/>
    <xf numFmtId="0" fontId="0" fillId="25" borderId="14" xfId="0" applyFill="1" applyBorder="1"/>
    <xf numFmtId="0" fontId="33" fillId="25" borderId="0" xfId="44" applyFont="1" applyFill="1" applyBorder="1" applyAlignment="1">
      <alignment vertical="center"/>
    </xf>
    <xf numFmtId="164" fontId="34" fillId="24" borderId="13" xfId="45" applyNumberFormat="1" applyFont="1" applyFill="1" applyBorder="1" applyAlignment="1">
      <alignment horizontal="right"/>
    </xf>
    <xf numFmtId="164" fontId="33" fillId="25" borderId="0" xfId="45" applyNumberFormat="1" applyFont="1" applyFill="1" applyBorder="1" applyAlignment="1">
      <alignment horizontal="right"/>
    </xf>
    <xf numFmtId="164" fontId="34" fillId="24" borderId="0" xfId="45" applyNumberFormat="1" applyFont="1" applyFill="1" applyBorder="1" applyAlignment="1">
      <alignment horizontal="right"/>
    </xf>
    <xf numFmtId="3" fontId="45" fillId="24" borderId="0" xfId="45" applyNumberFormat="1" applyFont="1" applyFill="1" applyBorder="1" applyAlignment="1">
      <alignment horizontal="right"/>
    </xf>
    <xf numFmtId="164" fontId="45" fillId="24" borderId="0" xfId="45" applyNumberFormat="1" applyFont="1" applyFill="1" applyBorder="1" applyAlignment="1">
      <alignment horizontal="right"/>
    </xf>
    <xf numFmtId="0" fontId="33" fillId="25" borderId="0" xfId="44" applyFont="1" applyFill="1" applyBorder="1" applyAlignment="1">
      <alignment horizontal="center"/>
    </xf>
    <xf numFmtId="0" fontId="43" fillId="25" borderId="0" xfId="0" applyFont="1" applyFill="1" applyBorder="1" applyAlignment="1">
      <alignment horizontal="center"/>
    </xf>
    <xf numFmtId="0" fontId="33" fillId="25" borderId="0" xfId="45" applyFont="1" applyFill="1" applyBorder="1" applyAlignment="1">
      <alignment horizontal="center"/>
    </xf>
    <xf numFmtId="0" fontId="33" fillId="25" borderId="0" xfId="44" applyFont="1" applyFill="1" applyBorder="1" applyAlignment="1">
      <alignment horizontal="center"/>
    </xf>
    <xf numFmtId="0" fontId="33" fillId="25" borderId="14" xfId="45" applyFont="1" applyFill="1" applyBorder="1" applyAlignment="1">
      <alignment horizontal="center"/>
    </xf>
    <xf numFmtId="0" fontId="47" fillId="25" borderId="0" xfId="45" applyFont="1" applyFill="1" applyBorder="1" applyAlignment="1">
      <alignment horizontal="center"/>
    </xf>
    <xf numFmtId="0" fontId="33" fillId="25" borderId="0" xfId="44" applyFont="1" applyFill="1" applyBorder="1" applyAlignment="1">
      <alignment horizontal="center" wrapText="1"/>
    </xf>
    <xf numFmtId="0" fontId="36" fillId="25" borderId="11" xfId="0" applyFont="1" applyFill="1" applyBorder="1"/>
    <xf numFmtId="0" fontId="7" fillId="25" borderId="12" xfId="44" applyFont="1" applyFill="1" applyBorder="1"/>
    <xf numFmtId="0" fontId="36" fillId="25" borderId="19" xfId="0" applyFont="1" applyFill="1" applyBorder="1"/>
    <xf numFmtId="0" fontId="37" fillId="25" borderId="12" xfId="0" applyFont="1" applyFill="1" applyBorder="1"/>
    <xf numFmtId="2" fontId="37" fillId="25" borderId="12" xfId="0" applyNumberFormat="1" applyFont="1" applyFill="1" applyBorder="1"/>
    <xf numFmtId="2" fontId="35" fillId="25" borderId="0" xfId="0" applyNumberFormat="1" applyFont="1" applyFill="1" applyBorder="1"/>
    <xf numFmtId="0" fontId="51" fillId="25" borderId="0" xfId="0" applyFont="1" applyFill="1" applyBorder="1"/>
    <xf numFmtId="0" fontId="38" fillId="25" borderId="0" xfId="0" applyFont="1" applyFill="1" applyBorder="1" applyAlignment="1">
      <alignment horizontal="center"/>
    </xf>
    <xf numFmtId="164" fontId="51" fillId="26" borderId="20" xfId="0" applyNumberFormat="1" applyFont="1" applyFill="1" applyBorder="1"/>
    <xf numFmtId="164" fontId="34" fillId="0" borderId="20" xfId="49" applyNumberFormat="1" applyFont="1" applyFill="1" applyBorder="1"/>
    <xf numFmtId="164" fontId="33" fillId="0" borderId="21" xfId="49" applyNumberFormat="1" applyFont="1" applyFill="1" applyBorder="1"/>
    <xf numFmtId="164" fontId="34" fillId="0" borderId="21" xfId="49" applyNumberFormat="1" applyFont="1" applyFill="1" applyBorder="1"/>
    <xf numFmtId="2" fontId="9" fillId="25" borderId="0" xfId="0" applyNumberFormat="1" applyFont="1" applyFill="1" applyBorder="1"/>
    <xf numFmtId="0" fontId="63" fillId="25" borderId="0" xfId="0" applyFont="1" applyFill="1" applyAlignment="1">
      <alignment vertical="center" wrapText="1"/>
    </xf>
    <xf numFmtId="10" fontId="63" fillId="25" borderId="0" xfId="0" applyNumberFormat="1" applyFont="1" applyFill="1" applyAlignment="1">
      <alignment horizontal="right" vertical="center" wrapText="1"/>
    </xf>
    <xf numFmtId="0" fontId="0" fillId="25" borderId="0" xfId="0" applyNumberFormat="1" applyFill="1" applyBorder="1"/>
    <xf numFmtId="0" fontId="33" fillId="25" borderId="0" xfId="45" applyFont="1" applyFill="1" applyBorder="1" applyAlignment="1">
      <alignment horizontal="center"/>
    </xf>
    <xf numFmtId="0" fontId="33" fillId="25" borderId="0" xfId="44" applyFont="1" applyFill="1" applyBorder="1" applyAlignment="1">
      <alignment horizontal="center"/>
    </xf>
    <xf numFmtId="0" fontId="43" fillId="25" borderId="0" xfId="0" applyFont="1" applyFill="1" applyBorder="1" applyAlignment="1"/>
    <xf numFmtId="17" fontId="64" fillId="25" borderId="16" xfId="0" applyNumberFormat="1" applyFont="1" applyFill="1" applyBorder="1" applyAlignment="1">
      <alignment horizontal="center"/>
    </xf>
    <xf numFmtId="0" fontId="50" fillId="25" borderId="0" xfId="0" applyFont="1" applyFill="1" applyBorder="1" applyAlignment="1">
      <alignment horizontal="right"/>
    </xf>
    <xf numFmtId="0" fontId="61" fillId="25" borderId="0" xfId="0" applyFont="1" applyFill="1" applyBorder="1"/>
    <xf numFmtId="0" fontId="34" fillId="25" borderId="0" xfId="44" applyFont="1" applyFill="1" applyBorder="1" applyAlignment="1">
      <alignment horizontal="left"/>
    </xf>
    <xf numFmtId="0" fontId="8" fillId="25" borderId="0" xfId="45" applyFont="1" applyFill="1" applyBorder="1" applyAlignment="1">
      <alignment horizontal="center"/>
    </xf>
    <xf numFmtId="0" fontId="44" fillId="25" borderId="0" xfId="44" applyFont="1" applyFill="1" applyBorder="1"/>
    <xf numFmtId="0" fontId="4" fillId="25" borderId="0" xfId="31" applyFill="1" applyBorder="1" applyAlignment="1" applyProtection="1">
      <alignment horizontal="left"/>
    </xf>
    <xf numFmtId="0" fontId="33" fillId="25" borderId="0" xfId="45" applyFont="1" applyFill="1" applyBorder="1" applyAlignment="1">
      <alignment horizontal="center"/>
    </xf>
    <xf numFmtId="0" fontId="33" fillId="25" borderId="0" xfId="44" applyFont="1" applyFill="1" applyBorder="1" applyAlignment="1">
      <alignment horizontal="center"/>
    </xf>
    <xf numFmtId="0" fontId="33" fillId="25" borderId="14" xfId="45" applyFont="1" applyFill="1" applyBorder="1" applyAlignment="1">
      <alignment horizontal="center"/>
    </xf>
    <xf numFmtId="164" fontId="7" fillId="25" borderId="0" xfId="44" applyNumberFormat="1" applyFont="1" applyFill="1" applyBorder="1"/>
    <xf numFmtId="164" fontId="34" fillId="25" borderId="20" xfId="0" applyNumberFormat="1" applyFont="1" applyFill="1" applyBorder="1"/>
    <xf numFmtId="3" fontId="9" fillId="25" borderId="13" xfId="0" applyNumberFormat="1" applyFont="1" applyFill="1" applyBorder="1"/>
    <xf numFmtId="0" fontId="0" fillId="25" borderId="13" xfId="0" applyFill="1" applyBorder="1"/>
    <xf numFmtId="0" fontId="0" fillId="0" borderId="0" xfId="0" applyNumberFormat="1"/>
    <xf numFmtId="0" fontId="0" fillId="25" borderId="0" xfId="0" applyNumberFormat="1" applyFill="1"/>
    <xf numFmtId="164" fontId="34" fillId="0" borderId="22" xfId="49" applyNumberFormat="1" applyFont="1" applyFill="1" applyBorder="1"/>
    <xf numFmtId="164" fontId="33" fillId="0" borderId="22" xfId="49" applyNumberFormat="1" applyFont="1" applyFill="1" applyBorder="1"/>
    <xf numFmtId="165" fontId="39" fillId="26" borderId="18" xfId="0" applyNumberFormat="1" applyFont="1" applyFill="1" applyBorder="1"/>
    <xf numFmtId="164" fontId="33" fillId="25" borderId="20" xfId="0" applyNumberFormat="1" applyFont="1" applyFill="1" applyBorder="1"/>
    <xf numFmtId="165" fontId="8" fillId="25" borderId="0" xfId="45" applyNumberFormat="1" applyFont="1" applyFill="1" applyBorder="1" applyAlignment="1">
      <alignment horizontal="center"/>
    </xf>
    <xf numFmtId="3" fontId="10" fillId="25" borderId="0" xfId="49" applyNumberFormat="1" applyFont="1" applyFill="1" applyBorder="1"/>
    <xf numFmtId="0" fontId="3" fillId="25" borderId="13" xfId="44" applyFont="1" applyFill="1" applyBorder="1"/>
    <xf numFmtId="0" fontId="3" fillId="25" borderId="15" xfId="44" applyFont="1" applyFill="1" applyBorder="1"/>
    <xf numFmtId="0" fontId="47" fillId="25" borderId="0" xfId="44" applyFont="1" applyFill="1" applyBorder="1" applyAlignment="1">
      <alignment horizontal="center"/>
    </xf>
    <xf numFmtId="0" fontId="66" fillId="25" borderId="13" xfId="0" applyFont="1" applyFill="1" applyBorder="1"/>
    <xf numFmtId="0" fontId="66" fillId="25" borderId="15" xfId="0" applyFont="1" applyFill="1" applyBorder="1"/>
    <xf numFmtId="167" fontId="67" fillId="0" borderId="0" xfId="33" applyNumberFormat="1" applyFont="1" applyFill="1" applyBorder="1" applyAlignment="1">
      <alignment horizontal="right"/>
    </xf>
    <xf numFmtId="164" fontId="47" fillId="25" borderId="14" xfId="49" applyNumberFormat="1" applyFont="1" applyFill="1" applyBorder="1"/>
    <xf numFmtId="3" fontId="33" fillId="25" borderId="14" xfId="49" applyNumberFormat="1" applyFont="1" applyFill="1" applyBorder="1" applyAlignment="1">
      <alignment wrapText="1"/>
    </xf>
    <xf numFmtId="0" fontId="33" fillId="25" borderId="0" xfId="0" applyFont="1" applyFill="1" applyBorder="1" applyAlignment="1">
      <alignment wrapText="1"/>
    </xf>
    <xf numFmtId="0" fontId="8" fillId="25" borderId="14" xfId="44" applyFont="1" applyFill="1" applyBorder="1" applyAlignment="1"/>
    <xf numFmtId="0" fontId="34" fillId="25" borderId="19" xfId="44" applyFont="1" applyFill="1" applyBorder="1"/>
    <xf numFmtId="0" fontId="34" fillId="25" borderId="14" xfId="44" applyFont="1" applyFill="1" applyBorder="1"/>
    <xf numFmtId="0" fontId="0" fillId="25" borderId="15" xfId="0" applyFill="1" applyBorder="1"/>
    <xf numFmtId="0" fontId="0" fillId="25" borderId="16" xfId="0" applyFill="1" applyBorder="1"/>
    <xf numFmtId="0" fontId="0" fillId="25" borderId="17" xfId="0" applyFill="1" applyBorder="1"/>
    <xf numFmtId="0" fontId="41" fillId="25" borderId="0" xfId="44" applyFont="1" applyFill="1" applyBorder="1"/>
    <xf numFmtId="0" fontId="33" fillId="25" borderId="0" xfId="45" applyFont="1" applyFill="1" applyBorder="1" applyAlignment="1">
      <alignment horizontal="center"/>
    </xf>
    <xf numFmtId="0" fontId="33" fillId="25" borderId="0" xfId="45" applyFont="1" applyFill="1" applyBorder="1" applyAlignment="1">
      <alignment horizontal="center" vertical="center" wrapText="1"/>
    </xf>
    <xf numFmtId="0" fontId="33" fillId="25" borderId="0" xfId="44" applyFont="1" applyFill="1" applyBorder="1" applyAlignment="1">
      <alignment horizontal="center"/>
    </xf>
    <xf numFmtId="0" fontId="65" fillId="27" borderId="0" xfId="0" applyFont="1" applyFill="1" applyAlignment="1">
      <alignment vertical="center"/>
    </xf>
    <xf numFmtId="0" fontId="68" fillId="27" borderId="0" xfId="0" applyFont="1" applyFill="1" applyBorder="1" applyAlignment="1">
      <alignment wrapText="1"/>
    </xf>
    <xf numFmtId="0" fontId="0" fillId="25" borderId="0" xfId="0" applyFill="1" applyAlignment="1">
      <alignment vertical="center"/>
    </xf>
    <xf numFmtId="0" fontId="58" fillId="25" borderId="0" xfId="45" applyFont="1" applyFill="1" applyBorder="1" applyAlignment="1">
      <alignment horizontal="center"/>
    </xf>
    <xf numFmtId="0" fontId="46" fillId="25" borderId="0" xfId="45" applyFont="1" applyFill="1" applyBorder="1" applyAlignment="1">
      <alignment horizontal="center"/>
    </xf>
    <xf numFmtId="3" fontId="7" fillId="25" borderId="0" xfId="44" applyNumberFormat="1" applyFont="1" applyFill="1" applyBorder="1"/>
    <xf numFmtId="0" fontId="34" fillId="25" borderId="0" xfId="0" applyFont="1" applyFill="1" applyAlignment="1">
      <alignment vertical="center"/>
    </xf>
    <xf numFmtId="0" fontId="43" fillId="25" borderId="0" xfId="0" applyFont="1" applyFill="1" applyBorder="1" applyAlignment="1">
      <alignment horizontal="center"/>
    </xf>
    <xf numFmtId="0" fontId="43" fillId="25" borderId="0" xfId="0" applyFont="1" applyFill="1" applyAlignment="1">
      <alignment horizontal="center"/>
    </xf>
    <xf numFmtId="0" fontId="69" fillId="25" borderId="0" xfId="0" applyFont="1" applyFill="1"/>
    <xf numFmtId="0" fontId="69" fillId="25" borderId="0" xfId="0" applyFont="1" applyFill="1" applyBorder="1"/>
    <xf numFmtId="2" fontId="69" fillId="25" borderId="0" xfId="0" applyNumberFormat="1" applyFont="1" applyFill="1"/>
    <xf numFmtId="0" fontId="33" fillId="25" borderId="0" xfId="45" applyFont="1" applyFill="1" applyBorder="1" applyAlignment="1">
      <alignment horizontal="center"/>
    </xf>
    <xf numFmtId="3" fontId="36" fillId="25" borderId="0" xfId="0" applyNumberFormat="1" applyFont="1" applyFill="1"/>
    <xf numFmtId="0" fontId="33" fillId="25" borderId="0" xfId="44" applyFont="1" applyFill="1" applyBorder="1" applyAlignment="1">
      <alignment horizontal="center"/>
    </xf>
    <xf numFmtId="0" fontId="43" fillId="25" borderId="0" xfId="0" applyFont="1" applyFill="1" applyBorder="1" applyAlignment="1">
      <alignment horizontal="center"/>
    </xf>
    <xf numFmtId="0" fontId="52" fillId="25" borderId="15" xfId="0" applyFont="1" applyFill="1" applyBorder="1"/>
    <xf numFmtId="0" fontId="34" fillId="25" borderId="16" xfId="0" applyFont="1" applyFill="1" applyBorder="1"/>
    <xf numFmtId="0" fontId="9" fillId="25" borderId="17" xfId="0" applyFont="1" applyFill="1" applyBorder="1"/>
    <xf numFmtId="0" fontId="8" fillId="25" borderId="0" xfId="45" applyFont="1" applyFill="1" applyBorder="1" applyAlignment="1">
      <alignment horizontal="center"/>
    </xf>
    <xf numFmtId="0" fontId="50" fillId="27" borderId="0" xfId="0" applyFont="1" applyFill="1" applyAlignment="1">
      <alignment vertical="center" wrapText="1"/>
    </xf>
    <xf numFmtId="1" fontId="34" fillId="25" borderId="0" xfId="49" applyNumberFormat="1" applyFont="1" applyFill="1" applyBorder="1"/>
    <xf numFmtId="165" fontId="34" fillId="25" borderId="0" xfId="49" applyNumberFormat="1" applyFont="1" applyFill="1" applyBorder="1"/>
    <xf numFmtId="164" fontId="51" fillId="26" borderId="15" xfId="49" applyNumberFormat="1" applyFont="1" applyFill="1" applyBorder="1"/>
    <xf numFmtId="165" fontId="37" fillId="25" borderId="0" xfId="49" applyNumberFormat="1" applyFont="1" applyFill="1"/>
    <xf numFmtId="164" fontId="34" fillId="0" borderId="22" xfId="0" applyNumberFormat="1" applyFont="1" applyFill="1" applyBorder="1"/>
    <xf numFmtId="164" fontId="34" fillId="0" borderId="21" xfId="0" applyNumberFormat="1" applyFont="1" applyFill="1" applyBorder="1"/>
    <xf numFmtId="164" fontId="34" fillId="25" borderId="0" xfId="0" applyNumberFormat="1" applyFont="1" applyFill="1" applyBorder="1"/>
    <xf numFmtId="164" fontId="51" fillId="26" borderId="22" xfId="49" applyNumberFormat="1" applyFont="1" applyFill="1" applyBorder="1"/>
    <xf numFmtId="164" fontId="51" fillId="26" borderId="21" xfId="49" applyNumberFormat="1" applyFont="1" applyFill="1" applyBorder="1"/>
    <xf numFmtId="3" fontId="10" fillId="25" borderId="0" xfId="0" applyNumberFormat="1" applyFont="1" applyFill="1"/>
    <xf numFmtId="171" fontId="9" fillId="25" borderId="0" xfId="49" applyNumberFormat="1" applyFont="1" applyFill="1"/>
    <xf numFmtId="3" fontId="8" fillId="25" borderId="0" xfId="45" applyNumberFormat="1" applyFont="1" applyFill="1" applyBorder="1" applyAlignment="1"/>
    <xf numFmtId="3" fontId="8" fillId="25" borderId="0" xfId="44" applyNumberFormat="1" applyFont="1" applyFill="1" applyBorder="1" applyAlignment="1">
      <alignment horizontal="center"/>
    </xf>
    <xf numFmtId="3" fontId="8" fillId="25" borderId="0" xfId="45" applyNumberFormat="1" applyFont="1" applyFill="1" applyBorder="1" applyAlignment="1">
      <alignment horizontal="center"/>
    </xf>
    <xf numFmtId="0" fontId="31" fillId="25" borderId="0" xfId="0" applyFont="1" applyFill="1" applyBorder="1"/>
    <xf numFmtId="3" fontId="69" fillId="25" borderId="0" xfId="0" applyNumberFormat="1" applyFont="1" applyFill="1" applyBorder="1"/>
    <xf numFmtId="167" fontId="31" fillId="25" borderId="0" xfId="33" applyNumberFormat="1" applyFont="1" applyFill="1" applyBorder="1"/>
    <xf numFmtId="167" fontId="70" fillId="25" borderId="0" xfId="0" applyNumberFormat="1" applyFont="1" applyFill="1" applyBorder="1"/>
    <xf numFmtId="1" fontId="69" fillId="25" borderId="0" xfId="0" applyNumberFormat="1" applyFont="1" applyFill="1" applyBorder="1"/>
    <xf numFmtId="169" fontId="29" fillId="0" borderId="0" xfId="33" applyNumberFormat="1" applyFont="1" applyFill="1" applyBorder="1"/>
    <xf numFmtId="0" fontId="33" fillId="25" borderId="0" xfId="0" applyFont="1" applyFill="1" applyAlignment="1">
      <alignment vertical="center"/>
    </xf>
    <xf numFmtId="3" fontId="34" fillId="25" borderId="18" xfId="45" applyNumberFormat="1" applyFont="1" applyFill="1" applyBorder="1" applyAlignment="1">
      <alignment horizontal="right"/>
    </xf>
    <xf numFmtId="164" fontId="34" fillId="25" borderId="18" xfId="45" applyNumberFormat="1" applyFont="1" applyFill="1" applyBorder="1" applyAlignment="1">
      <alignment horizontal="right"/>
    </xf>
    <xf numFmtId="0" fontId="71" fillId="25" borderId="0" xfId="0" applyFont="1" applyFill="1"/>
    <xf numFmtId="0" fontId="31" fillId="25" borderId="0" xfId="0" applyNumberFormat="1" applyFont="1" applyFill="1" applyBorder="1"/>
    <xf numFmtId="0" fontId="31" fillId="25" borderId="0" xfId="0" applyFont="1" applyFill="1" applyBorder="1" applyAlignment="1">
      <alignment horizontal="left"/>
    </xf>
    <xf numFmtId="0" fontId="36" fillId="25" borderId="0" xfId="0" applyFont="1" applyFill="1"/>
    <xf numFmtId="0" fontId="37" fillId="25" borderId="0" xfId="0" applyFont="1" applyFill="1"/>
    <xf numFmtId="2" fontId="37" fillId="25" borderId="0" xfId="0" applyNumberFormat="1" applyFont="1" applyFill="1"/>
    <xf numFmtId="0" fontId="7" fillId="25" borderId="0" xfId="44" applyFont="1" applyFill="1" applyBorder="1"/>
    <xf numFmtId="0" fontId="38" fillId="25" borderId="0" xfId="0" applyFont="1" applyFill="1"/>
    <xf numFmtId="0" fontId="36" fillId="25" borderId="0" xfId="0" applyFont="1" applyFill="1" applyBorder="1"/>
    <xf numFmtId="2" fontId="9" fillId="25" borderId="0" xfId="0" applyNumberFormat="1" applyFont="1" applyFill="1"/>
    <xf numFmtId="0" fontId="37" fillId="25" borderId="0" xfId="0" applyFont="1" applyFill="1" applyBorder="1"/>
    <xf numFmtId="0" fontId="9" fillId="25" borderId="0" xfId="0" applyFont="1" applyFill="1" applyBorder="1"/>
    <xf numFmtId="165" fontId="9" fillId="25" borderId="0" xfId="0" applyNumberFormat="1" applyFont="1" applyFill="1"/>
    <xf numFmtId="3" fontId="51" fillId="26" borderId="18" xfId="49" applyNumberFormat="1" applyFont="1" applyFill="1" applyBorder="1"/>
    <xf numFmtId="164" fontId="51" fillId="26" borderId="18" xfId="49" applyNumberFormat="1" applyFont="1" applyFill="1" applyBorder="1"/>
    <xf numFmtId="164" fontId="34" fillId="25" borderId="18" xfId="49" applyNumberFormat="1" applyFont="1" applyFill="1" applyBorder="1"/>
    <xf numFmtId="3" fontId="34" fillId="25" borderId="18" xfId="49" applyNumberFormat="1" applyFont="1" applyFill="1" applyBorder="1"/>
    <xf numFmtId="165" fontId="37" fillId="25" borderId="0" xfId="0" applyNumberFormat="1" applyFont="1" applyFill="1"/>
    <xf numFmtId="3" fontId="7" fillId="25" borderId="0" xfId="44" applyNumberFormat="1" applyFont="1" applyFill="1" applyBorder="1"/>
    <xf numFmtId="0" fontId="69" fillId="25" borderId="0" xfId="0" applyFont="1" applyFill="1"/>
    <xf numFmtId="0" fontId="69" fillId="25" borderId="0" xfId="0" applyFont="1" applyFill="1" applyBorder="1"/>
    <xf numFmtId="2" fontId="69" fillId="25" borderId="0" xfId="0" applyNumberFormat="1" applyFont="1" applyFill="1"/>
    <xf numFmtId="0" fontId="48" fillId="25" borderId="0" xfId="45" applyFont="1" applyFill="1" applyBorder="1" applyAlignment="1">
      <alignment horizontal="center"/>
    </xf>
    <xf numFmtId="3" fontId="48" fillId="25" borderId="0" xfId="49" applyNumberFormat="1" applyFont="1" applyFill="1" applyBorder="1"/>
    <xf numFmtId="3" fontId="40" fillId="25" borderId="0" xfId="49" applyNumberFormat="1" applyFont="1" applyFill="1" applyBorder="1"/>
    <xf numFmtId="164" fontId="40" fillId="25" borderId="0" xfId="49" applyNumberFormat="1" applyFont="1" applyFill="1" applyBorder="1"/>
    <xf numFmtId="0" fontId="33" fillId="25" borderId="0" xfId="45" applyFont="1" applyFill="1" applyBorder="1" applyAlignment="1">
      <alignment horizontal="center"/>
    </xf>
    <xf numFmtId="0" fontId="0" fillId="0" borderId="10" xfId="0" applyBorder="1" applyAlignment="1">
      <alignment horizontal="right"/>
    </xf>
    <xf numFmtId="0" fontId="0" fillId="0" borderId="10" xfId="0" applyBorder="1"/>
    <xf numFmtId="0" fontId="33" fillId="25" borderId="16" xfId="45" applyNumberFormat="1" applyFont="1" applyFill="1" applyBorder="1" applyAlignment="1">
      <alignment horizontal="center" vertical="center" wrapText="1"/>
    </xf>
    <xf numFmtId="0" fontId="8" fillId="25" borderId="0" xfId="45" applyFont="1" applyFill="1" applyBorder="1" applyAlignment="1">
      <alignment horizontal="center"/>
    </xf>
    <xf numFmtId="0" fontId="67" fillId="25" borderId="0" xfId="0" applyNumberFormat="1" applyFont="1" applyFill="1" applyBorder="1"/>
    <xf numFmtId="171" fontId="37" fillId="25" borderId="0" xfId="49" applyNumberFormat="1" applyFont="1" applyFill="1"/>
    <xf numFmtId="0" fontId="9" fillId="25" borderId="0" xfId="0" applyFont="1" applyFill="1" applyAlignment="1">
      <alignment horizontal="right"/>
    </xf>
    <xf numFmtId="0" fontId="67" fillId="0" borderId="0" xfId="0" applyNumberFormat="1" applyFont="1" applyBorder="1"/>
    <xf numFmtId="0" fontId="67" fillId="25" borderId="0" xfId="0" applyFont="1" applyFill="1"/>
    <xf numFmtId="0" fontId="67" fillId="0" borderId="0" xfId="0" applyFont="1" applyBorder="1"/>
    <xf numFmtId="3" fontId="56" fillId="25" borderId="18" xfId="49" applyNumberFormat="1" applyFont="1" applyFill="1" applyBorder="1"/>
    <xf numFmtId="0" fontId="54" fillId="25" borderId="0" xfId="45" applyFont="1" applyFill="1" applyBorder="1" applyAlignment="1">
      <alignment horizontal="center"/>
    </xf>
    <xf numFmtId="164" fontId="33" fillId="0" borderId="18" xfId="49" applyNumberFormat="1" applyFont="1" applyFill="1" applyBorder="1"/>
    <xf numFmtId="164" fontId="34" fillId="0" borderId="18" xfId="49" applyNumberFormat="1" applyFont="1" applyFill="1" applyBorder="1"/>
    <xf numFmtId="1" fontId="34" fillId="25" borderId="18" xfId="44" applyNumberFormat="1" applyFont="1" applyFill="1" applyBorder="1"/>
    <xf numFmtId="165" fontId="34" fillId="25" borderId="18" xfId="44" applyNumberFormat="1" applyFont="1" applyFill="1" applyBorder="1"/>
    <xf numFmtId="3" fontId="33" fillId="25" borderId="18" xfId="44" applyNumberFormat="1" applyFont="1" applyFill="1" applyBorder="1"/>
    <xf numFmtId="165" fontId="33" fillId="25" borderId="18" xfId="44" applyNumberFormat="1" applyFont="1" applyFill="1" applyBorder="1"/>
    <xf numFmtId="164" fontId="51" fillId="26" borderId="18" xfId="44" applyNumberFormat="1" applyFont="1" applyFill="1" applyBorder="1"/>
    <xf numFmtId="165" fontId="51" fillId="26" borderId="18" xfId="44" applyNumberFormat="1" applyFont="1" applyFill="1" applyBorder="1"/>
    <xf numFmtId="166" fontId="50" fillId="25" borderId="0" xfId="0" applyNumberFormat="1" applyFont="1" applyFill="1" applyBorder="1"/>
    <xf numFmtId="0" fontId="67" fillId="0" borderId="0" xfId="0" applyFont="1" applyAlignment="1">
      <alignment horizontal="left"/>
    </xf>
    <xf numFmtId="165" fontId="34" fillId="25" borderId="18" xfId="49" applyNumberFormat="1" applyFont="1" applyFill="1" applyBorder="1" applyAlignment="1">
      <alignment horizontal="center"/>
    </xf>
    <xf numFmtId="3" fontId="34" fillId="25" borderId="18" xfId="49" applyNumberFormat="1" applyFont="1" applyFill="1" applyBorder="1" applyAlignment="1">
      <alignment horizontal="center"/>
    </xf>
    <xf numFmtId="164" fontId="34" fillId="25" borderId="18" xfId="49" applyNumberFormat="1" applyFont="1" applyFill="1" applyBorder="1" applyAlignment="1">
      <alignment horizontal="center"/>
    </xf>
    <xf numFmtId="164" fontId="51" fillId="26" borderId="18" xfId="49" applyNumberFormat="1" applyFont="1" applyFill="1" applyBorder="1" applyAlignment="1">
      <alignment horizontal="center"/>
    </xf>
    <xf numFmtId="3" fontId="51" fillId="26" borderId="18" xfId="49" applyNumberFormat="1" applyFont="1" applyFill="1" applyBorder="1" applyAlignment="1">
      <alignment horizontal="center"/>
    </xf>
    <xf numFmtId="3" fontId="50" fillId="25" borderId="18" xfId="49" applyNumberFormat="1" applyFont="1" applyFill="1" applyBorder="1" applyAlignment="1">
      <alignment horizontal="center"/>
    </xf>
    <xf numFmtId="165" fontId="9" fillId="25" borderId="18" xfId="0" applyNumberFormat="1" applyFont="1" applyFill="1" applyBorder="1" applyAlignment="1">
      <alignment horizontal="center"/>
    </xf>
    <xf numFmtId="164" fontId="33" fillId="25" borderId="18" xfId="44" applyNumberFormat="1" applyFont="1" applyFill="1" applyBorder="1"/>
    <xf numFmtId="1" fontId="33" fillId="25" borderId="0" xfId="45" applyNumberFormat="1" applyFont="1" applyFill="1" applyBorder="1" applyAlignment="1">
      <alignment horizontal="center"/>
    </xf>
    <xf numFmtId="0" fontId="58" fillId="25" borderId="0" xfId="44" applyFont="1" applyFill="1" applyBorder="1"/>
    <xf numFmtId="2" fontId="36" fillId="25" borderId="0" xfId="0" applyNumberFormat="1" applyFont="1" applyFill="1"/>
    <xf numFmtId="0" fontId="72" fillId="25" borderId="0" xfId="45" applyFont="1" applyFill="1" applyBorder="1" applyAlignment="1"/>
    <xf numFmtId="164" fontId="72" fillId="25" borderId="0" xfId="45" applyNumberFormat="1" applyFont="1" applyFill="1" applyBorder="1" applyAlignment="1"/>
    <xf numFmtId="0" fontId="72" fillId="25" borderId="0" xfId="44" applyFont="1" applyFill="1" applyBorder="1" applyAlignment="1">
      <alignment horizontal="center"/>
    </xf>
    <xf numFmtId="164" fontId="58" fillId="25" borderId="0" xfId="44" applyNumberFormat="1" applyFont="1" applyFill="1" applyBorder="1"/>
    <xf numFmtId="165" fontId="0" fillId="25" borderId="0" xfId="0" applyNumberFormat="1" applyFont="1" applyFill="1" applyBorder="1" applyAlignment="1">
      <alignment horizontal="left"/>
    </xf>
    <xf numFmtId="164" fontId="50" fillId="25" borderId="0" xfId="49" applyNumberFormat="1" applyFont="1" applyFill="1" applyBorder="1"/>
    <xf numFmtId="0" fontId="50" fillId="25" borderId="0" xfId="0" applyFont="1" applyFill="1" applyAlignment="1">
      <alignment vertical="center"/>
    </xf>
    <xf numFmtId="0" fontId="0" fillId="25" borderId="0" xfId="0" applyFont="1" applyFill="1" applyBorder="1" applyAlignment="1">
      <alignment horizontal="left"/>
    </xf>
    <xf numFmtId="2" fontId="38" fillId="25" borderId="0" xfId="0" applyNumberFormat="1" applyFont="1" applyFill="1"/>
    <xf numFmtId="165" fontId="36" fillId="25" borderId="0" xfId="0" applyNumberFormat="1" applyFont="1" applyFill="1"/>
    <xf numFmtId="164" fontId="43" fillId="25" borderId="0" xfId="49" applyNumberFormat="1" applyFont="1" applyFill="1" applyBorder="1"/>
    <xf numFmtId="169" fontId="34" fillId="25" borderId="18" xfId="33" applyNumberFormat="1" applyFont="1" applyFill="1" applyBorder="1"/>
    <xf numFmtId="167" fontId="34" fillId="25" borderId="18" xfId="33" applyNumberFormat="1" applyFont="1" applyFill="1" applyBorder="1"/>
    <xf numFmtId="164" fontId="34" fillId="24" borderId="18" xfId="45" applyNumberFormat="1" applyFont="1" applyFill="1" applyBorder="1" applyAlignment="1">
      <alignment horizontal="center"/>
    </xf>
    <xf numFmtId="3" fontId="34" fillId="25" borderId="18" xfId="45" applyNumberFormat="1" applyFont="1" applyFill="1" applyBorder="1" applyAlignment="1">
      <alignment horizontal="center"/>
    </xf>
    <xf numFmtId="3" fontId="33" fillId="25" borderId="18" xfId="49" applyNumberFormat="1" applyFont="1" applyFill="1" applyBorder="1"/>
    <xf numFmtId="164" fontId="33" fillId="25" borderId="18" xfId="49" applyNumberFormat="1" applyFont="1" applyFill="1" applyBorder="1"/>
    <xf numFmtId="3" fontId="39" fillId="26" borderId="0" xfId="0" applyNumberFormat="1" applyFont="1" applyFill="1"/>
    <xf numFmtId="0" fontId="67" fillId="25" borderId="0" xfId="0" applyFont="1" applyFill="1" applyBorder="1"/>
    <xf numFmtId="0" fontId="43" fillId="25" borderId="0" xfId="0" applyFont="1" applyFill="1" applyAlignment="1">
      <alignment horizontal="center"/>
    </xf>
    <xf numFmtId="3" fontId="51" fillId="26" borderId="18" xfId="33" applyNumberFormat="1" applyFont="1" applyFill="1" applyBorder="1"/>
    <xf numFmtId="0" fontId="34" fillId="25" borderId="14" xfId="0" applyFont="1" applyFill="1" applyBorder="1"/>
    <xf numFmtId="168" fontId="34" fillId="25" borderId="18" xfId="33" applyNumberFormat="1" applyFont="1" applyFill="1" applyBorder="1"/>
    <xf numFmtId="3" fontId="51" fillId="26" borderId="0" xfId="44" applyNumberFormat="1" applyFont="1" applyFill="1" applyBorder="1"/>
    <xf numFmtId="164" fontId="51" fillId="26" borderId="0" xfId="49" applyNumberFormat="1" applyFont="1" applyFill="1" applyBorder="1" applyAlignment="1">
      <alignment horizontal="center"/>
    </xf>
    <xf numFmtId="3" fontId="51" fillId="26" borderId="0" xfId="49" applyNumberFormat="1" applyFont="1" applyFill="1" applyBorder="1" applyAlignment="1">
      <alignment horizontal="center"/>
    </xf>
    <xf numFmtId="3" fontId="43" fillId="25" borderId="0" xfId="45" applyNumberFormat="1" applyFont="1" applyFill="1" applyBorder="1" applyAlignment="1"/>
    <xf numFmtId="0" fontId="28" fillId="25" borderId="0" xfId="0" applyFont="1" applyFill="1" applyBorder="1" applyAlignment="1">
      <alignment horizontal="left"/>
    </xf>
    <xf numFmtId="0" fontId="46" fillId="25" borderId="0" xfId="44" applyFont="1" applyFill="1" applyBorder="1"/>
    <xf numFmtId="0" fontId="28" fillId="25" borderId="0" xfId="0" applyFont="1" applyFill="1" applyAlignment="1">
      <alignment horizontal="left"/>
    </xf>
    <xf numFmtId="164" fontId="46" fillId="25" borderId="0" xfId="44" applyNumberFormat="1" applyFont="1" applyFill="1" applyBorder="1"/>
    <xf numFmtId="0" fontId="39" fillId="25" borderId="13" xfId="0" applyFont="1" applyFill="1" applyBorder="1"/>
    <xf numFmtId="165" fontId="28" fillId="25" borderId="0" xfId="0" applyNumberFormat="1" applyFont="1" applyFill="1" applyBorder="1" applyAlignment="1">
      <alignment horizontal="left"/>
    </xf>
    <xf numFmtId="0" fontId="39" fillId="25" borderId="0" xfId="0" applyFont="1" applyFill="1" applyBorder="1"/>
    <xf numFmtId="165" fontId="39" fillId="25" borderId="0" xfId="0" applyNumberFormat="1" applyFont="1" applyFill="1"/>
    <xf numFmtId="2" fontId="39" fillId="25" borderId="0" xfId="0" applyNumberFormat="1" applyFont="1" applyFill="1"/>
    <xf numFmtId="0" fontId="28" fillId="0" borderId="0" xfId="0" applyFont="1" applyBorder="1" applyAlignment="1">
      <alignment horizontal="left"/>
    </xf>
    <xf numFmtId="0" fontId="39" fillId="25" borderId="0" xfId="0" applyFont="1" applyFill="1" applyBorder="1" applyAlignment="1"/>
    <xf numFmtId="0" fontId="33" fillId="25" borderId="0" xfId="45" applyFont="1" applyFill="1" applyBorder="1" applyAlignment="1">
      <alignment horizontal="center"/>
    </xf>
    <xf numFmtId="14" fontId="0" fillId="25" borderId="0" xfId="0" applyNumberFormat="1" applyFill="1" applyBorder="1"/>
    <xf numFmtId="0" fontId="0" fillId="0" borderId="10" xfId="0" applyBorder="1" applyAlignment="1">
      <alignment horizontal="center"/>
    </xf>
    <xf numFmtId="3" fontId="39" fillId="26" borderId="0" xfId="0" applyNumberFormat="1" applyFont="1" applyFill="1" applyBorder="1"/>
    <xf numFmtId="10" fontId="12" fillId="25" borderId="0" xfId="0" applyNumberFormat="1" applyFont="1" applyFill="1" applyAlignment="1">
      <alignment horizontal="right" wrapText="1"/>
    </xf>
    <xf numFmtId="165" fontId="9" fillId="25" borderId="0" xfId="49" applyNumberFormat="1" applyFont="1" applyFill="1"/>
    <xf numFmtId="0" fontId="12" fillId="25" borderId="0" xfId="0" applyFont="1" applyFill="1" applyAlignment="1">
      <alignment vertical="center" wrapText="1"/>
    </xf>
    <xf numFmtId="10" fontId="12" fillId="25" borderId="0" xfId="0" applyNumberFormat="1" applyFont="1" applyFill="1" applyAlignment="1">
      <alignment horizontal="right" vertical="center" wrapText="1"/>
    </xf>
    <xf numFmtId="1" fontId="51" fillId="26" borderId="18" xfId="44" applyNumberFormat="1" applyFont="1" applyFill="1" applyBorder="1"/>
    <xf numFmtId="3" fontId="34" fillId="24" borderId="18" xfId="45" applyNumberFormat="1" applyFont="1" applyFill="1" applyBorder="1" applyAlignment="1"/>
    <xf numFmtId="165" fontId="34" fillId="25" borderId="18" xfId="44" applyNumberFormat="1" applyFont="1" applyFill="1" applyBorder="1" applyAlignment="1">
      <alignment horizontal="center"/>
    </xf>
    <xf numFmtId="0" fontId="33" fillId="25" borderId="0" xfId="45" applyFont="1" applyFill="1" applyBorder="1" applyAlignment="1">
      <alignment horizontal="center"/>
    </xf>
    <xf numFmtId="0" fontId="33" fillId="25" borderId="0" xfId="45" applyFont="1" applyFill="1" applyBorder="1" applyAlignment="1">
      <alignment horizontal="center"/>
    </xf>
    <xf numFmtId="0" fontId="33" fillId="25" borderId="0" xfId="45" applyFont="1" applyFill="1" applyBorder="1" applyAlignment="1">
      <alignment horizontal="center" vertical="center" wrapText="1"/>
    </xf>
    <xf numFmtId="0" fontId="34" fillId="25" borderId="0" xfId="0" applyFont="1" applyFill="1" applyBorder="1"/>
    <xf numFmtId="0" fontId="33" fillId="25" borderId="0" xfId="44" applyFont="1" applyFill="1" applyBorder="1" applyAlignment="1">
      <alignment horizontal="center"/>
    </xf>
    <xf numFmtId="0" fontId="33" fillId="25" borderId="0" xfId="45" applyFont="1" applyFill="1" applyBorder="1" applyAlignment="1">
      <alignment horizontal="center"/>
    </xf>
    <xf numFmtId="3" fontId="51" fillId="26" borderId="23" xfId="49" applyNumberFormat="1" applyFont="1" applyFill="1" applyBorder="1"/>
    <xf numFmtId="3" fontId="34" fillId="0" borderId="18" xfId="49" applyNumberFormat="1" applyFont="1" applyFill="1" applyBorder="1"/>
    <xf numFmtId="4" fontId="9" fillId="25" borderId="13" xfId="0" applyNumberFormat="1" applyFont="1" applyFill="1" applyBorder="1"/>
    <xf numFmtId="170" fontId="9" fillId="25" borderId="13" xfId="0" applyNumberFormat="1" applyFont="1" applyFill="1" applyBorder="1"/>
    <xf numFmtId="3" fontId="51" fillId="26" borderId="18" xfId="49" applyNumberFormat="1" applyFont="1" applyFill="1" applyBorder="1" applyAlignment="1">
      <alignment horizontal="right"/>
    </xf>
    <xf numFmtId="0" fontId="28" fillId="25" borderId="0" xfId="0" applyFont="1" applyFill="1"/>
    <xf numFmtId="0" fontId="33" fillId="25" borderId="0" xfId="45" applyFont="1" applyFill="1" applyBorder="1" applyAlignment="1">
      <alignment horizontal="center"/>
    </xf>
    <xf numFmtId="164" fontId="37" fillId="25" borderId="0" xfId="49" applyNumberFormat="1" applyFont="1" applyFill="1" applyBorder="1"/>
    <xf numFmtId="0" fontId="28" fillId="25" borderId="0" xfId="0" applyNumberFormat="1" applyFont="1" applyFill="1" applyBorder="1"/>
    <xf numFmtId="10" fontId="73" fillId="25" borderId="0" xfId="0" applyNumberFormat="1" applyFont="1" applyFill="1" applyAlignment="1">
      <alignment horizontal="center" vertical="center" wrapText="1"/>
    </xf>
    <xf numFmtId="0" fontId="65" fillId="25" borderId="0" xfId="0" applyFont="1" applyFill="1" applyBorder="1" applyAlignment="1">
      <alignment wrapText="1"/>
    </xf>
    <xf numFmtId="3" fontId="51" fillId="26" borderId="18" xfId="44" applyNumberFormat="1" applyFont="1" applyFill="1" applyBorder="1"/>
    <xf numFmtId="3" fontId="34" fillId="25" borderId="18" xfId="44" applyNumberFormat="1" applyFont="1" applyFill="1" applyBorder="1"/>
    <xf numFmtId="0" fontId="12" fillId="28" borderId="0" xfId="0" applyFont="1" applyFill="1" applyAlignment="1">
      <alignment vertical="center" wrapText="1"/>
    </xf>
    <xf numFmtId="10" fontId="12" fillId="28" borderId="0" xfId="0" applyNumberFormat="1" applyFont="1" applyFill="1" applyAlignment="1">
      <alignment horizontal="right" vertical="center" wrapText="1"/>
    </xf>
    <xf numFmtId="3" fontId="51" fillId="26" borderId="18" xfId="49" applyNumberFormat="1" applyFont="1" applyFill="1" applyBorder="1" applyAlignment="1">
      <alignment wrapText="1"/>
    </xf>
    <xf numFmtId="164" fontId="8" fillId="24" borderId="0" xfId="45" applyNumberFormat="1" applyFont="1" applyFill="1" applyBorder="1" applyAlignment="1">
      <alignment horizontal="center"/>
    </xf>
    <xf numFmtId="164" fontId="7" fillId="25" borderId="0" xfId="50" applyNumberFormat="1" applyFont="1" applyFill="1" applyBorder="1" applyAlignment="1">
      <alignment horizontal="center"/>
    </xf>
    <xf numFmtId="164" fontId="8" fillId="25" borderId="0" xfId="45" applyNumberFormat="1" applyFont="1" applyFill="1" applyBorder="1" applyAlignment="1">
      <alignment horizontal="center"/>
    </xf>
    <xf numFmtId="0" fontId="7" fillId="25" borderId="0" xfId="0" applyFont="1" applyFill="1" applyBorder="1"/>
    <xf numFmtId="0" fontId="7" fillId="25" borderId="0" xfId="0" applyFont="1" applyFill="1" applyBorder="1" applyAlignment="1">
      <alignment horizontal="center"/>
    </xf>
    <xf numFmtId="164" fontId="8" fillId="25" borderId="0" xfId="45" applyNumberFormat="1" applyFont="1" applyFill="1" applyBorder="1"/>
    <xf numFmtId="164" fontId="8" fillId="24" borderId="0" xfId="45" applyNumberFormat="1" applyFont="1" applyFill="1" applyBorder="1"/>
    <xf numFmtId="0" fontId="28" fillId="25" borderId="13" xfId="0" applyFont="1" applyFill="1" applyBorder="1"/>
    <xf numFmtId="0" fontId="12" fillId="29" borderId="0" xfId="0" applyFont="1" applyFill="1" applyAlignment="1">
      <alignment vertical="center" wrapText="1"/>
    </xf>
    <xf numFmtId="10" fontId="12" fillId="29" borderId="0" xfId="0" applyNumberFormat="1" applyFont="1" applyFill="1" applyAlignment="1">
      <alignment horizontal="right" vertical="center" wrapText="1"/>
    </xf>
    <xf numFmtId="164" fontId="34" fillId="25" borderId="18" xfId="0" applyNumberFormat="1" applyFont="1" applyFill="1" applyBorder="1"/>
    <xf numFmtId="164" fontId="34" fillId="0" borderId="20" xfId="0" applyNumberFormat="1" applyFont="1" applyFill="1" applyBorder="1"/>
    <xf numFmtId="164" fontId="33" fillId="25" borderId="0" xfId="49" applyNumberFormat="1" applyFont="1" applyFill="1" applyBorder="1" applyAlignment="1">
      <alignment horizontal="center"/>
    </xf>
    <xf numFmtId="0" fontId="8" fillId="25" borderId="0" xfId="45" applyFont="1" applyFill="1" applyBorder="1" applyAlignment="1">
      <alignment horizontal="center"/>
    </xf>
    <xf numFmtId="0" fontId="9" fillId="25" borderId="0" xfId="0" applyFont="1" applyFill="1" applyBorder="1" applyAlignment="1">
      <alignment horizontal="center"/>
    </xf>
    <xf numFmtId="1" fontId="37" fillId="25" borderId="12" xfId="0" applyNumberFormat="1" applyFont="1" applyFill="1" applyBorder="1" applyAlignment="1"/>
    <xf numFmtId="1" fontId="37" fillId="25" borderId="0" xfId="0" applyNumberFormat="1" applyFont="1" applyFill="1" applyBorder="1" applyAlignment="1"/>
    <xf numFmtId="0" fontId="37" fillId="25" borderId="0" xfId="0" applyFont="1" applyFill="1" applyAlignment="1"/>
    <xf numFmtId="0" fontId="37" fillId="25" borderId="0" xfId="0" applyFont="1" applyFill="1" applyAlignment="1">
      <alignment horizontal="center"/>
    </xf>
    <xf numFmtId="1" fontId="37" fillId="25" borderId="0" xfId="0" applyNumberFormat="1" applyFont="1" applyFill="1" applyBorder="1" applyAlignment="1">
      <alignment horizontal="center"/>
    </xf>
    <xf numFmtId="1" fontId="37" fillId="25" borderId="0" xfId="0" applyNumberFormat="1" applyFont="1" applyFill="1" applyBorder="1" applyAlignment="1">
      <alignment horizontal="center" vertical="center"/>
    </xf>
    <xf numFmtId="0" fontId="37" fillId="25" borderId="0" xfId="0" applyFont="1" applyFill="1" applyAlignment="1">
      <alignment horizontal="left"/>
    </xf>
    <xf numFmtId="1" fontId="28" fillId="25" borderId="0" xfId="0" applyNumberFormat="1" applyFont="1" applyFill="1" applyBorder="1"/>
    <xf numFmtId="1" fontId="73" fillId="25" borderId="0" xfId="0" applyNumberFormat="1" applyFont="1" applyFill="1" applyBorder="1" applyAlignment="1">
      <alignment horizontal="right" wrapText="1"/>
    </xf>
    <xf numFmtId="1" fontId="37" fillId="25" borderId="0" xfId="0" applyNumberFormat="1" applyFont="1" applyFill="1"/>
    <xf numFmtId="1" fontId="75" fillId="25" borderId="0" xfId="49" applyNumberFormat="1" applyFont="1" applyFill="1" applyBorder="1"/>
    <xf numFmtId="1" fontId="37" fillId="25" borderId="0" xfId="0" applyNumberFormat="1" applyFont="1" applyFill="1" applyBorder="1" applyAlignment="1">
      <alignment horizontal="right"/>
    </xf>
    <xf numFmtId="165" fontId="37" fillId="25" borderId="0" xfId="0" applyNumberFormat="1" applyFont="1" applyFill="1" applyAlignment="1">
      <alignment horizontal="left"/>
    </xf>
    <xf numFmtId="164" fontId="37" fillId="25" borderId="0" xfId="0" applyNumberFormat="1" applyFont="1" applyFill="1"/>
    <xf numFmtId="0" fontId="37" fillId="25" borderId="0" xfId="0" applyFont="1" applyFill="1" applyBorder="1" applyAlignment="1">
      <alignment horizontal="center"/>
    </xf>
    <xf numFmtId="0" fontId="37" fillId="24" borderId="0" xfId="44" applyFont="1" applyFill="1" applyBorder="1" applyAlignment="1">
      <alignment horizontal="center"/>
    </xf>
    <xf numFmtId="167" fontId="37" fillId="25" borderId="0" xfId="0" applyNumberFormat="1" applyFont="1" applyFill="1" applyAlignment="1">
      <alignment horizontal="center"/>
    </xf>
    <xf numFmtId="167" fontId="37" fillId="25" borderId="0" xfId="0" applyNumberFormat="1" applyFont="1" applyFill="1"/>
    <xf numFmtId="164" fontId="47" fillId="24" borderId="0" xfId="45" applyNumberFormat="1" applyFont="1" applyFill="1" applyBorder="1" applyAlignment="1">
      <alignment horizontal="center"/>
    </xf>
    <xf numFmtId="164" fontId="46" fillId="25" borderId="0" xfId="50" applyNumberFormat="1" applyFont="1" applyFill="1" applyBorder="1" applyAlignment="1">
      <alignment horizontal="center"/>
    </xf>
    <xf numFmtId="164" fontId="47" fillId="25" borderId="0" xfId="45" applyNumberFormat="1" applyFont="1" applyFill="1" applyBorder="1" applyAlignment="1">
      <alignment horizontal="center"/>
    </xf>
    <xf numFmtId="3" fontId="37" fillId="25" borderId="0" xfId="0" applyNumberFormat="1" applyFont="1" applyFill="1" applyAlignment="1">
      <alignment horizontal="center"/>
    </xf>
    <xf numFmtId="169" fontId="37" fillId="25" borderId="0" xfId="33" applyNumberFormat="1" applyFont="1" applyFill="1" applyAlignment="1">
      <alignment horizontal="center"/>
    </xf>
    <xf numFmtId="0" fontId="46" fillId="25" borderId="0" xfId="0" applyFont="1" applyFill="1" applyBorder="1"/>
    <xf numFmtId="0" fontId="46" fillId="25" borderId="0" xfId="0" applyFont="1" applyFill="1" applyBorder="1" applyAlignment="1">
      <alignment horizontal="center"/>
    </xf>
    <xf numFmtId="164" fontId="46" fillId="25" borderId="0" xfId="50" applyNumberFormat="1" applyFont="1" applyFill="1" applyBorder="1"/>
    <xf numFmtId="164" fontId="47" fillId="25" borderId="0" xfId="45" applyNumberFormat="1" applyFont="1" applyFill="1" applyBorder="1"/>
    <xf numFmtId="0" fontId="37" fillId="25" borderId="0" xfId="0" applyFont="1" applyFill="1" applyBorder="1" applyAlignment="1">
      <alignment vertical="center"/>
    </xf>
    <xf numFmtId="3" fontId="37" fillId="25" borderId="0" xfId="0" applyNumberFormat="1" applyFont="1" applyFill="1"/>
    <xf numFmtId="164" fontId="46" fillId="25" borderId="0" xfId="49" applyNumberFormat="1" applyFont="1" applyFill="1" applyBorder="1"/>
    <xf numFmtId="3" fontId="46" fillId="25" borderId="0" xfId="49" applyNumberFormat="1" applyFont="1" applyFill="1" applyBorder="1" applyAlignment="1">
      <alignment horizontal="center"/>
    </xf>
    <xf numFmtId="164" fontId="46" fillId="25" borderId="0" xfId="49" applyNumberFormat="1" applyFont="1" applyFill="1" applyBorder="1" applyAlignment="1">
      <alignment horizontal="center"/>
    </xf>
    <xf numFmtId="164" fontId="47" fillId="25" borderId="0" xfId="49" applyNumberFormat="1" applyFont="1" applyFill="1" applyBorder="1" applyAlignment="1"/>
    <xf numFmtId="164" fontId="46" fillId="25" borderId="0" xfId="49" applyNumberFormat="1" applyFont="1" applyFill="1" applyBorder="1" applyAlignment="1"/>
    <xf numFmtId="0" fontId="37" fillId="25" borderId="0" xfId="0" applyFont="1" applyFill="1" applyBorder="1" applyAlignment="1"/>
    <xf numFmtId="164" fontId="37" fillId="25" borderId="0" xfId="0" applyNumberFormat="1" applyFont="1" applyFill="1" applyBorder="1"/>
    <xf numFmtId="0" fontId="76" fillId="25" borderId="0" xfId="44" applyFont="1" applyFill="1" applyBorder="1"/>
    <xf numFmtId="0" fontId="74" fillId="25" borderId="15" xfId="45" applyFont="1" applyFill="1" applyBorder="1" applyAlignment="1">
      <alignment horizontal="center"/>
    </xf>
    <xf numFmtId="0" fontId="74" fillId="25" borderId="16" xfId="45" applyFont="1" applyFill="1" applyBorder="1" applyAlignment="1">
      <alignment horizontal="center"/>
    </xf>
    <xf numFmtId="0" fontId="33" fillId="25" borderId="0" xfId="44" applyFont="1" applyFill="1" applyBorder="1" applyAlignment="1">
      <alignment horizontal="center"/>
    </xf>
    <xf numFmtId="0" fontId="43" fillId="25" borderId="0" xfId="0" applyFont="1" applyFill="1" applyBorder="1" applyAlignment="1">
      <alignment horizontal="center"/>
    </xf>
    <xf numFmtId="0" fontId="33" fillId="25" borderId="0" xfId="0" applyFont="1" applyFill="1" applyBorder="1" applyAlignment="1">
      <alignment horizontal="center"/>
    </xf>
    <xf numFmtId="164" fontId="33" fillId="25" borderId="0" xfId="49" applyNumberFormat="1" applyFont="1" applyFill="1" applyBorder="1" applyAlignment="1">
      <alignment horizontal="center"/>
    </xf>
    <xf numFmtId="0" fontId="33" fillId="25" borderId="16" xfId="45" applyFont="1" applyFill="1" applyBorder="1" applyAlignment="1">
      <alignment horizontal="center"/>
    </xf>
    <xf numFmtId="0" fontId="33" fillId="25" borderId="0" xfId="45" applyFont="1" applyFill="1" applyBorder="1" applyAlignment="1">
      <alignment horizontal="center" wrapText="1"/>
    </xf>
    <xf numFmtId="0" fontId="33" fillId="25" borderId="0" xfId="45" applyNumberFormat="1" applyFont="1" applyFill="1" applyBorder="1" applyAlignment="1">
      <alignment horizontal="center" vertical="center" wrapText="1"/>
    </xf>
    <xf numFmtId="0" fontId="33" fillId="25" borderId="0" xfId="45" applyFont="1" applyFill="1" applyBorder="1" applyAlignment="1">
      <alignment horizontal="center"/>
    </xf>
    <xf numFmtId="0" fontId="33" fillId="25" borderId="0" xfId="45" applyFont="1" applyFill="1" applyBorder="1" applyAlignment="1">
      <alignment horizontal="center" vertical="center" wrapText="1"/>
    </xf>
    <xf numFmtId="1" fontId="37" fillId="25" borderId="0" xfId="0" applyNumberFormat="1" applyFont="1" applyFill="1" applyBorder="1" applyAlignment="1">
      <alignment horizontal="center"/>
    </xf>
    <xf numFmtId="0" fontId="33" fillId="25" borderId="0" xfId="44" applyFont="1" applyFill="1" applyBorder="1" applyAlignment="1">
      <alignment horizontal="center" wrapText="1"/>
    </xf>
    <xf numFmtId="0" fontId="8" fillId="25" borderId="0" xfId="45" applyFont="1" applyFill="1" applyBorder="1" applyAlignment="1">
      <alignment horizontal="center"/>
    </xf>
    <xf numFmtId="0" fontId="33" fillId="25" borderId="14" xfId="45" applyFont="1" applyFill="1" applyBorder="1" applyAlignment="1">
      <alignment horizontal="center"/>
    </xf>
    <xf numFmtId="1" fontId="49" fillId="25" borderId="15" xfId="44" applyNumberFormat="1" applyFont="1" applyFill="1" applyBorder="1" applyAlignment="1">
      <alignment horizontal="left" wrapText="1"/>
    </xf>
    <xf numFmtId="1" fontId="49" fillId="25" borderId="16" xfId="44" applyNumberFormat="1" applyFont="1" applyFill="1" applyBorder="1" applyAlignment="1">
      <alignment horizontal="left" wrapText="1"/>
    </xf>
    <xf numFmtId="1" fontId="49" fillId="25" borderId="17" xfId="44" applyNumberFormat="1" applyFont="1" applyFill="1" applyBorder="1" applyAlignment="1">
      <alignment horizontal="left" wrapText="1"/>
    </xf>
    <xf numFmtId="0" fontId="33" fillId="25" borderId="13" xfId="44" applyFont="1" applyFill="1" applyBorder="1" applyAlignment="1">
      <alignment horizontal="center"/>
    </xf>
    <xf numFmtId="1" fontId="33" fillId="25" borderId="0" xfId="44" applyNumberFormat="1" applyFont="1" applyFill="1" applyBorder="1" applyAlignment="1">
      <alignment horizontal="center"/>
    </xf>
    <xf numFmtId="0" fontId="7" fillId="25" borderId="0" xfId="45" applyFont="1" applyFill="1" applyBorder="1" applyAlignment="1">
      <alignment horizontal="center"/>
    </xf>
    <xf numFmtId="0" fontId="43" fillId="25" borderId="0" xfId="0" applyFont="1" applyFill="1" applyAlignment="1">
      <alignment horizontal="center"/>
    </xf>
    <xf numFmtId="0" fontId="33" fillId="24" borderId="0" xfId="45" applyFont="1" applyFill="1" applyBorder="1" applyAlignment="1">
      <alignment horizontal="center" vertical="center"/>
    </xf>
    <xf numFmtId="0" fontId="33" fillId="24" borderId="16" xfId="45" applyFont="1" applyFill="1" applyBorder="1" applyAlignment="1">
      <alignment horizontal="center" vertical="center"/>
    </xf>
    <xf numFmtId="0" fontId="33" fillId="25" borderId="0" xfId="45" applyFont="1" applyFill="1" applyBorder="1" applyAlignment="1">
      <alignment horizontal="center" vertical="center"/>
    </xf>
    <xf numFmtId="1" fontId="33" fillId="24" borderId="0" xfId="45" applyNumberFormat="1" applyFont="1" applyFill="1" applyBorder="1" applyAlignment="1">
      <alignment horizontal="center" vertical="center" wrapText="1"/>
    </xf>
    <xf numFmtId="0" fontId="52" fillId="25" borderId="13" xfId="44" applyFont="1" applyFill="1" applyBorder="1" applyAlignment="1">
      <alignment horizontal="left" wrapText="1"/>
    </xf>
    <xf numFmtId="0" fontId="52" fillId="25" borderId="0" xfId="44" applyFont="1" applyFill="1" applyBorder="1" applyAlignment="1">
      <alignment horizontal="left" wrapText="1"/>
    </xf>
    <xf numFmtId="0" fontId="52" fillId="25" borderId="14" xfId="44" applyFont="1" applyFill="1" applyBorder="1" applyAlignment="1">
      <alignment horizontal="left" wrapText="1"/>
    </xf>
    <xf numFmtId="3" fontId="43" fillId="25" borderId="0" xfId="45" applyNumberFormat="1" applyFont="1" applyFill="1" applyBorder="1" applyAlignment="1">
      <alignment horizontal="center"/>
    </xf>
    <xf numFmtId="164" fontId="33" fillId="25" borderId="0" xfId="49" applyNumberFormat="1" applyFont="1" applyFill="1" applyBorder="1" applyAlignment="1">
      <alignment horizontal="center" wrapText="1"/>
    </xf>
    <xf numFmtId="0" fontId="33" fillId="24" borderId="0" xfId="44" applyFont="1" applyFill="1" applyBorder="1" applyAlignment="1">
      <alignment horizontal="left" vertical="center"/>
    </xf>
    <xf numFmtId="0" fontId="37" fillId="25" borderId="0" xfId="0" applyFont="1" applyFill="1" applyBorder="1" applyAlignment="1">
      <alignment horizontal="right" vertical="center"/>
    </xf>
    <xf numFmtId="0" fontId="52" fillId="25" borderId="15" xfId="44" applyFont="1" applyFill="1" applyBorder="1" applyAlignment="1">
      <alignment horizontal="left" wrapText="1"/>
    </xf>
    <xf numFmtId="0" fontId="52" fillId="25" borderId="16" xfId="44" applyFont="1" applyFill="1" applyBorder="1" applyAlignment="1">
      <alignment horizontal="left" wrapText="1"/>
    </xf>
    <xf numFmtId="0" fontId="52" fillId="25" borderId="17" xfId="44" applyFont="1" applyFill="1" applyBorder="1" applyAlignment="1">
      <alignment horizontal="left" wrapText="1"/>
    </xf>
    <xf numFmtId="164" fontId="33" fillId="25" borderId="0" xfId="45" applyNumberFormat="1" applyFont="1" applyFill="1" applyBorder="1" applyAlignment="1">
      <alignment horizontal="center"/>
    </xf>
    <xf numFmtId="0" fontId="37" fillId="25" borderId="0" xfId="0" applyFont="1" applyFill="1" applyBorder="1" applyAlignment="1">
      <alignment horizontal="center"/>
    </xf>
    <xf numFmtId="0" fontId="0" fillId="0" borderId="10" xfId="0" applyBorder="1" applyAlignment="1">
      <alignment horizontal="left"/>
    </xf>
  </cellXfs>
  <cellStyles count="5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4 2" xfId="23"/>
    <cellStyle name="Énfasis1 2" xfId="24"/>
    <cellStyle name="Énfasis2 2" xfId="25"/>
    <cellStyle name="Énfasis3 2" xfId="26"/>
    <cellStyle name="Énfasis4 2" xfId="27"/>
    <cellStyle name="Énfasis5 2" xfId="28"/>
    <cellStyle name="Énfasis6 2" xfId="29"/>
    <cellStyle name="Entrada 2" xfId="30"/>
    <cellStyle name="Hipervínculo" xfId="31" builtinId="8"/>
    <cellStyle name="Incorrecto 2" xfId="32"/>
    <cellStyle name="Millares" xfId="33" builtinId="3"/>
    <cellStyle name="Millares [0] 2" xfId="34"/>
    <cellStyle name="Moneda [0] 2" xfId="35"/>
    <cellStyle name="Neutral 2" xfId="36"/>
    <cellStyle name="Normal" xfId="0" builtinId="0"/>
    <cellStyle name="Normal 2" xfId="37"/>
    <cellStyle name="Normal 2 2" xfId="38"/>
    <cellStyle name="Normal 3" xfId="39"/>
    <cellStyle name="Normal 3 2" xfId="40"/>
    <cellStyle name="Normal 4" xfId="41"/>
    <cellStyle name="Normal 4 2" xfId="42"/>
    <cellStyle name="Normal 5" xfId="43"/>
    <cellStyle name="Normal_Fenaviquín 14 (2007) - Base importaciones maquinaria" xfId="44"/>
    <cellStyle name="Normal_Fenaviquín 15 (2007) - Huevo por colores" xfId="45"/>
    <cellStyle name="Notas 2" xfId="46"/>
    <cellStyle name="Notas 3" xfId="47"/>
    <cellStyle name="Percent 2" xfId="48"/>
    <cellStyle name="Porcentaje" xfId="49" builtinId="5"/>
    <cellStyle name="Porcentual 2" xfId="50"/>
    <cellStyle name="Salida 2" xfId="51"/>
    <cellStyle name="Texto de advertencia 2" xfId="52"/>
    <cellStyle name="Texto explicativo 2" xfId="53"/>
    <cellStyle name="Título 1 2" xfId="54"/>
    <cellStyle name="Título 2 2" xfId="55"/>
    <cellStyle name="Título 3 2" xfId="56"/>
    <cellStyle name="Título 4" xfId="57"/>
    <cellStyle name="Total 2" xfId="5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482815276943111"/>
          <c:y val="1.3666228646517739E-2"/>
          <c:w val="0.58868219597550309"/>
          <c:h val="0.9824262666082639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Lbls>
            <c:txPr>
              <a:bodyPr/>
              <a:lstStyle/>
              <a:p>
                <a:pPr>
                  <a:defRPr sz="900"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</c:dLbls>
          <c:cat>
            <c:strRef>
              <c:f>'Suscriptores internet '!$L$12:$L$16</c:f>
              <c:strCache>
                <c:ptCount val="5"/>
                <c:pt idx="0">
                  <c:v>Bogotá D.C.</c:v>
                </c:pt>
                <c:pt idx="1">
                  <c:v>Antioquia</c:v>
                </c:pt>
                <c:pt idx="2">
                  <c:v>Valle del Cauca</c:v>
                </c:pt>
                <c:pt idx="3">
                  <c:v>Cundinamarca</c:v>
                </c:pt>
                <c:pt idx="4">
                  <c:v>Los démas</c:v>
                </c:pt>
              </c:strCache>
            </c:strRef>
          </c:cat>
          <c:val>
            <c:numRef>
              <c:f>'Suscriptores internet '!$N$12:$N$16</c:f>
              <c:numCache>
                <c:formatCode>#,##0.0</c:formatCode>
                <c:ptCount val="5"/>
                <c:pt idx="0">
                  <c:v>27.951573443984152</c:v>
                </c:pt>
                <c:pt idx="1">
                  <c:v>17.259718935748953</c:v>
                </c:pt>
                <c:pt idx="2">
                  <c:v>11.13829414425193</c:v>
                </c:pt>
                <c:pt idx="3">
                  <c:v>5.6934159429165314</c:v>
                </c:pt>
                <c:pt idx="4">
                  <c:v>37.956997533098438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11896360055165E-2"/>
          <c:y val="0.10695610965296004"/>
          <c:w val="0.91438052668723968"/>
          <c:h val="0.6971708223972003"/>
        </c:manualLayout>
      </c:layout>
      <c:lineChart>
        <c:grouping val="standard"/>
        <c:varyColors val="0"/>
        <c:ser>
          <c:idx val="0"/>
          <c:order val="0"/>
          <c:tx>
            <c:strRef>
              <c:f>'Penetración internet.Dep'!$F$72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5149384885764509E-2"/>
                  <c:y val="-5.614035087719302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2179261862917442E-2"/>
                  <c:y val="-5.614035087719298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2.5776215582894051E-2"/>
                  <c:y val="-5.1461988304093612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0897200349956154E-2"/>
                  <c:y val="-5.5994459025955089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2.5776215582893967E-2"/>
                  <c:y val="-5.614035087719298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'Penetración internet.Dep'!$P$69:$AG$71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'Penetración internet.Dep'!$Q$72:$AG$72</c:f>
              <c:numCache>
                <c:formatCode>0.0</c:formatCode>
                <c:ptCount val="16"/>
                <c:pt idx="0" formatCode="0">
                  <c:v>19.035508615640399</c:v>
                </c:pt>
                <c:pt idx="1">
                  <c:v>19.278512044408753</c:v>
                </c:pt>
                <c:pt idx="2">
                  <c:v>19.910384636815103</c:v>
                </c:pt>
                <c:pt idx="3">
                  <c:v>20.272039476147523</c:v>
                </c:pt>
                <c:pt idx="4">
                  <c:v>20.440694965199572</c:v>
                </c:pt>
                <c:pt idx="5">
                  <c:v>20.641112701614951</c:v>
                </c:pt>
                <c:pt idx="6">
                  <c:v>21.066601370100081</c:v>
                </c:pt>
                <c:pt idx="7" formatCode="General">
                  <c:v>21.5</c:v>
                </c:pt>
                <c:pt idx="8">
                  <c:v>21.4</c:v>
                </c:pt>
                <c:pt idx="9">
                  <c:v>22.3</c:v>
                </c:pt>
                <c:pt idx="10">
                  <c:v>21.8</c:v>
                </c:pt>
                <c:pt idx="11">
                  <c:v>22.2</c:v>
                </c:pt>
                <c:pt idx="12">
                  <c:v>22.3</c:v>
                </c:pt>
                <c:pt idx="13">
                  <c:v>22.4</c:v>
                </c:pt>
                <c:pt idx="14">
                  <c:v>22.7</c:v>
                </c:pt>
                <c:pt idx="15" formatCode="General">
                  <c:v>22.4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'Penetración internet.Dep'!$F$73</c:f>
              <c:strCache>
                <c:ptCount val="1"/>
                <c:pt idx="0">
                  <c:v>Colombia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0462800234329242E-2"/>
                  <c:y val="-4.2105263157894819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8119507908611643E-2"/>
                  <c:y val="-4.2105263157894736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2.8119507908611684E-2"/>
                  <c:y val="-5.146198830409365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5149384885764585E-2"/>
                  <c:y val="-4.6783625730994149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2.3432923257176334E-2"/>
                  <c:y val="-4.2105263157894736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'Penetración internet.Dep'!$P$69:$AG$71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'Penetración internet.Dep'!$P$73:$AG$73</c:f>
              <c:numCache>
                <c:formatCode>0</c:formatCode>
                <c:ptCount val="17"/>
                <c:pt idx="0">
                  <c:v>9.93</c:v>
                </c:pt>
                <c:pt idx="1">
                  <c:v>10.850559304130799</c:v>
                </c:pt>
                <c:pt idx="2" formatCode="0.0">
                  <c:v>10.850559304130758</c:v>
                </c:pt>
                <c:pt idx="3" formatCode="0.0">
                  <c:v>11.097152671192106</c:v>
                </c:pt>
                <c:pt idx="4" formatCode="0.0">
                  <c:v>11.324650692720688</c:v>
                </c:pt>
                <c:pt idx="5" formatCode="0.0">
                  <c:v>11.516611224656122</c:v>
                </c:pt>
                <c:pt idx="6" formatCode="0.0">
                  <c:v>11.622794313373007</c:v>
                </c:pt>
                <c:pt idx="7" formatCode="0.0">
                  <c:v>11.82594879685643</c:v>
                </c:pt>
                <c:pt idx="8" formatCode="General">
                  <c:v>12.1</c:v>
                </c:pt>
                <c:pt idx="9" formatCode="0.0">
                  <c:v>12</c:v>
                </c:pt>
                <c:pt idx="10" formatCode="0.0">
                  <c:v>12.8</c:v>
                </c:pt>
                <c:pt idx="11" formatCode="0.0">
                  <c:v>12.5</c:v>
                </c:pt>
                <c:pt idx="12" formatCode="0.0">
                  <c:v>12.7</c:v>
                </c:pt>
                <c:pt idx="13" formatCode="0.0">
                  <c:v>12.8</c:v>
                </c:pt>
                <c:pt idx="14" formatCode="0.0">
                  <c:v>12.9</c:v>
                </c:pt>
                <c:pt idx="15" formatCode="0.0">
                  <c:v>13.2</c:v>
                </c:pt>
                <c:pt idx="16" formatCode="General">
                  <c:v>13.4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447872"/>
        <c:axId val="387711552"/>
      </c:lineChart>
      <c:catAx>
        <c:axId val="10644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87711552"/>
        <c:crosses val="autoZero"/>
        <c:auto val="1"/>
        <c:lblAlgn val="ctr"/>
        <c:lblOffset val="100"/>
        <c:noMultiLvlLbl val="0"/>
      </c:catAx>
      <c:valAx>
        <c:axId val="387711552"/>
        <c:scaling>
          <c:orientation val="minMax"/>
          <c:min val="5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644787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0037198180416125"/>
          <c:y val="2.590514727325751E-2"/>
          <c:w val="0.49866428884489256"/>
          <c:h val="6.6575167687372427E-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849518810148731E-2"/>
          <c:y val="5.1400554097404488E-2"/>
          <c:w val="0.89166246025947915"/>
          <c:h val="0.69006523867449721"/>
        </c:manualLayout>
      </c:layout>
      <c:lineChart>
        <c:grouping val="standard"/>
        <c:varyColors val="0"/>
        <c:ser>
          <c:idx val="0"/>
          <c:order val="0"/>
          <c:tx>
            <c:strRef>
              <c:f>'Penetración internet.Ciu'!$A$72</c:f>
              <c:strCache>
                <c:ptCount val="1"/>
                <c:pt idx="0">
                  <c:v>Bucaramanga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1.9513327705254855E-2"/>
                  <c:y val="-3.1759537786191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'Penetración internet.Ciu'!$P$70:$AF$71</c:f>
              <c:multiLvlStrCache>
                <c:ptCount val="16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'Penetración internet.Ciu'!$P$72:$AF$72</c:f>
              <c:numCache>
                <c:formatCode>0.0</c:formatCode>
                <c:ptCount val="16"/>
                <c:pt idx="0">
                  <c:v>25.488672206720853</c:v>
                </c:pt>
                <c:pt idx="1">
                  <c:v>20.378424572762814</c:v>
                </c:pt>
                <c:pt idx="2">
                  <c:v>23.984204096707291</c:v>
                </c:pt>
                <c:pt idx="3">
                  <c:v>24.466982963531162</c:v>
                </c:pt>
                <c:pt idx="4">
                  <c:v>24.836122238321163</c:v>
                </c:pt>
                <c:pt idx="5">
                  <c:v>25.437965598691783</c:v>
                </c:pt>
                <c:pt idx="6">
                  <c:v>28.3</c:v>
                </c:pt>
                <c:pt idx="7">
                  <c:v>26.3</c:v>
                </c:pt>
                <c:pt idx="8">
                  <c:v>26.5</c:v>
                </c:pt>
                <c:pt idx="9">
                  <c:v>27</c:v>
                </c:pt>
                <c:pt idx="10">
                  <c:v>27.2</c:v>
                </c:pt>
                <c:pt idx="11">
                  <c:v>27.6</c:v>
                </c:pt>
                <c:pt idx="12" formatCode="General">
                  <c:v>27.6</c:v>
                </c:pt>
                <c:pt idx="13" formatCode="#,##0.0">
                  <c:v>27.9</c:v>
                </c:pt>
                <c:pt idx="14">
                  <c:v>28.1</c:v>
                </c:pt>
                <c:pt idx="15">
                  <c:v>28.3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'Penetración internet.Ciu'!$A$73</c:f>
              <c:strCache>
                <c:ptCount val="1"/>
                <c:pt idx="0">
                  <c:v>Barranquilla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6.5044425684182856E-3"/>
                  <c:y val="3.1759537786191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'Penetración internet.Ciu'!$P$70:$AF$71</c:f>
              <c:multiLvlStrCache>
                <c:ptCount val="16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'Penetración internet.Ciu'!$P$73:$AF$73</c:f>
              <c:numCache>
                <c:formatCode>0.0</c:formatCode>
                <c:ptCount val="16"/>
                <c:pt idx="0">
                  <c:v>15.938317538240391</c:v>
                </c:pt>
                <c:pt idx="1">
                  <c:v>15.882656132294795</c:v>
                </c:pt>
                <c:pt idx="2">
                  <c:v>15.445662189627459</c:v>
                </c:pt>
                <c:pt idx="3">
                  <c:v>16.193649655339915</c:v>
                </c:pt>
                <c:pt idx="4">
                  <c:v>16.43192912006446</c:v>
                </c:pt>
                <c:pt idx="5">
                  <c:v>16.600000000000001</c:v>
                </c:pt>
                <c:pt idx="6">
                  <c:v>19.3</c:v>
                </c:pt>
                <c:pt idx="7">
                  <c:v>17</c:v>
                </c:pt>
                <c:pt idx="8">
                  <c:v>16.899999999999999</c:v>
                </c:pt>
                <c:pt idx="9">
                  <c:v>17.100000000000001</c:v>
                </c:pt>
                <c:pt idx="10">
                  <c:v>17.399999999999999</c:v>
                </c:pt>
                <c:pt idx="11">
                  <c:v>17.899999999999999</c:v>
                </c:pt>
                <c:pt idx="12" formatCode="General">
                  <c:v>18</c:v>
                </c:pt>
                <c:pt idx="13">
                  <c:v>18.3</c:v>
                </c:pt>
                <c:pt idx="14">
                  <c:v>18.399999999999999</c:v>
                </c:pt>
                <c:pt idx="15">
                  <c:v>19.3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'Penetración internet.Ciu'!$A$74</c:f>
              <c:strCache>
                <c:ptCount val="1"/>
                <c:pt idx="0">
                  <c:v>Cali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1681475228060949E-3"/>
                  <c:y val="-2.7789595562917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'Penetración internet.Ciu'!$P$70:$AF$71</c:f>
              <c:multiLvlStrCache>
                <c:ptCount val="16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'Penetración internet.Ciu'!$P$74:$AF$74</c:f>
              <c:numCache>
                <c:formatCode>0.0</c:formatCode>
                <c:ptCount val="16"/>
                <c:pt idx="0">
                  <c:v>15.890413412700886</c:v>
                </c:pt>
                <c:pt idx="1">
                  <c:v>16.193649655339915</c:v>
                </c:pt>
                <c:pt idx="2">
                  <c:v>16.111078056686789</c:v>
                </c:pt>
                <c:pt idx="3">
                  <c:v>16.490514716462666</c:v>
                </c:pt>
                <c:pt idx="4">
                  <c:v>16.769606583428594</c:v>
                </c:pt>
                <c:pt idx="5">
                  <c:v>16.860372379294077</c:v>
                </c:pt>
                <c:pt idx="6">
                  <c:v>20</c:v>
                </c:pt>
                <c:pt idx="7">
                  <c:v>17.7</c:v>
                </c:pt>
                <c:pt idx="8">
                  <c:v>18</c:v>
                </c:pt>
                <c:pt idx="9">
                  <c:v>17.899999999999999</c:v>
                </c:pt>
                <c:pt idx="10">
                  <c:v>18.5</c:v>
                </c:pt>
                <c:pt idx="11">
                  <c:v>18.600000000000001</c:v>
                </c:pt>
                <c:pt idx="12" formatCode="General">
                  <c:v>18.8</c:v>
                </c:pt>
                <c:pt idx="13" formatCode="#,##0.0">
                  <c:v>18.7</c:v>
                </c:pt>
                <c:pt idx="14">
                  <c:v>19</c:v>
                </c:pt>
                <c:pt idx="15">
                  <c:v>20.6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'Penetración internet.Ciu'!$A$75</c:f>
              <c:strCache>
                <c:ptCount val="1"/>
                <c:pt idx="0">
                  <c:v>Medellin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1.0840737614030475E-2"/>
                  <c:y val="-4.76393066792871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'Penetración internet.Ciu'!$P$70:$AF$71</c:f>
              <c:multiLvlStrCache>
                <c:ptCount val="16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'Penetración internet.Ciu'!$N$75:$AD$75</c:f>
              <c:numCache>
                <c:formatCode>0.0</c:formatCode>
                <c:ptCount val="16"/>
                <c:pt idx="0">
                  <c:v>19.417948214817525</c:v>
                </c:pt>
                <c:pt idx="1">
                  <c:v>19.692166269376841</c:v>
                </c:pt>
                <c:pt idx="2">
                  <c:v>20.279559858311114</c:v>
                </c:pt>
                <c:pt idx="3">
                  <c:v>20.272039476147523</c:v>
                </c:pt>
                <c:pt idx="4">
                  <c:v>20.285336088384554</c:v>
                </c:pt>
                <c:pt idx="5">
                  <c:v>20.378424572762814</c:v>
                </c:pt>
                <c:pt idx="6">
                  <c:v>20.733410650069267</c:v>
                </c:pt>
                <c:pt idx="7">
                  <c:v>21</c:v>
                </c:pt>
                <c:pt idx="8">
                  <c:v>23.3</c:v>
                </c:pt>
                <c:pt idx="9">
                  <c:v>21.8</c:v>
                </c:pt>
                <c:pt idx="10">
                  <c:v>21.9</c:v>
                </c:pt>
                <c:pt idx="11">
                  <c:v>22</c:v>
                </c:pt>
                <c:pt idx="12">
                  <c:v>22.2</c:v>
                </c:pt>
                <c:pt idx="13">
                  <c:v>22.5</c:v>
                </c:pt>
                <c:pt idx="14" formatCode="General">
                  <c:v>22.7</c:v>
                </c:pt>
                <c:pt idx="15">
                  <c:v>22.7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'Penetración internet.Ciu'!$A$76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1681475228060949E-3"/>
                  <c:y val="3.57294800094653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'Penetración internet.Ciu'!$P$70:$AF$71</c:f>
              <c:multiLvlStrCache>
                <c:ptCount val="16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'Penetración internet.Ciu'!$P$76:$AF$76</c:f>
              <c:numCache>
                <c:formatCode>0.0</c:formatCode>
                <c:ptCount val="16"/>
                <c:pt idx="0">
                  <c:v>19.035508615640403</c:v>
                </c:pt>
                <c:pt idx="1">
                  <c:v>19.392439388582233</c:v>
                </c:pt>
                <c:pt idx="2">
                  <c:v>19.439804345417304</c:v>
                </c:pt>
                <c:pt idx="3">
                  <c:v>20.272039476147523</c:v>
                </c:pt>
                <c:pt idx="4">
                  <c:v>20.440694965199572</c:v>
                </c:pt>
                <c:pt idx="5">
                  <c:v>20.641112701614951</c:v>
                </c:pt>
                <c:pt idx="6" formatCode="#,##0.0">
                  <c:v>23.2</c:v>
                </c:pt>
                <c:pt idx="7" formatCode="#,##0.0">
                  <c:v>21.5</c:v>
                </c:pt>
                <c:pt idx="8" formatCode="#,##0.0">
                  <c:v>21.7</c:v>
                </c:pt>
                <c:pt idx="9" formatCode="#,##0.0">
                  <c:v>21.8</c:v>
                </c:pt>
                <c:pt idx="10" formatCode="#,##0.0">
                  <c:v>21.8</c:v>
                </c:pt>
                <c:pt idx="11" formatCode="#,##0.0">
                  <c:v>22.4</c:v>
                </c:pt>
                <c:pt idx="12" formatCode="General">
                  <c:v>22.4</c:v>
                </c:pt>
                <c:pt idx="13" formatCode="#,##0.0">
                  <c:v>22.2</c:v>
                </c:pt>
                <c:pt idx="14" formatCode="#,##0.0">
                  <c:v>22.4</c:v>
                </c:pt>
                <c:pt idx="15" formatCode="#,##0.0">
                  <c:v>23.2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029184"/>
        <c:axId val="387718464"/>
      </c:lineChart>
      <c:catAx>
        <c:axId val="168029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87718464"/>
        <c:crosses val="autoZero"/>
        <c:auto val="1"/>
        <c:lblAlgn val="ctr"/>
        <c:lblOffset val="100"/>
        <c:noMultiLvlLbl val="0"/>
      </c:catAx>
      <c:valAx>
        <c:axId val="387718464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802918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6.3508846600433856E-3"/>
          <c:y val="0.89255885567495552"/>
          <c:w val="0.98659976180075626"/>
          <c:h val="0.10377107116929529"/>
        </c:manualLayout>
      </c:layout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3780116663773743"/>
          <c:y val="4.4242057155442979E-2"/>
          <c:w val="0.53271161746064322"/>
          <c:h val="0.92945138850650677"/>
        </c:manualLayout>
      </c:layout>
      <c:pieChart>
        <c:varyColors val="1"/>
        <c:ser>
          <c:idx val="2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Lbls>
            <c:dLbl>
              <c:idx val="0"/>
              <c:layout>
                <c:manualLayout>
                  <c:x val="-0.18554604423649509"/>
                  <c:y val="-3.4297272907644449E-2"/>
                </c:manualLayout>
              </c:layout>
              <c:tx>
                <c:rich>
                  <a:bodyPr/>
                  <a:lstStyle/>
                  <a:p>
                    <a:r>
                      <a:rPr lang="es-CO" b="1"/>
                      <a:t>Telmex 
51,3</a:t>
                    </a:r>
                    <a:endParaRPr lang="es-CO" b="0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.13930663910531066"/>
                  <c:y val="-5.6951304529469143E-2"/>
                </c:manualLayout>
              </c:layout>
              <c:tx>
                <c:rich>
                  <a:bodyPr/>
                  <a:lstStyle/>
                  <a:p>
                    <a:r>
                      <a:rPr lang="es-CO" b="1"/>
                      <a:t>ETB
32</a:t>
                    </a:r>
                    <a:endParaRPr lang="es-CO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9.7966766433934011E-2"/>
                  <c:y val="0.14343084040443613"/>
                </c:manualLayout>
              </c:layout>
              <c:tx>
                <c:rich>
                  <a:bodyPr/>
                  <a:lstStyle/>
                  <a:p>
                    <a:r>
                      <a:rPr lang="es-CO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Movistar</a:t>
                    </a:r>
                  </a:p>
                  <a:p>
                    <a:r>
                      <a:rPr lang="es-CO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8,0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3.9159300833756905E-2"/>
                  <c:y val="0.12169295915848606"/>
                </c:manualLayout>
              </c:layout>
              <c:tx>
                <c:rich>
                  <a:bodyPr/>
                  <a:lstStyle/>
                  <a:p>
                    <a:r>
                      <a:rPr lang="es-CO" b="1"/>
                      <a:t>UNE
6,9</a:t>
                    </a:r>
                    <a:endParaRPr lang="es-CO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numFmt formatCode="#,##0.0" sourceLinked="0"/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'Internet por proveedor'!$B$16:$B$19</c:f>
              <c:strCache>
                <c:ptCount val="4"/>
                <c:pt idx="0">
                  <c:v>Telmex</c:v>
                </c:pt>
                <c:pt idx="1">
                  <c:v>ETB</c:v>
                </c:pt>
                <c:pt idx="2">
                  <c:v>Colombia Telecomunicaciones S.A.</c:v>
                </c:pt>
                <c:pt idx="3">
                  <c:v>UNE EPM </c:v>
                </c:pt>
              </c:strCache>
            </c:strRef>
          </c:cat>
          <c:val>
            <c:numRef>
              <c:f>'Internet por proveedor'!$F$16:$F$19</c:f>
              <c:numCache>
                <c:formatCode>#,##0.0</c:formatCode>
                <c:ptCount val="4"/>
                <c:pt idx="0">
                  <c:v>51.263118466964485</c:v>
                </c:pt>
                <c:pt idx="1">
                  <c:v>31.975982773287846</c:v>
                </c:pt>
                <c:pt idx="2">
                  <c:v>7.9627327790648375</c:v>
                </c:pt>
                <c:pt idx="3">
                  <c:v>6.9221761675294537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351502083299559"/>
          <c:y val="0.1308831994250001"/>
          <c:w val="0.54315454607662272"/>
          <c:h val="0.92130568830958759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Lbls>
            <c:dLbl>
              <c:idx val="0"/>
              <c:layout>
                <c:manualLayout>
                  <c:x val="-0.18698768978332767"/>
                  <c:y val="-1.4327199673550182E-3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Cable
50,7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.15957413517407032"/>
                  <c:y val="-0.19639500572115554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Los</a:t>
                    </a:r>
                    <a:r>
                      <a:rPr lang="es-CO" baseline="0"/>
                      <a:t> demas</a:t>
                    </a:r>
                    <a:r>
                      <a:rPr lang="es-CO"/>
                      <a:t>
27,6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.13776257933101205"/>
                  <c:y val="0.20431530355979408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xDSL
21,5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3"/>
              <c:delete val="1"/>
            </c:dLbl>
            <c:numFmt formatCode="#,##0.0" sourceLinked="0"/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</c:dLbls>
          <c:cat>
            <c:strRef>
              <c:f>'Internet por tecnología'!$B$16:$B$19</c:f>
              <c:strCache>
                <c:ptCount val="4"/>
                <c:pt idx="0">
                  <c:v>Cable</c:v>
                </c:pt>
                <c:pt idx="1">
                  <c:v>Los demas*</c:v>
                </c:pt>
                <c:pt idx="2">
                  <c:v>xDSL</c:v>
                </c:pt>
                <c:pt idx="3">
                  <c:v>Otras inalámbricas</c:v>
                </c:pt>
              </c:strCache>
            </c:strRef>
          </c:cat>
          <c:val>
            <c:numRef>
              <c:f>'Internet por tecnología'!$F$16:$F$19</c:f>
              <c:numCache>
                <c:formatCode>#,##0.0</c:formatCode>
                <c:ptCount val="4"/>
                <c:pt idx="0">
                  <c:v>50.699230612559653</c:v>
                </c:pt>
                <c:pt idx="1">
                  <c:v>27.56268570332287</c:v>
                </c:pt>
                <c:pt idx="2">
                  <c:v>21.511410762180979</c:v>
                </c:pt>
                <c:pt idx="3">
                  <c:v>0.18454120766474763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13486484292556"/>
          <c:y val="0.11360311668358529"/>
          <c:w val="0.48479411207619666"/>
          <c:h val="0.8192513740660466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Pt>
            <c:idx val="5"/>
            <c:bubble3D val="0"/>
          </c:dPt>
          <c:dPt>
            <c:idx val="6"/>
            <c:bubble3D val="0"/>
          </c:dPt>
          <c:dLbls>
            <c:dLbl>
              <c:idx val="0"/>
              <c:tx>
                <c:rich>
                  <a:bodyPr/>
                  <a:lstStyle/>
                  <a:p>
                    <a:r>
                      <a:rPr lang="es-CO"/>
                      <a:t>Estrato 3
34,2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1"/>
              <c:tx>
                <c:rich>
                  <a:bodyPr/>
                  <a:lstStyle/>
                  <a:p>
                    <a:r>
                      <a:rPr lang="es-CO"/>
                      <a:t>Estrato 2
31,5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2"/>
              <c:tx>
                <c:rich>
                  <a:bodyPr/>
                  <a:lstStyle/>
                  <a:p>
                    <a:r>
                      <a:rPr lang="es-CO"/>
                      <a:t>Estrato 4
13,3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3"/>
              <c:tx>
                <c:rich>
                  <a:bodyPr/>
                  <a:lstStyle/>
                  <a:p>
                    <a:r>
                      <a:rPr lang="es-CO"/>
                      <a:t>Corporativo
7,6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1829792451869053E-3"/>
                  <c:y val="-6.4525755161087333E-3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Estrato 1
5,3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5"/>
              <c:tx>
                <c:rich>
                  <a:bodyPr/>
                  <a:lstStyle/>
                  <a:p>
                    <a:r>
                      <a:rPr lang="es-CO"/>
                      <a:t>Estrato 5
3,9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6"/>
              <c:tx>
                <c:rich>
                  <a:bodyPr/>
                  <a:lstStyle/>
                  <a:p>
                    <a:r>
                      <a:rPr lang="es-CO"/>
                      <a:t>Estrato 6
3,9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numFmt formatCode="#,##0.0" sourceLinked="0"/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'Internet por segmento'!$B$14:$B$20</c:f>
              <c:strCache>
                <c:ptCount val="7"/>
                <c:pt idx="0">
                  <c:v>Estrato 3</c:v>
                </c:pt>
                <c:pt idx="1">
                  <c:v>Estrato 2</c:v>
                </c:pt>
                <c:pt idx="2">
                  <c:v>Estrato 4</c:v>
                </c:pt>
                <c:pt idx="3">
                  <c:v>Corporativo</c:v>
                </c:pt>
                <c:pt idx="4">
                  <c:v>Estrato 1</c:v>
                </c:pt>
                <c:pt idx="5">
                  <c:v>Estrato 5</c:v>
                </c:pt>
                <c:pt idx="6">
                  <c:v>Estrato 6</c:v>
                </c:pt>
              </c:strCache>
            </c:strRef>
          </c:cat>
          <c:val>
            <c:numRef>
              <c:f>'Internet por segmento'!$G$14:$G$20</c:f>
              <c:numCache>
                <c:formatCode>_(* #,##0.0_);_(* \(#,##0.0\);_(* "-"??_);_(@_)</c:formatCode>
                <c:ptCount val="7"/>
                <c:pt idx="0">
                  <c:v>34.15957709217011</c:v>
                </c:pt>
                <c:pt idx="1">
                  <c:v>31.492274150634852</c:v>
                </c:pt>
                <c:pt idx="2">
                  <c:v>13.341566214234394</c:v>
                </c:pt>
                <c:pt idx="3">
                  <c:v>7.5578061629454796</c:v>
                </c:pt>
                <c:pt idx="4">
                  <c:v>5.2814038459161523</c:v>
                </c:pt>
                <c:pt idx="5">
                  <c:v>3.9415723405295804</c:v>
                </c:pt>
                <c:pt idx="6">
                  <c:v>3.9280300037993774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8442593436151056E-2"/>
          <c:y val="2.6503885711354484E-2"/>
          <c:w val="0.91705824077864673"/>
          <c:h val="0.72331888481366535"/>
        </c:manualLayout>
      </c:layout>
      <c:lineChart>
        <c:grouping val="standard"/>
        <c:varyColors val="0"/>
        <c:ser>
          <c:idx val="0"/>
          <c:order val="0"/>
          <c:tx>
            <c:strRef>
              <c:f>'Suscriptores lineas TPBC'!$B$71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6167625002847842E-2"/>
                  <c:y val="6.86106470038036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5.9462560736629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'Suscriptores lineas TPBC'!$M$69:$AC$70</c:f>
              <c:multiLvlStrCache>
                <c:ptCount val="16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'Suscriptores lineas TPBC'!$M$71:$AC$71</c:f>
              <c:numCache>
                <c:formatCode>0</c:formatCode>
                <c:ptCount val="16"/>
                <c:pt idx="0">
                  <c:v>7147.7310000000025</c:v>
                </c:pt>
                <c:pt idx="1">
                  <c:v>7109.2539999999999</c:v>
                </c:pt>
                <c:pt idx="2">
                  <c:v>7109.2539999999999</c:v>
                </c:pt>
                <c:pt idx="3">
                  <c:v>7180.9579999999996</c:v>
                </c:pt>
                <c:pt idx="4">
                  <c:v>7147.7309999999998</c:v>
                </c:pt>
                <c:pt idx="5">
                  <c:v>7109.2539999999999</c:v>
                </c:pt>
                <c:pt idx="6">
                  <c:v>7053.674</c:v>
                </c:pt>
                <c:pt idx="7">
                  <c:v>7145.6139999999996</c:v>
                </c:pt>
                <c:pt idx="8">
                  <c:v>7115.9840000000004</c:v>
                </c:pt>
                <c:pt idx="9" formatCode="#,##0">
                  <c:v>6987.6540000000005</c:v>
                </c:pt>
                <c:pt idx="10" formatCode="#,##0">
                  <c:v>6939.96</c:v>
                </c:pt>
                <c:pt idx="11">
                  <c:v>6930.6279999999997</c:v>
                </c:pt>
                <c:pt idx="12">
                  <c:v>6987.6540000000005</c:v>
                </c:pt>
                <c:pt idx="13">
                  <c:v>6953.67</c:v>
                </c:pt>
                <c:pt idx="14">
                  <c:v>6985.2129999999997</c:v>
                </c:pt>
                <c:pt idx="15">
                  <c:v>7063.3010000000004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'Suscriptores lineas TPBC'!$B$72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7821250002190635E-2"/>
                  <c:y val="6.86106470038036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2.7821250002192689E-3"/>
                  <c:y val="6.86106470038036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'Suscriptores lineas TPBC'!$M$69:$AC$70</c:f>
              <c:multiLvlStrCache>
                <c:ptCount val="16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'Suscriptores lineas TPBC'!$M$72:$AC$72</c:f>
              <c:numCache>
                <c:formatCode>0</c:formatCode>
                <c:ptCount val="16"/>
                <c:pt idx="0">
                  <c:v>2362</c:v>
                </c:pt>
                <c:pt idx="1">
                  <c:v>2347.1120000000001</c:v>
                </c:pt>
                <c:pt idx="2">
                  <c:v>2347.1120000000001</c:v>
                </c:pt>
                <c:pt idx="3">
                  <c:v>2364.6660000000002</c:v>
                </c:pt>
                <c:pt idx="4">
                  <c:v>2362</c:v>
                </c:pt>
                <c:pt idx="5">
                  <c:v>2347.1120000000001</c:v>
                </c:pt>
                <c:pt idx="6">
                  <c:v>2240.038</c:v>
                </c:pt>
                <c:pt idx="7">
                  <c:v>2314.279</c:v>
                </c:pt>
                <c:pt idx="8">
                  <c:v>2317.27</c:v>
                </c:pt>
                <c:pt idx="9" formatCode="#,##0">
                  <c:v>2272.2809999999999</c:v>
                </c:pt>
                <c:pt idx="10" formatCode="#,##0">
                  <c:v>2286.0279999999998</c:v>
                </c:pt>
                <c:pt idx="11">
                  <c:v>2287.085</c:v>
                </c:pt>
                <c:pt idx="12">
                  <c:v>2272.2809999999999</c:v>
                </c:pt>
                <c:pt idx="13">
                  <c:v>2259.7660000000001</c:v>
                </c:pt>
                <c:pt idx="14" formatCode="#,##0">
                  <c:v>2265.489</c:v>
                </c:pt>
                <c:pt idx="15">
                  <c:v>2269.16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248192"/>
        <c:axId val="411770880"/>
      </c:lineChart>
      <c:catAx>
        <c:axId val="434248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11770880"/>
        <c:crosses val="autoZero"/>
        <c:auto val="1"/>
        <c:lblAlgn val="ctr"/>
        <c:lblOffset val="100"/>
        <c:noMultiLvlLbl val="0"/>
      </c:catAx>
      <c:valAx>
        <c:axId val="411770880"/>
        <c:scaling>
          <c:orientation val="minMax"/>
          <c:max val="800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34248192"/>
        <c:crosses val="autoZero"/>
        <c:crossBetween val="between"/>
        <c:majorUnit val="2000"/>
      </c:valAx>
    </c:plotArea>
    <c:legend>
      <c:legendPos val="r"/>
      <c:layout>
        <c:manualLayout>
          <c:xMode val="edge"/>
          <c:yMode val="edge"/>
          <c:x val="0.25346078824830404"/>
          <c:y val="0.29215421944674247"/>
          <c:w val="0.61258530183727034"/>
          <c:h val="8.1435549722951306E-2"/>
        </c:manualLayout>
      </c:layout>
      <c:overlay val="0"/>
      <c:txPr>
        <a:bodyPr/>
        <a:lstStyle/>
        <a:p>
          <a:pPr>
            <a:defRPr sz="71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9394847333581"/>
          <c:y val="3.6940622038858568E-2"/>
          <c:w val="0.45338686545460355"/>
          <c:h val="0.951677861353592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Lbls>
            <c:dLbl>
              <c:idx val="0"/>
              <c:layout>
                <c:manualLayout>
                  <c:x val="-0.11264693010630426"/>
                  <c:y val="-3.6405966110067418E-2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ETB
45,2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.18552667414118243"/>
                  <c:y val="-0.16071713080593361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Telmex telecomunicaciones s.a. 
41,0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0.14807931430446195"/>
                  <c:y val="0.17252396166134185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Une epm telecomunicaciones s.a.
6,0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3"/>
              <c:tx>
                <c:rich>
                  <a:bodyPr/>
                  <a:lstStyle/>
                  <a:p>
                    <a:r>
                      <a:rPr lang="es-CO"/>
                      <a:t>Colombia telecomunicaciones s.a. 
7,7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numFmt formatCode="#,##0.0" sourceLinked="0"/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'Lineas TPBC por proveedor'!$B$14:$B$17</c:f>
              <c:strCache>
                <c:ptCount val="4"/>
                <c:pt idx="0">
                  <c:v>ETB</c:v>
                </c:pt>
                <c:pt idx="1">
                  <c:v>Telmex telecomunicaciones s.a. </c:v>
                </c:pt>
                <c:pt idx="2">
                  <c:v>Colombia telecomunicaciones s.a. </c:v>
                </c:pt>
                <c:pt idx="3">
                  <c:v>Une epm telecomunicaciones s.a.</c:v>
                </c:pt>
              </c:strCache>
            </c:strRef>
          </c:cat>
          <c:val>
            <c:numRef>
              <c:f>'Lineas TPBC por proveedor'!$F$14:$F$17</c:f>
              <c:numCache>
                <c:formatCode>0.0</c:formatCode>
                <c:ptCount val="4"/>
                <c:pt idx="0">
                  <c:v>45.154021752542775</c:v>
                </c:pt>
                <c:pt idx="1">
                  <c:v>40.980715330783184</c:v>
                </c:pt>
                <c:pt idx="2">
                  <c:v>7.7049657141849819</c:v>
                </c:pt>
                <c:pt idx="3">
                  <c:v>6.0088755310335085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62346916411416"/>
          <c:y val="5.2208835341365459E-2"/>
          <c:w val="0.64086897488119487"/>
          <c:h val="0.94779116465863456"/>
        </c:manualLayout>
      </c:layout>
      <c:pieChart>
        <c:varyColors val="1"/>
        <c:ser>
          <c:idx val="0"/>
          <c:order val="0"/>
          <c:explosion val="1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Pt>
            <c:idx val="5"/>
            <c:bubble3D val="0"/>
          </c:dPt>
          <c:dPt>
            <c:idx val="6"/>
            <c:bubble3D val="0"/>
          </c:dPt>
          <c:dLbls>
            <c:dLbl>
              <c:idx val="0"/>
              <c:layout>
                <c:manualLayout>
                  <c:x val="-0.14583420536485228"/>
                  <c:y val="0.160792140565762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Estrato 3 </a:t>
                    </a:r>
                  </a:p>
                  <a:p>
                    <a:r>
                      <a:rPr lang="en-US"/>
                      <a:t>28,6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Estrato 2</a:t>
                    </a:r>
                  </a:p>
                  <a:p>
                    <a:r>
                      <a:rPr lang="en-US"/>
                      <a:t> 26,6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Corporativo 23,0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3"/>
              <c:tx>
                <c:rich>
                  <a:bodyPr/>
                  <a:lstStyle/>
                  <a:p>
                    <a:r>
                      <a:rPr lang="en-US"/>
                      <a:t>Estrato 4</a:t>
                    </a:r>
                  </a:p>
                  <a:p>
                    <a:r>
                      <a:rPr lang="en-US"/>
                      <a:t> 10,8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4"/>
              <c:tx>
                <c:rich>
                  <a:bodyPr/>
                  <a:lstStyle/>
                  <a:p>
                    <a:r>
                      <a:rPr lang="en-US"/>
                      <a:t>Estrato 1;</a:t>
                    </a:r>
                  </a:p>
                  <a:p>
                    <a:r>
                      <a:rPr lang="en-US"/>
                      <a:t>4,2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5"/>
              <c:tx>
                <c:rich>
                  <a:bodyPr/>
                  <a:lstStyle/>
                  <a:p>
                    <a:r>
                      <a:rPr lang="en-US"/>
                      <a:t>Estrato 5</a:t>
                    </a:r>
                  </a:p>
                  <a:p>
                    <a:r>
                      <a:rPr lang="en-US"/>
                      <a:t> 3,3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</c:dLbl>
            <c:dLbl>
              <c:idx val="6"/>
              <c:tx>
                <c:rich>
                  <a:bodyPr/>
                  <a:lstStyle/>
                  <a:p>
                    <a:r>
                      <a:rPr lang="en-US"/>
                      <a:t>Estrato 6</a:t>
                    </a:r>
                  </a:p>
                  <a:p>
                    <a:r>
                      <a:rPr lang="en-US"/>
                      <a:t> 3,2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</c:dLbls>
          <c:cat>
            <c:strRef>
              <c:f>'Lineas TPBC por estrato'!$B$15:$B$21</c:f>
              <c:strCache>
                <c:ptCount val="7"/>
                <c:pt idx="0">
                  <c:v>Estrato 3</c:v>
                </c:pt>
                <c:pt idx="1">
                  <c:v>Estrato 2</c:v>
                </c:pt>
                <c:pt idx="2">
                  <c:v>Corporativo</c:v>
                </c:pt>
                <c:pt idx="3">
                  <c:v>Estrato 4</c:v>
                </c:pt>
                <c:pt idx="4">
                  <c:v>Estrato 1</c:v>
                </c:pt>
                <c:pt idx="5">
                  <c:v>Estrato 5</c:v>
                </c:pt>
                <c:pt idx="6">
                  <c:v>Estrato 6</c:v>
                </c:pt>
              </c:strCache>
            </c:strRef>
          </c:cat>
          <c:val>
            <c:numRef>
              <c:f>'Lineas TPBC por estrato'!$F$15:$F$21</c:f>
              <c:numCache>
                <c:formatCode>#,##0.0</c:formatCode>
                <c:ptCount val="7"/>
                <c:pt idx="0">
                  <c:v>28.553473532055918</c:v>
                </c:pt>
                <c:pt idx="1">
                  <c:v>26.587195261682737</c:v>
                </c:pt>
                <c:pt idx="2">
                  <c:v>22.993222161504701</c:v>
                </c:pt>
                <c:pt idx="3">
                  <c:v>10.752613301838567</c:v>
                </c:pt>
                <c:pt idx="4">
                  <c:v>4.2358405753670958</c:v>
                </c:pt>
                <c:pt idx="5">
                  <c:v>3.2572405647904956</c:v>
                </c:pt>
                <c:pt idx="6">
                  <c:v>3.1758888751784808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97032137239437"/>
          <c:y val="0.1030242396171067"/>
          <c:w val="0.87740672447589618"/>
          <c:h val="0.63254778446811799"/>
        </c:manualLayout>
      </c:layout>
      <c:lineChart>
        <c:grouping val="standard"/>
        <c:varyColors val="0"/>
        <c:ser>
          <c:idx val="0"/>
          <c:order val="0"/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9132589838909543E-3"/>
                  <c:y val="-4.4444444444444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'Histórico suscriptores internet'!$M$27:$N$43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'Histórico suscriptores internet'!$O$27:$O$43</c:f>
              <c:numCache>
                <c:formatCode>_-* #,##0\ _€_-;\-* #,##0\ _€_-;_-* "-"??\ _€_-;_-@_-</c:formatCode>
                <c:ptCount val="17"/>
                <c:pt idx="0">
                  <c:v>1480.3620000000001</c:v>
                </c:pt>
                <c:pt idx="1">
                  <c:v>1460.194</c:v>
                </c:pt>
                <c:pt idx="2" formatCode="#,##0">
                  <c:v>1531.579</c:v>
                </c:pt>
                <c:pt idx="3" formatCode="#,##0">
                  <c:v>1568.6959999999999</c:v>
                </c:pt>
                <c:pt idx="4" formatCode="#,##0">
                  <c:v>1597.19</c:v>
                </c:pt>
                <c:pt idx="5" formatCode="#,##0">
                  <c:v>1610.4780000000001</c:v>
                </c:pt>
                <c:pt idx="6" formatCode="#,##0">
                  <c:v>1647.1610000000001</c:v>
                </c:pt>
                <c:pt idx="7" formatCode="#,##0">
                  <c:v>1765.5039999999999</c:v>
                </c:pt>
                <c:pt idx="8" formatCode="#,##0">
                  <c:v>1797.3409999999999</c:v>
                </c:pt>
                <c:pt idx="9" formatCode="#,##0">
                  <c:v>1805.6189999999999</c:v>
                </c:pt>
                <c:pt idx="10" formatCode="#,##0">
                  <c:v>1765.2739999999999</c:v>
                </c:pt>
                <c:pt idx="11" formatCode="#,##0">
                  <c:v>1765.5039999999999</c:v>
                </c:pt>
                <c:pt idx="12" formatCode="#,##0">
                  <c:v>1797.3409999999999</c:v>
                </c:pt>
                <c:pt idx="13" formatCode="#,##0">
                  <c:v>1805.6189999999999</c:v>
                </c:pt>
                <c:pt idx="14" formatCode="#,##0">
                  <c:v>1813.886</c:v>
                </c:pt>
                <c:pt idx="15" formatCode="#,##0">
                  <c:v>1833.9390000000001</c:v>
                </c:pt>
                <c:pt idx="16" formatCode="_(* #,##0_);_(* \(#,##0\);_(* &quot;-&quot;??_);_(@_)">
                  <c:v>1860.8309999999999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4469632"/>
        <c:axId val="106581376"/>
      </c:lineChart>
      <c:catAx>
        <c:axId val="454469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65813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6581376"/>
        <c:scaling>
          <c:orientation val="minMax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54469632"/>
        <c:crosses val="autoZero"/>
        <c:crossBetween val="between"/>
        <c:majorUnit val="20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446366147463015E-2"/>
          <c:y val="8.4900087489063858E-2"/>
          <c:w val="0.90919706911636045"/>
          <c:h val="0.74352965879265087"/>
        </c:manualLayout>
      </c:layout>
      <c:lineChart>
        <c:grouping val="standard"/>
        <c:varyColors val="0"/>
        <c:ser>
          <c:idx val="0"/>
          <c:order val="0"/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8"/>
              <c:layout>
                <c:manualLayout>
                  <c:x val="-1.8826696552194423E-2"/>
                  <c:y val="-5.6587085817063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'Histórico penetración internet'!$N$22:$O$40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'Histórico penetración internet'!$P$22:$P$40</c:f>
              <c:numCache>
                <c:formatCode>#,##0.0</c:formatCode>
                <c:ptCount val="19"/>
                <c:pt idx="0">
                  <c:v>17.708712119625584</c:v>
                </c:pt>
                <c:pt idx="1">
                  <c:v>18.488474439184525</c:v>
                </c:pt>
                <c:pt idx="2">
                  <c:v>18.917247289871405</c:v>
                </c:pt>
                <c:pt idx="3">
                  <c:v>19.278512044408753</c:v>
                </c:pt>
                <c:pt idx="4">
                  <c:v>19.439283960479685</c:v>
                </c:pt>
                <c:pt idx="5">
                  <c:v>19.910384636815103</c:v>
                </c:pt>
                <c:pt idx="6">
                  <c:v>20.272039476147523</c:v>
                </c:pt>
                <c:pt idx="7">
                  <c:v>20.440694965199572</c:v>
                </c:pt>
                <c:pt idx="8">
                  <c:v>20.641112701615</c:v>
                </c:pt>
                <c:pt idx="9">
                  <c:v>21.8</c:v>
                </c:pt>
                <c:pt idx="10">
                  <c:v>22.2</c:v>
                </c:pt>
                <c:pt idx="11">
                  <c:v>22.3</c:v>
                </c:pt>
                <c:pt idx="12">
                  <c:v>21.8</c:v>
                </c:pt>
                <c:pt idx="13">
                  <c:v>21.8</c:v>
                </c:pt>
                <c:pt idx="14" formatCode="General">
                  <c:v>22.2</c:v>
                </c:pt>
                <c:pt idx="15" formatCode="General">
                  <c:v>22.3</c:v>
                </c:pt>
                <c:pt idx="16" formatCode="General">
                  <c:v>22.4</c:v>
                </c:pt>
                <c:pt idx="17" formatCode="General">
                  <c:v>22.4</c:v>
                </c:pt>
                <c:pt idx="18" formatCode="General">
                  <c:v>22.7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4534144"/>
        <c:axId val="16850944"/>
      </c:lineChart>
      <c:catAx>
        <c:axId val="454534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850944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16850944"/>
        <c:scaling>
          <c:orientation val="minMax"/>
          <c:min val="16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54534144"/>
        <c:crosses val="autoZero"/>
        <c:crossBetween val="between"/>
        <c:majorUnit val="2"/>
        <c:minorUnit val="0.4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1198382330439364E-3"/>
                  <c:y val="-4.1666666666666581E-2"/>
                </c:manualLayout>
              </c:layout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'Histórico líneas TPBC'!$N$28:$O$44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'Histórico líneas TPBC'!$P$28:$P$44</c:f>
              <c:numCache>
                <c:formatCode>0</c:formatCode>
                <c:ptCount val="17"/>
                <c:pt idx="0">
                  <c:v>2379.7040000000002</c:v>
                </c:pt>
                <c:pt idx="1">
                  <c:v>2365.7840000000001</c:v>
                </c:pt>
                <c:pt idx="2">
                  <c:v>2368.165</c:v>
                </c:pt>
                <c:pt idx="3">
                  <c:v>2364.6660000000002</c:v>
                </c:pt>
                <c:pt idx="4">
                  <c:v>2362</c:v>
                </c:pt>
                <c:pt idx="5">
                  <c:v>2347.1120000000001</c:v>
                </c:pt>
                <c:pt idx="6">
                  <c:v>2333.4029999999998</c:v>
                </c:pt>
                <c:pt idx="7" formatCode="#,##0">
                  <c:v>2286.0279999999998</c:v>
                </c:pt>
                <c:pt idx="8" formatCode="#,##0">
                  <c:v>2287.085</c:v>
                </c:pt>
                <c:pt idx="9" formatCode="#,##0">
                  <c:v>2272.2809999999999</c:v>
                </c:pt>
                <c:pt idx="10" formatCode="#,##0">
                  <c:v>2322.2069999999999</c:v>
                </c:pt>
                <c:pt idx="11" formatCode="#,##0">
                  <c:v>2286.0279999999998</c:v>
                </c:pt>
                <c:pt idx="12" formatCode="#,##0">
                  <c:v>2287.085</c:v>
                </c:pt>
                <c:pt idx="13" formatCode="#,##0">
                  <c:v>2272.2809999999999</c:v>
                </c:pt>
                <c:pt idx="14" formatCode="#,##0">
                  <c:v>2259.7660000000001</c:v>
                </c:pt>
                <c:pt idx="15" formatCode="#,##0">
                  <c:v>2265.489</c:v>
                </c:pt>
                <c:pt idx="16">
                  <c:v>2269.16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2075264"/>
        <c:axId val="16855552"/>
      </c:lineChart>
      <c:catAx>
        <c:axId val="232075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>
                <a:lumMod val="65000"/>
                <a:lumOff val="35000"/>
              </a:schemeClr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85555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16855552"/>
        <c:scaling>
          <c:orientation val="minMax"/>
          <c:min val="225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32075264"/>
        <c:crosses val="autoZero"/>
        <c:crossBetween val="between"/>
        <c:majorUnit val="5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882790051279519E-2"/>
          <c:y val="6.21709119100326E-2"/>
          <c:w val="0.91138972416045405"/>
          <c:h val="0.74042312326617532"/>
        </c:manualLayout>
      </c:layout>
      <c:lineChart>
        <c:grouping val="standard"/>
        <c:varyColors val="0"/>
        <c:ser>
          <c:idx val="0"/>
          <c:order val="0"/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4.8706245156942317E-3"/>
                  <c:y val="-4.8661800486618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'Histórico penetración TPBC'!$N$38:$O$55</c:f>
              <c:multiLvlStrCache>
                <c:ptCount val="18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'Histórico penetración TPBC'!$P$38:$P$55</c:f>
              <c:numCache>
                <c:formatCode>#,##0.0</c:formatCode>
                <c:ptCount val="18"/>
                <c:pt idx="0">
                  <c:v>30.140076084839031</c:v>
                </c:pt>
                <c:pt idx="1">
                  <c:v>30.599864083699753</c:v>
                </c:pt>
                <c:pt idx="2">
                  <c:v>30.420871188766142</c:v>
                </c:pt>
                <c:pt idx="3">
                  <c:v>30.057497458681119</c:v>
                </c:pt>
                <c:pt idx="4">
                  <c:v>30.013087046565438</c:v>
                </c:pt>
                <c:pt idx="5">
                  <c:v>29.979249333304399</c:v>
                </c:pt>
                <c:pt idx="6">
                  <c:v>29.790286139369492</c:v>
                </c:pt>
                <c:pt idx="7">
                  <c:v>29.24063543350433</c:v>
                </c:pt>
                <c:pt idx="8">
                  <c:v>28.3</c:v>
                </c:pt>
                <c:pt idx="9">
                  <c:v>28.3</c:v>
                </c:pt>
                <c:pt idx="10">
                  <c:v>28.1</c:v>
                </c:pt>
                <c:pt idx="11">
                  <c:v>28.7</c:v>
                </c:pt>
                <c:pt idx="12">
                  <c:v>28.3</c:v>
                </c:pt>
                <c:pt idx="13" formatCode="General">
                  <c:v>28.3</c:v>
                </c:pt>
                <c:pt idx="14" formatCode="General">
                  <c:v>28.1</c:v>
                </c:pt>
                <c:pt idx="15" formatCode="General">
                  <c:v>27.6</c:v>
                </c:pt>
                <c:pt idx="16" formatCode="General">
                  <c:v>27.7</c:v>
                </c:pt>
                <c:pt idx="17" formatCode="General">
                  <c:v>27.7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2077312"/>
        <c:axId val="166495360"/>
      </c:lineChart>
      <c:catAx>
        <c:axId val="232077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649536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1664953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3207731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enetraci&#243;n internet.De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jpeg"/><Relationship Id="rId3" Type="http://schemas.openxmlformats.org/officeDocument/2006/relationships/hyperlink" Target="#'Penetraci&#243;n internet.Ciu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Suscriptores internet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ternet por proveedor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Penetraci&#243;n internet.Dep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ternet por tecnolog&#237;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Penetraci&#243;n internet.Ciu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ternet por segment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Internet por proveedor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scriptores lineas TPB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Internet por tecnolog&#237;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Lineas TPBC por proveedor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Internet por segmen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Lineas TPBC por estrato'!A1"/><Relationship Id="rId7" Type="http://schemas.openxmlformats.org/officeDocument/2006/relationships/chart" Target="../charts/chart8.xml"/><Relationship Id="rId2" Type="http://schemas.openxmlformats.org/officeDocument/2006/relationships/image" Target="../media/image6.png"/><Relationship Id="rId1" Type="http://schemas.openxmlformats.org/officeDocument/2006/relationships/hyperlink" Target="#Indice!A1"/><Relationship Id="rId6" Type="http://schemas.openxmlformats.org/officeDocument/2006/relationships/image" Target="../media/image7.png"/><Relationship Id="rId5" Type="http://schemas.openxmlformats.org/officeDocument/2006/relationships/hyperlink" Target="#'Suscriptores lineas TPB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Lineas TPBC por proveedor'!A1"/><Relationship Id="rId7" Type="http://schemas.openxmlformats.org/officeDocument/2006/relationships/image" Target="../media/image6.png"/><Relationship Id="rId2" Type="http://schemas.openxmlformats.org/officeDocument/2006/relationships/image" Target="../media/image8.png"/><Relationship Id="rId1" Type="http://schemas.openxmlformats.org/officeDocument/2006/relationships/hyperlink" Target="#'Hist&#243;rico suscriptores internet'!A1"/><Relationship Id="rId6" Type="http://schemas.openxmlformats.org/officeDocument/2006/relationships/hyperlink" Target="#Indice!A1"/><Relationship Id="rId5" Type="http://schemas.openxmlformats.org/officeDocument/2006/relationships/chart" Target="../charts/chart9.xml"/><Relationship Id="rId4" Type="http://schemas.openxmlformats.org/officeDocument/2006/relationships/image" Target="../media/image7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penetraci&#243;n internet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Lineas TPBC por estra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3" Type="http://schemas.openxmlformats.org/officeDocument/2006/relationships/hyperlink" Target="#'Hist&#243;rico l&#237;neas TPBC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scriptores internet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3" Type="http://schemas.openxmlformats.org/officeDocument/2006/relationships/hyperlink" Target="#'Hist&#243;rico penetraci&#243;n TPBC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enetraci&#243;n internet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&#237;neas TPBC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483075</xdr:colOff>
      <xdr:row>1</xdr:row>
      <xdr:rowOff>63818</xdr:rowOff>
    </xdr:from>
    <xdr:to>
      <xdr:col>12</xdr:col>
      <xdr:colOff>177989</xdr:colOff>
      <xdr:row>5</xdr:row>
      <xdr:rowOff>169863</xdr:rowOff>
    </xdr:to>
    <xdr:sp macro="" textlink="">
      <xdr:nvSpPr>
        <xdr:cNvPr id="3" name="2 CuadroTexto"/>
        <xdr:cNvSpPr txBox="1"/>
      </xdr:nvSpPr>
      <xdr:spPr>
        <a:xfrm>
          <a:off x="2349975" y="263843"/>
          <a:ext cx="3466814" cy="9061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effectLst/>
              <a:latin typeface="+mn-lt"/>
              <a:ea typeface="+mn-ea"/>
              <a:cs typeface="Arial" panose="020B0604020202020204" pitchFamily="34" charset="0"/>
            </a:rPr>
            <a:t>Tecnologias de la información y Comunicación </a:t>
          </a:r>
        </a:p>
        <a:p>
          <a:pPr algn="ctr"/>
          <a:r>
            <a:rPr lang="es-CO" sz="1600" b="1">
              <a:solidFill>
                <a:schemeClr val="bg1"/>
              </a:solidFill>
              <a:effectLst/>
              <a:latin typeface="+mn-lt"/>
              <a:ea typeface="+mn-ea"/>
              <a:cs typeface="Arial" panose="020B0604020202020204" pitchFamily="34" charset="0"/>
            </a:rPr>
            <a:t>No. 2 Enero de 2014</a:t>
          </a:r>
        </a:p>
        <a:p>
          <a:endParaRPr lang="es-CO" sz="1100"/>
        </a:p>
      </xdr:txBody>
    </xdr:sp>
    <xdr:clientData/>
  </xdr:twoCellAnchor>
  <xdr:oneCellAnchor>
    <xdr:from>
      <xdr:col>5</xdr:col>
      <xdr:colOff>130810</xdr:colOff>
      <xdr:row>7</xdr:row>
      <xdr:rowOff>40640</xdr:rowOff>
    </xdr:from>
    <xdr:ext cx="183265" cy="264560"/>
    <xdr:sp macro="" textlink="">
      <xdr:nvSpPr>
        <xdr:cNvPr id="2" name="1 CuadroTexto"/>
        <xdr:cNvSpPr txBox="1"/>
      </xdr:nvSpPr>
      <xdr:spPr>
        <a:xfrm>
          <a:off x="2507615" y="166624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CO"/>
        </a:p>
      </xdr:txBody>
    </xdr:sp>
    <xdr:clientData/>
  </xdr:oneCellAnchor>
  <xdr:twoCellAnchor editAs="oneCell">
    <xdr:from>
      <xdr:col>0</xdr:col>
      <xdr:colOff>0</xdr:colOff>
      <xdr:row>0</xdr:row>
      <xdr:rowOff>19050</xdr:rowOff>
    </xdr:from>
    <xdr:to>
      <xdr:col>17</xdr:col>
      <xdr:colOff>178593</xdr:colOff>
      <xdr:row>5</xdr:row>
      <xdr:rowOff>76200</xdr:rowOff>
    </xdr:to>
    <xdr:pic>
      <xdr:nvPicPr>
        <xdr:cNvPr id="23512114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"/>
          <a:ext cx="7965281" cy="1069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428624</xdr:colOff>
      <xdr:row>2</xdr:row>
      <xdr:rowOff>171449</xdr:rowOff>
    </xdr:from>
    <xdr:to>
      <xdr:col>12</xdr:col>
      <xdr:colOff>323849</xdr:colOff>
      <xdr:row>4</xdr:row>
      <xdr:rowOff>133350</xdr:rowOff>
    </xdr:to>
    <xdr:sp macro="" textlink="">
      <xdr:nvSpPr>
        <xdr:cNvPr id="4" name="3 CuadroTexto"/>
        <xdr:cNvSpPr txBox="1"/>
      </xdr:nvSpPr>
      <xdr:spPr>
        <a:xfrm>
          <a:off x="3343274" y="571499"/>
          <a:ext cx="2619375" cy="3619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18 -</a:t>
          </a:r>
          <a:r>
            <a:rPr lang="es-CO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Marzo 2019</a:t>
          </a:r>
          <a:endParaRPr lang="es-CO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7</xdr:row>
      <xdr:rowOff>19050</xdr:rowOff>
    </xdr:from>
    <xdr:to>
      <xdr:col>1</xdr:col>
      <xdr:colOff>257176</xdr:colOff>
      <xdr:row>8</xdr:row>
      <xdr:rowOff>123825</xdr:rowOff>
    </xdr:to>
    <xdr:pic>
      <xdr:nvPicPr>
        <xdr:cNvPr id="23513148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8594" y="1352550"/>
          <a:ext cx="364332" cy="30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685800</xdr:colOff>
      <xdr:row>7</xdr:row>
      <xdr:rowOff>19050</xdr:rowOff>
    </xdr:from>
    <xdr:to>
      <xdr:col>1</xdr:col>
      <xdr:colOff>1019175</xdr:colOff>
      <xdr:row>8</xdr:row>
      <xdr:rowOff>123825</xdr:rowOff>
    </xdr:to>
    <xdr:pic>
      <xdr:nvPicPr>
        <xdr:cNvPr id="23513149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1550" y="1352550"/>
          <a:ext cx="333375" cy="30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666750</xdr:colOff>
      <xdr:row>8</xdr:row>
      <xdr:rowOff>123825</xdr:rowOff>
    </xdr:to>
    <xdr:pic>
      <xdr:nvPicPr>
        <xdr:cNvPr id="23513150" name="11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52550"/>
          <a:ext cx="361950" cy="30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123824</xdr:colOff>
      <xdr:row>50</xdr:row>
      <xdr:rowOff>57150</xdr:rowOff>
    </xdr:from>
    <xdr:to>
      <xdr:col>8</xdr:col>
      <xdr:colOff>19049</xdr:colOff>
      <xdr:row>64</xdr:row>
      <xdr:rowOff>9525</xdr:rowOff>
    </xdr:to>
    <xdr:graphicFrame macro="">
      <xdr:nvGraphicFramePr>
        <xdr:cNvPr id="2351315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</xdr:colOff>
      <xdr:row>0</xdr:row>
      <xdr:rowOff>9525</xdr:rowOff>
    </xdr:from>
    <xdr:to>
      <xdr:col>9</xdr:col>
      <xdr:colOff>657225</xdr:colOff>
      <xdr:row>5</xdr:row>
      <xdr:rowOff>180975</xdr:rowOff>
    </xdr:to>
    <xdr:pic>
      <xdr:nvPicPr>
        <xdr:cNvPr id="23513152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9525"/>
          <a:ext cx="8115299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</xdr:rowOff>
    </xdr:from>
    <xdr:to>
      <xdr:col>1</xdr:col>
      <xdr:colOff>257175</xdr:colOff>
      <xdr:row>6</xdr:row>
      <xdr:rowOff>321468</xdr:rowOff>
    </xdr:to>
    <xdr:pic>
      <xdr:nvPicPr>
        <xdr:cNvPr id="23515196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14097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6</xdr:row>
      <xdr:rowOff>19050</xdr:rowOff>
    </xdr:from>
    <xdr:to>
      <xdr:col>1</xdr:col>
      <xdr:colOff>914400</xdr:colOff>
      <xdr:row>6</xdr:row>
      <xdr:rowOff>304800</xdr:rowOff>
    </xdr:to>
    <xdr:pic>
      <xdr:nvPicPr>
        <xdr:cNvPr id="23515197" name="10 Imagen" descr="j0432679.png">
          <a:hlinkClick xmlns:r="http://schemas.openxmlformats.org/officeDocument/2006/relationships" r:id="rId3"/>
        </xdr:cNvPr>
        <xdr:cNvPicPr>
          <a:picLocks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0" y="1409700"/>
          <a:ext cx="3238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6</xdr:row>
      <xdr:rowOff>19050</xdr:rowOff>
    </xdr:from>
    <xdr:to>
      <xdr:col>1</xdr:col>
      <xdr:colOff>561975</xdr:colOff>
      <xdr:row>6</xdr:row>
      <xdr:rowOff>321468</xdr:rowOff>
    </xdr:to>
    <xdr:pic>
      <xdr:nvPicPr>
        <xdr:cNvPr id="23515198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0" y="14097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180975</xdr:colOff>
      <xdr:row>50</xdr:row>
      <xdr:rowOff>28575</xdr:rowOff>
    </xdr:from>
    <xdr:to>
      <xdr:col>6</xdr:col>
      <xdr:colOff>800100</xdr:colOff>
      <xdr:row>63</xdr:row>
      <xdr:rowOff>114300</xdr:rowOff>
    </xdr:to>
    <xdr:graphicFrame macro="">
      <xdr:nvGraphicFramePr>
        <xdr:cNvPr id="2351519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7</xdr:col>
      <xdr:colOff>390525</xdr:colOff>
      <xdr:row>4</xdr:row>
      <xdr:rowOff>190500</xdr:rowOff>
    </xdr:to>
    <xdr:pic>
      <xdr:nvPicPr>
        <xdr:cNvPr id="23515200" name="6 Imagen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525"/>
          <a:ext cx="6657975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</xdr:rowOff>
    </xdr:from>
    <xdr:to>
      <xdr:col>1</xdr:col>
      <xdr:colOff>257175</xdr:colOff>
      <xdr:row>7</xdr:row>
      <xdr:rowOff>9525</xdr:rowOff>
    </xdr:to>
    <xdr:pic>
      <xdr:nvPicPr>
        <xdr:cNvPr id="23517244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52550"/>
          <a:ext cx="2571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6</xdr:row>
      <xdr:rowOff>19050</xdr:rowOff>
    </xdr:from>
    <xdr:to>
      <xdr:col>1</xdr:col>
      <xdr:colOff>914400</xdr:colOff>
      <xdr:row>6</xdr:row>
      <xdr:rowOff>304800</xdr:rowOff>
    </xdr:to>
    <xdr:pic>
      <xdr:nvPicPr>
        <xdr:cNvPr id="23517245" name="10 Imagen" descr="j0432679.png">
          <a:hlinkClick xmlns:r="http://schemas.openxmlformats.org/officeDocument/2006/relationships" r:id="rId3"/>
        </xdr:cNvPr>
        <xdr:cNvPicPr>
          <a:picLocks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352550"/>
          <a:ext cx="3238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6</xdr:row>
      <xdr:rowOff>19050</xdr:rowOff>
    </xdr:from>
    <xdr:to>
      <xdr:col>1</xdr:col>
      <xdr:colOff>561975</xdr:colOff>
      <xdr:row>7</xdr:row>
      <xdr:rowOff>9525</xdr:rowOff>
    </xdr:to>
    <xdr:pic>
      <xdr:nvPicPr>
        <xdr:cNvPr id="23517246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52550"/>
          <a:ext cx="2571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464344</xdr:colOff>
      <xdr:row>49</xdr:row>
      <xdr:rowOff>95250</xdr:rowOff>
    </xdr:from>
    <xdr:to>
      <xdr:col>6</xdr:col>
      <xdr:colOff>981075</xdr:colOff>
      <xdr:row>65</xdr:row>
      <xdr:rowOff>28575</xdr:rowOff>
    </xdr:to>
    <xdr:graphicFrame macro="">
      <xdr:nvGraphicFramePr>
        <xdr:cNvPr id="23517247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19050</xdr:rowOff>
    </xdr:from>
    <xdr:to>
      <xdr:col>7</xdr:col>
      <xdr:colOff>294822</xdr:colOff>
      <xdr:row>5</xdr:row>
      <xdr:rowOff>66675</xdr:rowOff>
    </xdr:to>
    <xdr:pic>
      <xdr:nvPicPr>
        <xdr:cNvPr id="23517248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"/>
          <a:ext cx="6939643" cy="101146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190500</xdr:rowOff>
    </xdr:from>
    <xdr:to>
      <xdr:col>1</xdr:col>
      <xdr:colOff>247650</xdr:colOff>
      <xdr:row>8</xdr:row>
      <xdr:rowOff>76200</xdr:rowOff>
    </xdr:to>
    <xdr:pic>
      <xdr:nvPicPr>
        <xdr:cNvPr id="23519292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76350"/>
          <a:ext cx="2476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552450</xdr:colOff>
      <xdr:row>6</xdr:row>
      <xdr:rowOff>171450</xdr:rowOff>
    </xdr:from>
    <xdr:to>
      <xdr:col>1</xdr:col>
      <xdr:colOff>838200</xdr:colOff>
      <xdr:row>8</xdr:row>
      <xdr:rowOff>95250</xdr:rowOff>
    </xdr:to>
    <xdr:pic>
      <xdr:nvPicPr>
        <xdr:cNvPr id="23519293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266825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7</xdr:row>
      <xdr:rowOff>9525</xdr:rowOff>
    </xdr:from>
    <xdr:to>
      <xdr:col>1</xdr:col>
      <xdr:colOff>552450</xdr:colOff>
      <xdr:row>8</xdr:row>
      <xdr:rowOff>95250</xdr:rowOff>
    </xdr:to>
    <xdr:pic>
      <xdr:nvPicPr>
        <xdr:cNvPr id="23519294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2858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504825</xdr:colOff>
      <xdr:row>39</xdr:row>
      <xdr:rowOff>152400</xdr:rowOff>
    </xdr:from>
    <xdr:to>
      <xdr:col>7</xdr:col>
      <xdr:colOff>762000</xdr:colOff>
      <xdr:row>53</xdr:row>
      <xdr:rowOff>85725</xdr:rowOff>
    </xdr:to>
    <xdr:graphicFrame macro="">
      <xdr:nvGraphicFramePr>
        <xdr:cNvPr id="2351929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19050</xdr:rowOff>
    </xdr:from>
    <xdr:to>
      <xdr:col>9</xdr:col>
      <xdr:colOff>142329</xdr:colOff>
      <xdr:row>6</xdr:row>
      <xdr:rowOff>76200</xdr:rowOff>
    </xdr:to>
    <xdr:pic>
      <xdr:nvPicPr>
        <xdr:cNvPr id="23519296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"/>
          <a:ext cx="9043276" cy="11738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190500</xdr:rowOff>
    </xdr:from>
    <xdr:to>
      <xdr:col>1</xdr:col>
      <xdr:colOff>257175</xdr:colOff>
      <xdr:row>9</xdr:row>
      <xdr:rowOff>76200</xdr:rowOff>
    </xdr:to>
    <xdr:pic>
      <xdr:nvPicPr>
        <xdr:cNvPr id="23521340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447800"/>
          <a:ext cx="25717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552450</xdr:colOff>
      <xdr:row>7</xdr:row>
      <xdr:rowOff>171450</xdr:rowOff>
    </xdr:from>
    <xdr:to>
      <xdr:col>1</xdr:col>
      <xdr:colOff>819150</xdr:colOff>
      <xdr:row>9</xdr:row>
      <xdr:rowOff>95250</xdr:rowOff>
    </xdr:to>
    <xdr:pic>
      <xdr:nvPicPr>
        <xdr:cNvPr id="23521341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382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8</xdr:row>
      <xdr:rowOff>9525</xdr:rowOff>
    </xdr:from>
    <xdr:to>
      <xdr:col>1</xdr:col>
      <xdr:colOff>552450</xdr:colOff>
      <xdr:row>9</xdr:row>
      <xdr:rowOff>95250</xdr:rowOff>
    </xdr:to>
    <xdr:pic>
      <xdr:nvPicPr>
        <xdr:cNvPr id="23521342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4573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7144</xdr:colOff>
      <xdr:row>29</xdr:row>
      <xdr:rowOff>69056</xdr:rowOff>
    </xdr:from>
    <xdr:to>
      <xdr:col>7</xdr:col>
      <xdr:colOff>1016794</xdr:colOff>
      <xdr:row>43</xdr:row>
      <xdr:rowOff>11906</xdr:rowOff>
    </xdr:to>
    <xdr:graphicFrame macro="">
      <xdr:nvGraphicFramePr>
        <xdr:cNvPr id="2352134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19050</xdr:rowOff>
    </xdr:from>
    <xdr:to>
      <xdr:col>9</xdr:col>
      <xdr:colOff>190501</xdr:colOff>
      <xdr:row>5</xdr:row>
      <xdr:rowOff>142875</xdr:rowOff>
    </xdr:to>
    <xdr:pic>
      <xdr:nvPicPr>
        <xdr:cNvPr id="23521344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050"/>
          <a:ext cx="8670132" cy="10167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257175</xdr:colOff>
      <xdr:row>7</xdr:row>
      <xdr:rowOff>76201</xdr:rowOff>
    </xdr:to>
    <xdr:pic>
      <xdr:nvPicPr>
        <xdr:cNvPr id="23523400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66825"/>
          <a:ext cx="25717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552450</xdr:colOff>
      <xdr:row>6</xdr:row>
      <xdr:rowOff>0</xdr:rowOff>
    </xdr:from>
    <xdr:to>
      <xdr:col>1</xdr:col>
      <xdr:colOff>847725</xdr:colOff>
      <xdr:row>7</xdr:row>
      <xdr:rowOff>102394</xdr:rowOff>
    </xdr:to>
    <xdr:pic>
      <xdr:nvPicPr>
        <xdr:cNvPr id="23523401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257300"/>
          <a:ext cx="2952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95251</xdr:rowOff>
    </xdr:to>
    <xdr:pic>
      <xdr:nvPicPr>
        <xdr:cNvPr id="23523402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2763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192404</xdr:colOff>
      <xdr:row>0</xdr:row>
      <xdr:rowOff>154623</xdr:rowOff>
    </xdr:from>
    <xdr:to>
      <xdr:col>7</xdr:col>
      <xdr:colOff>202885</xdr:colOff>
      <xdr:row>7</xdr:row>
      <xdr:rowOff>45231</xdr:rowOff>
    </xdr:to>
    <xdr:sp macro="" textlink="">
      <xdr:nvSpPr>
        <xdr:cNvPr id="6" name="5 CuadroTexto"/>
        <xdr:cNvSpPr txBox="1"/>
      </xdr:nvSpPr>
      <xdr:spPr>
        <a:xfrm>
          <a:off x="2268854" y="154623"/>
          <a:ext cx="3058481" cy="13574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CO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 panose="020B0604020202020204" pitchFamily="34" charset="0"/>
            </a:rPr>
            <a:t>Tecnologias de la información y Comunicación 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CO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 panose="020B0604020202020204" pitchFamily="34" charset="0"/>
            </a:rPr>
            <a:t>No. 2 Enero de 2015</a:t>
          </a:r>
        </a:p>
      </xdr:txBody>
    </xdr:sp>
    <xdr:clientData/>
  </xdr:twoCellAnchor>
  <xdr:twoCellAnchor>
    <xdr:from>
      <xdr:col>3</xdr:col>
      <xdr:colOff>44745</xdr:colOff>
      <xdr:row>25</xdr:row>
      <xdr:rowOff>136176</xdr:rowOff>
    </xdr:from>
    <xdr:to>
      <xdr:col>9</xdr:col>
      <xdr:colOff>461464</xdr:colOff>
      <xdr:row>39</xdr:row>
      <xdr:rowOff>126651</xdr:rowOff>
    </xdr:to>
    <xdr:graphicFrame macro="">
      <xdr:nvGraphicFramePr>
        <xdr:cNvPr id="23523404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202406</xdr:colOff>
      <xdr:row>5</xdr:row>
      <xdr:rowOff>123825</xdr:rowOff>
    </xdr:to>
    <xdr:pic>
      <xdr:nvPicPr>
        <xdr:cNvPr id="23523405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79594" cy="10167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</xdr:rowOff>
    </xdr:from>
    <xdr:to>
      <xdr:col>1</xdr:col>
      <xdr:colOff>257175</xdr:colOff>
      <xdr:row>7</xdr:row>
      <xdr:rowOff>0</xdr:rowOff>
    </xdr:to>
    <xdr:pic>
      <xdr:nvPicPr>
        <xdr:cNvPr id="23525436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16205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6</xdr:row>
      <xdr:rowOff>19050</xdr:rowOff>
    </xdr:from>
    <xdr:to>
      <xdr:col>1</xdr:col>
      <xdr:colOff>838200</xdr:colOff>
      <xdr:row>7</xdr:row>
      <xdr:rowOff>0</xdr:rowOff>
    </xdr:to>
    <xdr:pic>
      <xdr:nvPicPr>
        <xdr:cNvPr id="23525437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162050"/>
          <a:ext cx="2476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6</xdr:row>
      <xdr:rowOff>19050</xdr:rowOff>
    </xdr:from>
    <xdr:to>
      <xdr:col>1</xdr:col>
      <xdr:colOff>561975</xdr:colOff>
      <xdr:row>7</xdr:row>
      <xdr:rowOff>0</xdr:rowOff>
    </xdr:to>
    <xdr:pic>
      <xdr:nvPicPr>
        <xdr:cNvPr id="23525438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16205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28575</xdr:colOff>
      <xdr:row>49</xdr:row>
      <xdr:rowOff>171450</xdr:rowOff>
    </xdr:from>
    <xdr:to>
      <xdr:col>7</xdr:col>
      <xdr:colOff>819150</xdr:colOff>
      <xdr:row>63</xdr:row>
      <xdr:rowOff>0</xdr:rowOff>
    </xdr:to>
    <xdr:graphicFrame macro="">
      <xdr:nvGraphicFramePr>
        <xdr:cNvPr id="2352543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333375</xdr:colOff>
      <xdr:row>5</xdr:row>
      <xdr:rowOff>161925</xdr:rowOff>
    </xdr:to>
    <xdr:pic>
      <xdr:nvPicPr>
        <xdr:cNvPr id="23525440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9072562" cy="1114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190500</xdr:rowOff>
    </xdr:from>
    <xdr:to>
      <xdr:col>1</xdr:col>
      <xdr:colOff>257175</xdr:colOff>
      <xdr:row>8</xdr:row>
      <xdr:rowOff>47625</xdr:rowOff>
    </xdr:to>
    <xdr:pic>
      <xdr:nvPicPr>
        <xdr:cNvPr id="23527484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66825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552450</xdr:colOff>
      <xdr:row>7</xdr:row>
      <xdr:rowOff>9525</xdr:rowOff>
    </xdr:from>
    <xdr:to>
      <xdr:col>1</xdr:col>
      <xdr:colOff>847725</xdr:colOff>
      <xdr:row>8</xdr:row>
      <xdr:rowOff>66675</xdr:rowOff>
    </xdr:to>
    <xdr:pic>
      <xdr:nvPicPr>
        <xdr:cNvPr id="23527485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276350"/>
          <a:ext cx="295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7</xdr:row>
      <xdr:rowOff>9525</xdr:rowOff>
    </xdr:from>
    <xdr:to>
      <xdr:col>1</xdr:col>
      <xdr:colOff>552450</xdr:colOff>
      <xdr:row>8</xdr:row>
      <xdr:rowOff>57150</xdr:rowOff>
    </xdr:to>
    <xdr:pic>
      <xdr:nvPicPr>
        <xdr:cNvPr id="23527486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276350"/>
          <a:ext cx="2762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171450</xdr:colOff>
      <xdr:row>26</xdr:row>
      <xdr:rowOff>9525</xdr:rowOff>
    </xdr:from>
    <xdr:to>
      <xdr:col>8</xdr:col>
      <xdr:colOff>790575</xdr:colOff>
      <xdr:row>40</xdr:row>
      <xdr:rowOff>57150</xdr:rowOff>
    </xdr:to>
    <xdr:graphicFrame macro="">
      <xdr:nvGraphicFramePr>
        <xdr:cNvPr id="2352748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288131</xdr:colOff>
      <xdr:row>5</xdr:row>
      <xdr:rowOff>133350</xdr:rowOff>
    </xdr:to>
    <xdr:pic>
      <xdr:nvPicPr>
        <xdr:cNvPr id="23527488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34437" cy="10263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552450</xdr:colOff>
      <xdr:row>7</xdr:row>
      <xdr:rowOff>9525</xdr:rowOff>
    </xdr:from>
    <xdr:to>
      <xdr:col>1</xdr:col>
      <xdr:colOff>828675</xdr:colOff>
      <xdr:row>8</xdr:row>
      <xdr:rowOff>66674</xdr:rowOff>
    </xdr:to>
    <xdr:pic>
      <xdr:nvPicPr>
        <xdr:cNvPr id="23529532" name="10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" y="14573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7</xdr:row>
      <xdr:rowOff>9525</xdr:rowOff>
    </xdr:from>
    <xdr:to>
      <xdr:col>1</xdr:col>
      <xdr:colOff>552450</xdr:colOff>
      <xdr:row>8</xdr:row>
      <xdr:rowOff>57149</xdr:rowOff>
    </xdr:to>
    <xdr:pic>
      <xdr:nvPicPr>
        <xdr:cNvPr id="23529533" name="11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457325"/>
          <a:ext cx="2762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27</xdr:row>
      <xdr:rowOff>19050</xdr:rowOff>
    </xdr:from>
    <xdr:to>
      <xdr:col>7</xdr:col>
      <xdr:colOff>685800</xdr:colOff>
      <xdr:row>40</xdr:row>
      <xdr:rowOff>161925</xdr:rowOff>
    </xdr:to>
    <xdr:graphicFrame macro="">
      <xdr:nvGraphicFramePr>
        <xdr:cNvPr id="23529534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257175</xdr:colOff>
      <xdr:row>8</xdr:row>
      <xdr:rowOff>47624</xdr:rowOff>
    </xdr:to>
    <xdr:pic>
      <xdr:nvPicPr>
        <xdr:cNvPr id="23529535" name="9 Imagen" descr="j0432680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1447800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142875</xdr:colOff>
      <xdr:row>6</xdr:row>
      <xdr:rowOff>9525</xdr:rowOff>
    </xdr:to>
    <xdr:pic>
      <xdr:nvPicPr>
        <xdr:cNvPr id="23529536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10625" cy="10810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19050</xdr:rowOff>
    </xdr:from>
    <xdr:to>
      <xdr:col>1</xdr:col>
      <xdr:colOff>257175</xdr:colOff>
      <xdr:row>6</xdr:row>
      <xdr:rowOff>123824</xdr:rowOff>
    </xdr:to>
    <xdr:pic>
      <xdr:nvPicPr>
        <xdr:cNvPr id="23531580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192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5</xdr:row>
      <xdr:rowOff>19050</xdr:rowOff>
    </xdr:from>
    <xdr:to>
      <xdr:col>1</xdr:col>
      <xdr:colOff>838200</xdr:colOff>
      <xdr:row>6</xdr:row>
      <xdr:rowOff>123824</xdr:rowOff>
    </xdr:to>
    <xdr:pic>
      <xdr:nvPicPr>
        <xdr:cNvPr id="23531581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219200"/>
          <a:ext cx="2476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5</xdr:row>
      <xdr:rowOff>19050</xdr:rowOff>
    </xdr:from>
    <xdr:to>
      <xdr:col>1</xdr:col>
      <xdr:colOff>561975</xdr:colOff>
      <xdr:row>6</xdr:row>
      <xdr:rowOff>123824</xdr:rowOff>
    </xdr:to>
    <xdr:pic>
      <xdr:nvPicPr>
        <xdr:cNvPr id="23531582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2192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1657350</xdr:colOff>
      <xdr:row>23</xdr:row>
      <xdr:rowOff>57150</xdr:rowOff>
    </xdr:from>
    <xdr:to>
      <xdr:col>9</xdr:col>
      <xdr:colOff>247650</xdr:colOff>
      <xdr:row>39</xdr:row>
      <xdr:rowOff>0</xdr:rowOff>
    </xdr:to>
    <xdr:graphicFrame macro="">
      <xdr:nvGraphicFramePr>
        <xdr:cNvPr id="23531583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19050</xdr:rowOff>
    </xdr:from>
    <xdr:to>
      <xdr:col>10</xdr:col>
      <xdr:colOff>352425</xdr:colOff>
      <xdr:row>5</xdr:row>
      <xdr:rowOff>9525</xdr:rowOff>
    </xdr:to>
    <xdr:pic>
      <xdr:nvPicPr>
        <xdr:cNvPr id="23531584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82002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19050</xdr:rowOff>
    </xdr:from>
    <xdr:to>
      <xdr:col>1</xdr:col>
      <xdr:colOff>257175</xdr:colOff>
      <xdr:row>6</xdr:row>
      <xdr:rowOff>123826</xdr:rowOff>
    </xdr:to>
    <xdr:pic>
      <xdr:nvPicPr>
        <xdr:cNvPr id="23533628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0967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5</xdr:row>
      <xdr:rowOff>19050</xdr:rowOff>
    </xdr:from>
    <xdr:to>
      <xdr:col>1</xdr:col>
      <xdr:colOff>838200</xdr:colOff>
      <xdr:row>6</xdr:row>
      <xdr:rowOff>123826</xdr:rowOff>
    </xdr:to>
    <xdr:pic>
      <xdr:nvPicPr>
        <xdr:cNvPr id="23533629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209675"/>
          <a:ext cx="2476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5</xdr:row>
      <xdr:rowOff>19050</xdr:rowOff>
    </xdr:from>
    <xdr:to>
      <xdr:col>1</xdr:col>
      <xdr:colOff>561975</xdr:colOff>
      <xdr:row>6</xdr:row>
      <xdr:rowOff>123826</xdr:rowOff>
    </xdr:to>
    <xdr:pic>
      <xdr:nvPicPr>
        <xdr:cNvPr id="23533630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20967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1297782</xdr:colOff>
      <xdr:row>21</xdr:row>
      <xdr:rowOff>190499</xdr:rowOff>
    </xdr:from>
    <xdr:to>
      <xdr:col>8</xdr:col>
      <xdr:colOff>409575</xdr:colOff>
      <xdr:row>35</xdr:row>
      <xdr:rowOff>83343</xdr:rowOff>
    </xdr:to>
    <xdr:graphicFrame macro="">
      <xdr:nvGraphicFramePr>
        <xdr:cNvPr id="23533631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28575</xdr:rowOff>
    </xdr:from>
    <xdr:to>
      <xdr:col>11</xdr:col>
      <xdr:colOff>28575</xdr:colOff>
      <xdr:row>4</xdr:row>
      <xdr:rowOff>182084</xdr:rowOff>
    </xdr:to>
    <xdr:pic>
      <xdr:nvPicPr>
        <xdr:cNvPr id="23533632" name="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" y="28575"/>
          <a:ext cx="7610476" cy="9440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</xdr:rowOff>
    </xdr:from>
    <xdr:to>
      <xdr:col>1</xdr:col>
      <xdr:colOff>257175</xdr:colOff>
      <xdr:row>7</xdr:row>
      <xdr:rowOff>123825</xdr:rowOff>
    </xdr:to>
    <xdr:pic>
      <xdr:nvPicPr>
        <xdr:cNvPr id="23535676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41922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6</xdr:row>
      <xdr:rowOff>19050</xdr:rowOff>
    </xdr:from>
    <xdr:to>
      <xdr:col>1</xdr:col>
      <xdr:colOff>838200</xdr:colOff>
      <xdr:row>7</xdr:row>
      <xdr:rowOff>123825</xdr:rowOff>
    </xdr:to>
    <xdr:pic>
      <xdr:nvPicPr>
        <xdr:cNvPr id="23535677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419225"/>
          <a:ext cx="2476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6</xdr:row>
      <xdr:rowOff>19050</xdr:rowOff>
    </xdr:from>
    <xdr:to>
      <xdr:col>1</xdr:col>
      <xdr:colOff>561975</xdr:colOff>
      <xdr:row>7</xdr:row>
      <xdr:rowOff>123825</xdr:rowOff>
    </xdr:to>
    <xdr:pic>
      <xdr:nvPicPr>
        <xdr:cNvPr id="23535678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41922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1547811</xdr:colOff>
      <xdr:row>23</xdr:row>
      <xdr:rowOff>161925</xdr:rowOff>
    </xdr:from>
    <xdr:to>
      <xdr:col>9</xdr:col>
      <xdr:colOff>607217</xdr:colOff>
      <xdr:row>37</xdr:row>
      <xdr:rowOff>104775</xdr:rowOff>
    </xdr:to>
    <xdr:graphicFrame macro="">
      <xdr:nvGraphicFramePr>
        <xdr:cNvPr id="23535679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309561</xdr:colOff>
      <xdr:row>5</xdr:row>
      <xdr:rowOff>95250</xdr:rowOff>
    </xdr:to>
    <xdr:pic>
      <xdr:nvPicPr>
        <xdr:cNvPr id="23535680" name="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"/>
          <a:ext cx="7881936" cy="10882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</xdr:rowOff>
    </xdr:from>
    <xdr:to>
      <xdr:col>1</xdr:col>
      <xdr:colOff>257175</xdr:colOff>
      <xdr:row>7</xdr:row>
      <xdr:rowOff>0</xdr:rowOff>
    </xdr:to>
    <xdr:pic>
      <xdr:nvPicPr>
        <xdr:cNvPr id="23537712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07632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6</xdr:row>
      <xdr:rowOff>19050</xdr:rowOff>
    </xdr:from>
    <xdr:to>
      <xdr:col>1</xdr:col>
      <xdr:colOff>561975</xdr:colOff>
      <xdr:row>7</xdr:row>
      <xdr:rowOff>0</xdr:rowOff>
    </xdr:to>
    <xdr:pic>
      <xdr:nvPicPr>
        <xdr:cNvPr id="23537713" name="11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07632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1083469</xdr:colOff>
      <xdr:row>22</xdr:row>
      <xdr:rowOff>0</xdr:rowOff>
    </xdr:from>
    <xdr:to>
      <xdr:col>9</xdr:col>
      <xdr:colOff>11906</xdr:colOff>
      <xdr:row>35</xdr:row>
      <xdr:rowOff>19050</xdr:rowOff>
    </xdr:to>
    <xdr:graphicFrame macro="">
      <xdr:nvGraphicFramePr>
        <xdr:cNvPr id="23537714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166687</xdr:colOff>
      <xdr:row>4</xdr:row>
      <xdr:rowOff>171450</xdr:rowOff>
    </xdr:to>
    <xdr:pic>
      <xdr:nvPicPr>
        <xdr:cNvPr id="23537715" name="1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525"/>
          <a:ext cx="7419975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U25"/>
  <sheetViews>
    <sheetView tabSelected="1" zoomScaleNormal="100" zoomScaleSheetLayoutView="80" workbookViewId="0">
      <selection activeCell="B26" sqref="B26"/>
    </sheetView>
  </sheetViews>
  <sheetFormatPr baseColWidth="10" defaultRowHeight="15" x14ac:dyDescent="0.25"/>
  <cols>
    <col min="1" max="3" width="6.7109375" style="1" customWidth="1"/>
    <col min="4" max="7" width="7.85546875" style="1" customWidth="1"/>
    <col min="8" max="8" width="6.7109375" style="1" customWidth="1"/>
    <col min="9" max="9" width="6.140625" style="1" bestFit="1" customWidth="1"/>
    <col min="10" max="13" width="6.7109375" style="1" customWidth="1"/>
    <col min="14" max="14" width="4.7109375" style="1" customWidth="1"/>
    <col min="15" max="17" width="6.7109375" style="1" customWidth="1"/>
    <col min="18" max="18" width="3" style="193" customWidth="1"/>
    <col min="19" max="19" width="11.42578125" style="1" hidden="1" customWidth="1"/>
    <col min="20" max="16384" width="11.42578125" style="1"/>
  </cols>
  <sheetData>
    <row r="1" spans="1:21" ht="15.75" x14ac:dyDescent="0.25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261"/>
    </row>
    <row r="2" spans="1:21" ht="15.75" x14ac:dyDescent="0.25">
      <c r="A2" s="7"/>
      <c r="B2" s="284"/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  <c r="Q2" s="284"/>
      <c r="R2" s="284"/>
      <c r="S2" s="262"/>
    </row>
    <row r="3" spans="1:21" ht="15.75" x14ac:dyDescent="0.25">
      <c r="A3" s="7"/>
      <c r="B3" s="284"/>
      <c r="C3" s="284"/>
      <c r="D3" s="284"/>
      <c r="E3" s="284"/>
      <c r="F3" s="284"/>
      <c r="G3" s="284"/>
      <c r="H3" s="284"/>
      <c r="I3" s="284"/>
      <c r="J3" s="284"/>
      <c r="K3" s="284"/>
      <c r="L3" s="284"/>
      <c r="M3" s="284"/>
      <c r="N3" s="284"/>
      <c r="O3" s="284"/>
      <c r="P3" s="284"/>
      <c r="Q3" s="284"/>
      <c r="R3" s="284"/>
      <c r="S3" s="262"/>
    </row>
    <row r="4" spans="1:21" ht="15.75" x14ac:dyDescent="0.25">
      <c r="A4" s="7"/>
      <c r="B4" s="284"/>
      <c r="C4" s="284"/>
      <c r="D4" s="284"/>
      <c r="E4" s="284"/>
      <c r="F4" s="284"/>
      <c r="G4" s="284"/>
      <c r="H4" s="284"/>
      <c r="I4" s="284"/>
      <c r="J4" s="284"/>
      <c r="K4" s="284"/>
      <c r="L4" s="284"/>
      <c r="M4" s="284"/>
      <c r="N4" s="284"/>
      <c r="O4" s="284"/>
      <c r="P4" s="284"/>
      <c r="Q4" s="284"/>
      <c r="R4" s="284"/>
      <c r="S4" s="262"/>
    </row>
    <row r="5" spans="1:21" ht="15.75" x14ac:dyDescent="0.25">
      <c r="A5" s="7"/>
      <c r="B5" s="284"/>
      <c r="C5" s="284"/>
      <c r="D5" s="284"/>
      <c r="E5" s="284"/>
      <c r="F5" s="284"/>
      <c r="G5" s="284"/>
      <c r="H5" s="284"/>
      <c r="I5" s="284"/>
      <c r="J5" s="284"/>
      <c r="K5" s="284"/>
      <c r="L5" s="284"/>
      <c r="M5" s="284"/>
      <c r="N5" s="284"/>
      <c r="O5" s="284"/>
      <c r="P5" s="284"/>
      <c r="Q5" s="284"/>
      <c r="R5" s="284"/>
      <c r="S5" s="262"/>
    </row>
    <row r="6" spans="1:21" ht="9.75" customHeight="1" x14ac:dyDescent="0.25">
      <c r="A6" s="7"/>
      <c r="B6" s="284"/>
      <c r="C6" s="284"/>
      <c r="D6" s="284"/>
      <c r="E6" s="284"/>
      <c r="F6" s="284"/>
      <c r="G6" s="284"/>
      <c r="H6" s="284"/>
      <c r="I6" s="284"/>
      <c r="J6" s="284"/>
      <c r="K6" s="284"/>
      <c r="L6" s="284"/>
      <c r="M6" s="284"/>
      <c r="N6" s="284"/>
      <c r="O6" s="284"/>
      <c r="P6" s="284"/>
      <c r="Q6" s="284"/>
      <c r="R6" s="284"/>
      <c r="S6" s="262"/>
    </row>
    <row r="7" spans="1:21" ht="12" customHeight="1" x14ac:dyDescent="0.25">
      <c r="A7" s="7"/>
      <c r="B7" s="284"/>
      <c r="C7" s="284"/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62"/>
    </row>
    <row r="8" spans="1:21" ht="18.75" x14ac:dyDescent="0.3">
      <c r="A8" s="497" t="s">
        <v>1</v>
      </c>
      <c r="B8" s="498"/>
      <c r="C8" s="498"/>
      <c r="D8" s="498"/>
      <c r="E8" s="498"/>
      <c r="F8" s="498"/>
      <c r="G8" s="498"/>
      <c r="H8" s="498"/>
      <c r="I8" s="498"/>
      <c r="J8" s="498"/>
      <c r="K8" s="498"/>
      <c r="L8" s="498"/>
      <c r="M8" s="498"/>
      <c r="N8" s="498"/>
      <c r="O8" s="498"/>
      <c r="P8" s="498"/>
      <c r="Q8" s="498"/>
      <c r="R8" s="498"/>
      <c r="S8" s="12"/>
    </row>
    <row r="9" spans="1:21" ht="15.75" x14ac:dyDescent="0.25">
      <c r="A9" s="7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262"/>
    </row>
    <row r="10" spans="1:21" ht="15.75" x14ac:dyDescent="0.25">
      <c r="A10" s="7"/>
      <c r="B10" s="193"/>
      <c r="C10" s="193"/>
      <c r="D10" s="193"/>
      <c r="E10" s="193"/>
      <c r="F10" s="193"/>
      <c r="G10" s="193"/>
      <c r="H10" s="193"/>
      <c r="I10" s="193"/>
      <c r="J10" s="193"/>
      <c r="K10" s="193"/>
      <c r="L10" s="194"/>
      <c r="M10" s="193"/>
      <c r="N10" s="193"/>
      <c r="O10" s="193"/>
      <c r="P10" s="194"/>
      <c r="Q10" s="194"/>
      <c r="R10" s="194"/>
      <c r="S10" s="196"/>
      <c r="T10" s="13"/>
      <c r="U10" s="13"/>
    </row>
    <row r="11" spans="1:21" ht="17.25" x14ac:dyDescent="0.3">
      <c r="A11" s="7"/>
      <c r="B11" s="46" t="s">
        <v>59</v>
      </c>
      <c r="C11" s="195"/>
      <c r="D11" s="47"/>
      <c r="E11" s="48"/>
      <c r="F11" s="15"/>
      <c r="G11" s="15"/>
      <c r="H11" s="15"/>
      <c r="I11" s="48"/>
      <c r="J11" s="266" t="s">
        <v>60</v>
      </c>
      <c r="K11" s="193"/>
      <c r="L11" s="193"/>
      <c r="M11" s="193"/>
      <c r="N11" s="193"/>
      <c r="O11" s="193"/>
      <c r="P11" s="194"/>
      <c r="Q11" s="194"/>
      <c r="R11" s="194"/>
      <c r="S11" s="196"/>
      <c r="T11" s="13"/>
      <c r="U11" s="13"/>
    </row>
    <row r="12" spans="1:21" ht="15.75" x14ac:dyDescent="0.25">
      <c r="A12" s="7"/>
      <c r="B12" s="2"/>
      <c r="C12" s="193"/>
      <c r="D12" s="193"/>
      <c r="E12" s="193"/>
      <c r="F12" s="193"/>
      <c r="G12" s="193"/>
      <c r="H12" s="193"/>
      <c r="I12" s="193"/>
      <c r="J12" s="193"/>
      <c r="K12" s="193"/>
      <c r="L12" s="193"/>
      <c r="M12" s="193"/>
      <c r="N12" s="193"/>
      <c r="O12" s="193"/>
      <c r="P12" s="194"/>
      <c r="Q12" s="194"/>
      <c r="R12" s="194"/>
      <c r="S12" s="196"/>
      <c r="T12" s="13"/>
      <c r="U12" s="13"/>
    </row>
    <row r="13" spans="1:21" ht="15.75" x14ac:dyDescent="0.25">
      <c r="A13" s="7"/>
      <c r="B13" s="96"/>
      <c r="C13" s="45" t="s">
        <v>76</v>
      </c>
      <c r="D13" s="194"/>
      <c r="E13" s="194"/>
      <c r="F13" s="194"/>
      <c r="G13" s="194"/>
      <c r="H13" s="194"/>
      <c r="I13" s="96"/>
      <c r="J13" s="14"/>
      <c r="K13" s="45" t="s">
        <v>168</v>
      </c>
      <c r="L13" s="100"/>
      <c r="M13" s="100"/>
      <c r="N13" s="100"/>
      <c r="O13" s="49"/>
      <c r="P13" s="100"/>
      <c r="Q13" s="100"/>
      <c r="R13" s="49"/>
      <c r="S13" s="196"/>
      <c r="T13" s="13"/>
      <c r="U13" s="13"/>
    </row>
    <row r="14" spans="1:21" ht="15.75" customHeight="1" x14ac:dyDescent="0.25">
      <c r="A14" s="7"/>
      <c r="B14" s="96"/>
      <c r="C14" s="45" t="s">
        <v>123</v>
      </c>
      <c r="D14" s="194"/>
      <c r="E14" s="194"/>
      <c r="F14" s="194"/>
      <c r="G14" s="194"/>
      <c r="H14" s="194"/>
      <c r="I14" s="96"/>
      <c r="J14" s="14"/>
      <c r="K14" s="45" t="s">
        <v>169</v>
      </c>
      <c r="L14" s="100"/>
      <c r="M14" s="100"/>
      <c r="N14" s="100"/>
      <c r="O14" s="49"/>
      <c r="P14" s="194"/>
      <c r="Q14" s="194"/>
      <c r="R14" s="194"/>
      <c r="S14" s="196"/>
      <c r="T14" s="44"/>
      <c r="U14" s="44"/>
    </row>
    <row r="15" spans="1:21" ht="15.75" customHeight="1" x14ac:dyDescent="0.25">
      <c r="A15" s="7"/>
      <c r="B15" s="96"/>
      <c r="C15" s="45" t="s">
        <v>122</v>
      </c>
      <c r="D15" s="194"/>
      <c r="E15" s="194"/>
      <c r="F15" s="194"/>
      <c r="G15" s="194"/>
      <c r="H15" s="194"/>
      <c r="I15" s="193"/>
      <c r="J15" s="14"/>
      <c r="K15" s="45" t="s">
        <v>171</v>
      </c>
      <c r="L15" s="193"/>
      <c r="M15" s="193"/>
      <c r="N15" s="193"/>
      <c r="O15" s="14"/>
      <c r="P15" s="193"/>
      <c r="Q15" s="193"/>
      <c r="S15" s="262"/>
    </row>
    <row r="16" spans="1:21" ht="15.75" x14ac:dyDescent="0.25">
      <c r="A16" s="7"/>
      <c r="B16" s="193"/>
      <c r="C16" s="45" t="s">
        <v>77</v>
      </c>
      <c r="D16" s="194"/>
      <c r="E16" s="194"/>
      <c r="F16" s="194"/>
      <c r="G16" s="194"/>
      <c r="H16" s="194"/>
      <c r="I16" s="14"/>
      <c r="J16" s="45"/>
      <c r="K16" s="235" t="s">
        <v>170</v>
      </c>
      <c r="L16" s="194"/>
      <c r="M16" s="193"/>
      <c r="N16" s="193"/>
      <c r="O16" s="193"/>
      <c r="P16" s="193"/>
      <c r="Q16" s="193"/>
      <c r="S16" s="262"/>
    </row>
    <row r="17" spans="1:20" ht="15.75" x14ac:dyDescent="0.25">
      <c r="A17" s="7"/>
      <c r="B17" s="193"/>
      <c r="C17" s="45" t="s">
        <v>164</v>
      </c>
      <c r="D17" s="194"/>
      <c r="E17" s="194"/>
      <c r="F17" s="194"/>
      <c r="G17" s="194"/>
      <c r="H17" s="194"/>
      <c r="I17" s="194"/>
      <c r="J17" s="45"/>
      <c r="K17" s="194"/>
      <c r="L17" s="193"/>
      <c r="M17" s="193"/>
      <c r="N17" s="193"/>
      <c r="O17" s="193"/>
      <c r="P17" s="194"/>
      <c r="Q17" s="194"/>
      <c r="R17" s="194"/>
      <c r="S17" s="196"/>
      <c r="T17" s="6"/>
    </row>
    <row r="18" spans="1:20" ht="17.25" x14ac:dyDescent="0.3">
      <c r="A18" s="7"/>
      <c r="B18" s="46"/>
      <c r="C18" s="45" t="s">
        <v>78</v>
      </c>
      <c r="D18" s="45"/>
      <c r="E18" s="193"/>
      <c r="F18" s="193"/>
      <c r="G18" s="193"/>
      <c r="H18" s="193"/>
      <c r="I18" s="235"/>
      <c r="J18" s="45"/>
      <c r="K18" s="193"/>
      <c r="L18" s="46"/>
      <c r="M18" s="46"/>
      <c r="N18" s="193"/>
      <c r="O18" s="235"/>
      <c r="P18" s="194"/>
      <c r="Q18" s="194"/>
      <c r="R18" s="194"/>
      <c r="S18" s="196"/>
      <c r="T18" s="6"/>
    </row>
    <row r="19" spans="1:20" ht="15.75" x14ac:dyDescent="0.25">
      <c r="A19" s="7"/>
      <c r="B19" s="197"/>
      <c r="C19" s="45" t="s">
        <v>165</v>
      </c>
      <c r="D19" s="193"/>
      <c r="E19" s="193"/>
      <c r="F19" s="193"/>
      <c r="G19" s="14"/>
      <c r="H19" s="14"/>
      <c r="I19" s="45"/>
      <c r="J19" s="45"/>
      <c r="K19" s="193"/>
      <c r="L19" s="285"/>
      <c r="M19" s="100"/>
      <c r="N19" s="194"/>
      <c r="O19" s="194"/>
      <c r="P19" s="194"/>
      <c r="Q19" s="194"/>
      <c r="R19" s="194"/>
      <c r="S19" s="262"/>
    </row>
    <row r="20" spans="1:20" ht="15.75" x14ac:dyDescent="0.25">
      <c r="A20" s="7"/>
      <c r="B20" s="193"/>
      <c r="C20" s="45" t="s">
        <v>166</v>
      </c>
      <c r="D20" s="193"/>
      <c r="E20" s="193"/>
      <c r="F20" s="193"/>
      <c r="G20" s="193"/>
      <c r="H20" s="193"/>
      <c r="I20" s="193"/>
      <c r="J20" s="45"/>
      <c r="K20" s="193"/>
      <c r="L20" s="194"/>
      <c r="M20" s="6"/>
      <c r="N20" s="194"/>
      <c r="O20" s="194"/>
      <c r="P20" s="194"/>
      <c r="Q20" s="194"/>
      <c r="R20" s="194"/>
      <c r="S20" s="262"/>
    </row>
    <row r="21" spans="1:20" ht="15.75" x14ac:dyDescent="0.25">
      <c r="A21" s="7"/>
      <c r="B21" s="193"/>
      <c r="C21" s="45" t="s">
        <v>167</v>
      </c>
      <c r="D21" s="193"/>
      <c r="E21" s="193"/>
      <c r="F21" s="193"/>
      <c r="G21" s="193"/>
      <c r="H21" s="193"/>
      <c r="I21" s="193"/>
      <c r="J21" s="45"/>
      <c r="K21" s="193"/>
      <c r="L21" s="194"/>
      <c r="M21" s="6"/>
      <c r="N21" s="194"/>
      <c r="O21" s="194"/>
      <c r="P21" s="194"/>
      <c r="Q21" s="194"/>
      <c r="R21" s="194"/>
      <c r="S21" s="262"/>
    </row>
    <row r="22" spans="1:20" ht="15.75" x14ac:dyDescent="0.25">
      <c r="A22" s="7"/>
      <c r="B22" s="193"/>
      <c r="C22" s="193"/>
      <c r="D22" s="193"/>
      <c r="E22" s="193"/>
      <c r="F22" s="193"/>
      <c r="G22" s="193"/>
      <c r="H22" s="193"/>
      <c r="I22" s="193"/>
      <c r="J22" s="45"/>
      <c r="K22" s="193"/>
      <c r="L22" s="194"/>
      <c r="M22" s="100"/>
      <c r="N22" s="194"/>
      <c r="O22" s="194"/>
      <c r="P22" s="194"/>
      <c r="Q22" s="194"/>
      <c r="R22" s="194"/>
      <c r="S22" s="262"/>
    </row>
    <row r="23" spans="1:20" ht="15.75" x14ac:dyDescent="0.25">
      <c r="A23" s="7"/>
      <c r="B23" s="193"/>
      <c r="C23" s="193"/>
      <c r="D23" s="193"/>
      <c r="E23" s="193"/>
      <c r="F23" s="193"/>
      <c r="G23" s="193"/>
      <c r="H23" s="193"/>
      <c r="I23" s="193"/>
      <c r="J23" s="45"/>
      <c r="K23" s="193"/>
      <c r="L23" s="194"/>
      <c r="M23" s="100"/>
      <c r="N23" s="194"/>
      <c r="O23" s="194"/>
      <c r="P23" s="194"/>
      <c r="Q23" s="194"/>
      <c r="R23" s="194"/>
      <c r="S23" s="262"/>
    </row>
    <row r="24" spans="1:20" ht="15.75" x14ac:dyDescent="0.25">
      <c r="A24" s="7" t="s">
        <v>182</v>
      </c>
      <c r="B24" s="193"/>
      <c r="C24" s="193"/>
      <c r="D24" s="413"/>
      <c r="E24" s="193"/>
      <c r="F24" s="193"/>
      <c r="G24" s="193"/>
      <c r="H24" s="193"/>
      <c r="I24" s="193"/>
      <c r="J24" s="45"/>
      <c r="K24" s="193"/>
      <c r="L24" s="194"/>
      <c r="M24" s="100"/>
      <c r="N24" s="194"/>
      <c r="O24" s="194"/>
      <c r="P24" s="194"/>
      <c r="Q24" s="194"/>
      <c r="R24" s="194"/>
      <c r="S24" s="262"/>
    </row>
    <row r="25" spans="1:20" x14ac:dyDescent="0.25">
      <c r="A25" s="263" t="s">
        <v>179</v>
      </c>
      <c r="B25" s="264"/>
      <c r="C25" s="264"/>
      <c r="D25" s="264"/>
      <c r="E25" s="264"/>
      <c r="F25" s="264"/>
      <c r="G25" s="264"/>
      <c r="H25" s="264"/>
      <c r="I25" s="264"/>
      <c r="J25" s="264"/>
      <c r="K25" s="264"/>
      <c r="L25" s="264"/>
      <c r="M25" s="264"/>
      <c r="N25" s="264"/>
      <c r="O25" s="264"/>
      <c r="P25" s="264"/>
      <c r="Q25" s="264"/>
      <c r="R25" s="264"/>
      <c r="S25" s="265"/>
    </row>
  </sheetData>
  <mergeCells count="1">
    <mergeCell ref="A8:R8"/>
  </mergeCells>
  <hyperlinks>
    <hyperlink ref="K16" location="'Histórico penetración TPBC'!A1" display="Histórico penetración líneas TPBC"/>
    <hyperlink ref="K15" location="'Histórico líneas TPBC'!A1" display="Histórico líneas TPBC"/>
    <hyperlink ref="K14" location="'Histórico penetración internet'!A1" display="Histórico penetración internet dedicado"/>
    <hyperlink ref="K13" location="'Histórico suscriptores internet'!A1" display="Histórico suscriptores internet dedicado"/>
    <hyperlink ref="C21" location="'Lineas TPBC por estrato'!A1" display="Suscriptores lineas TPBC por estrato"/>
    <hyperlink ref="C20" location="'Lineas TPBC por proveedor'!A1" display="Suscriptores lineas TPBC por proveedor"/>
    <hyperlink ref="C19" location="'Suscriptores lineas TPBC'!A1" display="Suscriptores lineas TPBC"/>
    <hyperlink ref="C18" location="'Internet por segmento'!A1" display="Internet por segmento"/>
    <hyperlink ref="C17" location="'Internet por tecnología'!A1" display="Internet por tecnologia"/>
    <hyperlink ref="C16" location="'Internet por proveedor'!A1" display="Internet por proveedor"/>
    <hyperlink ref="C14" location="'Penetración internet.Dep'!A1" display="Penetración internet dedicado por departamento"/>
    <hyperlink ref="C13" location="'Suscriptores internet '!A1" display="Suscriptores a internet dedicado"/>
    <hyperlink ref="C15" location="'Penetración internet.Ciu'!A1" display="Penetración internet dedicado por ciudades capitales"/>
  </hyperlink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&amp;C&amp;"-,Negrita"&amp;K08-046Índice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Q116"/>
  <sheetViews>
    <sheetView topLeftCell="A34" zoomScaleNormal="100" zoomScaleSheetLayoutView="80" workbookViewId="0">
      <selection activeCell="C50" sqref="C50:I51"/>
    </sheetView>
  </sheetViews>
  <sheetFormatPr baseColWidth="10" defaultRowHeight="14.25" x14ac:dyDescent="0.2"/>
  <cols>
    <col min="1" max="1" width="4.28515625" style="16" customWidth="1"/>
    <col min="2" max="2" width="21.5703125" style="16" customWidth="1"/>
    <col min="3" max="3" width="10.42578125" style="16" customWidth="1"/>
    <col min="4" max="4" width="8" style="16" customWidth="1"/>
    <col min="5" max="5" width="12.7109375" style="16" customWidth="1"/>
    <col min="6" max="6" width="12" style="18" customWidth="1"/>
    <col min="7" max="7" width="14" style="19" customWidth="1"/>
    <col min="8" max="9" width="14.42578125" style="18" customWidth="1"/>
    <col min="10" max="10" width="10.28515625" style="16" customWidth="1"/>
    <col min="11" max="11" width="8" style="318" customWidth="1"/>
    <col min="12" max="12" width="15.42578125" style="318" bestFit="1" customWidth="1"/>
    <col min="13" max="13" width="8.85546875" style="318" customWidth="1"/>
    <col min="14" max="14" width="12.140625" style="318" customWidth="1"/>
    <col min="15" max="15" width="11.42578125" style="40"/>
    <col min="16" max="17" width="11.42578125" style="318"/>
    <col min="18" max="18" width="3" style="16" customWidth="1"/>
    <col min="19" max="19" width="0" style="16" hidden="1" customWidth="1"/>
    <col min="20" max="16384" width="11.42578125" style="16"/>
  </cols>
  <sheetData>
    <row r="1" spans="1:17" ht="15" x14ac:dyDescent="0.2">
      <c r="A1" s="210"/>
      <c r="B1" s="39"/>
      <c r="C1" s="39"/>
      <c r="D1" s="211"/>
      <c r="E1" s="212"/>
      <c r="F1" s="213"/>
      <c r="G1" s="214"/>
      <c r="H1" s="213"/>
      <c r="I1" s="213"/>
      <c r="J1" s="212"/>
    </row>
    <row r="2" spans="1:17" ht="15" x14ac:dyDescent="0.2">
      <c r="A2" s="184"/>
      <c r="B2" s="32"/>
      <c r="C2" s="32"/>
      <c r="D2" s="22"/>
      <c r="E2" s="36"/>
      <c r="F2" s="50"/>
      <c r="G2" s="52"/>
      <c r="H2" s="50"/>
      <c r="I2" s="50"/>
      <c r="J2" s="36"/>
    </row>
    <row r="3" spans="1:17" ht="15" x14ac:dyDescent="0.2">
      <c r="A3" s="184"/>
      <c r="B3" s="32"/>
      <c r="C3" s="32"/>
      <c r="D3" s="22"/>
      <c r="E3" s="36"/>
      <c r="F3" s="50"/>
      <c r="G3" s="52"/>
      <c r="H3" s="50"/>
      <c r="I3" s="50"/>
      <c r="J3" s="36"/>
      <c r="P3" s="346"/>
    </row>
    <row r="4" spans="1:17" ht="15" x14ac:dyDescent="0.2">
      <c r="A4" s="184"/>
      <c r="B4" s="32"/>
      <c r="C4" s="32"/>
      <c r="D4" s="22"/>
      <c r="E4" s="36"/>
      <c r="F4" s="50"/>
      <c r="G4" s="52"/>
      <c r="H4" s="50"/>
      <c r="I4" s="50"/>
      <c r="J4" s="36"/>
      <c r="P4" s="294"/>
    </row>
    <row r="5" spans="1:17" ht="15" x14ac:dyDescent="0.2">
      <c r="A5" s="184"/>
      <c r="B5" s="32"/>
      <c r="C5" s="32"/>
      <c r="D5" s="22"/>
      <c r="E5" s="36"/>
      <c r="F5" s="50"/>
      <c r="G5" s="52"/>
      <c r="H5" s="50"/>
      <c r="I5" s="50"/>
      <c r="J5" s="36"/>
      <c r="P5" s="294"/>
    </row>
    <row r="6" spans="1:17" ht="15" x14ac:dyDescent="0.2">
      <c r="A6" s="184"/>
      <c r="B6" s="32"/>
      <c r="C6" s="32"/>
      <c r="D6" s="22"/>
      <c r="E6" s="32"/>
      <c r="F6" s="50"/>
      <c r="G6" s="52"/>
      <c r="H6" s="50"/>
      <c r="I6" s="50"/>
      <c r="J6" s="36"/>
      <c r="P6" s="294"/>
    </row>
    <row r="7" spans="1:17" ht="15" x14ac:dyDescent="0.2">
      <c r="A7" s="184"/>
      <c r="B7" s="32"/>
      <c r="C7" s="32"/>
      <c r="D7" s="22"/>
      <c r="E7" s="32"/>
      <c r="F7" s="50"/>
      <c r="G7" s="52"/>
      <c r="H7" s="50"/>
      <c r="I7" s="50"/>
      <c r="J7" s="36"/>
      <c r="P7" s="294"/>
    </row>
    <row r="8" spans="1:17" ht="15.75" x14ac:dyDescent="0.25">
      <c r="A8" s="20"/>
      <c r="B8" s="203"/>
      <c r="C8" s="499" t="s">
        <v>34</v>
      </c>
      <c r="D8" s="499"/>
      <c r="E8" s="499"/>
      <c r="F8" s="499"/>
      <c r="G8" s="499"/>
      <c r="H8" s="499"/>
      <c r="I8" s="499"/>
      <c r="J8" s="36"/>
      <c r="P8" s="294"/>
    </row>
    <row r="9" spans="1:17" ht="15.75" x14ac:dyDescent="0.25">
      <c r="A9" s="20"/>
      <c r="B9" s="203"/>
      <c r="C9" s="500" t="s">
        <v>216</v>
      </c>
      <c r="D9" s="500"/>
      <c r="E9" s="500"/>
      <c r="F9" s="500"/>
      <c r="G9" s="500"/>
      <c r="H9" s="500"/>
      <c r="I9" s="500"/>
      <c r="J9" s="36"/>
      <c r="P9" s="294"/>
    </row>
    <row r="10" spans="1:17" ht="15.75" x14ac:dyDescent="0.25">
      <c r="A10" s="20"/>
      <c r="B10" s="203"/>
      <c r="C10" s="203"/>
      <c r="D10" s="6"/>
      <c r="E10" s="100"/>
      <c r="F10" s="101"/>
      <c r="G10" s="215"/>
      <c r="H10" s="101"/>
      <c r="I10" s="101"/>
      <c r="J10" s="36"/>
      <c r="K10" s="324"/>
      <c r="L10" s="324"/>
      <c r="M10" s="324"/>
      <c r="N10" s="324"/>
      <c r="P10" s="294"/>
    </row>
    <row r="11" spans="1:17" ht="15.6" customHeight="1" x14ac:dyDescent="0.25">
      <c r="A11" s="20"/>
      <c r="B11" s="6"/>
      <c r="C11" s="503" t="s">
        <v>209</v>
      </c>
      <c r="D11" s="503" t="s">
        <v>0</v>
      </c>
      <c r="E11" s="504" t="s">
        <v>210</v>
      </c>
      <c r="F11" s="504" t="s">
        <v>211</v>
      </c>
      <c r="G11" s="343" t="s">
        <v>212</v>
      </c>
      <c r="H11" s="505" t="s">
        <v>213</v>
      </c>
      <c r="I11" s="505" t="s">
        <v>214</v>
      </c>
      <c r="J11" s="36"/>
      <c r="K11" s="324"/>
      <c r="L11" s="324"/>
      <c r="M11" s="324"/>
      <c r="N11" s="324"/>
      <c r="P11" s="294"/>
    </row>
    <row r="12" spans="1:17" ht="15.75" x14ac:dyDescent="0.25">
      <c r="A12" s="20"/>
      <c r="B12" s="6"/>
      <c r="C12" s="340">
        <v>2017</v>
      </c>
      <c r="D12" s="340">
        <v>2018</v>
      </c>
      <c r="E12" s="504"/>
      <c r="F12" s="504"/>
      <c r="G12" s="371">
        <v>2018</v>
      </c>
      <c r="H12" s="505"/>
      <c r="I12" s="505"/>
      <c r="J12" s="36"/>
      <c r="K12" s="324"/>
      <c r="L12" s="79" t="str">
        <f>+B15</f>
        <v>Bogotá D.C.</v>
      </c>
      <c r="M12" s="79">
        <f>+D15</f>
        <v>1860.8309999999999</v>
      </c>
      <c r="N12" s="436">
        <f>+F15</f>
        <v>27.951573443984152</v>
      </c>
      <c r="P12" s="294"/>
    </row>
    <row r="13" spans="1:17" ht="15.75" x14ac:dyDescent="0.25">
      <c r="A13" s="20"/>
      <c r="B13" s="6"/>
      <c r="C13" s="412"/>
      <c r="D13" s="6"/>
      <c r="E13" s="100"/>
      <c r="F13" s="101"/>
      <c r="G13" s="215"/>
      <c r="H13" s="101"/>
      <c r="I13" s="101"/>
      <c r="J13" s="36"/>
      <c r="K13" s="324"/>
      <c r="L13" s="79" t="str">
        <f t="shared" ref="L13:L15" si="0">+B16</f>
        <v>Antioquia</v>
      </c>
      <c r="M13" s="79">
        <f>+D16</f>
        <v>1149.038</v>
      </c>
      <c r="N13" s="436">
        <f>+F16</f>
        <v>17.259718935748953</v>
      </c>
      <c r="P13" s="294"/>
    </row>
    <row r="14" spans="1:17" ht="15.75" x14ac:dyDescent="0.25">
      <c r="A14" s="20"/>
      <c r="B14" s="96" t="s">
        <v>2</v>
      </c>
      <c r="C14" s="389">
        <v>6269.692</v>
      </c>
      <c r="D14" s="389">
        <v>6657.3389999999999</v>
      </c>
      <c r="E14" s="390">
        <v>6.1828715030977532</v>
      </c>
      <c r="F14" s="390">
        <v>100</v>
      </c>
      <c r="G14" s="389">
        <v>6559.85</v>
      </c>
      <c r="H14" s="353">
        <v>1.4861467868929834</v>
      </c>
      <c r="I14" s="353">
        <v>100</v>
      </c>
      <c r="J14" s="36"/>
      <c r="K14" s="54"/>
      <c r="L14" s="79" t="str">
        <f t="shared" si="0"/>
        <v>Valle del Cauca</v>
      </c>
      <c r="M14" s="79">
        <f>+D17</f>
        <v>741.51400000000001</v>
      </c>
      <c r="N14" s="436">
        <f>+F17</f>
        <v>11.13829414425193</v>
      </c>
      <c r="P14" s="294"/>
    </row>
    <row r="15" spans="1:17" s="27" customFormat="1" ht="15.75" x14ac:dyDescent="0.25">
      <c r="A15" s="26"/>
      <c r="B15" s="103" t="s">
        <v>3</v>
      </c>
      <c r="C15" s="415">
        <v>1797.4849999999999</v>
      </c>
      <c r="D15" s="415">
        <v>1860.8309999999999</v>
      </c>
      <c r="E15" s="328">
        <v>3.524146237659842</v>
      </c>
      <c r="F15" s="328">
        <v>27.951573443984152</v>
      </c>
      <c r="G15" s="327">
        <v>1833.9390000000001</v>
      </c>
      <c r="H15" s="328">
        <v>1.4663519342791531</v>
      </c>
      <c r="I15" s="328">
        <v>27.957026456397632</v>
      </c>
      <c r="J15" s="38"/>
      <c r="K15" s="54"/>
      <c r="L15" s="79" t="str">
        <f t="shared" si="0"/>
        <v>Cundinamarca</v>
      </c>
      <c r="M15" s="79">
        <f>+D18</f>
        <v>379.03</v>
      </c>
      <c r="N15" s="436">
        <f>+F18</f>
        <v>5.6934159429165314</v>
      </c>
      <c r="O15" s="42"/>
      <c r="P15" s="294"/>
      <c r="Q15" s="28"/>
    </row>
    <row r="16" spans="1:17" ht="15.75" x14ac:dyDescent="0.25">
      <c r="A16" s="20"/>
      <c r="B16" s="97" t="s">
        <v>16</v>
      </c>
      <c r="C16" s="330">
        <v>1090.819</v>
      </c>
      <c r="D16" s="415">
        <v>1149.038</v>
      </c>
      <c r="E16" s="329">
        <v>5.3371824289822678</v>
      </c>
      <c r="F16" s="329">
        <v>17.259718935748953</v>
      </c>
      <c r="G16" s="330">
        <v>1127.7560000000001</v>
      </c>
      <c r="H16" s="354">
        <v>1.8871103323768512</v>
      </c>
      <c r="I16" s="354">
        <v>17.191795544105428</v>
      </c>
      <c r="J16" s="36"/>
      <c r="K16" s="54"/>
      <c r="L16" s="54" t="s">
        <v>183</v>
      </c>
      <c r="M16" s="79">
        <f>+SUM(D19:D47)</f>
        <v>2526.9260000000004</v>
      </c>
      <c r="N16" s="436">
        <f>+(M16/D14)*100</f>
        <v>37.956997533098438</v>
      </c>
      <c r="P16" s="294"/>
    </row>
    <row r="17" spans="1:17" ht="15.75" x14ac:dyDescent="0.25">
      <c r="A17" s="20"/>
      <c r="B17" s="97" t="s">
        <v>172</v>
      </c>
      <c r="C17" s="330">
        <v>698.03899999999999</v>
      </c>
      <c r="D17" s="415">
        <v>741.51400000000001</v>
      </c>
      <c r="E17" s="329">
        <v>6.2281620367916402</v>
      </c>
      <c r="F17" s="329">
        <v>11.13829414425193</v>
      </c>
      <c r="G17" s="330">
        <v>731.58799999999997</v>
      </c>
      <c r="H17" s="354">
        <v>1.3567745780411977</v>
      </c>
      <c r="I17" s="354">
        <v>11.152511109247925</v>
      </c>
      <c r="J17" s="36"/>
      <c r="K17" s="54"/>
      <c r="L17" s="54"/>
      <c r="M17" s="79"/>
      <c r="N17" s="436"/>
      <c r="P17" s="294"/>
    </row>
    <row r="18" spans="1:17" ht="15.75" x14ac:dyDescent="0.25">
      <c r="A18" s="20"/>
      <c r="B18" s="97" t="s">
        <v>22</v>
      </c>
      <c r="C18" s="330">
        <v>336.10500000000002</v>
      </c>
      <c r="D18" s="415">
        <v>379.03</v>
      </c>
      <c r="E18" s="329">
        <v>12.77130658573955</v>
      </c>
      <c r="F18" s="329">
        <v>5.6934159429165314</v>
      </c>
      <c r="G18" s="330">
        <v>375.029</v>
      </c>
      <c r="H18" s="354">
        <v>1.0668508302024593</v>
      </c>
      <c r="I18" s="354">
        <v>5.7170362127182779</v>
      </c>
      <c r="J18" s="36"/>
      <c r="K18" s="54"/>
      <c r="L18" s="54"/>
      <c r="M18" s="437"/>
      <c r="N18" s="437"/>
      <c r="P18" s="294"/>
    </row>
    <row r="19" spans="1:17" s="27" customFormat="1" ht="15.75" x14ac:dyDescent="0.25">
      <c r="A19" s="26"/>
      <c r="B19" s="97" t="s">
        <v>36</v>
      </c>
      <c r="C19" s="330">
        <v>322.43700000000001</v>
      </c>
      <c r="D19" s="391">
        <v>343.197</v>
      </c>
      <c r="E19" s="329">
        <v>6.4384670493770946</v>
      </c>
      <c r="F19" s="329">
        <v>5.1551678531016671</v>
      </c>
      <c r="G19" s="330">
        <v>338.20299999999997</v>
      </c>
      <c r="H19" s="354">
        <v>1.47662794238963</v>
      </c>
      <c r="I19" s="354">
        <v>5.1556514249563623</v>
      </c>
      <c r="J19" s="38"/>
      <c r="K19" s="54"/>
      <c r="L19" s="54"/>
      <c r="M19" s="437"/>
      <c r="N19" s="437"/>
      <c r="O19" s="42"/>
      <c r="P19" s="294"/>
      <c r="Q19" s="28"/>
    </row>
    <row r="20" spans="1:17" ht="15.75" x14ac:dyDescent="0.25">
      <c r="A20" s="20"/>
      <c r="B20" s="97" t="s">
        <v>30</v>
      </c>
      <c r="C20" s="330">
        <v>330.24299999999999</v>
      </c>
      <c r="D20" s="391">
        <v>339.83800000000002</v>
      </c>
      <c r="E20" s="329">
        <v>2.9054362999367145</v>
      </c>
      <c r="F20" s="329">
        <v>5.1047122581559998</v>
      </c>
      <c r="G20" s="330">
        <v>336.59100000000001</v>
      </c>
      <c r="H20" s="354">
        <v>0.96467225802234768</v>
      </c>
      <c r="I20" s="354">
        <v>5.1310776923252819</v>
      </c>
      <c r="J20" s="36"/>
      <c r="K20" s="54"/>
      <c r="L20" s="54"/>
      <c r="M20" s="437"/>
      <c r="N20" s="437"/>
      <c r="P20" s="294"/>
    </row>
    <row r="21" spans="1:17" ht="15.75" x14ac:dyDescent="0.25">
      <c r="A21" s="20"/>
      <c r="B21" s="97" t="s">
        <v>39</v>
      </c>
      <c r="C21" s="330">
        <v>174.80699999999999</v>
      </c>
      <c r="D21" s="391">
        <v>183.59399999999999</v>
      </c>
      <c r="E21" s="329">
        <v>5.0266865743362699</v>
      </c>
      <c r="F21" s="329">
        <v>2.7577685318413261</v>
      </c>
      <c r="G21" s="330">
        <v>183.429</v>
      </c>
      <c r="H21" s="354">
        <v>8.995306085732846E-2</v>
      </c>
      <c r="I21" s="354">
        <v>2.7962377188502785</v>
      </c>
      <c r="J21" s="36"/>
      <c r="K21" s="54"/>
      <c r="L21" s="54"/>
      <c r="M21" s="437"/>
      <c r="N21" s="324"/>
      <c r="P21" s="294"/>
    </row>
    <row r="22" spans="1:17" ht="15.75" x14ac:dyDescent="0.25">
      <c r="A22" s="20"/>
      <c r="B22" s="97" t="s">
        <v>29</v>
      </c>
      <c r="C22" s="330">
        <v>146.91300000000001</v>
      </c>
      <c r="D22" s="391">
        <v>167.48699999999999</v>
      </c>
      <c r="E22" s="329">
        <v>14.004206571236022</v>
      </c>
      <c r="F22" s="329">
        <v>2.5158250165719367</v>
      </c>
      <c r="G22" s="330">
        <v>165.28800000000001</v>
      </c>
      <c r="H22" s="354">
        <v>1.3304051110788251</v>
      </c>
      <c r="I22" s="354">
        <v>2.5196917612445406</v>
      </c>
      <c r="J22" s="36"/>
      <c r="K22" s="54"/>
      <c r="L22" s="54"/>
      <c r="M22" s="437"/>
      <c r="N22" s="324"/>
      <c r="P22" s="294"/>
    </row>
    <row r="23" spans="1:17" ht="15.75" x14ac:dyDescent="0.25">
      <c r="A23" s="20"/>
      <c r="B23" s="97" t="s">
        <v>32</v>
      </c>
      <c r="C23" s="330">
        <v>140.36600000000001</v>
      </c>
      <c r="D23" s="391">
        <v>151.667</v>
      </c>
      <c r="E23" s="329">
        <v>8.0510949945143295</v>
      </c>
      <c r="F23" s="329">
        <v>2.2781925330826627</v>
      </c>
      <c r="G23" s="330">
        <v>153.98099999999999</v>
      </c>
      <c r="H23" s="354">
        <v>-1.5027828108662766</v>
      </c>
      <c r="I23" s="354">
        <v>2.3473250150536975</v>
      </c>
      <c r="J23" s="36"/>
      <c r="K23" s="54"/>
      <c r="L23" s="54"/>
      <c r="M23" s="437"/>
      <c r="N23" s="324"/>
      <c r="P23" s="294"/>
    </row>
    <row r="24" spans="1:17" ht="15.75" x14ac:dyDescent="0.25">
      <c r="A24" s="20"/>
      <c r="B24" s="97" t="s">
        <v>38</v>
      </c>
      <c r="C24" s="330">
        <v>128.86500000000001</v>
      </c>
      <c r="D24" s="391">
        <v>142.50200000000001</v>
      </c>
      <c r="E24" s="329">
        <v>10.582392426182441</v>
      </c>
      <c r="F24" s="329">
        <v>2.1405249154354316</v>
      </c>
      <c r="G24" s="330">
        <v>137.489</v>
      </c>
      <c r="H24" s="354">
        <v>3.6461098706078277</v>
      </c>
      <c r="I24" s="354">
        <v>2.0959168273664792</v>
      </c>
      <c r="J24" s="36"/>
      <c r="K24" s="54"/>
      <c r="L24" s="54"/>
      <c r="M24" s="437"/>
      <c r="N24" s="324"/>
      <c r="P24" s="294"/>
    </row>
    <row r="25" spans="1:17" ht="15.75" x14ac:dyDescent="0.25">
      <c r="A25" s="20"/>
      <c r="B25" s="97" t="s">
        <v>18</v>
      </c>
      <c r="C25" s="330">
        <v>118.646</v>
      </c>
      <c r="D25" s="391">
        <v>121.26600000000001</v>
      </c>
      <c r="E25" s="329">
        <v>2.2082497513612021</v>
      </c>
      <c r="F25" s="329">
        <v>1.8215386057402214</v>
      </c>
      <c r="G25" s="330">
        <v>121.983</v>
      </c>
      <c r="H25" s="354">
        <v>-0.58778682275398841</v>
      </c>
      <c r="I25" s="354">
        <v>1.8595394711769324</v>
      </c>
      <c r="J25" s="36"/>
      <c r="K25" s="54"/>
      <c r="M25" s="437"/>
      <c r="N25" s="324"/>
      <c r="P25" s="294"/>
    </row>
    <row r="26" spans="1:17" ht="15.75" x14ac:dyDescent="0.25">
      <c r="A26" s="20"/>
      <c r="B26" s="97" t="s">
        <v>26</v>
      </c>
      <c r="C26" s="330">
        <v>109.226</v>
      </c>
      <c r="D26" s="391">
        <v>118.224</v>
      </c>
      <c r="E26" s="329">
        <v>8.2379653196125613</v>
      </c>
      <c r="F26" s="329">
        <v>1.775844673074332</v>
      </c>
      <c r="G26" s="330">
        <v>116.715</v>
      </c>
      <c r="H26" s="354">
        <v>1.2928929443516202</v>
      </c>
      <c r="I26" s="354">
        <v>1.7792327568465742</v>
      </c>
      <c r="J26" s="36"/>
      <c r="K26" s="54"/>
      <c r="L26" s="54"/>
      <c r="M26" s="437"/>
      <c r="N26" s="324"/>
      <c r="P26" s="294"/>
    </row>
    <row r="27" spans="1:17" ht="15.75" x14ac:dyDescent="0.25">
      <c r="A27" s="20"/>
      <c r="B27" s="97" t="s">
        <v>71</v>
      </c>
      <c r="C27" s="330">
        <v>103.22799999999999</v>
      </c>
      <c r="D27" s="391">
        <v>114.35</v>
      </c>
      <c r="E27" s="329">
        <v>10.774208548068366</v>
      </c>
      <c r="F27" s="329">
        <v>1.7176532545511052</v>
      </c>
      <c r="G27" s="330">
        <v>111.643</v>
      </c>
      <c r="H27" s="354">
        <v>2.4246929946346807</v>
      </c>
      <c r="I27" s="354">
        <v>1.7019139157145362</v>
      </c>
      <c r="J27" s="36"/>
      <c r="K27" s="324"/>
      <c r="L27" s="401"/>
      <c r="M27" s="437"/>
      <c r="N27" s="324"/>
      <c r="P27" s="346"/>
    </row>
    <row r="28" spans="1:17" ht="15.75" x14ac:dyDescent="0.25">
      <c r="A28" s="20"/>
      <c r="B28" s="97" t="s">
        <v>24</v>
      </c>
      <c r="C28" s="330">
        <v>94.971000000000004</v>
      </c>
      <c r="D28" s="391">
        <v>101.447</v>
      </c>
      <c r="E28" s="329">
        <v>6.8189236714365498</v>
      </c>
      <c r="F28" s="329">
        <v>1.5238370766457889</v>
      </c>
      <c r="G28" s="330">
        <v>99.953999999999994</v>
      </c>
      <c r="H28" s="354">
        <v>1.493687096064189</v>
      </c>
      <c r="I28" s="354">
        <v>1.5237238656371714</v>
      </c>
      <c r="J28" s="36"/>
      <c r="K28" s="324"/>
      <c r="L28" s="401"/>
      <c r="M28" s="437"/>
      <c r="N28" s="324"/>
      <c r="P28" s="346"/>
    </row>
    <row r="29" spans="1:17" ht="15" customHeight="1" x14ac:dyDescent="0.25">
      <c r="A29" s="20"/>
      <c r="B29" s="97" t="s">
        <v>27</v>
      </c>
      <c r="C29" s="330">
        <v>90.245999999999995</v>
      </c>
      <c r="D29" s="391">
        <v>97.635000000000005</v>
      </c>
      <c r="E29" s="329">
        <v>8.1876205039558734</v>
      </c>
      <c r="F29" s="329">
        <v>1.4665769611552004</v>
      </c>
      <c r="G29" s="330">
        <v>96.603999999999999</v>
      </c>
      <c r="H29" s="354">
        <v>1.0672435923978263</v>
      </c>
      <c r="I29" s="354">
        <v>1.4726556247475171</v>
      </c>
      <c r="J29" s="36"/>
      <c r="K29" s="324"/>
      <c r="L29" s="401"/>
      <c r="M29" s="437"/>
      <c r="N29" s="324"/>
      <c r="P29" s="346"/>
    </row>
    <row r="30" spans="1:17" ht="15" customHeight="1" x14ac:dyDescent="0.25">
      <c r="A30" s="20"/>
      <c r="B30" s="97" t="s">
        <v>40</v>
      </c>
      <c r="C30" s="330">
        <v>81.706000000000003</v>
      </c>
      <c r="D30" s="391">
        <v>95.167000000000002</v>
      </c>
      <c r="E30" s="329">
        <v>16.474922282329317</v>
      </c>
      <c r="F30" s="329">
        <v>1.4295050920495411</v>
      </c>
      <c r="G30" s="330">
        <v>92.054000000000002</v>
      </c>
      <c r="H30" s="354">
        <v>3.3817107350033737</v>
      </c>
      <c r="I30" s="354">
        <v>1.4032942826436581</v>
      </c>
      <c r="J30" s="36"/>
      <c r="K30" s="324"/>
      <c r="L30" s="401"/>
      <c r="M30" s="437"/>
      <c r="N30" s="324"/>
      <c r="P30" s="346"/>
    </row>
    <row r="31" spans="1:17" ht="15.75" x14ac:dyDescent="0.25">
      <c r="A31" s="20"/>
      <c r="B31" s="97" t="s">
        <v>37</v>
      </c>
      <c r="C31" s="330">
        <v>89.603999999999999</v>
      </c>
      <c r="D31" s="391">
        <v>94.472999999999999</v>
      </c>
      <c r="E31" s="329">
        <v>5.4339092004821232</v>
      </c>
      <c r="F31" s="329">
        <v>1.4190805064906564</v>
      </c>
      <c r="G31" s="330">
        <v>93.875</v>
      </c>
      <c r="H31" s="354">
        <v>0.63701731025298525</v>
      </c>
      <c r="I31" s="354">
        <v>1.4310540637362135</v>
      </c>
      <c r="J31" s="36"/>
      <c r="K31" s="324"/>
      <c r="L31" s="401"/>
      <c r="M31" s="437"/>
      <c r="N31" s="324"/>
      <c r="P31" s="346"/>
    </row>
    <row r="32" spans="1:17" ht="15.75" x14ac:dyDescent="0.25">
      <c r="A32" s="20"/>
      <c r="B32" s="97" t="s">
        <v>25</v>
      </c>
      <c r="C32" s="330">
        <v>90.506</v>
      </c>
      <c r="D32" s="391">
        <v>91.385999999999996</v>
      </c>
      <c r="E32" s="329">
        <v>0.97231122798489</v>
      </c>
      <c r="F32" s="329">
        <v>1.3727106280752714</v>
      </c>
      <c r="G32" s="330">
        <v>92.872</v>
      </c>
      <c r="H32" s="354">
        <v>-1.6000516840382506</v>
      </c>
      <c r="I32" s="354">
        <v>1.4157640799713407</v>
      </c>
      <c r="J32" s="36"/>
      <c r="K32" s="324"/>
      <c r="L32" s="401"/>
      <c r="M32" s="437"/>
      <c r="N32" s="324"/>
      <c r="P32" s="346"/>
    </row>
    <row r="33" spans="1:16" ht="15.75" x14ac:dyDescent="0.25">
      <c r="A33" s="20"/>
      <c r="B33" s="97" t="s">
        <v>21</v>
      </c>
      <c r="C33" s="330">
        <v>77.67</v>
      </c>
      <c r="D33" s="391">
        <v>87.003</v>
      </c>
      <c r="E33" s="329">
        <v>12.016222479721893</v>
      </c>
      <c r="F33" s="329">
        <v>1.3068735120744188</v>
      </c>
      <c r="G33" s="330">
        <v>84.141999999999996</v>
      </c>
      <c r="H33" s="354">
        <v>3.4002044163438105</v>
      </c>
      <c r="I33" s="354">
        <v>1.2826817686380023</v>
      </c>
      <c r="J33" s="36"/>
      <c r="K33" s="324"/>
      <c r="L33" s="401"/>
      <c r="M33" s="437"/>
      <c r="N33" s="324"/>
      <c r="P33" s="346"/>
    </row>
    <row r="34" spans="1:16" ht="15.75" x14ac:dyDescent="0.25">
      <c r="A34" s="20"/>
      <c r="B34" s="97" t="s">
        <v>20</v>
      </c>
      <c r="C34" s="330">
        <v>65.006</v>
      </c>
      <c r="D34" s="391">
        <v>75.89</v>
      </c>
      <c r="E34" s="329">
        <v>16.743069870473491</v>
      </c>
      <c r="F34" s="329">
        <v>1.1399449539823645</v>
      </c>
      <c r="G34" s="330">
        <v>70.369</v>
      </c>
      <c r="H34" s="354">
        <v>7.8457843652744774</v>
      </c>
      <c r="I34" s="354">
        <v>1.0727226994519692</v>
      </c>
      <c r="J34" s="36"/>
      <c r="K34" s="324"/>
      <c r="L34" s="401"/>
      <c r="M34" s="437"/>
      <c r="N34" s="324"/>
      <c r="P34" s="346"/>
    </row>
    <row r="35" spans="1:16" ht="15.75" x14ac:dyDescent="0.25">
      <c r="A35" s="20"/>
      <c r="B35" s="97" t="s">
        <v>31</v>
      </c>
      <c r="C35" s="330">
        <v>45.475000000000001</v>
      </c>
      <c r="D35" s="391">
        <v>51.112000000000002</v>
      </c>
      <c r="E35" s="329">
        <v>12.395821880153935</v>
      </c>
      <c r="F35" s="329">
        <v>0.76775420329353816</v>
      </c>
      <c r="G35" s="330">
        <v>49.643999999999998</v>
      </c>
      <c r="H35" s="354">
        <v>2.9570542260897614</v>
      </c>
      <c r="I35" s="354">
        <v>0.75678559723164396</v>
      </c>
      <c r="J35" s="36"/>
      <c r="K35" s="324"/>
      <c r="L35" s="401"/>
      <c r="M35" s="437"/>
      <c r="N35" s="324"/>
      <c r="P35" s="346"/>
    </row>
    <row r="36" spans="1:16" ht="15.75" x14ac:dyDescent="0.25">
      <c r="A36" s="20"/>
      <c r="B36" s="97" t="s">
        <v>180</v>
      </c>
      <c r="C36" s="330">
        <v>34.756</v>
      </c>
      <c r="D36" s="391">
        <v>38.356000000000002</v>
      </c>
      <c r="E36" s="329">
        <v>10.357923811715963</v>
      </c>
      <c r="F36" s="329">
        <v>0.57614611483657363</v>
      </c>
      <c r="G36" s="330">
        <v>36.950000000000003</v>
      </c>
      <c r="H36" s="354">
        <v>3.8051420838971506</v>
      </c>
      <c r="I36" s="354">
        <v>0.56327507488738304</v>
      </c>
      <c r="J36" s="36"/>
      <c r="K36" s="324"/>
      <c r="L36" s="401"/>
      <c r="M36" s="437"/>
      <c r="N36" s="324"/>
      <c r="P36" s="346"/>
    </row>
    <row r="37" spans="1:16" ht="15.75" x14ac:dyDescent="0.25">
      <c r="A37" s="20"/>
      <c r="B37" s="97" t="s">
        <v>19</v>
      </c>
      <c r="C37" s="330">
        <v>32.854999999999997</v>
      </c>
      <c r="D37" s="391">
        <v>34.122999999999998</v>
      </c>
      <c r="E37" s="329">
        <v>3.8593821336174061</v>
      </c>
      <c r="F37" s="329">
        <v>0.51256215133403893</v>
      </c>
      <c r="G37" s="330">
        <v>34.759</v>
      </c>
      <c r="H37" s="354">
        <v>-1.8297419373399793</v>
      </c>
      <c r="I37" s="354">
        <v>0.52987492092044786</v>
      </c>
      <c r="J37" s="36"/>
      <c r="K37" s="324"/>
      <c r="L37" s="401"/>
      <c r="M37" s="437"/>
      <c r="N37" s="324"/>
      <c r="P37" s="346"/>
    </row>
    <row r="38" spans="1:16" ht="15.75" x14ac:dyDescent="0.25">
      <c r="A38" s="20"/>
      <c r="B38" s="97" t="s">
        <v>125</v>
      </c>
      <c r="C38" s="330">
        <v>18.91</v>
      </c>
      <c r="D38" s="391">
        <v>22.085000000000001</v>
      </c>
      <c r="E38" s="329">
        <v>16.790058170280275</v>
      </c>
      <c r="F38" s="329">
        <v>0.33173915283569005</v>
      </c>
      <c r="G38" s="330">
        <v>21.248000000000001</v>
      </c>
      <c r="H38" s="354">
        <v>3.9391942771084265</v>
      </c>
      <c r="I38" s="354">
        <v>0.32390984549951596</v>
      </c>
      <c r="J38" s="36"/>
      <c r="K38" s="324"/>
      <c r="M38" s="437"/>
      <c r="N38" s="324"/>
      <c r="P38" s="346"/>
    </row>
    <row r="39" spans="1:16" ht="15.75" x14ac:dyDescent="0.25">
      <c r="A39" s="20"/>
      <c r="B39" s="97" t="s">
        <v>148</v>
      </c>
      <c r="C39" s="330">
        <v>22.298999999999999</v>
      </c>
      <c r="D39" s="391">
        <v>21.443000000000001</v>
      </c>
      <c r="E39" s="329">
        <v>-3.8387371631014799</v>
      </c>
      <c r="F39" s="329">
        <v>0.32209566014288893</v>
      </c>
      <c r="G39" s="330">
        <v>20.378</v>
      </c>
      <c r="H39" s="354">
        <v>5.226224359603493</v>
      </c>
      <c r="I39" s="354">
        <v>0.31064734711921765</v>
      </c>
      <c r="J39" s="36"/>
      <c r="K39" s="324"/>
      <c r="L39" s="401"/>
      <c r="M39" s="437"/>
      <c r="N39" s="324"/>
      <c r="P39" s="346"/>
    </row>
    <row r="40" spans="1:16" ht="15.75" x14ac:dyDescent="0.25">
      <c r="A40" s="20"/>
      <c r="B40" s="97" t="s">
        <v>28</v>
      </c>
      <c r="C40" s="330">
        <v>11.435</v>
      </c>
      <c r="D40" s="391">
        <v>14.645</v>
      </c>
      <c r="E40" s="329">
        <v>28.07170966331438</v>
      </c>
      <c r="F40" s="329">
        <v>0.21998278891911618</v>
      </c>
      <c r="G40" s="330">
        <v>13.534000000000001</v>
      </c>
      <c r="H40" s="354">
        <v>8.2089552238805865</v>
      </c>
      <c r="I40" s="354">
        <v>0.20631569319420415</v>
      </c>
      <c r="J40" s="36"/>
      <c r="K40" s="324"/>
      <c r="M40" s="437"/>
      <c r="N40" s="324"/>
    </row>
    <row r="41" spans="1:16" ht="15.75" x14ac:dyDescent="0.25">
      <c r="A41" s="20"/>
      <c r="B41" s="97" t="s">
        <v>17</v>
      </c>
      <c r="C41" s="330">
        <v>9.58</v>
      </c>
      <c r="D41" s="391">
        <v>11.253</v>
      </c>
      <c r="E41" s="329">
        <v>17.463465553235903</v>
      </c>
      <c r="F41" s="329">
        <v>0.16903150042381798</v>
      </c>
      <c r="G41" s="330">
        <v>11.263</v>
      </c>
      <c r="H41" s="354">
        <v>-8.8786291396603101E-2</v>
      </c>
      <c r="I41" s="354">
        <v>0.17169599914632194</v>
      </c>
      <c r="J41" s="36"/>
      <c r="K41" s="324"/>
      <c r="L41" s="401"/>
      <c r="M41" s="437"/>
      <c r="N41" s="324"/>
    </row>
    <row r="42" spans="1:16" ht="15.75" x14ac:dyDescent="0.25">
      <c r="A42" s="20"/>
      <c r="B42" s="97" t="s">
        <v>41</v>
      </c>
      <c r="C42" s="330">
        <v>4.2489999999999997</v>
      </c>
      <c r="D42" s="391">
        <v>4.2009999999999996</v>
      </c>
      <c r="E42" s="329">
        <v>-1.1296775711932217</v>
      </c>
      <c r="F42" s="329">
        <v>6.310329096956005E-2</v>
      </c>
      <c r="G42" s="330">
        <v>4.2149999999999999</v>
      </c>
      <c r="H42" s="354">
        <v>-0.33214709371293116</v>
      </c>
      <c r="I42" s="354">
        <v>6.4254518014893625E-2</v>
      </c>
      <c r="J42" s="36"/>
      <c r="K42" s="324"/>
      <c r="L42" s="401"/>
      <c r="M42" s="437"/>
      <c r="N42" s="324"/>
    </row>
    <row r="43" spans="1:16" ht="15.75" x14ac:dyDescent="0.25">
      <c r="A43" s="20"/>
      <c r="B43" s="6" t="s">
        <v>23</v>
      </c>
      <c r="C43" s="330">
        <v>1.673</v>
      </c>
      <c r="D43" s="391">
        <v>2.3969999999999998</v>
      </c>
      <c r="E43" s="329">
        <v>43.27555289898384</v>
      </c>
      <c r="F43" s="329">
        <v>3.600537692312198E-2</v>
      </c>
      <c r="G43" s="330">
        <v>2.2130000000000001</v>
      </c>
      <c r="H43" s="354">
        <v>8.3145051965657366</v>
      </c>
      <c r="I43" s="354">
        <v>3.3735527489195637E-2</v>
      </c>
      <c r="J43" s="36"/>
      <c r="K43" s="324"/>
      <c r="L43" s="401"/>
      <c r="M43" s="437"/>
      <c r="N43" s="324"/>
    </row>
    <row r="44" spans="1:16" ht="15.75" x14ac:dyDescent="0.25">
      <c r="A44" s="20"/>
      <c r="B44" s="97" t="s">
        <v>33</v>
      </c>
      <c r="C44" s="330">
        <v>1.016</v>
      </c>
      <c r="D44" s="391">
        <v>0.90300000000000002</v>
      </c>
      <c r="E44" s="329">
        <v>-11.122047244094491</v>
      </c>
      <c r="F44" s="329">
        <v>1.356397803987449E-2</v>
      </c>
      <c r="G44" s="330">
        <v>1.0169999999999999</v>
      </c>
      <c r="H44" s="354">
        <v>-11.209439528023591</v>
      </c>
      <c r="I44" s="354">
        <v>1.550340327903839E-2</v>
      </c>
      <c r="J44" s="36"/>
      <c r="K44" s="324"/>
      <c r="L44" s="401"/>
      <c r="M44" s="437"/>
      <c r="N44" s="324"/>
    </row>
    <row r="45" spans="1:16" ht="15.75" x14ac:dyDescent="0.25">
      <c r="A45" s="20"/>
      <c r="B45" s="97" t="s">
        <v>15</v>
      </c>
      <c r="C45" s="330">
        <v>0.42299999999999999</v>
      </c>
      <c r="D45" s="391">
        <v>0.64</v>
      </c>
      <c r="E45" s="329">
        <v>51.300236406619405</v>
      </c>
      <c r="F45" s="329">
        <v>9.6134506594902254E-3</v>
      </c>
      <c r="G45" s="330">
        <v>0.56699999999999995</v>
      </c>
      <c r="H45" s="354">
        <v>12.874779541446223</v>
      </c>
      <c r="I45" s="354">
        <v>8.6434903237116688E-3</v>
      </c>
      <c r="J45" s="36"/>
      <c r="K45" s="324"/>
      <c r="L45" s="401"/>
      <c r="M45" s="437"/>
      <c r="N45" s="437"/>
    </row>
    <row r="46" spans="1:16" ht="15.75" x14ac:dyDescent="0.25">
      <c r="A46" s="20"/>
      <c r="B46" s="97" t="s">
        <v>43</v>
      </c>
      <c r="C46" s="330">
        <v>7.0000000000000007E-2</v>
      </c>
      <c r="D46" s="391">
        <v>0.58199999999999996</v>
      </c>
      <c r="E46" s="329">
        <v>731.42857142857133</v>
      </c>
      <c r="F46" s="329">
        <v>8.7422316934739237E-3</v>
      </c>
      <c r="G46" s="330">
        <v>0.496</v>
      </c>
      <c r="H46" s="354">
        <v>17.338709677419352</v>
      </c>
      <c r="I46" s="354">
        <v>7.5611485018712322E-3</v>
      </c>
      <c r="J46" s="36"/>
      <c r="K46" s="324"/>
      <c r="L46" s="401"/>
      <c r="M46" s="437"/>
      <c r="N46" s="437"/>
    </row>
    <row r="47" spans="1:16" ht="15.75" x14ac:dyDescent="0.25">
      <c r="A47" s="20"/>
      <c r="B47" s="97" t="s">
        <v>42</v>
      </c>
      <c r="C47" s="330">
        <v>6.3E-2</v>
      </c>
      <c r="D47" s="391">
        <v>0.06</v>
      </c>
      <c r="E47" s="329">
        <v>-4.7619047619047672</v>
      </c>
      <c r="F47" s="329">
        <v>9.0126099932720863E-4</v>
      </c>
      <c r="G47" s="330">
        <v>6.2E-2</v>
      </c>
      <c r="H47" s="354">
        <v>-3.2258064516129115</v>
      </c>
      <c r="I47" s="354">
        <v>9.4514356273390403E-4</v>
      </c>
      <c r="J47" s="36"/>
      <c r="K47" s="324"/>
      <c r="L47" s="401"/>
      <c r="M47" s="437"/>
      <c r="N47" s="437"/>
    </row>
    <row r="48" spans="1:16" ht="15.75" x14ac:dyDescent="0.25">
      <c r="A48" s="20"/>
      <c r="B48" s="97"/>
      <c r="C48" s="98"/>
      <c r="D48" s="6"/>
      <c r="E48" s="100"/>
      <c r="F48" s="106"/>
      <c r="G48" s="215"/>
      <c r="H48" s="101"/>
      <c r="I48" s="101"/>
      <c r="J48" s="36"/>
      <c r="K48" s="324"/>
      <c r="L48" s="401"/>
      <c r="M48" s="437"/>
      <c r="N48" s="437"/>
    </row>
    <row r="49" spans="1:17" ht="15.75" x14ac:dyDescent="0.25">
      <c r="A49" s="20"/>
      <c r="B49" s="97"/>
      <c r="C49" s="502" t="s">
        <v>34</v>
      </c>
      <c r="D49" s="502"/>
      <c r="E49" s="502"/>
      <c r="F49" s="502"/>
      <c r="G49" s="502"/>
      <c r="H49" s="502"/>
      <c r="I49" s="502"/>
      <c r="J49" s="36"/>
      <c r="K49" s="324"/>
      <c r="L49" s="401"/>
      <c r="M49" s="437"/>
      <c r="N49" s="437"/>
    </row>
    <row r="50" spans="1:17" ht="15.75" x14ac:dyDescent="0.25">
      <c r="A50" s="20"/>
      <c r="B50" s="97"/>
      <c r="C50" s="501" t="s">
        <v>217</v>
      </c>
      <c r="D50" s="501"/>
      <c r="E50" s="501"/>
      <c r="F50" s="501"/>
      <c r="G50" s="501"/>
      <c r="H50" s="501"/>
      <c r="I50" s="501"/>
      <c r="J50" s="36"/>
      <c r="K50" s="452"/>
      <c r="L50" s="401"/>
      <c r="M50" s="437"/>
      <c r="N50" s="437"/>
    </row>
    <row r="51" spans="1:17" ht="15.75" x14ac:dyDescent="0.25">
      <c r="A51" s="20"/>
      <c r="B51" s="97"/>
      <c r="C51" s="98"/>
      <c r="D51" s="6"/>
      <c r="E51" s="100"/>
      <c r="F51" s="101"/>
      <c r="G51" s="215"/>
      <c r="H51" s="101"/>
      <c r="I51" s="101"/>
      <c r="J51" s="36"/>
      <c r="K51" s="186"/>
      <c r="L51" s="324"/>
    </row>
    <row r="52" spans="1:17" ht="15.75" x14ac:dyDescent="0.25">
      <c r="A52" s="20"/>
      <c r="B52" s="97"/>
      <c r="C52" s="98"/>
      <c r="D52" s="6"/>
      <c r="E52" s="100"/>
      <c r="F52" s="101"/>
      <c r="G52" s="215"/>
      <c r="H52" s="101"/>
      <c r="I52" s="101"/>
      <c r="J52" s="36"/>
      <c r="K52" s="186"/>
      <c r="L52" s="324"/>
    </row>
    <row r="53" spans="1:17" ht="15.75" x14ac:dyDescent="0.25">
      <c r="A53" s="20"/>
      <c r="B53" s="97"/>
      <c r="C53" s="98"/>
      <c r="D53" s="6"/>
      <c r="E53" s="100"/>
      <c r="F53" s="101"/>
      <c r="G53" s="215"/>
      <c r="H53" s="101"/>
      <c r="I53" s="101"/>
      <c r="J53" s="36"/>
      <c r="K53" s="186"/>
      <c r="L53" s="324"/>
    </row>
    <row r="54" spans="1:17" ht="15.75" x14ac:dyDescent="0.25">
      <c r="A54" s="20"/>
      <c r="B54" s="97"/>
      <c r="C54" s="98"/>
      <c r="D54" s="6"/>
      <c r="E54" s="100"/>
      <c r="F54" s="101"/>
      <c r="G54" s="215"/>
      <c r="H54" s="101"/>
      <c r="I54" s="101"/>
      <c r="J54" s="36"/>
    </row>
    <row r="55" spans="1:17" ht="15.75" x14ac:dyDescent="0.25">
      <c r="A55" s="20"/>
      <c r="B55" s="97"/>
      <c r="C55" s="98"/>
      <c r="D55" s="6"/>
      <c r="E55" s="100"/>
      <c r="F55" s="101"/>
      <c r="G55" s="215"/>
      <c r="H55" s="101"/>
      <c r="I55" s="101"/>
      <c r="J55" s="36"/>
    </row>
    <row r="56" spans="1:17" ht="15.75" x14ac:dyDescent="0.25">
      <c r="A56" s="20"/>
      <c r="B56" s="97"/>
      <c r="C56" s="98"/>
      <c r="D56" s="6"/>
      <c r="E56" s="100"/>
      <c r="F56" s="101"/>
      <c r="G56" s="215"/>
      <c r="H56" s="101"/>
      <c r="I56" s="101"/>
      <c r="J56" s="36"/>
    </row>
    <row r="57" spans="1:17" ht="15.75" x14ac:dyDescent="0.25">
      <c r="A57" s="20"/>
      <c r="B57" s="97"/>
      <c r="C57" s="98"/>
      <c r="D57" s="6"/>
      <c r="E57" s="100"/>
      <c r="F57" s="101"/>
      <c r="G57" s="215"/>
      <c r="H57" s="101"/>
      <c r="I57" s="101"/>
      <c r="J57" s="36"/>
    </row>
    <row r="58" spans="1:17" ht="15.75" x14ac:dyDescent="0.25">
      <c r="A58" s="20"/>
      <c r="B58" s="97"/>
      <c r="C58" s="98"/>
      <c r="D58" s="6"/>
      <c r="E58" s="100"/>
      <c r="F58" s="101"/>
      <c r="G58" s="215"/>
      <c r="H58" s="101"/>
      <c r="I58" s="101"/>
      <c r="J58" s="36"/>
    </row>
    <row r="59" spans="1:17" ht="15.75" x14ac:dyDescent="0.25">
      <c r="A59" s="20"/>
      <c r="B59" s="97"/>
      <c r="C59" s="98"/>
      <c r="D59" s="6"/>
      <c r="E59" s="100"/>
      <c r="F59" s="101"/>
      <c r="G59" s="215"/>
      <c r="H59" s="101"/>
      <c r="I59" s="101"/>
      <c r="J59" s="36"/>
    </row>
    <row r="60" spans="1:17" ht="15.75" x14ac:dyDescent="0.25">
      <c r="A60" s="20"/>
      <c r="B60" s="97"/>
      <c r="C60" s="98"/>
      <c r="D60" s="6"/>
      <c r="E60" s="100"/>
      <c r="F60" s="101"/>
      <c r="G60" s="215"/>
      <c r="H60" s="101"/>
      <c r="I60" s="101"/>
      <c r="J60" s="36"/>
    </row>
    <row r="61" spans="1:17" ht="15.75" x14ac:dyDescent="0.25">
      <c r="A61" s="20"/>
      <c r="B61" s="97"/>
      <c r="C61" s="98"/>
      <c r="D61" s="6"/>
      <c r="E61" s="100"/>
      <c r="F61" s="101"/>
      <c r="G61" s="215"/>
      <c r="H61" s="101"/>
      <c r="I61" s="101"/>
      <c r="J61" s="36"/>
    </row>
    <row r="62" spans="1:17" ht="15.75" x14ac:dyDescent="0.25">
      <c r="A62" s="20"/>
      <c r="B62" s="97"/>
      <c r="C62" s="98"/>
      <c r="D62" s="6"/>
      <c r="E62" s="100"/>
      <c r="F62" s="101"/>
      <c r="G62" s="215"/>
      <c r="H62" s="101"/>
      <c r="I62" s="101"/>
      <c r="J62" s="36"/>
    </row>
    <row r="63" spans="1:17" s="27" customFormat="1" ht="15.75" x14ac:dyDescent="0.25">
      <c r="A63" s="20"/>
      <c r="B63" s="97"/>
      <c r="C63" s="98"/>
      <c r="D63" s="6"/>
      <c r="E63" s="100"/>
      <c r="F63" s="101">
        <v>3331168</v>
      </c>
      <c r="G63" s="215">
        <v>3584390</v>
      </c>
      <c r="H63" s="216">
        <v>3746960</v>
      </c>
      <c r="I63" s="216">
        <v>4038901</v>
      </c>
      <c r="J63" s="38"/>
      <c r="K63" s="28"/>
      <c r="L63" s="28"/>
      <c r="M63" s="28"/>
      <c r="N63" s="28"/>
      <c r="O63" s="42"/>
      <c r="P63" s="28"/>
      <c r="Q63" s="28"/>
    </row>
    <row r="64" spans="1:17" s="27" customFormat="1" ht="15.75" x14ac:dyDescent="0.25">
      <c r="A64" s="20"/>
      <c r="B64" s="97"/>
      <c r="C64" s="98"/>
      <c r="D64" s="6"/>
      <c r="E64" s="100"/>
      <c r="F64" s="101">
        <v>1055343</v>
      </c>
      <c r="G64" s="215">
        <v>1105535</v>
      </c>
      <c r="H64" s="216">
        <v>1165573</v>
      </c>
      <c r="I64" s="216">
        <v>1265151</v>
      </c>
      <c r="J64" s="38"/>
      <c r="K64" s="28"/>
      <c r="L64" s="28"/>
      <c r="M64" s="28"/>
      <c r="N64" s="28"/>
      <c r="O64" s="42"/>
      <c r="P64" s="28"/>
      <c r="Q64" s="28"/>
    </row>
    <row r="65" spans="1:10" ht="15.75" x14ac:dyDescent="0.25">
      <c r="A65" s="126" t="s">
        <v>153</v>
      </c>
      <c r="B65" s="110"/>
      <c r="C65" s="6"/>
      <c r="D65" s="100"/>
      <c r="E65" s="100"/>
      <c r="F65" s="101"/>
      <c r="G65" s="215"/>
      <c r="H65" s="101"/>
      <c r="I65" s="101"/>
      <c r="J65" s="36"/>
    </row>
    <row r="66" spans="1:10" ht="15.75" x14ac:dyDescent="0.25">
      <c r="A66" s="192" t="s">
        <v>154</v>
      </c>
      <c r="B66" s="111"/>
      <c r="C66" s="112"/>
      <c r="D66" s="112"/>
      <c r="E66" s="113"/>
      <c r="F66" s="114"/>
      <c r="G66" s="115"/>
      <c r="H66" s="114"/>
      <c r="I66" s="114"/>
      <c r="J66" s="25"/>
    </row>
    <row r="83" spans="2:3" x14ac:dyDescent="0.2">
      <c r="B83" s="283"/>
      <c r="C83" s="283"/>
    </row>
    <row r="84" spans="2:3" x14ac:dyDescent="0.2">
      <c r="B84" s="283"/>
      <c r="C84" s="283"/>
    </row>
    <row r="85" spans="2:3" x14ac:dyDescent="0.2">
      <c r="B85" s="283"/>
      <c r="C85" s="283"/>
    </row>
    <row r="86" spans="2:3" x14ac:dyDescent="0.2">
      <c r="B86" s="283"/>
      <c r="C86" s="283"/>
    </row>
    <row r="87" spans="2:3" x14ac:dyDescent="0.2">
      <c r="B87" s="283"/>
      <c r="C87" s="283"/>
    </row>
    <row r="88" spans="2:3" x14ac:dyDescent="0.2">
      <c r="B88" s="283"/>
      <c r="C88" s="283"/>
    </row>
    <row r="89" spans="2:3" x14ac:dyDescent="0.2">
      <c r="B89" s="283"/>
      <c r="C89" s="283"/>
    </row>
    <row r="90" spans="2:3" x14ac:dyDescent="0.2">
      <c r="B90" s="283"/>
      <c r="C90" s="283"/>
    </row>
    <row r="91" spans="2:3" x14ac:dyDescent="0.2">
      <c r="B91" s="283"/>
      <c r="C91" s="283"/>
    </row>
    <row r="92" spans="2:3" x14ac:dyDescent="0.2">
      <c r="B92" s="283"/>
      <c r="C92" s="283"/>
    </row>
    <row r="93" spans="2:3" x14ac:dyDescent="0.2">
      <c r="B93" s="283"/>
      <c r="C93" s="283"/>
    </row>
    <row r="94" spans="2:3" x14ac:dyDescent="0.2">
      <c r="B94" s="283"/>
      <c r="C94" s="283"/>
    </row>
    <row r="95" spans="2:3" x14ac:dyDescent="0.2">
      <c r="B95" s="283"/>
      <c r="C95" s="283"/>
    </row>
    <row r="96" spans="2:3" x14ac:dyDescent="0.2">
      <c r="B96" s="283"/>
      <c r="C96" s="283"/>
    </row>
    <row r="97" spans="2:3" x14ac:dyDescent="0.2">
      <c r="B97" s="283"/>
      <c r="C97" s="283"/>
    </row>
    <row r="98" spans="2:3" x14ac:dyDescent="0.2">
      <c r="B98" s="283"/>
      <c r="C98" s="283"/>
    </row>
    <row r="99" spans="2:3" x14ac:dyDescent="0.2">
      <c r="B99" s="283"/>
      <c r="C99" s="283"/>
    </row>
    <row r="100" spans="2:3" x14ac:dyDescent="0.2">
      <c r="B100" s="283"/>
      <c r="C100" s="283"/>
    </row>
    <row r="101" spans="2:3" x14ac:dyDescent="0.2">
      <c r="B101" s="283"/>
      <c r="C101" s="283"/>
    </row>
    <row r="102" spans="2:3" x14ac:dyDescent="0.2">
      <c r="B102" s="283"/>
      <c r="C102" s="283"/>
    </row>
    <row r="103" spans="2:3" x14ac:dyDescent="0.2">
      <c r="B103" s="283"/>
      <c r="C103" s="283"/>
    </row>
    <row r="104" spans="2:3" x14ac:dyDescent="0.2">
      <c r="B104" s="283"/>
      <c r="C104" s="283"/>
    </row>
    <row r="105" spans="2:3" x14ac:dyDescent="0.2">
      <c r="B105" s="283"/>
      <c r="C105" s="283"/>
    </row>
    <row r="106" spans="2:3" x14ac:dyDescent="0.2">
      <c r="B106" s="283"/>
      <c r="C106" s="283"/>
    </row>
    <row r="107" spans="2:3" x14ac:dyDescent="0.2">
      <c r="B107" s="283"/>
      <c r="C107" s="283"/>
    </row>
    <row r="108" spans="2:3" x14ac:dyDescent="0.2">
      <c r="B108" s="283"/>
      <c r="C108" s="283"/>
    </row>
    <row r="109" spans="2:3" x14ac:dyDescent="0.2">
      <c r="B109" s="283"/>
      <c r="C109" s="283"/>
    </row>
    <row r="110" spans="2:3" x14ac:dyDescent="0.2">
      <c r="B110" s="283"/>
      <c r="C110" s="283"/>
    </row>
    <row r="111" spans="2:3" x14ac:dyDescent="0.2">
      <c r="B111" s="283"/>
      <c r="C111" s="283"/>
    </row>
    <row r="112" spans="2:3" x14ac:dyDescent="0.2">
      <c r="B112" s="283"/>
      <c r="C112" s="283"/>
    </row>
    <row r="113" spans="2:3" x14ac:dyDescent="0.2">
      <c r="B113" s="283"/>
      <c r="C113" s="283"/>
    </row>
    <row r="114" spans="2:3" x14ac:dyDescent="0.2">
      <c r="B114" s="283"/>
      <c r="C114" s="283"/>
    </row>
    <row r="115" spans="2:3" x14ac:dyDescent="0.2">
      <c r="B115" s="283"/>
      <c r="C115" s="283"/>
    </row>
    <row r="116" spans="2:3" x14ac:dyDescent="0.2">
      <c r="B116" s="283"/>
      <c r="C116" s="283"/>
    </row>
  </sheetData>
  <sortState ref="B15:I47">
    <sortCondition descending="1" ref="D15:D47"/>
  </sortState>
  <mergeCells count="9">
    <mergeCell ref="C8:I8"/>
    <mergeCell ref="C9:I9"/>
    <mergeCell ref="C50:I50"/>
    <mergeCell ref="C49:I49"/>
    <mergeCell ref="C11:D11"/>
    <mergeCell ref="E11:E12"/>
    <mergeCell ref="F11:F12"/>
    <mergeCell ref="H11:H12"/>
    <mergeCell ref="I11:I12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&amp;C&amp;K53722DPágina 1</oddFooter>
  </headerFooter>
  <ignoredErrors>
    <ignoredError sqref="M16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AH91"/>
  <sheetViews>
    <sheetView zoomScaleNormal="100" zoomScaleSheetLayoutView="80" workbookViewId="0">
      <selection activeCell="C8" sqref="C8:G8"/>
    </sheetView>
  </sheetViews>
  <sheetFormatPr baseColWidth="10" defaultColWidth="11.5703125" defaultRowHeight="14.25" x14ac:dyDescent="0.2"/>
  <cols>
    <col min="1" max="1" width="4.28515625" style="16" customWidth="1"/>
    <col min="2" max="2" width="27" style="16" customWidth="1"/>
    <col min="3" max="3" width="10.85546875" style="16" customWidth="1"/>
    <col min="4" max="4" width="10.7109375" style="16" customWidth="1"/>
    <col min="5" max="5" width="13.140625" style="16" customWidth="1"/>
    <col min="6" max="6" width="13.28515625" style="16" customWidth="1"/>
    <col min="7" max="7" width="14.85546875" style="16" customWidth="1"/>
    <col min="8" max="8" width="6" style="16" customWidth="1"/>
    <col min="9" max="9" width="8.28515625" style="318" customWidth="1"/>
    <col min="10" max="10" width="9.42578125" style="318" customWidth="1"/>
    <col min="11" max="11" width="8.28515625" style="318" bestFit="1" customWidth="1"/>
    <col min="12" max="12" width="10" style="318" customWidth="1"/>
    <col min="13" max="13" width="9.7109375" style="324" customWidth="1"/>
    <col min="14" max="15" width="10.28515625" style="318" customWidth="1"/>
    <col min="16" max="16" width="10.7109375" style="319" customWidth="1"/>
    <col min="17" max="17" width="10.28515625" style="318" customWidth="1"/>
    <col min="18" max="18" width="9.5703125" style="318" customWidth="1"/>
    <col min="19" max="19" width="10.28515625" style="318" hidden="1" customWidth="1"/>
    <col min="20" max="21" width="10.28515625" style="40" customWidth="1"/>
    <col min="22" max="22" width="10.28515625" style="16" customWidth="1"/>
    <col min="23" max="16384" width="11.5703125" style="16"/>
  </cols>
  <sheetData>
    <row r="1" spans="1:21" ht="15" x14ac:dyDescent="0.2">
      <c r="A1" s="210"/>
      <c r="B1" s="39"/>
      <c r="C1" s="39"/>
      <c r="D1" s="39"/>
      <c r="E1" s="39"/>
      <c r="F1" s="39"/>
      <c r="G1" s="39"/>
      <c r="H1" s="212"/>
      <c r="K1" s="324"/>
      <c r="L1" s="402"/>
      <c r="N1" s="324"/>
      <c r="O1" s="318">
        <v>100</v>
      </c>
    </row>
    <row r="2" spans="1:21" ht="15.75" x14ac:dyDescent="0.25">
      <c r="A2" s="184"/>
      <c r="B2" s="32"/>
      <c r="C2" s="32"/>
      <c r="D2" s="32"/>
      <c r="E2" s="32"/>
      <c r="F2" s="32"/>
      <c r="G2" s="32"/>
      <c r="H2" s="36"/>
      <c r="I2" s="318">
        <v>100</v>
      </c>
      <c r="K2" s="324"/>
      <c r="L2" s="402"/>
      <c r="N2" s="403"/>
      <c r="O2" s="331"/>
    </row>
    <row r="3" spans="1:21" ht="15.75" x14ac:dyDescent="0.25">
      <c r="A3" s="184"/>
      <c r="B3" s="32"/>
      <c r="C3" s="32"/>
      <c r="D3" s="32"/>
      <c r="E3" s="32"/>
      <c r="F3" s="32"/>
      <c r="G3" s="32"/>
      <c r="H3" s="36"/>
      <c r="K3" s="324"/>
      <c r="L3" s="402"/>
      <c r="N3" s="403"/>
      <c r="O3" s="331"/>
    </row>
    <row r="4" spans="1:21" ht="15.75" x14ac:dyDescent="0.25">
      <c r="A4" s="184"/>
      <c r="B4" s="32"/>
      <c r="C4" s="32"/>
      <c r="D4" s="32"/>
      <c r="E4" s="32"/>
      <c r="F4" s="32"/>
      <c r="G4" s="32"/>
      <c r="H4" s="36"/>
      <c r="K4" s="324"/>
      <c r="L4" s="402"/>
      <c r="N4" s="403"/>
      <c r="O4" s="331"/>
    </row>
    <row r="5" spans="1:21" ht="15.75" x14ac:dyDescent="0.25">
      <c r="A5" s="184"/>
      <c r="B5" s="32"/>
      <c r="C5" s="32"/>
      <c r="D5" s="32"/>
      <c r="E5" s="32"/>
      <c r="F5" s="32"/>
      <c r="G5" s="32"/>
      <c r="H5" s="36"/>
      <c r="K5" s="324"/>
      <c r="L5" s="402"/>
      <c r="N5" s="403"/>
      <c r="O5" s="331"/>
    </row>
    <row r="6" spans="1:21" ht="15.75" x14ac:dyDescent="0.25">
      <c r="A6" s="184"/>
      <c r="B6" s="32"/>
      <c r="C6" s="32"/>
      <c r="D6" s="32"/>
      <c r="E6" s="32"/>
      <c r="F6" s="32"/>
      <c r="G6" s="32"/>
      <c r="H6" s="36"/>
      <c r="K6" s="324"/>
      <c r="L6" s="402"/>
      <c r="N6" s="403"/>
      <c r="O6" s="331"/>
    </row>
    <row r="7" spans="1:21" ht="28.5" customHeight="1" x14ac:dyDescent="0.25">
      <c r="A7" s="20"/>
      <c r="B7" s="227"/>
      <c r="C7" s="504" t="s">
        <v>44</v>
      </c>
      <c r="D7" s="504"/>
      <c r="E7" s="504"/>
      <c r="F7" s="504"/>
      <c r="G7" s="504"/>
      <c r="H7" s="34"/>
      <c r="I7" s="88"/>
      <c r="J7" s="88"/>
      <c r="K7" s="88"/>
      <c r="L7" s="402"/>
      <c r="N7" s="403"/>
      <c r="O7" s="331"/>
    </row>
    <row r="8" spans="1:21" ht="15.75" x14ac:dyDescent="0.25">
      <c r="A8" s="20"/>
      <c r="B8" s="227"/>
      <c r="C8" s="506" t="s">
        <v>218</v>
      </c>
      <c r="D8" s="506"/>
      <c r="E8" s="506"/>
      <c r="F8" s="506"/>
      <c r="G8" s="506"/>
      <c r="H8" s="34"/>
      <c r="I8" s="88"/>
      <c r="J8" s="88"/>
      <c r="K8" s="88"/>
      <c r="L8" s="402"/>
      <c r="N8" s="403"/>
      <c r="O8" s="331"/>
    </row>
    <row r="9" spans="1:21" ht="11.25" customHeight="1" x14ac:dyDescent="0.25">
      <c r="A9" s="20"/>
      <c r="B9" s="227"/>
      <c r="C9" s="227"/>
      <c r="D9" s="226"/>
      <c r="E9" s="226"/>
      <c r="F9" s="227"/>
      <c r="G9" s="227"/>
      <c r="H9" s="67"/>
      <c r="I9" s="253"/>
      <c r="J9" s="253"/>
      <c r="K9" s="253"/>
      <c r="L9" s="404"/>
      <c r="N9" s="403"/>
      <c r="O9" s="331"/>
    </row>
    <row r="10" spans="1:21" ht="18.75" customHeight="1" x14ac:dyDescent="0.25">
      <c r="A10" s="20"/>
      <c r="B10" s="6"/>
      <c r="C10" s="503" t="s">
        <v>209</v>
      </c>
      <c r="D10" s="503" t="s">
        <v>0</v>
      </c>
      <c r="E10" s="507" t="s">
        <v>221</v>
      </c>
      <c r="F10" s="229" t="s">
        <v>212</v>
      </c>
      <c r="G10" s="507" t="s">
        <v>222</v>
      </c>
      <c r="H10" s="36"/>
      <c r="K10" s="324"/>
      <c r="L10" s="324"/>
      <c r="N10" s="403"/>
      <c r="O10" s="331"/>
    </row>
    <row r="11" spans="1:21" ht="15.75" x14ac:dyDescent="0.25">
      <c r="A11" s="20"/>
      <c r="B11" s="6"/>
      <c r="C11" s="424">
        <v>2017</v>
      </c>
      <c r="D11" s="424">
        <v>2018</v>
      </c>
      <c r="E11" s="507"/>
      <c r="F11" s="217">
        <v>2018</v>
      </c>
      <c r="G11" s="507"/>
      <c r="H11" s="36"/>
      <c r="K11" s="324"/>
      <c r="L11" s="324"/>
      <c r="N11" s="403"/>
      <c r="O11" s="331"/>
    </row>
    <row r="12" spans="1:21" ht="9" customHeight="1" x14ac:dyDescent="0.25">
      <c r="A12" s="20"/>
      <c r="B12" s="6"/>
      <c r="C12" s="424"/>
      <c r="D12" s="424"/>
      <c r="E12" s="425"/>
      <c r="F12" s="217"/>
      <c r="G12" s="425"/>
      <c r="H12" s="36"/>
      <c r="K12" s="324"/>
      <c r="L12" s="324"/>
      <c r="N12" s="403"/>
      <c r="O12" s="331"/>
    </row>
    <row r="13" spans="1:21" ht="15.75" x14ac:dyDescent="0.25">
      <c r="A13" s="20"/>
      <c r="B13" s="96" t="s">
        <v>2</v>
      </c>
      <c r="C13" s="248">
        <v>12.7</v>
      </c>
      <c r="D13" s="247">
        <v>13.4</v>
      </c>
      <c r="E13" s="246">
        <v>0.70000000000000107</v>
      </c>
      <c r="F13" s="221">
        <v>13.2</v>
      </c>
      <c r="G13" s="220">
        <v>0.20000000000000107</v>
      </c>
      <c r="H13" s="36"/>
      <c r="J13" s="331"/>
      <c r="K13" s="324"/>
      <c r="L13" s="324"/>
      <c r="N13" s="403"/>
      <c r="O13" s="331"/>
    </row>
    <row r="14" spans="1:21" s="27" customFormat="1" ht="15.75" x14ac:dyDescent="0.25">
      <c r="A14" s="20"/>
      <c r="B14" s="259" t="s">
        <v>3</v>
      </c>
      <c r="C14" s="218">
        <v>22.2</v>
      </c>
      <c r="D14" s="247">
        <v>22.7</v>
      </c>
      <c r="E14" s="298">
        <v>0.5</v>
      </c>
      <c r="F14" s="299">
        <v>22.4</v>
      </c>
      <c r="G14" s="299">
        <v>0.30000000000000071</v>
      </c>
      <c r="H14" s="38"/>
      <c r="I14" s="405"/>
      <c r="J14" s="406"/>
      <c r="K14" s="28"/>
      <c r="L14" s="407"/>
      <c r="M14" s="407"/>
      <c r="N14" s="403"/>
      <c r="O14" s="408"/>
      <c r="P14" s="409"/>
      <c r="Q14" s="28"/>
      <c r="R14" s="28"/>
      <c r="S14" s="28"/>
      <c r="T14" s="42"/>
      <c r="U14" s="42"/>
    </row>
    <row r="15" spans="1:21" ht="15.75" x14ac:dyDescent="0.25">
      <c r="A15" s="26"/>
      <c r="B15" s="439" t="s">
        <v>29</v>
      </c>
      <c r="C15" s="455">
        <v>15.3</v>
      </c>
      <c r="D15" s="247">
        <v>17.3</v>
      </c>
      <c r="E15" s="245">
        <v>2</v>
      </c>
      <c r="F15" s="221">
        <v>16.899999999999999</v>
      </c>
      <c r="G15" s="221">
        <v>0.40000000000000213</v>
      </c>
      <c r="H15" s="36"/>
      <c r="I15" s="186"/>
      <c r="J15" s="401"/>
      <c r="L15" s="324"/>
      <c r="M15" s="407"/>
      <c r="N15" s="403"/>
      <c r="O15" s="331"/>
    </row>
    <row r="16" spans="1:21" ht="15.75" x14ac:dyDescent="0.25">
      <c r="A16" s="20"/>
      <c r="B16" s="297" t="s">
        <v>16</v>
      </c>
      <c r="C16" s="456">
        <v>16.5</v>
      </c>
      <c r="D16" s="247">
        <v>17.2</v>
      </c>
      <c r="E16" s="295">
        <v>0.69999999999999929</v>
      </c>
      <c r="F16" s="221">
        <v>16.100000000000001</v>
      </c>
      <c r="G16" s="296">
        <v>1.0999999999999979</v>
      </c>
      <c r="H16" s="36"/>
      <c r="I16" s="186"/>
      <c r="J16" s="401"/>
      <c r="L16" s="324"/>
      <c r="N16" s="403"/>
      <c r="O16" s="331"/>
    </row>
    <row r="17" spans="1:15" ht="15.75" x14ac:dyDescent="0.25">
      <c r="A17" s="20"/>
      <c r="B17" s="439" t="s">
        <v>37</v>
      </c>
      <c r="C17" s="240">
        <v>15.7</v>
      </c>
      <c r="D17" s="247">
        <v>16.399999999999999</v>
      </c>
      <c r="E17" s="245">
        <v>0.69999999999999929</v>
      </c>
      <c r="F17" s="221">
        <v>16.3</v>
      </c>
      <c r="G17" s="221">
        <v>9.9999999999997868E-2</v>
      </c>
      <c r="H17" s="36"/>
      <c r="I17" s="186"/>
      <c r="J17" s="401"/>
      <c r="L17" s="324"/>
      <c r="N17" s="403"/>
      <c r="O17" s="331"/>
    </row>
    <row r="18" spans="1:15" ht="15.75" x14ac:dyDescent="0.25">
      <c r="A18" s="20"/>
      <c r="B18" s="439" t="s">
        <v>30</v>
      </c>
      <c r="C18" s="240">
        <v>15.9</v>
      </c>
      <c r="D18" s="247">
        <v>16.3</v>
      </c>
      <c r="E18" s="219">
        <v>0.40000000000000036</v>
      </c>
      <c r="F18" s="221">
        <v>17.100000000000001</v>
      </c>
      <c r="G18" s="221">
        <v>-0.80000000000000071</v>
      </c>
      <c r="H18" s="36"/>
      <c r="I18" s="186"/>
      <c r="J18" s="401"/>
      <c r="L18" s="324"/>
      <c r="N18" s="403"/>
      <c r="O18" s="331"/>
    </row>
    <row r="19" spans="1:15" ht="15" customHeight="1" x14ac:dyDescent="0.25">
      <c r="A19" s="20"/>
      <c r="B19" s="439" t="s">
        <v>172</v>
      </c>
      <c r="C19" s="240">
        <v>14.8</v>
      </c>
      <c r="D19" s="247">
        <v>15.6</v>
      </c>
      <c r="E19" s="245">
        <v>0.79999999999999893</v>
      </c>
      <c r="F19" s="221">
        <v>15.4</v>
      </c>
      <c r="G19" s="221">
        <v>0.19999999999999929</v>
      </c>
      <c r="H19" s="36"/>
      <c r="I19" s="186"/>
      <c r="J19" s="401"/>
      <c r="L19" s="324"/>
      <c r="N19" s="403"/>
      <c r="O19" s="331"/>
    </row>
    <row r="20" spans="1:15" ht="15.75" x14ac:dyDescent="0.25">
      <c r="A20" s="20"/>
      <c r="B20" s="439" t="s">
        <v>36</v>
      </c>
      <c r="C20" s="240">
        <v>12.8</v>
      </c>
      <c r="D20" s="247">
        <v>13.5</v>
      </c>
      <c r="E20" s="245">
        <v>0.69999999999999929</v>
      </c>
      <c r="F20" s="221">
        <v>13.3</v>
      </c>
      <c r="G20" s="221">
        <v>0.19999999999999929</v>
      </c>
      <c r="H20" s="36"/>
      <c r="I20" s="186"/>
      <c r="J20" s="401"/>
      <c r="L20" s="324"/>
      <c r="N20" s="403"/>
      <c r="O20" s="331"/>
    </row>
    <row r="21" spans="1:15" ht="15.75" x14ac:dyDescent="0.25">
      <c r="A21" s="20"/>
      <c r="B21" s="439" t="s">
        <v>22</v>
      </c>
      <c r="C21" s="240">
        <v>12.2</v>
      </c>
      <c r="D21" s="247">
        <v>13.5</v>
      </c>
      <c r="E21" s="245">
        <v>1.3000000000000007</v>
      </c>
      <c r="F21" s="221">
        <v>13.4</v>
      </c>
      <c r="G21" s="221">
        <v>9.9999999999999645E-2</v>
      </c>
      <c r="H21" s="36"/>
      <c r="I21" s="186"/>
      <c r="J21" s="401"/>
      <c r="L21" s="324"/>
      <c r="N21" s="403"/>
      <c r="O21" s="331"/>
    </row>
    <row r="22" spans="1:15" ht="15.75" x14ac:dyDescent="0.25">
      <c r="A22" s="20"/>
      <c r="B22" s="439" t="s">
        <v>18</v>
      </c>
      <c r="C22" s="240">
        <v>12</v>
      </c>
      <c r="D22" s="247">
        <v>12.2</v>
      </c>
      <c r="E22" s="245">
        <v>0.19999999999999929</v>
      </c>
      <c r="F22" s="221">
        <v>12.3</v>
      </c>
      <c r="G22" s="221">
        <v>-0.10000000000000142</v>
      </c>
      <c r="H22" s="36"/>
      <c r="I22" s="186"/>
      <c r="J22" s="401"/>
      <c r="L22" s="324"/>
      <c r="N22" s="403"/>
      <c r="O22" s="331"/>
    </row>
    <row r="23" spans="1:15" ht="15.75" x14ac:dyDescent="0.25">
      <c r="A23" s="20"/>
      <c r="B23" s="439" t="s">
        <v>26</v>
      </c>
      <c r="C23" s="240">
        <v>10.9</v>
      </c>
      <c r="D23" s="247">
        <v>11.6</v>
      </c>
      <c r="E23" s="245">
        <v>0.69999999999999929</v>
      </c>
      <c r="F23" s="221">
        <v>11.5</v>
      </c>
      <c r="G23" s="221">
        <v>9.9999999999999645E-2</v>
      </c>
      <c r="H23" s="36"/>
      <c r="I23" s="186"/>
      <c r="J23" s="401"/>
      <c r="L23" s="324"/>
      <c r="N23" s="403"/>
      <c r="O23" s="331"/>
    </row>
    <row r="24" spans="1:15" ht="15.75" x14ac:dyDescent="0.25">
      <c r="A24" s="20"/>
      <c r="B24" s="439" t="s">
        <v>32</v>
      </c>
      <c r="C24" s="240">
        <v>9.9</v>
      </c>
      <c r="D24" s="247">
        <v>10.7</v>
      </c>
      <c r="E24" s="245">
        <v>0.79999999999999893</v>
      </c>
      <c r="F24" s="221">
        <v>10.8</v>
      </c>
      <c r="G24" s="221">
        <v>-0.10000000000000142</v>
      </c>
      <c r="H24" s="36"/>
      <c r="I24" s="186"/>
      <c r="J24" s="410"/>
      <c r="L24" s="324"/>
      <c r="N24" s="403"/>
      <c r="O24" s="331"/>
    </row>
    <row r="25" spans="1:15" ht="15.75" x14ac:dyDescent="0.25">
      <c r="A25" s="20"/>
      <c r="B25" s="439" t="s">
        <v>38</v>
      </c>
      <c r="C25" s="240">
        <v>9.3000000000000007</v>
      </c>
      <c r="D25" s="247">
        <v>10.199999999999999</v>
      </c>
      <c r="E25" s="245">
        <v>0.89999999999999858</v>
      </c>
      <c r="F25" s="221">
        <v>9.9</v>
      </c>
      <c r="G25" s="221">
        <v>0.29999999999999893</v>
      </c>
      <c r="H25" s="36"/>
      <c r="I25" s="186"/>
      <c r="J25" s="401"/>
      <c r="L25" s="324"/>
      <c r="N25" s="403"/>
      <c r="O25" s="331"/>
    </row>
    <row r="26" spans="1:15" ht="15.75" x14ac:dyDescent="0.25">
      <c r="A26" s="20"/>
      <c r="B26" s="439" t="s">
        <v>19</v>
      </c>
      <c r="C26" s="240">
        <v>8.9</v>
      </c>
      <c r="D26" s="247">
        <v>9.1</v>
      </c>
      <c r="E26" s="245">
        <v>0.19999999999999929</v>
      </c>
      <c r="F26" s="221">
        <v>9.3000000000000007</v>
      </c>
      <c r="G26" s="221">
        <v>-0.20000000000000107</v>
      </c>
      <c r="H26" s="36"/>
      <c r="I26" s="186"/>
      <c r="J26" s="401"/>
      <c r="L26" s="324"/>
      <c r="N26" s="403"/>
      <c r="O26" s="331"/>
    </row>
    <row r="27" spans="1:15" ht="15.75" x14ac:dyDescent="0.25">
      <c r="A27" s="20"/>
      <c r="B27" s="439" t="s">
        <v>71</v>
      </c>
      <c r="C27" s="240">
        <v>8.1</v>
      </c>
      <c r="D27" s="247">
        <v>8.9</v>
      </c>
      <c r="E27" s="245">
        <v>0.80000000000000071</v>
      </c>
      <c r="F27" s="221">
        <v>8.4</v>
      </c>
      <c r="G27" s="221">
        <v>0.5</v>
      </c>
      <c r="H27" s="36"/>
      <c r="I27" s="186"/>
      <c r="J27" s="401"/>
      <c r="L27" s="324"/>
      <c r="N27" s="403"/>
      <c r="O27" s="331"/>
    </row>
    <row r="28" spans="1:15" ht="15.75" x14ac:dyDescent="0.25">
      <c r="A28" s="20"/>
      <c r="B28" s="439" t="s">
        <v>39</v>
      </c>
      <c r="C28" s="240">
        <v>8.1</v>
      </c>
      <c r="D28" s="247">
        <v>8.5</v>
      </c>
      <c r="E28" s="245">
        <v>0.40000000000000036</v>
      </c>
      <c r="F28" s="221">
        <v>8.6999999999999993</v>
      </c>
      <c r="G28" s="221">
        <v>-0.19999999999999929</v>
      </c>
      <c r="H28" s="36"/>
      <c r="I28" s="186"/>
      <c r="J28" s="401"/>
      <c r="L28" s="324"/>
      <c r="N28" s="403"/>
      <c r="O28" s="331"/>
    </row>
    <row r="29" spans="1:15" ht="15.75" x14ac:dyDescent="0.25">
      <c r="A29" s="20"/>
      <c r="B29" s="439" t="s">
        <v>24</v>
      </c>
      <c r="C29" s="240">
        <v>8</v>
      </c>
      <c r="D29" s="247">
        <v>8.5</v>
      </c>
      <c r="E29" s="245">
        <v>0.5</v>
      </c>
      <c r="F29" s="221">
        <v>8.3000000000000007</v>
      </c>
      <c r="G29" s="221">
        <v>0.19999999999999929</v>
      </c>
      <c r="H29" s="36"/>
      <c r="I29" s="186"/>
      <c r="J29" s="401"/>
      <c r="L29" s="324"/>
      <c r="N29" s="403"/>
      <c r="O29" s="331"/>
    </row>
    <row r="30" spans="1:15" ht="15.75" x14ac:dyDescent="0.25">
      <c r="A30" s="20"/>
      <c r="B30" s="439" t="s">
        <v>21</v>
      </c>
      <c r="C30" s="240">
        <v>7.4</v>
      </c>
      <c r="D30" s="247">
        <v>8.1999999999999993</v>
      </c>
      <c r="E30" s="245">
        <v>0.79999999999999893</v>
      </c>
      <c r="F30" s="221">
        <v>7.9</v>
      </c>
      <c r="G30" s="221">
        <v>0.29999999999999893</v>
      </c>
      <c r="H30" s="36"/>
      <c r="I30" s="186"/>
      <c r="J30" s="401"/>
      <c r="L30" s="324"/>
      <c r="N30" s="403"/>
      <c r="O30" s="331"/>
    </row>
    <row r="31" spans="1:15" ht="15.75" x14ac:dyDescent="0.25">
      <c r="A31" s="20"/>
      <c r="B31" s="439" t="s">
        <v>25</v>
      </c>
      <c r="C31" s="240">
        <v>7</v>
      </c>
      <c r="D31" s="247">
        <v>7</v>
      </c>
      <c r="E31" s="245">
        <v>0</v>
      </c>
      <c r="F31" s="221">
        <v>7.2</v>
      </c>
      <c r="G31" s="221">
        <v>-0.20000000000000018</v>
      </c>
      <c r="H31" s="36"/>
      <c r="I31" s="186"/>
      <c r="J31" s="401"/>
      <c r="L31" s="324"/>
      <c r="N31" s="403"/>
      <c r="O31" s="331"/>
    </row>
    <row r="32" spans="1:15" ht="15.75" x14ac:dyDescent="0.25">
      <c r="A32" s="20"/>
      <c r="B32" s="439" t="s">
        <v>31</v>
      </c>
      <c r="C32" s="240">
        <v>5.2</v>
      </c>
      <c r="D32" s="247">
        <v>5.8</v>
      </c>
      <c r="E32" s="245">
        <v>0.59999999999999964</v>
      </c>
      <c r="F32" s="221">
        <v>5.4</v>
      </c>
      <c r="G32" s="221">
        <v>0.39999999999999947</v>
      </c>
      <c r="H32" s="36"/>
      <c r="I32" s="186"/>
      <c r="J32" s="401"/>
      <c r="L32" s="324"/>
      <c r="N32" s="403"/>
      <c r="O32" s="331"/>
    </row>
    <row r="33" spans="1:21" ht="15.75" x14ac:dyDescent="0.25">
      <c r="A33" s="20"/>
      <c r="B33" s="439" t="s">
        <v>41</v>
      </c>
      <c r="C33" s="240">
        <v>5.5</v>
      </c>
      <c r="D33" s="247">
        <v>5.4</v>
      </c>
      <c r="E33" s="245">
        <v>-9.9999999999999645E-2</v>
      </c>
      <c r="F33" s="221">
        <v>5.7</v>
      </c>
      <c r="G33" s="221">
        <v>-0.29999999999999982</v>
      </c>
      <c r="H33" s="36"/>
      <c r="I33" s="186"/>
      <c r="J33" s="401"/>
      <c r="L33" s="324"/>
      <c r="N33" s="403"/>
      <c r="O33" s="331"/>
    </row>
    <row r="34" spans="1:21" ht="15.75" customHeight="1" x14ac:dyDescent="0.25">
      <c r="A34" s="20"/>
      <c r="B34" s="439" t="s">
        <v>27</v>
      </c>
      <c r="C34" s="240">
        <v>5</v>
      </c>
      <c r="D34" s="247">
        <v>5.4</v>
      </c>
      <c r="E34" s="245">
        <v>0.40000000000000036</v>
      </c>
      <c r="F34" s="221">
        <v>5.3</v>
      </c>
      <c r="G34" s="221">
        <v>0.10000000000000053</v>
      </c>
      <c r="H34" s="36"/>
      <c r="I34" s="186"/>
      <c r="J34" s="401"/>
      <c r="L34" s="324"/>
      <c r="N34" s="403"/>
      <c r="O34" s="331"/>
    </row>
    <row r="35" spans="1:21" ht="15.75" x14ac:dyDescent="0.25">
      <c r="A35" s="20"/>
      <c r="B35" s="439" t="s">
        <v>20</v>
      </c>
      <c r="C35" s="240">
        <v>4.5999999999999996</v>
      </c>
      <c r="D35" s="247">
        <v>5.4</v>
      </c>
      <c r="E35" s="245">
        <v>0.80000000000000071</v>
      </c>
      <c r="F35" s="221">
        <v>5</v>
      </c>
      <c r="G35" s="221">
        <v>0.40000000000000036</v>
      </c>
      <c r="H35" s="36"/>
      <c r="I35" s="186"/>
      <c r="J35" s="401"/>
      <c r="L35" s="324"/>
      <c r="N35" s="403"/>
      <c r="O35" s="331"/>
    </row>
    <row r="36" spans="1:21" ht="14.25" customHeight="1" x14ac:dyDescent="0.25">
      <c r="A36" s="20"/>
      <c r="B36" s="439" t="s">
        <v>40</v>
      </c>
      <c r="C36" s="240">
        <v>4.5999999999999996</v>
      </c>
      <c r="D36" s="247">
        <v>5.3</v>
      </c>
      <c r="E36" s="245">
        <v>0.70000000000000018</v>
      </c>
      <c r="F36" s="221">
        <v>5.0999999999999996</v>
      </c>
      <c r="G36" s="221">
        <v>0.20000000000000018</v>
      </c>
      <c r="H36" s="36"/>
      <c r="I36" s="186"/>
      <c r="J36" s="401"/>
      <c r="L36" s="324"/>
      <c r="N36" s="403"/>
      <c r="O36" s="331"/>
    </row>
    <row r="37" spans="1:21" ht="15" customHeight="1" x14ac:dyDescent="0.25">
      <c r="A37" s="20"/>
      <c r="B37" s="439" t="s">
        <v>148</v>
      </c>
      <c r="C37" s="240">
        <v>4.5999999999999996</v>
      </c>
      <c r="D37" s="247">
        <v>4.3</v>
      </c>
      <c r="E37" s="245">
        <v>-0.29999999999999982</v>
      </c>
      <c r="F37" s="221">
        <v>4.0999999999999996</v>
      </c>
      <c r="G37" s="221">
        <v>0.20000000000000018</v>
      </c>
      <c r="H37" s="36"/>
      <c r="I37" s="186"/>
      <c r="J37" s="401"/>
      <c r="L37" s="324"/>
      <c r="N37" s="403"/>
      <c r="O37" s="331"/>
    </row>
    <row r="38" spans="1:21" ht="15.75" x14ac:dyDescent="0.25">
      <c r="A38" s="20"/>
      <c r="B38" s="439" t="s">
        <v>125</v>
      </c>
      <c r="C38" s="240">
        <v>3.7</v>
      </c>
      <c r="D38" s="247">
        <v>4.3</v>
      </c>
      <c r="E38" s="245">
        <v>0.59999999999999964</v>
      </c>
      <c r="F38" s="221">
        <v>4.0999999999999996</v>
      </c>
      <c r="G38" s="221">
        <v>0.20000000000000018</v>
      </c>
      <c r="H38" s="36"/>
      <c r="I38" s="186"/>
      <c r="J38" s="401"/>
      <c r="L38" s="324"/>
      <c r="N38" s="324"/>
    </row>
    <row r="39" spans="1:21" ht="15.75" x14ac:dyDescent="0.25">
      <c r="A39" s="20"/>
      <c r="B39" s="439" t="s">
        <v>17</v>
      </c>
      <c r="C39" s="240">
        <v>3.6</v>
      </c>
      <c r="D39" s="247">
        <v>4.2</v>
      </c>
      <c r="E39" s="245">
        <v>0.60000000000000009</v>
      </c>
      <c r="F39" s="221">
        <v>4.2</v>
      </c>
      <c r="G39" s="221">
        <v>0</v>
      </c>
      <c r="H39" s="36"/>
      <c r="I39" s="186"/>
      <c r="J39" s="401"/>
      <c r="L39" s="324"/>
      <c r="N39" s="324"/>
    </row>
    <row r="40" spans="1:21" s="27" customFormat="1" ht="15.75" x14ac:dyDescent="0.25">
      <c r="A40" s="20"/>
      <c r="B40" s="439" t="s">
        <v>28</v>
      </c>
      <c r="C40" s="240">
        <v>3.2</v>
      </c>
      <c r="D40" s="247">
        <v>4.0999999999999996</v>
      </c>
      <c r="E40" s="245">
        <v>0.89999999999999947</v>
      </c>
      <c r="F40" s="221">
        <v>3.6</v>
      </c>
      <c r="G40" s="221">
        <v>0.49999999999999956</v>
      </c>
      <c r="H40" s="38"/>
      <c r="I40" s="186"/>
      <c r="J40" s="401"/>
      <c r="K40" s="28"/>
      <c r="L40" s="407"/>
      <c r="M40" s="324"/>
      <c r="N40" s="324"/>
      <c r="O40" s="331"/>
      <c r="P40" s="319"/>
      <c r="Q40" s="28"/>
      <c r="R40" s="28"/>
      <c r="S40" s="28"/>
      <c r="T40" s="42"/>
      <c r="U40" s="42"/>
    </row>
    <row r="41" spans="1:21" ht="15.75" x14ac:dyDescent="0.25">
      <c r="A41" s="20"/>
      <c r="B41" s="439" t="s">
        <v>180</v>
      </c>
      <c r="C41" s="240">
        <v>3.4</v>
      </c>
      <c r="D41" s="247">
        <v>3.7</v>
      </c>
      <c r="E41" s="245">
        <v>0.30000000000000027</v>
      </c>
      <c r="F41" s="221">
        <v>3.8</v>
      </c>
      <c r="G41" s="221">
        <v>-9.9999999999999645E-2</v>
      </c>
      <c r="H41" s="36"/>
      <c r="I41" s="186"/>
      <c r="J41" s="401"/>
      <c r="L41" s="324"/>
      <c r="N41" s="324"/>
      <c r="O41" s="331"/>
    </row>
    <row r="42" spans="1:21" ht="15.75" x14ac:dyDescent="0.25">
      <c r="A42" s="20"/>
      <c r="B42" s="439" t="s">
        <v>23</v>
      </c>
      <c r="C42" s="240">
        <v>1.5</v>
      </c>
      <c r="D42" s="247">
        <v>2.1</v>
      </c>
      <c r="E42" s="245">
        <v>0.60000000000000009</v>
      </c>
      <c r="F42" s="221">
        <v>1.9</v>
      </c>
      <c r="G42" s="221">
        <v>0.20000000000000018</v>
      </c>
      <c r="H42" s="36"/>
      <c r="I42" s="186"/>
      <c r="J42" s="401"/>
      <c r="L42" s="324"/>
      <c r="N42" s="324"/>
      <c r="O42" s="331"/>
    </row>
    <row r="43" spans="1:21" ht="15.75" x14ac:dyDescent="0.25">
      <c r="A43" s="184"/>
      <c r="B43" s="439" t="s">
        <v>43</v>
      </c>
      <c r="C43" s="240">
        <v>0.2</v>
      </c>
      <c r="D43" s="247">
        <v>1.3</v>
      </c>
      <c r="E43" s="245">
        <v>1.1000000000000001</v>
      </c>
      <c r="F43" s="221">
        <v>1.3</v>
      </c>
      <c r="G43" s="221">
        <v>0</v>
      </c>
      <c r="H43" s="36"/>
      <c r="I43" s="186"/>
      <c r="J43" s="401"/>
      <c r="L43" s="324"/>
      <c r="N43" s="324"/>
      <c r="O43" s="331"/>
    </row>
    <row r="44" spans="1:21" ht="15.75" x14ac:dyDescent="0.25">
      <c r="A44" s="184"/>
      <c r="B44" s="439" t="s">
        <v>33</v>
      </c>
      <c r="C44" s="240">
        <v>1.3</v>
      </c>
      <c r="D44" s="247">
        <v>1.2</v>
      </c>
      <c r="E44" s="245">
        <v>-0.10000000000000009</v>
      </c>
      <c r="F44" s="221">
        <v>0.7</v>
      </c>
      <c r="G44" s="221">
        <v>0.5</v>
      </c>
      <c r="H44" s="36"/>
      <c r="I44" s="186"/>
      <c r="J44" s="401"/>
      <c r="L44" s="324"/>
      <c r="N44" s="324"/>
      <c r="O44" s="331"/>
    </row>
    <row r="45" spans="1:21" ht="15.75" x14ac:dyDescent="0.25">
      <c r="A45" s="184"/>
      <c r="B45" s="439" t="s">
        <v>15</v>
      </c>
      <c r="C45" s="240">
        <v>0.5</v>
      </c>
      <c r="D45" s="247">
        <v>0.8</v>
      </c>
      <c r="E45" s="245">
        <v>0.30000000000000004</v>
      </c>
      <c r="F45" s="221">
        <v>1.1000000000000001</v>
      </c>
      <c r="G45" s="221">
        <v>-0.30000000000000004</v>
      </c>
      <c r="H45" s="36"/>
      <c r="I45" s="186"/>
      <c r="J45" s="401"/>
      <c r="L45" s="324"/>
      <c r="N45" s="324"/>
      <c r="O45" s="331"/>
    </row>
    <row r="46" spans="1:21" ht="15.75" x14ac:dyDescent="0.25">
      <c r="A46" s="184"/>
      <c r="B46" s="439" t="s">
        <v>42</v>
      </c>
      <c r="C46" s="240">
        <v>0.1</v>
      </c>
      <c r="D46" s="247">
        <v>0.1</v>
      </c>
      <c r="E46" s="245">
        <v>0</v>
      </c>
      <c r="F46" s="221">
        <v>0.1</v>
      </c>
      <c r="G46" s="221">
        <v>0</v>
      </c>
      <c r="H46" s="36"/>
      <c r="I46" s="186"/>
      <c r="J46" s="410"/>
      <c r="L46" s="324"/>
      <c r="N46" s="324"/>
      <c r="O46" s="319"/>
    </row>
    <row r="47" spans="1:21" ht="15.75" x14ac:dyDescent="0.25">
      <c r="A47" s="184"/>
      <c r="B47" s="100"/>
      <c r="C47" s="100"/>
      <c r="D47" s="100"/>
      <c r="E47" s="100"/>
      <c r="F47" s="100"/>
      <c r="G47" s="100"/>
      <c r="H47" s="36"/>
      <c r="I47" s="186"/>
      <c r="J47" s="324"/>
      <c r="K47" s="324"/>
      <c r="L47" s="324"/>
      <c r="N47" s="324"/>
    </row>
    <row r="48" spans="1:21" ht="15.75" x14ac:dyDescent="0.25">
      <c r="A48" s="184"/>
      <c r="B48" s="100"/>
      <c r="C48" s="500" t="s">
        <v>80</v>
      </c>
      <c r="D48" s="500"/>
      <c r="E48" s="500"/>
      <c r="F48" s="500"/>
      <c r="G48" s="500"/>
      <c r="H48" s="81"/>
      <c r="I48" s="186"/>
      <c r="J48" s="324"/>
      <c r="K48" s="411"/>
      <c r="L48" s="411"/>
      <c r="N48" s="324"/>
    </row>
    <row r="49" spans="1:14" ht="15.75" x14ac:dyDescent="0.25">
      <c r="A49" s="184"/>
      <c r="B49" s="100"/>
      <c r="C49" s="500" t="str">
        <f>+CONCATENATE("Porcentaje (%), ",Fechas!D3-4," ",Fechas!D2,"/ ",Fechas!D3," ",Fechas!D2)</f>
        <v>Porcentaje (%), 2014 III/ 2018 III</v>
      </c>
      <c r="D49" s="500"/>
      <c r="E49" s="500"/>
      <c r="F49" s="500"/>
      <c r="G49" s="500"/>
      <c r="H49" s="81"/>
      <c r="I49" s="186"/>
      <c r="J49" s="324"/>
      <c r="K49" s="411"/>
      <c r="L49" s="411"/>
      <c r="N49" s="324"/>
    </row>
    <row r="50" spans="1:14" ht="15.75" x14ac:dyDescent="0.25">
      <c r="A50" s="184"/>
      <c r="B50" s="100"/>
      <c r="C50" s="100"/>
      <c r="D50" s="100"/>
      <c r="E50" s="100"/>
      <c r="F50" s="100"/>
      <c r="G50" s="100"/>
      <c r="H50" s="36"/>
      <c r="I50" s="186"/>
      <c r="J50" s="324"/>
      <c r="K50" s="324"/>
      <c r="L50" s="324"/>
      <c r="N50" s="324"/>
    </row>
    <row r="51" spans="1:14" ht="15.75" x14ac:dyDescent="0.25">
      <c r="A51" s="184"/>
      <c r="B51" s="100"/>
      <c r="C51" s="100"/>
      <c r="D51" s="100"/>
      <c r="E51" s="100"/>
      <c r="F51" s="100"/>
      <c r="G51" s="100"/>
      <c r="H51" s="36"/>
      <c r="I51" s="186"/>
      <c r="J51" s="324"/>
      <c r="K51" s="324"/>
      <c r="L51" s="324"/>
      <c r="N51" s="324"/>
    </row>
    <row r="52" spans="1:14" ht="15.75" x14ac:dyDescent="0.25">
      <c r="A52" s="184"/>
      <c r="B52" s="100"/>
      <c r="C52" s="100"/>
      <c r="D52" s="100"/>
      <c r="E52" s="100"/>
      <c r="F52" s="100"/>
      <c r="G52" s="100"/>
      <c r="H52" s="36"/>
      <c r="I52" s="186"/>
      <c r="J52" s="324"/>
      <c r="K52" s="324"/>
      <c r="L52" s="324"/>
      <c r="N52" s="324"/>
    </row>
    <row r="53" spans="1:14" ht="15.75" x14ac:dyDescent="0.25">
      <c r="A53" s="184"/>
      <c r="B53" s="100"/>
      <c r="C53" s="100"/>
      <c r="D53" s="100"/>
      <c r="E53" s="100"/>
      <c r="F53" s="100"/>
      <c r="G53" s="100"/>
      <c r="H53" s="36"/>
      <c r="I53" s="186"/>
      <c r="J53" s="324"/>
      <c r="K53" s="324"/>
      <c r="L53" s="324"/>
      <c r="N53" s="324"/>
    </row>
    <row r="54" spans="1:14" ht="15.75" x14ac:dyDescent="0.25">
      <c r="A54" s="184"/>
      <c r="B54" s="100"/>
      <c r="C54" s="100"/>
      <c r="D54" s="100"/>
      <c r="E54" s="100"/>
      <c r="F54" s="100"/>
      <c r="G54" s="100"/>
      <c r="H54" s="36"/>
      <c r="I54" s="186"/>
      <c r="J54" s="324"/>
      <c r="K54" s="324"/>
      <c r="L54" s="324"/>
      <c r="N54" s="324"/>
    </row>
    <row r="55" spans="1:14" ht="15.75" x14ac:dyDescent="0.25">
      <c r="A55" s="184"/>
      <c r="B55" s="100"/>
      <c r="C55" s="100"/>
      <c r="D55" s="100"/>
      <c r="E55" s="100"/>
      <c r="F55" s="100"/>
      <c r="G55" s="100"/>
      <c r="H55" s="36"/>
      <c r="I55" s="186"/>
      <c r="J55" s="324"/>
      <c r="K55" s="324"/>
      <c r="L55" s="324"/>
      <c r="N55" s="324"/>
    </row>
    <row r="56" spans="1:14" ht="15.75" x14ac:dyDescent="0.25">
      <c r="A56" s="184"/>
      <c r="B56" s="100"/>
      <c r="C56" s="100"/>
      <c r="D56" s="100"/>
      <c r="E56" s="100"/>
      <c r="F56" s="100"/>
      <c r="G56" s="100"/>
      <c r="H56" s="36"/>
      <c r="I56" s="186"/>
      <c r="J56" s="324"/>
      <c r="K56" s="324"/>
      <c r="L56" s="324"/>
      <c r="N56" s="324"/>
    </row>
    <row r="57" spans="1:14" ht="15.75" x14ac:dyDescent="0.25">
      <c r="A57" s="184"/>
      <c r="B57" s="100"/>
      <c r="C57" s="100"/>
      <c r="D57" s="100"/>
      <c r="E57" s="100"/>
      <c r="F57" s="100"/>
      <c r="G57" s="100"/>
      <c r="H57" s="36"/>
      <c r="I57" s="186"/>
      <c r="J57" s="324"/>
      <c r="K57" s="324"/>
      <c r="L57" s="324"/>
      <c r="N57" s="324"/>
    </row>
    <row r="58" spans="1:14" ht="15.75" x14ac:dyDescent="0.25">
      <c r="A58" s="184"/>
      <c r="B58" s="100"/>
      <c r="C58" s="100"/>
      <c r="D58" s="100"/>
      <c r="E58" s="100"/>
      <c r="F58" s="100"/>
      <c r="G58" s="100"/>
      <c r="H58" s="36"/>
      <c r="I58" s="186"/>
      <c r="J58" s="324"/>
      <c r="K58" s="324"/>
      <c r="L58" s="324"/>
      <c r="N58" s="324"/>
    </row>
    <row r="59" spans="1:14" ht="15.75" x14ac:dyDescent="0.25">
      <c r="A59" s="184"/>
      <c r="B59" s="100"/>
      <c r="C59" s="100"/>
      <c r="D59" s="100"/>
      <c r="E59" s="100"/>
      <c r="F59" s="100"/>
      <c r="G59" s="100"/>
      <c r="H59" s="36"/>
      <c r="I59" s="186"/>
      <c r="J59" s="324"/>
      <c r="K59" s="324"/>
      <c r="L59" s="324"/>
      <c r="N59" s="324"/>
    </row>
    <row r="60" spans="1:14" ht="15.75" x14ac:dyDescent="0.25">
      <c r="A60" s="184"/>
      <c r="B60" s="100"/>
      <c r="C60" s="100"/>
      <c r="D60" s="100"/>
      <c r="E60" s="100"/>
      <c r="F60" s="100"/>
      <c r="G60" s="100"/>
      <c r="H60" s="36"/>
      <c r="I60" s="186"/>
      <c r="J60" s="324"/>
      <c r="K60" s="324"/>
      <c r="L60" s="324"/>
      <c r="N60" s="324"/>
    </row>
    <row r="61" spans="1:14" ht="15.75" x14ac:dyDescent="0.25">
      <c r="A61" s="184"/>
      <c r="B61" s="100"/>
      <c r="C61" s="100"/>
      <c r="D61" s="100"/>
      <c r="E61" s="100"/>
      <c r="F61" s="100"/>
      <c r="G61" s="100"/>
      <c r="H61" s="36"/>
      <c r="I61" s="186"/>
      <c r="J61" s="324"/>
      <c r="K61" s="324"/>
      <c r="L61" s="324"/>
      <c r="N61" s="324"/>
    </row>
    <row r="62" spans="1:14" ht="15.75" x14ac:dyDescent="0.25">
      <c r="A62" s="184"/>
      <c r="B62" s="100"/>
      <c r="C62" s="100"/>
      <c r="D62" s="100"/>
      <c r="E62" s="100"/>
      <c r="F62" s="100"/>
      <c r="G62" s="100"/>
      <c r="H62" s="36"/>
      <c r="I62" s="186"/>
      <c r="J62" s="324"/>
      <c r="K62" s="324"/>
      <c r="L62" s="324"/>
      <c r="N62" s="324"/>
    </row>
    <row r="63" spans="1:14" ht="15.75" x14ac:dyDescent="0.25">
      <c r="A63" s="184"/>
      <c r="B63" s="100"/>
      <c r="C63" s="100"/>
      <c r="D63" s="100"/>
      <c r="E63" s="100"/>
      <c r="F63" s="100"/>
      <c r="G63" s="100"/>
      <c r="H63" s="36"/>
      <c r="I63" s="186"/>
      <c r="J63" s="324"/>
      <c r="K63" s="324"/>
      <c r="L63" s="324"/>
      <c r="N63" s="324"/>
    </row>
    <row r="64" spans="1:14" ht="15.75" x14ac:dyDescent="0.25">
      <c r="A64" s="184"/>
      <c r="B64" s="100"/>
      <c r="C64" s="100"/>
      <c r="D64" s="100"/>
      <c r="E64" s="100"/>
      <c r="F64" s="100"/>
      <c r="G64" s="100"/>
      <c r="H64" s="36"/>
      <c r="I64" s="186"/>
      <c r="J64" s="324"/>
      <c r="K64" s="324"/>
      <c r="L64" s="324"/>
      <c r="N64" s="324"/>
    </row>
    <row r="65" spans="1:34" ht="15.75" x14ac:dyDescent="0.25">
      <c r="A65" s="184"/>
      <c r="B65" s="100"/>
      <c r="C65" s="100"/>
      <c r="D65" s="100"/>
      <c r="E65" s="100"/>
      <c r="F65" s="100"/>
      <c r="G65" s="100"/>
      <c r="H65" s="36"/>
      <c r="I65" s="186"/>
      <c r="J65" s="324"/>
      <c r="K65" s="324"/>
      <c r="L65" s="324"/>
      <c r="N65" s="324"/>
    </row>
    <row r="66" spans="1:34" ht="15.75" x14ac:dyDescent="0.25">
      <c r="A66" s="187" t="s">
        <v>61</v>
      </c>
      <c r="B66" s="100"/>
      <c r="C66" s="100"/>
      <c r="D66" s="100"/>
      <c r="E66" s="100"/>
      <c r="F66" s="100"/>
      <c r="G66" s="100"/>
      <c r="H66" s="36"/>
      <c r="I66" s="186"/>
      <c r="J66" s="324"/>
      <c r="K66" s="324"/>
      <c r="L66" s="324"/>
      <c r="N66" s="324"/>
    </row>
    <row r="67" spans="1:34" ht="15.75" x14ac:dyDescent="0.25">
      <c r="A67" s="187" t="s">
        <v>79</v>
      </c>
      <c r="B67" s="100"/>
      <c r="C67" s="100"/>
      <c r="D67" s="100"/>
      <c r="E67" s="100"/>
      <c r="F67" s="100"/>
      <c r="G67" s="100"/>
      <c r="H67" s="36"/>
      <c r="J67" s="324"/>
      <c r="K67" s="324"/>
      <c r="L67" s="324"/>
      <c r="N67" s="324"/>
    </row>
    <row r="68" spans="1:34" ht="15.75" x14ac:dyDescent="0.25">
      <c r="A68" s="188" t="s">
        <v>155</v>
      </c>
      <c r="B68" s="116"/>
      <c r="C68" s="116"/>
      <c r="D68" s="116"/>
      <c r="E68" s="116"/>
      <c r="F68" s="116"/>
      <c r="G68" s="116"/>
      <c r="H68" s="25"/>
      <c r="I68" s="324"/>
      <c r="J68" s="324"/>
      <c r="K68" s="324"/>
      <c r="L68" s="324"/>
      <c r="N68" s="324"/>
      <c r="V68" s="40"/>
      <c r="W68" s="40"/>
      <c r="X68" s="40"/>
      <c r="Y68" s="40"/>
    </row>
    <row r="69" spans="1:34" s="318" customFormat="1" ht="15" customHeight="1" x14ac:dyDescent="0.2">
      <c r="C69" s="460"/>
      <c r="D69" s="460"/>
      <c r="E69" s="460"/>
      <c r="F69" s="460"/>
      <c r="G69" s="461"/>
      <c r="H69" s="461">
        <v>2012</v>
      </c>
      <c r="I69" s="461"/>
      <c r="J69" s="461"/>
      <c r="K69" s="461">
        <v>2013</v>
      </c>
      <c r="L69" s="461"/>
      <c r="M69" s="461"/>
      <c r="N69" s="461"/>
      <c r="O69" s="318">
        <v>2014</v>
      </c>
      <c r="P69" s="461"/>
      <c r="Q69" s="461"/>
      <c r="R69" s="462">
        <v>2015</v>
      </c>
      <c r="S69" s="462"/>
      <c r="T69" s="462"/>
      <c r="U69" s="462"/>
      <c r="V69" s="462"/>
      <c r="W69" s="462">
        <v>2016</v>
      </c>
      <c r="X69" s="462"/>
      <c r="Y69" s="462"/>
      <c r="Z69" s="462"/>
      <c r="AA69" s="462">
        <v>2017</v>
      </c>
      <c r="AB69" s="462"/>
      <c r="AC69" s="462"/>
      <c r="AD69" s="462"/>
      <c r="AE69" s="462">
        <v>2018</v>
      </c>
      <c r="AF69" s="462"/>
      <c r="AG69" s="462"/>
      <c r="AH69" s="462"/>
    </row>
    <row r="70" spans="1:34" s="318" customFormat="1" ht="13.5" customHeight="1" x14ac:dyDescent="0.2">
      <c r="B70" s="463"/>
      <c r="C70" s="461"/>
      <c r="D70" s="461"/>
      <c r="E70" s="461"/>
      <c r="F70" s="461"/>
      <c r="G70" s="461"/>
      <c r="H70" s="461"/>
      <c r="I70" s="461"/>
      <c r="J70" s="461"/>
      <c r="K70" s="464"/>
      <c r="L70" s="464"/>
      <c r="M70" s="464"/>
      <c r="N70" s="464"/>
      <c r="O70" s="464"/>
      <c r="P70" s="464"/>
      <c r="Q70" s="464"/>
      <c r="R70" s="464"/>
    </row>
    <row r="71" spans="1:34" s="318" customFormat="1" x14ac:dyDescent="0.2">
      <c r="A71" s="324"/>
      <c r="C71" s="465"/>
      <c r="D71" s="465"/>
      <c r="E71" s="465"/>
      <c r="F71" s="465"/>
      <c r="G71" s="465" t="s">
        <v>4</v>
      </c>
      <c r="H71" s="465" t="s">
        <v>5</v>
      </c>
      <c r="I71" s="465" t="s">
        <v>6</v>
      </c>
      <c r="J71" s="465" t="s">
        <v>7</v>
      </c>
      <c r="K71" s="464" t="s">
        <v>4</v>
      </c>
      <c r="L71" s="464" t="s">
        <v>5</v>
      </c>
      <c r="M71" s="464" t="s">
        <v>6</v>
      </c>
      <c r="N71" s="464" t="s">
        <v>4</v>
      </c>
      <c r="O71" s="464" t="s">
        <v>5</v>
      </c>
      <c r="P71" s="464" t="s">
        <v>6</v>
      </c>
      <c r="Q71" s="319" t="s">
        <v>7</v>
      </c>
      <c r="R71" s="318" t="s">
        <v>4</v>
      </c>
      <c r="S71" s="463" t="s">
        <v>4</v>
      </c>
      <c r="T71" s="318" t="s">
        <v>5</v>
      </c>
      <c r="U71" s="318" t="s">
        <v>6</v>
      </c>
      <c r="V71" s="318" t="s">
        <v>7</v>
      </c>
      <c r="W71" s="463" t="s">
        <v>4</v>
      </c>
      <c r="X71" s="463" t="s">
        <v>5</v>
      </c>
      <c r="Y71" s="463" t="s">
        <v>6</v>
      </c>
      <c r="Z71" s="463" t="s">
        <v>7</v>
      </c>
      <c r="AA71" s="463" t="s">
        <v>4</v>
      </c>
      <c r="AB71" s="318" t="s">
        <v>5</v>
      </c>
      <c r="AC71" s="318" t="s">
        <v>6</v>
      </c>
      <c r="AD71" s="318" t="s">
        <v>7</v>
      </c>
      <c r="AE71" s="466" t="s">
        <v>4</v>
      </c>
      <c r="AF71" s="466" t="s">
        <v>5</v>
      </c>
      <c r="AG71" s="466" t="s">
        <v>6</v>
      </c>
      <c r="AH71" s="466"/>
    </row>
    <row r="72" spans="1:34" s="318" customFormat="1" ht="12" customHeight="1" x14ac:dyDescent="0.25">
      <c r="B72" s="331"/>
      <c r="C72" s="467"/>
      <c r="D72" s="467"/>
      <c r="E72" s="467"/>
      <c r="F72" s="53" t="s">
        <v>3</v>
      </c>
      <c r="G72" s="467">
        <v>14.502060069908318</v>
      </c>
      <c r="H72" s="467">
        <v>14.601580036307949</v>
      </c>
      <c r="I72" s="467">
        <v>15.394543505810393</v>
      </c>
      <c r="J72" s="467">
        <v>15.896039607229625</v>
      </c>
      <c r="K72" s="467">
        <v>16.447052434038202</v>
      </c>
      <c r="L72" s="467">
        <v>16.915781707570371</v>
      </c>
      <c r="M72" s="467">
        <v>17.258376783176615</v>
      </c>
      <c r="N72" s="467">
        <v>17.404004448054732</v>
      </c>
      <c r="O72" s="468">
        <v>17.489999999999998</v>
      </c>
      <c r="P72" s="468">
        <v>18.489999999999998</v>
      </c>
      <c r="Q72" s="469">
        <v>19.035508615640399</v>
      </c>
      <c r="R72" s="331">
        <v>19.278512044408753</v>
      </c>
      <c r="S72" s="331">
        <v>19.439283960479685</v>
      </c>
      <c r="T72" s="331">
        <v>19.910384636815103</v>
      </c>
      <c r="U72" s="331">
        <v>20.272039476147523</v>
      </c>
      <c r="V72" s="331">
        <v>20.440694965199572</v>
      </c>
      <c r="W72" s="331">
        <v>20.641112701614951</v>
      </c>
      <c r="X72" s="331">
        <v>21.066601370100081</v>
      </c>
      <c r="Y72" s="318">
        <v>21.5</v>
      </c>
      <c r="Z72" s="331">
        <v>21.4</v>
      </c>
      <c r="AA72" s="331">
        <v>22.3</v>
      </c>
      <c r="AB72" s="331">
        <v>21.8</v>
      </c>
      <c r="AC72" s="331">
        <v>22.2</v>
      </c>
      <c r="AD72" s="331">
        <v>22.3</v>
      </c>
      <c r="AE72" s="331">
        <v>22.4</v>
      </c>
      <c r="AF72" s="331">
        <v>22.7</v>
      </c>
      <c r="AG72" s="318">
        <v>22.4</v>
      </c>
    </row>
    <row r="73" spans="1:34" s="318" customFormat="1" ht="15" x14ac:dyDescent="0.25">
      <c r="C73" s="467"/>
      <c r="D73" s="467"/>
      <c r="E73" s="467"/>
      <c r="F73" s="53" t="s">
        <v>2</v>
      </c>
      <c r="G73" s="467">
        <v>7.5</v>
      </c>
      <c r="H73" s="467">
        <v>7.7</v>
      </c>
      <c r="I73" s="467">
        <v>8</v>
      </c>
      <c r="J73" s="467">
        <v>8.4</v>
      </c>
      <c r="K73" s="467">
        <v>8.6999999999999993</v>
      </c>
      <c r="L73" s="467">
        <v>9.1</v>
      </c>
      <c r="M73" s="467">
        <v>9.4</v>
      </c>
      <c r="N73" s="467">
        <v>9.5</v>
      </c>
      <c r="O73" s="470">
        <v>9.83</v>
      </c>
      <c r="P73" s="470">
        <v>9.93</v>
      </c>
      <c r="Q73" s="469">
        <v>10.850559304130799</v>
      </c>
      <c r="R73" s="331">
        <v>10.850559304130758</v>
      </c>
      <c r="S73" s="331">
        <v>11.018196377180102</v>
      </c>
      <c r="T73" s="331">
        <v>11.097152671192106</v>
      </c>
      <c r="U73" s="331">
        <v>11.324650692720688</v>
      </c>
      <c r="V73" s="331">
        <v>11.516611224656122</v>
      </c>
      <c r="W73" s="331">
        <v>11.622794313373007</v>
      </c>
      <c r="X73" s="331">
        <v>11.82594879685643</v>
      </c>
      <c r="Y73" s="318">
        <v>12.1</v>
      </c>
      <c r="Z73" s="331">
        <v>12</v>
      </c>
      <c r="AA73" s="331">
        <v>12.8</v>
      </c>
      <c r="AB73" s="331">
        <v>12.5</v>
      </c>
      <c r="AC73" s="331">
        <v>12.7</v>
      </c>
      <c r="AD73" s="331">
        <v>12.8</v>
      </c>
      <c r="AE73" s="331">
        <v>12.9</v>
      </c>
      <c r="AF73" s="331">
        <v>13.2</v>
      </c>
      <c r="AG73" s="318">
        <v>13.4</v>
      </c>
    </row>
    <row r="74" spans="1:34" s="318" customFormat="1" x14ac:dyDescent="0.2">
      <c r="B74" s="324"/>
      <c r="C74" s="324"/>
      <c r="D74" s="324"/>
      <c r="E74" s="324"/>
      <c r="F74" s="324"/>
      <c r="G74" s="324"/>
      <c r="H74" s="324"/>
      <c r="I74" s="324"/>
      <c r="J74" s="324"/>
      <c r="K74" s="324"/>
      <c r="L74" s="52"/>
      <c r="M74" s="324"/>
      <c r="N74" s="324"/>
      <c r="O74" s="324"/>
      <c r="P74" s="319"/>
    </row>
    <row r="75" spans="1:34" s="40" customFormat="1" x14ac:dyDescent="0.2">
      <c r="A75" s="325"/>
      <c r="B75" s="325"/>
      <c r="C75" s="325"/>
      <c r="D75" s="325"/>
      <c r="E75" s="325"/>
      <c r="F75" s="325"/>
      <c r="G75" s="325"/>
      <c r="H75" s="325"/>
      <c r="I75" s="325"/>
      <c r="J75" s="325"/>
      <c r="K75" s="325"/>
      <c r="L75" s="222"/>
      <c r="M75" s="325"/>
      <c r="N75" s="325"/>
      <c r="O75" s="325"/>
      <c r="P75" s="323"/>
    </row>
    <row r="76" spans="1:34" s="40" customFormat="1" x14ac:dyDescent="0.2">
      <c r="A76" s="325"/>
      <c r="B76" s="442"/>
      <c r="C76" s="443"/>
      <c r="I76" s="325"/>
      <c r="L76" s="323"/>
      <c r="P76" s="323"/>
    </row>
    <row r="77" spans="1:34" s="40" customFormat="1" x14ac:dyDescent="0.2">
      <c r="B77" s="453"/>
      <c r="C77" s="454"/>
      <c r="I77" s="325"/>
      <c r="L77" s="323"/>
      <c r="P77" s="323"/>
    </row>
    <row r="78" spans="1:34" s="40" customFormat="1" x14ac:dyDescent="0.2">
      <c r="B78" s="442"/>
      <c r="C78" s="443"/>
      <c r="I78" s="325"/>
      <c r="L78" s="323"/>
      <c r="P78" s="323"/>
    </row>
    <row r="79" spans="1:34" s="40" customFormat="1" x14ac:dyDescent="0.2">
      <c r="B79" s="418"/>
      <c r="C79" s="419"/>
      <c r="M79" s="325"/>
      <c r="P79" s="323"/>
    </row>
    <row r="80" spans="1:34" s="40" customFormat="1" x14ac:dyDescent="0.2">
      <c r="B80" s="418"/>
      <c r="C80" s="419"/>
      <c r="M80" s="325"/>
      <c r="P80" s="323"/>
    </row>
    <row r="81" spans="2:16" s="40" customFormat="1" x14ac:dyDescent="0.2">
      <c r="B81" s="418"/>
      <c r="C81" s="419"/>
      <c r="M81" s="325"/>
      <c r="P81" s="323"/>
    </row>
    <row r="82" spans="2:16" x14ac:dyDescent="0.2">
      <c r="B82" s="223"/>
      <c r="C82" s="224"/>
      <c r="D82" s="40"/>
      <c r="E82" s="40"/>
      <c r="F82" s="40"/>
      <c r="G82" s="40"/>
      <c r="H82" s="40"/>
    </row>
    <row r="83" spans="2:16" x14ac:dyDescent="0.2">
      <c r="B83" s="223"/>
      <c r="C83" s="224"/>
    </row>
    <row r="84" spans="2:16" x14ac:dyDescent="0.2">
      <c r="B84" s="223"/>
      <c r="C84" s="224"/>
    </row>
    <row r="85" spans="2:16" x14ac:dyDescent="0.2">
      <c r="B85" s="223"/>
      <c r="C85" s="224"/>
    </row>
    <row r="86" spans="2:16" x14ac:dyDescent="0.2">
      <c r="B86" s="223"/>
      <c r="C86" s="224"/>
    </row>
    <row r="87" spans="2:16" x14ac:dyDescent="0.2">
      <c r="B87" s="223"/>
      <c r="C87" s="224"/>
    </row>
    <row r="88" spans="2:16" x14ac:dyDescent="0.2">
      <c r="B88" s="223"/>
      <c r="C88" s="224"/>
    </row>
    <row r="89" spans="2:16" x14ac:dyDescent="0.2">
      <c r="B89" s="223"/>
      <c r="C89" s="224"/>
    </row>
    <row r="90" spans="2:16" x14ac:dyDescent="0.2">
      <c r="B90" s="223"/>
      <c r="C90" s="224"/>
    </row>
    <row r="91" spans="2:16" x14ac:dyDescent="0.2">
      <c r="B91" s="223"/>
      <c r="C91" s="224"/>
    </row>
  </sheetData>
  <sortState ref="B14:G46">
    <sortCondition descending="1" ref="D14:D46"/>
  </sortState>
  <mergeCells count="7">
    <mergeCell ref="C48:G48"/>
    <mergeCell ref="C49:G49"/>
    <mergeCell ref="C7:G7"/>
    <mergeCell ref="C8:G8"/>
    <mergeCell ref="E10:E11"/>
    <mergeCell ref="G10:G11"/>
    <mergeCell ref="C10:D10"/>
  </mergeCells>
  <pageMargins left="0.70866141732283472" right="0.70866141732283472" top="0.74803149606299213" bottom="0.74803149606299213" header="0.31496062992125984" footer="0.31496062992125984"/>
  <pageSetup scale="65" orientation="portrait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6" tint="-0.499984740745262"/>
  </sheetPr>
  <dimension ref="A1:AG95"/>
  <sheetViews>
    <sheetView topLeftCell="A40" zoomScale="84" zoomScaleNormal="84" zoomScaleSheetLayoutView="80" workbookViewId="0">
      <selection activeCell="K53" sqref="K53"/>
    </sheetView>
  </sheetViews>
  <sheetFormatPr baseColWidth="10" defaultColWidth="11.5703125" defaultRowHeight="14.25" x14ac:dyDescent="0.2"/>
  <cols>
    <col min="1" max="1" width="4.28515625" style="16" customWidth="1"/>
    <col min="2" max="2" width="24.140625" style="16" customWidth="1"/>
    <col min="3" max="3" width="12.140625" style="16" customWidth="1"/>
    <col min="4" max="4" width="13.42578125" style="16" customWidth="1"/>
    <col min="5" max="5" width="16.5703125" style="16" customWidth="1"/>
    <col min="6" max="6" width="14" style="16" customWidth="1"/>
    <col min="7" max="7" width="15.28515625" style="16" customWidth="1"/>
    <col min="8" max="8" width="5" style="16" customWidth="1"/>
    <col min="9" max="9" width="8.7109375" style="317" customWidth="1"/>
    <col min="10" max="10" width="9.42578125" style="317" customWidth="1"/>
    <col min="11" max="11" width="10.42578125" style="317" customWidth="1"/>
    <col min="12" max="12" width="10" style="317" customWidth="1"/>
    <col min="13" max="13" width="9.42578125" style="322" customWidth="1"/>
    <col min="14" max="15" width="10.28515625" style="317" customWidth="1"/>
    <col min="16" max="16" width="10.7109375" style="373" customWidth="1"/>
    <col min="17" max="17" width="10.28515625" style="317" customWidth="1"/>
    <col min="18" max="18" width="8.28515625" style="317" customWidth="1"/>
    <col min="19" max="19" width="10.28515625" style="317" hidden="1" customWidth="1"/>
    <col min="20" max="21" width="10.28515625" style="317" customWidth="1"/>
    <col min="22" max="22" width="8.5703125" style="317" customWidth="1"/>
    <col min="23" max="23" width="9.28515625" style="317" customWidth="1"/>
    <col min="24" max="24" width="10.140625" style="16" customWidth="1"/>
    <col min="25" max="16384" width="11.5703125" style="16"/>
  </cols>
  <sheetData>
    <row r="1" spans="1:23" ht="15" x14ac:dyDescent="0.2">
      <c r="A1" s="210"/>
      <c r="B1" s="39"/>
      <c r="C1" s="39"/>
      <c r="D1" s="39"/>
      <c r="E1" s="39"/>
      <c r="F1" s="39"/>
      <c r="G1" s="39"/>
      <c r="H1" s="212"/>
      <c r="K1" s="322"/>
      <c r="L1" s="372"/>
      <c r="N1" s="322"/>
    </row>
    <row r="2" spans="1:23" ht="15" x14ac:dyDescent="0.2">
      <c r="A2" s="184"/>
      <c r="B2" s="32"/>
      <c r="C2" s="32"/>
      <c r="D2" s="32"/>
      <c r="E2" s="32"/>
      <c r="F2" s="32"/>
      <c r="G2" s="32"/>
      <c r="H2" s="36"/>
      <c r="K2" s="322"/>
      <c r="L2" s="372"/>
      <c r="N2" s="322"/>
    </row>
    <row r="3" spans="1:23" ht="15" x14ac:dyDescent="0.2">
      <c r="A3" s="184"/>
      <c r="B3" s="32"/>
      <c r="C3" s="32"/>
      <c r="D3" s="32"/>
      <c r="E3" s="32"/>
      <c r="F3" s="32"/>
      <c r="G3" s="32"/>
      <c r="H3" s="36"/>
      <c r="K3" s="322"/>
      <c r="L3" s="372"/>
      <c r="N3" s="322"/>
    </row>
    <row r="4" spans="1:23" ht="15" x14ac:dyDescent="0.2">
      <c r="A4" s="184"/>
      <c r="B4" s="32"/>
      <c r="C4" s="32"/>
      <c r="D4" s="32"/>
      <c r="E4" s="32"/>
      <c r="F4" s="32"/>
      <c r="G4" s="32"/>
      <c r="H4" s="36"/>
      <c r="K4" s="322"/>
      <c r="L4" s="372"/>
      <c r="N4" s="322"/>
    </row>
    <row r="5" spans="1:23" ht="15" x14ac:dyDescent="0.2">
      <c r="A5" s="184"/>
      <c r="B5" s="32"/>
      <c r="C5" s="32"/>
      <c r="D5" s="32"/>
      <c r="E5" s="32"/>
      <c r="F5" s="32"/>
      <c r="G5" s="32"/>
      <c r="H5" s="36"/>
      <c r="K5" s="322"/>
      <c r="L5" s="372"/>
      <c r="N5" s="322"/>
    </row>
    <row r="6" spans="1:23" ht="15" x14ac:dyDescent="0.2">
      <c r="A6" s="184"/>
      <c r="B6" s="32"/>
      <c r="C6" s="32"/>
      <c r="D6" s="32"/>
      <c r="E6" s="32"/>
      <c r="F6" s="32"/>
      <c r="G6" s="32"/>
      <c r="H6" s="36"/>
      <c r="K6" s="322"/>
      <c r="L6" s="372"/>
      <c r="N6" s="322"/>
    </row>
    <row r="7" spans="1:23" ht="25.9" customHeight="1" x14ac:dyDescent="0.25">
      <c r="A7" s="20"/>
      <c r="B7" s="269"/>
      <c r="C7" s="506" t="s">
        <v>92</v>
      </c>
      <c r="D7" s="506"/>
      <c r="E7" s="506"/>
      <c r="F7" s="506"/>
      <c r="G7" s="506"/>
      <c r="H7" s="34"/>
      <c r="I7" s="374"/>
      <c r="J7" s="375"/>
      <c r="K7" s="374"/>
      <c r="L7" s="372"/>
      <c r="N7" s="322"/>
    </row>
    <row r="8" spans="1:23" ht="15.75" x14ac:dyDescent="0.25">
      <c r="A8" s="20"/>
      <c r="B8" s="269"/>
      <c r="C8" s="506" t="s">
        <v>218</v>
      </c>
      <c r="D8" s="506"/>
      <c r="E8" s="506"/>
      <c r="F8" s="506"/>
      <c r="G8" s="506"/>
      <c r="H8" s="34"/>
      <c r="I8" s="374"/>
      <c r="J8" s="374"/>
      <c r="K8" s="374"/>
      <c r="L8" s="372"/>
      <c r="N8" s="322"/>
    </row>
    <row r="9" spans="1:23" ht="11.25" customHeight="1" x14ac:dyDescent="0.25">
      <c r="A9" s="20"/>
      <c r="B9" s="269"/>
      <c r="C9" s="269"/>
      <c r="D9" s="267"/>
      <c r="E9" s="267"/>
      <c r="F9" s="269"/>
      <c r="G9" s="269"/>
      <c r="H9" s="67"/>
      <c r="I9" s="376"/>
      <c r="J9" s="376"/>
      <c r="K9" s="376"/>
      <c r="L9" s="377"/>
      <c r="N9" s="322"/>
    </row>
    <row r="10" spans="1:23" ht="18.75" customHeight="1" x14ac:dyDescent="0.25">
      <c r="A10" s="20"/>
      <c r="B10" s="6"/>
      <c r="C10" s="503" t="s">
        <v>209</v>
      </c>
      <c r="D10" s="503" t="s">
        <v>0</v>
      </c>
      <c r="E10" s="507" t="s">
        <v>221</v>
      </c>
      <c r="F10" s="229" t="s">
        <v>212</v>
      </c>
      <c r="G10" s="507" t="s">
        <v>222</v>
      </c>
      <c r="H10" s="36"/>
      <c r="K10" s="322"/>
      <c r="L10" s="322"/>
      <c r="N10" s="322"/>
    </row>
    <row r="11" spans="1:23" ht="15" customHeight="1" x14ac:dyDescent="0.25">
      <c r="A11" s="20"/>
      <c r="B11" s="6"/>
      <c r="C11" s="435">
        <v>2017</v>
      </c>
      <c r="D11" s="435">
        <v>2018</v>
      </c>
      <c r="E11" s="507"/>
      <c r="F11" s="217">
        <v>2018</v>
      </c>
      <c r="G11" s="507"/>
      <c r="H11" s="36"/>
      <c r="K11" s="322"/>
      <c r="L11" s="322"/>
      <c r="N11" s="322"/>
    </row>
    <row r="12" spans="1:23" ht="15.75" x14ac:dyDescent="0.25">
      <c r="A12" s="20"/>
      <c r="B12" s="6"/>
      <c r="C12" s="267"/>
      <c r="D12" s="267"/>
      <c r="E12" s="268"/>
      <c r="F12" s="217"/>
      <c r="G12" s="268"/>
      <c r="H12" s="36"/>
      <c r="K12" s="322"/>
      <c r="L12" s="322"/>
      <c r="N12" s="322"/>
    </row>
    <row r="13" spans="1:23" ht="15.75" x14ac:dyDescent="0.25">
      <c r="A13" s="20"/>
      <c r="B13" s="271" t="s">
        <v>2</v>
      </c>
      <c r="C13" s="248">
        <v>12.7</v>
      </c>
      <c r="D13" s="328">
        <v>13.4</v>
      </c>
      <c r="E13" s="354">
        <v>0.70000000000000107</v>
      </c>
      <c r="F13" s="353">
        <v>12.9</v>
      </c>
      <c r="G13" s="354">
        <v>0.5</v>
      </c>
      <c r="H13" s="36"/>
      <c r="J13" s="378"/>
      <c r="K13" s="379"/>
      <c r="L13" s="322"/>
      <c r="N13" s="322"/>
    </row>
    <row r="14" spans="1:23" ht="15.75" x14ac:dyDescent="0.25">
      <c r="A14" s="20"/>
      <c r="B14" s="270" t="s">
        <v>115</v>
      </c>
      <c r="C14" s="354">
        <v>27.6</v>
      </c>
      <c r="D14" s="328">
        <v>28.3</v>
      </c>
      <c r="E14" s="354">
        <v>0.69999999999999929</v>
      </c>
      <c r="F14" s="354">
        <v>27.9</v>
      </c>
      <c r="G14" s="354">
        <v>0.40000000000000213</v>
      </c>
      <c r="H14" s="36"/>
      <c r="J14" s="380"/>
      <c r="K14" s="379"/>
      <c r="L14" s="322"/>
      <c r="N14" s="322"/>
    </row>
    <row r="15" spans="1:23" ht="15.75" x14ac:dyDescent="0.25">
      <c r="A15" s="20"/>
      <c r="B15" s="270" t="s">
        <v>113</v>
      </c>
      <c r="C15" s="354">
        <v>22.2</v>
      </c>
      <c r="D15" s="328">
        <v>23.3</v>
      </c>
      <c r="E15" s="354">
        <v>1.1000000000000014</v>
      </c>
      <c r="F15" s="354">
        <v>22.6</v>
      </c>
      <c r="G15" s="354">
        <v>0.69999999999999929</v>
      </c>
      <c r="H15" s="36"/>
      <c r="J15" s="381"/>
      <c r="K15" s="379"/>
      <c r="L15" s="322"/>
      <c r="N15" s="322"/>
    </row>
    <row r="16" spans="1:23" s="27" customFormat="1" ht="15.75" x14ac:dyDescent="0.25">
      <c r="A16" s="20"/>
      <c r="B16" s="270" t="s">
        <v>94</v>
      </c>
      <c r="C16" s="354">
        <v>22.5</v>
      </c>
      <c r="D16" s="328">
        <v>23.2</v>
      </c>
      <c r="E16" s="354">
        <v>0.69999999999999929</v>
      </c>
      <c r="F16" s="354">
        <v>22.9</v>
      </c>
      <c r="G16" s="354">
        <v>0.30000000000000071</v>
      </c>
      <c r="H16" s="38"/>
      <c r="I16" s="190"/>
      <c r="J16" s="381"/>
      <c r="K16" s="379"/>
      <c r="L16" s="82"/>
      <c r="M16" s="82"/>
      <c r="N16" s="322"/>
      <c r="O16" s="321"/>
      <c r="P16" s="382"/>
      <c r="Q16" s="321"/>
      <c r="R16" s="321"/>
      <c r="S16" s="321"/>
      <c r="T16" s="321"/>
      <c r="U16" s="321"/>
      <c r="V16" s="321"/>
      <c r="W16" s="321"/>
    </row>
    <row r="17" spans="1:23" ht="15.75" x14ac:dyDescent="0.25">
      <c r="A17" s="26"/>
      <c r="B17" s="311" t="s">
        <v>151</v>
      </c>
      <c r="C17" s="328">
        <v>22.2</v>
      </c>
      <c r="D17" s="328">
        <v>22.7</v>
      </c>
      <c r="E17" s="328">
        <v>0.5</v>
      </c>
      <c r="F17" s="328">
        <v>22.4</v>
      </c>
      <c r="G17" s="328">
        <v>0.30000000000000071</v>
      </c>
      <c r="H17" s="36"/>
      <c r="I17" s="184"/>
      <c r="J17" s="381"/>
      <c r="K17" s="322"/>
      <c r="L17" s="322"/>
      <c r="M17" s="82"/>
      <c r="N17" s="322"/>
      <c r="O17" s="383"/>
    </row>
    <row r="18" spans="1:23" ht="15.75" x14ac:dyDescent="0.25">
      <c r="A18" s="20"/>
      <c r="B18" s="270" t="s">
        <v>114</v>
      </c>
      <c r="C18" s="354">
        <v>18.600000000000001</v>
      </c>
      <c r="D18" s="328">
        <v>21.6</v>
      </c>
      <c r="E18" s="354">
        <v>3</v>
      </c>
      <c r="F18" s="354">
        <v>20.9</v>
      </c>
      <c r="G18" s="354">
        <v>0.70000000000000284</v>
      </c>
      <c r="H18" s="36"/>
      <c r="I18" s="184"/>
      <c r="J18" s="381"/>
      <c r="K18" s="379"/>
      <c r="L18" s="322"/>
      <c r="N18" s="322"/>
      <c r="O18" s="383"/>
    </row>
    <row r="19" spans="1:23" s="41" customFormat="1" ht="15.75" x14ac:dyDescent="0.25">
      <c r="A19" s="20"/>
      <c r="B19" s="270" t="s">
        <v>107</v>
      </c>
      <c r="C19" s="354">
        <v>20</v>
      </c>
      <c r="D19" s="328">
        <v>21.3</v>
      </c>
      <c r="E19" s="354">
        <v>1.3000000000000007</v>
      </c>
      <c r="F19" s="354">
        <v>20.7</v>
      </c>
      <c r="G19" s="354">
        <v>0.60000000000000142</v>
      </c>
      <c r="H19" s="36"/>
      <c r="I19" s="184"/>
      <c r="J19" s="381"/>
      <c r="K19" s="379"/>
      <c r="L19" s="322"/>
      <c r="M19" s="322"/>
      <c r="N19" s="322"/>
      <c r="O19" s="383"/>
      <c r="P19" s="373"/>
      <c r="Q19" s="317"/>
      <c r="R19" s="317"/>
      <c r="S19" s="317"/>
      <c r="T19" s="317"/>
      <c r="U19" s="317"/>
      <c r="V19" s="317"/>
      <c r="W19" s="373"/>
    </row>
    <row r="20" spans="1:23" s="41" customFormat="1" ht="15.75" x14ac:dyDescent="0.25">
      <c r="A20" s="20"/>
      <c r="B20" s="270" t="s">
        <v>98</v>
      </c>
      <c r="C20" s="354">
        <v>20.399999999999999</v>
      </c>
      <c r="D20" s="328">
        <v>20.8</v>
      </c>
      <c r="E20" s="354">
        <v>0.40000000000000213</v>
      </c>
      <c r="F20" s="354">
        <v>20.6</v>
      </c>
      <c r="G20" s="354">
        <v>0.19999999999999929</v>
      </c>
      <c r="H20" s="36"/>
      <c r="I20" s="184"/>
      <c r="J20" s="381"/>
      <c r="K20" s="379"/>
      <c r="L20" s="322"/>
      <c r="M20" s="322"/>
      <c r="N20" s="322"/>
      <c r="O20" s="383"/>
      <c r="P20" s="373"/>
      <c r="Q20" s="317"/>
      <c r="R20" s="317"/>
      <c r="S20" s="317"/>
      <c r="T20" s="317"/>
      <c r="U20" s="317"/>
      <c r="V20" s="317"/>
      <c r="W20" s="373"/>
    </row>
    <row r="21" spans="1:23" s="41" customFormat="1" ht="15" customHeight="1" x14ac:dyDescent="0.25">
      <c r="A21" s="20"/>
      <c r="B21" s="270" t="s">
        <v>97</v>
      </c>
      <c r="C21" s="354">
        <v>17.899999999999999</v>
      </c>
      <c r="D21" s="328">
        <v>20.6</v>
      </c>
      <c r="E21" s="354">
        <v>2.7000000000000028</v>
      </c>
      <c r="F21" s="354">
        <v>19.2</v>
      </c>
      <c r="G21" s="354">
        <v>1.4000000000000021</v>
      </c>
      <c r="H21" s="36"/>
      <c r="I21" s="184"/>
      <c r="J21" s="381"/>
      <c r="K21" s="379"/>
      <c r="L21" s="322"/>
      <c r="M21" s="322"/>
      <c r="N21" s="322"/>
      <c r="O21" s="383"/>
      <c r="P21" s="373"/>
      <c r="Q21" s="317"/>
      <c r="R21" s="317"/>
      <c r="S21" s="317"/>
      <c r="T21" s="317"/>
      <c r="U21" s="317"/>
      <c r="V21" s="317"/>
      <c r="W21" s="373"/>
    </row>
    <row r="22" spans="1:23" s="41" customFormat="1" ht="15.75" x14ac:dyDescent="0.25">
      <c r="A22" s="20"/>
      <c r="B22" s="270" t="s">
        <v>101</v>
      </c>
      <c r="C22" s="354">
        <v>17.7</v>
      </c>
      <c r="D22" s="328">
        <v>20</v>
      </c>
      <c r="E22" s="354">
        <v>2.3000000000000007</v>
      </c>
      <c r="F22" s="354">
        <v>18.5</v>
      </c>
      <c r="G22" s="354">
        <v>1.5</v>
      </c>
      <c r="H22" s="36"/>
      <c r="I22" s="184"/>
      <c r="J22" s="381"/>
      <c r="K22" s="379"/>
      <c r="L22" s="322"/>
      <c r="M22" s="322"/>
      <c r="N22" s="322"/>
      <c r="O22" s="383"/>
      <c r="P22" s="373"/>
      <c r="Q22" s="317"/>
      <c r="R22" s="317"/>
      <c r="S22" s="317"/>
      <c r="T22" s="317"/>
      <c r="U22" s="317"/>
      <c r="V22" s="317"/>
      <c r="W22" s="373"/>
    </row>
    <row r="23" spans="1:23" s="41" customFormat="1" ht="15.75" x14ac:dyDescent="0.25">
      <c r="A23" s="20"/>
      <c r="B23" s="270" t="s">
        <v>118</v>
      </c>
      <c r="C23" s="354">
        <v>18.600000000000001</v>
      </c>
      <c r="D23" s="328">
        <v>19.3</v>
      </c>
      <c r="E23" s="354">
        <v>0.69999999999999929</v>
      </c>
      <c r="F23" s="354">
        <v>18.899999999999999</v>
      </c>
      <c r="G23" s="354">
        <v>0.40000000000000213</v>
      </c>
      <c r="H23" s="36"/>
      <c r="I23" s="184"/>
      <c r="J23" s="381"/>
      <c r="K23" s="379"/>
      <c r="L23" s="322"/>
      <c r="M23" s="322"/>
      <c r="N23" s="322"/>
      <c r="O23" s="317"/>
      <c r="P23" s="373"/>
      <c r="Q23" s="317"/>
      <c r="R23" s="317"/>
      <c r="S23" s="317"/>
      <c r="T23" s="317"/>
      <c r="U23" s="317"/>
      <c r="V23" s="317"/>
      <c r="W23" s="373"/>
    </row>
    <row r="24" spans="1:23" s="41" customFormat="1" ht="15.75" x14ac:dyDescent="0.25">
      <c r="A24" s="20"/>
      <c r="B24" s="270" t="s">
        <v>117</v>
      </c>
      <c r="C24" s="354">
        <v>17.2</v>
      </c>
      <c r="D24" s="328">
        <v>19.100000000000001</v>
      </c>
      <c r="E24" s="354">
        <v>1.9000000000000021</v>
      </c>
      <c r="F24" s="354">
        <v>19</v>
      </c>
      <c r="G24" s="354">
        <v>0.10000000000000142</v>
      </c>
      <c r="H24" s="36"/>
      <c r="I24" s="184"/>
      <c r="J24" s="381"/>
      <c r="K24" s="379"/>
      <c r="L24" s="322"/>
      <c r="M24" s="322"/>
      <c r="N24" s="322"/>
      <c r="O24" s="317"/>
      <c r="P24" s="373"/>
      <c r="Q24" s="317"/>
      <c r="R24" s="317"/>
      <c r="S24" s="317"/>
      <c r="T24" s="317"/>
      <c r="U24" s="317"/>
      <c r="V24" s="317"/>
      <c r="W24" s="373"/>
    </row>
    <row r="25" spans="1:23" s="41" customFormat="1" ht="15.75" x14ac:dyDescent="0.25">
      <c r="A25" s="20"/>
      <c r="B25" s="270" t="s">
        <v>95</v>
      </c>
      <c r="C25" s="354">
        <v>17.899999999999999</v>
      </c>
      <c r="D25" s="328">
        <v>18.600000000000001</v>
      </c>
      <c r="E25" s="354">
        <v>0.70000000000000284</v>
      </c>
      <c r="F25" s="354">
        <v>18.399999999999999</v>
      </c>
      <c r="G25" s="354">
        <v>0.20000000000000284</v>
      </c>
      <c r="H25" s="36"/>
      <c r="I25" s="184"/>
      <c r="J25" s="317"/>
      <c r="K25" s="379"/>
      <c r="L25" s="322"/>
      <c r="M25" s="322"/>
      <c r="N25" s="322"/>
      <c r="O25" s="317"/>
      <c r="P25" s="373"/>
      <c r="Q25" s="317"/>
      <c r="R25" s="317"/>
      <c r="S25" s="317"/>
      <c r="T25" s="317"/>
      <c r="U25" s="317"/>
      <c r="V25" s="317"/>
      <c r="W25" s="373"/>
    </row>
    <row r="26" spans="1:23" s="41" customFormat="1" ht="15.75" x14ac:dyDescent="0.25">
      <c r="A26" s="20"/>
      <c r="B26" s="270" t="s">
        <v>109</v>
      </c>
      <c r="C26" s="354">
        <v>16.399999999999999</v>
      </c>
      <c r="D26" s="328">
        <v>17.600000000000001</v>
      </c>
      <c r="E26" s="354">
        <v>1.2000000000000028</v>
      </c>
      <c r="F26" s="354">
        <v>17.100000000000001</v>
      </c>
      <c r="G26" s="354">
        <v>0.5</v>
      </c>
      <c r="H26" s="36"/>
      <c r="I26" s="184"/>
      <c r="J26" s="381"/>
      <c r="K26" s="384"/>
      <c r="L26" s="322"/>
      <c r="M26" s="322"/>
      <c r="N26" s="322"/>
      <c r="O26" s="317"/>
      <c r="P26" s="373"/>
      <c r="Q26" s="317"/>
      <c r="R26" s="317"/>
      <c r="S26" s="317"/>
      <c r="T26" s="317"/>
      <c r="U26" s="317"/>
      <c r="V26" s="317"/>
      <c r="W26" s="373"/>
    </row>
    <row r="27" spans="1:23" s="41" customFormat="1" ht="15.75" x14ac:dyDescent="0.25">
      <c r="A27" s="20"/>
      <c r="B27" s="270" t="s">
        <v>110</v>
      </c>
      <c r="C27" s="354">
        <v>15.6</v>
      </c>
      <c r="D27" s="328">
        <v>16.899999999999999</v>
      </c>
      <c r="E27" s="354">
        <v>1.2999999999999989</v>
      </c>
      <c r="F27" s="354">
        <v>16.100000000000001</v>
      </c>
      <c r="G27" s="354">
        <v>0.79999999999999716</v>
      </c>
      <c r="H27" s="36"/>
      <c r="I27" s="184"/>
      <c r="J27" s="322"/>
      <c r="K27" s="379"/>
      <c r="L27" s="322"/>
      <c r="M27" s="322"/>
      <c r="N27" s="322"/>
      <c r="O27" s="317"/>
      <c r="P27" s="373"/>
      <c r="Q27" s="317"/>
      <c r="R27" s="317"/>
      <c r="S27" s="317"/>
      <c r="T27" s="317"/>
      <c r="U27" s="317"/>
      <c r="V27" s="317"/>
      <c r="W27" s="373"/>
    </row>
    <row r="28" spans="1:23" s="41" customFormat="1" ht="15.75" x14ac:dyDescent="0.25">
      <c r="A28" s="20"/>
      <c r="B28" s="270" t="s">
        <v>100</v>
      </c>
      <c r="C28" s="354">
        <v>14.9</v>
      </c>
      <c r="D28" s="328">
        <v>15.2</v>
      </c>
      <c r="E28" s="354">
        <v>0.29999999999999893</v>
      </c>
      <c r="F28" s="354">
        <v>15</v>
      </c>
      <c r="G28" s="354">
        <v>0.19999999999999929</v>
      </c>
      <c r="H28" s="36"/>
      <c r="I28" s="184"/>
      <c r="J28" s="381"/>
      <c r="K28" s="379"/>
      <c r="L28" s="322"/>
      <c r="M28" s="322"/>
      <c r="N28" s="322"/>
      <c r="O28" s="317"/>
      <c r="P28" s="373"/>
      <c r="Q28" s="317"/>
      <c r="R28" s="317"/>
      <c r="S28" s="317"/>
      <c r="T28" s="317"/>
      <c r="U28" s="317"/>
      <c r="V28" s="317"/>
      <c r="W28" s="373"/>
    </row>
    <row r="29" spans="1:23" s="41" customFormat="1" ht="15.75" x14ac:dyDescent="0.25">
      <c r="A29" s="20"/>
      <c r="B29" s="270" t="s">
        <v>152</v>
      </c>
      <c r="C29" s="354">
        <v>15</v>
      </c>
      <c r="D29" s="328">
        <v>15.2</v>
      </c>
      <c r="E29" s="354">
        <v>0.19999999999999929</v>
      </c>
      <c r="F29" s="354">
        <v>14.9</v>
      </c>
      <c r="G29" s="354">
        <v>0.29999999999999893</v>
      </c>
      <c r="H29" s="36"/>
      <c r="I29" s="184"/>
      <c r="J29" s="381"/>
      <c r="K29" s="379"/>
      <c r="L29" s="322"/>
      <c r="M29" s="322"/>
      <c r="N29" s="322"/>
      <c r="O29" s="317"/>
      <c r="P29" s="373"/>
      <c r="Q29" s="317"/>
      <c r="R29" s="317"/>
      <c r="S29" s="317"/>
      <c r="T29" s="317"/>
      <c r="U29" s="317"/>
      <c r="V29" s="317"/>
      <c r="W29" s="373"/>
    </row>
    <row r="30" spans="1:23" s="41" customFormat="1" ht="15.75" x14ac:dyDescent="0.25">
      <c r="A30" s="20"/>
      <c r="B30" s="270" t="s">
        <v>111</v>
      </c>
      <c r="C30" s="354">
        <v>13.7</v>
      </c>
      <c r="D30" s="328">
        <v>14.8</v>
      </c>
      <c r="E30" s="354">
        <v>1.1000000000000014</v>
      </c>
      <c r="F30" s="354">
        <v>14</v>
      </c>
      <c r="G30" s="354">
        <v>0.80000000000000071</v>
      </c>
      <c r="H30" s="36"/>
      <c r="I30" s="184"/>
      <c r="J30" s="381"/>
      <c r="K30" s="379"/>
      <c r="L30" s="322"/>
      <c r="M30" s="322"/>
      <c r="N30" s="322"/>
      <c r="O30" s="317"/>
      <c r="P30" s="373"/>
      <c r="Q30" s="317"/>
      <c r="R30" s="317"/>
      <c r="S30" s="317"/>
      <c r="T30" s="317"/>
      <c r="U30" s="317"/>
      <c r="V30" s="317"/>
      <c r="W30" s="373"/>
    </row>
    <row r="31" spans="1:23" s="41" customFormat="1" ht="15.75" x14ac:dyDescent="0.25">
      <c r="A31" s="20"/>
      <c r="B31" s="270" t="s">
        <v>96</v>
      </c>
      <c r="C31" s="354">
        <v>13.8</v>
      </c>
      <c r="D31" s="328">
        <v>14.3</v>
      </c>
      <c r="E31" s="354">
        <v>0.5</v>
      </c>
      <c r="F31" s="354">
        <v>14</v>
      </c>
      <c r="G31" s="354">
        <v>0.30000000000000071</v>
      </c>
      <c r="H31" s="36"/>
      <c r="I31" s="184"/>
      <c r="J31" s="381"/>
      <c r="K31" s="379"/>
      <c r="L31" s="322"/>
      <c r="M31" s="322"/>
      <c r="N31" s="322"/>
      <c r="O31" s="317"/>
      <c r="P31" s="373"/>
      <c r="Q31" s="317"/>
      <c r="R31" s="317"/>
      <c r="S31" s="317"/>
      <c r="T31" s="317"/>
      <c r="U31" s="317"/>
      <c r="V31" s="317"/>
      <c r="W31" s="373"/>
    </row>
    <row r="32" spans="1:23" s="41" customFormat="1" ht="15.75" x14ac:dyDescent="0.25">
      <c r="A32" s="20"/>
      <c r="B32" s="270" t="s">
        <v>102</v>
      </c>
      <c r="C32" s="354">
        <v>12.6</v>
      </c>
      <c r="D32" s="328">
        <v>13.8</v>
      </c>
      <c r="E32" s="354">
        <v>1.2000000000000011</v>
      </c>
      <c r="F32" s="354">
        <v>13.4</v>
      </c>
      <c r="G32" s="354">
        <v>0.40000000000000036</v>
      </c>
      <c r="H32" s="36"/>
      <c r="I32" s="184"/>
      <c r="J32" s="381"/>
      <c r="K32" s="379"/>
      <c r="L32" s="322"/>
      <c r="M32" s="322"/>
      <c r="N32" s="322"/>
      <c r="O32" s="317"/>
      <c r="P32" s="373"/>
      <c r="Q32" s="317"/>
      <c r="R32" s="317"/>
      <c r="S32" s="317"/>
      <c r="T32" s="317"/>
      <c r="U32" s="317"/>
      <c r="V32" s="317"/>
      <c r="W32" s="373"/>
    </row>
    <row r="33" spans="1:23" s="41" customFormat="1" ht="15.75" x14ac:dyDescent="0.25">
      <c r="A33" s="20"/>
      <c r="B33" s="270" t="s">
        <v>103</v>
      </c>
      <c r="C33" s="354">
        <v>12.5</v>
      </c>
      <c r="D33" s="328">
        <v>13.6</v>
      </c>
      <c r="E33" s="354">
        <v>1.0999999999999996</v>
      </c>
      <c r="F33" s="354">
        <v>13.5</v>
      </c>
      <c r="G33" s="354">
        <v>9.9999999999999645E-2</v>
      </c>
      <c r="H33" s="36"/>
      <c r="I33" s="184"/>
      <c r="J33" s="381"/>
      <c r="K33" s="379"/>
      <c r="L33" s="322"/>
      <c r="M33" s="322"/>
      <c r="N33" s="322"/>
      <c r="O33" s="317"/>
      <c r="P33" s="373"/>
      <c r="Q33" s="317"/>
      <c r="R33" s="317"/>
      <c r="S33" s="317"/>
      <c r="T33" s="317"/>
      <c r="U33" s="317"/>
      <c r="V33" s="317"/>
      <c r="W33" s="373"/>
    </row>
    <row r="34" spans="1:23" ht="15.75" x14ac:dyDescent="0.25">
      <c r="A34" s="20"/>
      <c r="B34" s="270" t="s">
        <v>116</v>
      </c>
      <c r="C34" s="354">
        <v>11.7</v>
      </c>
      <c r="D34" s="328">
        <v>12.5</v>
      </c>
      <c r="E34" s="354">
        <v>0.80000000000000071</v>
      </c>
      <c r="F34" s="354">
        <v>12</v>
      </c>
      <c r="G34" s="354">
        <v>0.5</v>
      </c>
      <c r="H34" s="36"/>
      <c r="I34" s="184"/>
      <c r="J34" s="381"/>
      <c r="K34" s="379"/>
      <c r="L34" s="322"/>
      <c r="M34" s="317"/>
    </row>
    <row r="35" spans="1:23" ht="15.75" customHeight="1" x14ac:dyDescent="0.25">
      <c r="A35" s="20"/>
      <c r="B35" s="270" t="s">
        <v>104</v>
      </c>
      <c r="C35" s="354">
        <v>10.3</v>
      </c>
      <c r="D35" s="328">
        <v>11.4</v>
      </c>
      <c r="E35" s="354">
        <v>1.0999999999999996</v>
      </c>
      <c r="F35" s="354">
        <v>10.8</v>
      </c>
      <c r="G35" s="354">
        <v>0.59999999999999964</v>
      </c>
      <c r="H35" s="36"/>
      <c r="I35" s="184"/>
      <c r="J35" s="381"/>
      <c r="K35" s="379"/>
      <c r="L35" s="322"/>
      <c r="N35" s="322"/>
    </row>
    <row r="36" spans="1:23" ht="15.75" x14ac:dyDescent="0.25">
      <c r="A36" s="20"/>
      <c r="B36" s="276" t="s">
        <v>99</v>
      </c>
      <c r="C36" s="354">
        <v>11.6</v>
      </c>
      <c r="D36" s="328">
        <v>10.4</v>
      </c>
      <c r="E36" s="354">
        <v>-1.1999999999999993</v>
      </c>
      <c r="F36" s="354">
        <v>10.199999999999999</v>
      </c>
      <c r="G36" s="354">
        <v>0.20000000000000107</v>
      </c>
      <c r="H36" s="36"/>
      <c r="I36" s="184"/>
      <c r="J36" s="381"/>
      <c r="K36" s="379"/>
      <c r="L36" s="322"/>
      <c r="N36" s="322"/>
    </row>
    <row r="37" spans="1:23" ht="14.25" customHeight="1" x14ac:dyDescent="0.25">
      <c r="A37" s="20"/>
      <c r="B37" s="270" t="s">
        <v>112</v>
      </c>
      <c r="C37" s="354">
        <v>9.1</v>
      </c>
      <c r="D37" s="328">
        <v>9.1</v>
      </c>
      <c r="E37" s="354">
        <v>0</v>
      </c>
      <c r="F37" s="354">
        <v>9.3000000000000007</v>
      </c>
      <c r="G37" s="354">
        <v>-0.20000000000000107</v>
      </c>
      <c r="H37" s="36"/>
      <c r="I37" s="184"/>
      <c r="K37" s="379"/>
      <c r="L37" s="322"/>
      <c r="N37" s="322"/>
    </row>
    <row r="38" spans="1:23" ht="15" customHeight="1" x14ac:dyDescent="0.25">
      <c r="A38" s="20"/>
      <c r="B38" s="270" t="s">
        <v>17</v>
      </c>
      <c r="C38" s="354">
        <v>6.1</v>
      </c>
      <c r="D38" s="328">
        <v>7.4</v>
      </c>
      <c r="E38" s="354">
        <v>1.3000000000000007</v>
      </c>
      <c r="F38" s="354">
        <v>7.4</v>
      </c>
      <c r="G38" s="354">
        <v>0</v>
      </c>
      <c r="H38" s="36"/>
      <c r="I38" s="184"/>
      <c r="J38" s="381"/>
      <c r="K38" s="379"/>
      <c r="L38" s="322"/>
      <c r="N38" s="322"/>
    </row>
    <row r="39" spans="1:23" ht="15.75" x14ac:dyDescent="0.25">
      <c r="A39" s="20"/>
      <c r="B39" s="270" t="s">
        <v>108</v>
      </c>
      <c r="C39" s="354">
        <v>6.2</v>
      </c>
      <c r="D39" s="328">
        <v>6.5</v>
      </c>
      <c r="E39" s="354">
        <v>0.29999999999999982</v>
      </c>
      <c r="F39" s="354">
        <v>6.2</v>
      </c>
      <c r="G39" s="354">
        <v>0.29999999999999982</v>
      </c>
      <c r="H39" s="36"/>
      <c r="I39" s="184"/>
      <c r="J39" s="381"/>
      <c r="K39" s="379"/>
      <c r="L39" s="322"/>
      <c r="N39" s="322"/>
    </row>
    <row r="40" spans="1:23" ht="15.75" x14ac:dyDescent="0.25">
      <c r="A40" s="20"/>
      <c r="B40" s="270" t="s">
        <v>41</v>
      </c>
      <c r="C40" s="354">
        <v>5.7</v>
      </c>
      <c r="D40" s="328">
        <v>5.6</v>
      </c>
      <c r="E40" s="354">
        <v>-0.10000000000000053</v>
      </c>
      <c r="F40" s="354">
        <v>5.6</v>
      </c>
      <c r="G40" s="354">
        <v>0</v>
      </c>
      <c r="H40" s="36"/>
      <c r="I40" s="184"/>
      <c r="J40" s="381"/>
      <c r="K40" s="379"/>
      <c r="L40" s="322"/>
      <c r="N40" s="322"/>
    </row>
    <row r="41" spans="1:23" s="27" customFormat="1" ht="15.75" x14ac:dyDescent="0.25">
      <c r="A41" s="20"/>
      <c r="B41" s="270" t="s">
        <v>120</v>
      </c>
      <c r="C41" s="354">
        <v>5.5</v>
      </c>
      <c r="D41" s="328">
        <v>4.7</v>
      </c>
      <c r="E41" s="354">
        <v>-0.79999999999999982</v>
      </c>
      <c r="F41" s="354">
        <v>8.6</v>
      </c>
      <c r="G41" s="354">
        <v>-3.8999999999999995</v>
      </c>
      <c r="H41" s="38"/>
      <c r="I41" s="184"/>
      <c r="J41" s="381"/>
      <c r="K41" s="379"/>
      <c r="L41" s="82"/>
      <c r="M41" s="322"/>
      <c r="N41" s="322"/>
      <c r="O41" s="383"/>
      <c r="P41" s="373"/>
      <c r="Q41" s="321"/>
      <c r="R41" s="321"/>
      <c r="S41" s="321"/>
      <c r="T41" s="321"/>
      <c r="U41" s="321"/>
      <c r="V41" s="321"/>
      <c r="W41" s="321"/>
    </row>
    <row r="42" spans="1:23" ht="15.75" x14ac:dyDescent="0.25">
      <c r="A42" s="20"/>
      <c r="B42" s="270" t="s">
        <v>106</v>
      </c>
      <c r="C42" s="354">
        <v>2.2000000000000002</v>
      </c>
      <c r="D42" s="328">
        <v>3.2</v>
      </c>
      <c r="E42" s="354">
        <v>1</v>
      </c>
      <c r="F42" s="354">
        <v>2.7</v>
      </c>
      <c r="G42" s="354">
        <v>0.5</v>
      </c>
      <c r="H42" s="36"/>
      <c r="I42" s="184"/>
      <c r="J42" s="381"/>
      <c r="K42" s="379"/>
      <c r="L42" s="322"/>
      <c r="N42" s="322"/>
      <c r="O42" s="383"/>
    </row>
    <row r="43" spans="1:23" ht="15.75" x14ac:dyDescent="0.25">
      <c r="A43" s="20"/>
      <c r="B43" s="270" t="s">
        <v>105</v>
      </c>
      <c r="C43" s="354">
        <v>0.3</v>
      </c>
      <c r="D43" s="328">
        <v>2.8</v>
      </c>
      <c r="E43" s="354">
        <v>2.5</v>
      </c>
      <c r="F43" s="354">
        <v>2.6</v>
      </c>
      <c r="G43" s="354">
        <v>0.19999999999999973</v>
      </c>
      <c r="H43" s="36"/>
      <c r="I43" s="184"/>
      <c r="J43" s="381"/>
      <c r="K43" s="379"/>
      <c r="L43" s="322"/>
      <c r="N43" s="322"/>
      <c r="O43" s="383"/>
    </row>
    <row r="44" spans="1:23" ht="15.75" x14ac:dyDescent="0.25">
      <c r="A44" s="184"/>
      <c r="B44" s="270" t="s">
        <v>93</v>
      </c>
      <c r="C44" s="354">
        <v>1</v>
      </c>
      <c r="D44" s="328">
        <v>1.4</v>
      </c>
      <c r="E44" s="354">
        <v>0.39999999999999991</v>
      </c>
      <c r="F44" s="354">
        <v>0.9</v>
      </c>
      <c r="G44" s="354">
        <v>0.49999999999999989</v>
      </c>
      <c r="H44" s="36"/>
      <c r="I44" s="184"/>
      <c r="J44" s="322"/>
      <c r="K44" s="379"/>
      <c r="L44" s="322"/>
      <c r="N44" s="322"/>
      <c r="O44" s="383"/>
    </row>
    <row r="45" spans="1:23" ht="15.75" x14ac:dyDescent="0.25">
      <c r="A45" s="184"/>
      <c r="B45" s="270" t="s">
        <v>119</v>
      </c>
      <c r="C45" s="354">
        <v>0.2</v>
      </c>
      <c r="D45" s="328">
        <v>0.2</v>
      </c>
      <c r="E45" s="354">
        <v>0</v>
      </c>
      <c r="F45" s="354">
        <v>0.2</v>
      </c>
      <c r="G45" s="354">
        <v>0</v>
      </c>
      <c r="H45" s="36"/>
      <c r="I45" s="184"/>
      <c r="J45" s="381"/>
      <c r="K45" s="379"/>
      <c r="L45" s="322"/>
      <c r="N45" s="322"/>
      <c r="O45" s="383"/>
    </row>
    <row r="46" spans="1:23" x14ac:dyDescent="0.2">
      <c r="A46" s="184"/>
      <c r="H46" s="36"/>
      <c r="I46" s="184"/>
      <c r="K46" s="322"/>
      <c r="L46" s="322"/>
      <c r="N46" s="322"/>
      <c r="O46" s="383"/>
    </row>
    <row r="47" spans="1:23" ht="15.75" x14ac:dyDescent="0.25">
      <c r="A47" s="184"/>
      <c r="B47" s="100"/>
      <c r="C47" s="100"/>
      <c r="D47" s="100"/>
      <c r="E47" s="100"/>
      <c r="F47" s="100"/>
      <c r="G47" s="100"/>
      <c r="H47" s="36"/>
      <c r="I47" s="184"/>
      <c r="J47" s="322"/>
      <c r="K47" s="322"/>
      <c r="L47" s="322"/>
      <c r="N47" s="322"/>
    </row>
    <row r="48" spans="1:23" ht="15.75" x14ac:dyDescent="0.25">
      <c r="A48" s="184"/>
      <c r="B48" s="100"/>
      <c r="C48" s="500" t="s">
        <v>121</v>
      </c>
      <c r="D48" s="500"/>
      <c r="E48" s="500"/>
      <c r="F48" s="500"/>
      <c r="G48" s="500"/>
      <c r="H48" s="81"/>
      <c r="I48" s="184"/>
      <c r="J48" s="322"/>
      <c r="K48" s="83"/>
      <c r="L48" s="83"/>
      <c r="N48" s="322"/>
    </row>
    <row r="49" spans="1:23" s="40" customFormat="1" ht="15.75" x14ac:dyDescent="0.25">
      <c r="A49" s="184"/>
      <c r="B49" s="100"/>
      <c r="C49" s="500" t="s">
        <v>223</v>
      </c>
      <c r="D49" s="500"/>
      <c r="E49" s="500"/>
      <c r="F49" s="500"/>
      <c r="G49" s="500"/>
      <c r="H49" s="81"/>
      <c r="I49" s="184"/>
      <c r="J49" s="322"/>
      <c r="K49" s="83"/>
      <c r="L49" s="83"/>
      <c r="M49" s="322"/>
      <c r="N49" s="322"/>
      <c r="O49" s="317"/>
      <c r="P49" s="373"/>
      <c r="Q49" s="317"/>
      <c r="R49" s="317"/>
      <c r="S49" s="317"/>
      <c r="T49" s="317"/>
      <c r="U49" s="317"/>
      <c r="V49" s="317"/>
      <c r="W49" s="317"/>
    </row>
    <row r="50" spans="1:23" s="40" customFormat="1" ht="15.75" x14ac:dyDescent="0.25">
      <c r="A50" s="184"/>
      <c r="B50" s="100"/>
      <c r="C50" s="100"/>
      <c r="D50" s="100"/>
      <c r="E50" s="100"/>
      <c r="F50" s="100"/>
      <c r="G50" s="100"/>
      <c r="H50" s="36"/>
      <c r="I50" s="184"/>
      <c r="J50" s="322"/>
      <c r="K50" s="322"/>
      <c r="L50" s="322"/>
      <c r="M50" s="322"/>
      <c r="N50" s="322"/>
      <c r="O50" s="317"/>
      <c r="P50" s="373"/>
      <c r="Q50" s="317"/>
      <c r="R50" s="317"/>
      <c r="S50" s="317"/>
      <c r="T50" s="317"/>
      <c r="U50" s="317"/>
      <c r="V50" s="317"/>
      <c r="W50" s="317"/>
    </row>
    <row r="51" spans="1:23" s="40" customFormat="1" ht="15.75" x14ac:dyDescent="0.25">
      <c r="A51" s="184"/>
      <c r="B51" s="100"/>
      <c r="C51" s="100"/>
      <c r="D51" s="100"/>
      <c r="E51" s="100"/>
      <c r="F51" s="100"/>
      <c r="G51" s="100"/>
      <c r="H51" s="36"/>
      <c r="I51" s="184"/>
      <c r="J51" s="322"/>
      <c r="K51" s="322"/>
      <c r="L51" s="322"/>
      <c r="M51" s="322"/>
      <c r="N51" s="322"/>
      <c r="O51" s="317"/>
      <c r="P51" s="373"/>
      <c r="Q51" s="317"/>
      <c r="R51" s="317"/>
      <c r="S51" s="317"/>
      <c r="T51" s="317"/>
      <c r="U51" s="317"/>
      <c r="V51" s="317"/>
      <c r="W51" s="317"/>
    </row>
    <row r="52" spans="1:23" s="40" customFormat="1" ht="15.75" x14ac:dyDescent="0.25">
      <c r="A52" s="184"/>
      <c r="B52" s="100"/>
      <c r="C52" s="100"/>
      <c r="D52" s="100"/>
      <c r="E52" s="100"/>
      <c r="F52" s="100"/>
      <c r="G52" s="100"/>
      <c r="H52" s="36"/>
      <c r="I52" s="184"/>
      <c r="J52" s="322"/>
      <c r="K52" s="322"/>
      <c r="L52" s="322"/>
      <c r="M52" s="322"/>
      <c r="N52" s="322"/>
      <c r="O52" s="317"/>
      <c r="P52" s="373"/>
      <c r="Q52" s="317"/>
      <c r="R52" s="317"/>
      <c r="S52" s="317"/>
      <c r="T52" s="317"/>
      <c r="U52" s="317"/>
      <c r="V52" s="317"/>
      <c r="W52" s="317"/>
    </row>
    <row r="53" spans="1:23" s="40" customFormat="1" ht="15.75" x14ac:dyDescent="0.25">
      <c r="A53" s="184"/>
      <c r="B53" s="100"/>
      <c r="C53" s="100"/>
      <c r="D53" s="100"/>
      <c r="E53" s="100"/>
      <c r="F53" s="100"/>
      <c r="G53" s="100"/>
      <c r="H53" s="36"/>
      <c r="I53" s="184"/>
      <c r="J53" s="322"/>
      <c r="K53" s="322"/>
      <c r="L53" s="322"/>
      <c r="M53" s="322"/>
      <c r="N53" s="322"/>
      <c r="O53" s="317"/>
      <c r="P53" s="373"/>
      <c r="Q53" s="317"/>
      <c r="R53" s="317"/>
      <c r="S53" s="317"/>
      <c r="T53" s="317"/>
      <c r="U53" s="317"/>
      <c r="V53" s="317"/>
      <c r="W53" s="317"/>
    </row>
    <row r="54" spans="1:23" s="40" customFormat="1" ht="15.75" x14ac:dyDescent="0.25">
      <c r="A54" s="184"/>
      <c r="B54" s="100"/>
      <c r="C54" s="100"/>
      <c r="D54" s="100"/>
      <c r="E54" s="100"/>
      <c r="F54" s="100"/>
      <c r="G54" s="100"/>
      <c r="H54" s="36"/>
      <c r="I54" s="184"/>
      <c r="J54" s="322"/>
      <c r="K54" s="322"/>
      <c r="L54" s="322"/>
      <c r="M54" s="322"/>
      <c r="N54" s="322"/>
      <c r="O54" s="317"/>
      <c r="P54" s="373"/>
      <c r="Q54" s="317"/>
      <c r="R54" s="317"/>
      <c r="S54" s="317"/>
      <c r="T54" s="317"/>
      <c r="U54" s="317"/>
      <c r="V54" s="317"/>
      <c r="W54" s="317"/>
    </row>
    <row r="55" spans="1:23" s="40" customFormat="1" ht="15.75" x14ac:dyDescent="0.25">
      <c r="A55" s="184"/>
      <c r="B55" s="100"/>
      <c r="C55" s="100"/>
      <c r="D55" s="100"/>
      <c r="E55" s="100"/>
      <c r="F55" s="100"/>
      <c r="G55" s="100"/>
      <c r="H55" s="36"/>
      <c r="I55" s="184"/>
      <c r="J55" s="322"/>
      <c r="K55" s="322"/>
      <c r="L55" s="322"/>
      <c r="M55" s="322"/>
      <c r="N55" s="322"/>
      <c r="O55" s="317"/>
      <c r="P55" s="373"/>
      <c r="Q55" s="317"/>
      <c r="R55" s="317"/>
      <c r="S55" s="317"/>
      <c r="T55" s="317"/>
      <c r="U55" s="317"/>
      <c r="V55" s="317"/>
      <c r="W55" s="317"/>
    </row>
    <row r="56" spans="1:23" s="40" customFormat="1" ht="15.75" x14ac:dyDescent="0.25">
      <c r="A56" s="184"/>
      <c r="B56" s="100"/>
      <c r="C56" s="100"/>
      <c r="D56" s="100"/>
      <c r="E56" s="100"/>
      <c r="F56" s="100"/>
      <c r="G56" s="100"/>
      <c r="H56" s="36"/>
      <c r="I56" s="184"/>
      <c r="J56" s="322"/>
      <c r="K56" s="322"/>
      <c r="L56" s="322"/>
      <c r="M56" s="322"/>
      <c r="N56" s="322"/>
      <c r="O56" s="317"/>
      <c r="P56" s="373"/>
      <c r="Q56" s="317"/>
      <c r="R56" s="317"/>
      <c r="S56" s="317"/>
      <c r="T56" s="317"/>
      <c r="U56" s="317"/>
      <c r="V56" s="317"/>
      <c r="W56" s="317"/>
    </row>
    <row r="57" spans="1:23" s="40" customFormat="1" ht="15.75" x14ac:dyDescent="0.25">
      <c r="A57" s="184"/>
      <c r="B57" s="100"/>
      <c r="C57" s="100"/>
      <c r="D57" s="100"/>
      <c r="E57" s="100"/>
      <c r="F57" s="100"/>
      <c r="G57" s="100"/>
      <c r="H57" s="36"/>
      <c r="I57" s="184"/>
      <c r="J57" s="322"/>
      <c r="K57" s="322"/>
      <c r="L57" s="322"/>
      <c r="M57" s="322"/>
      <c r="N57" s="322"/>
      <c r="O57" s="317"/>
      <c r="P57" s="373"/>
      <c r="Q57" s="317"/>
      <c r="R57" s="317"/>
      <c r="S57" s="317"/>
      <c r="T57" s="317"/>
      <c r="U57" s="317"/>
      <c r="V57" s="317"/>
      <c r="W57" s="317"/>
    </row>
    <row r="58" spans="1:23" s="40" customFormat="1" ht="15.75" x14ac:dyDescent="0.25">
      <c r="A58" s="184"/>
      <c r="B58" s="100"/>
      <c r="C58" s="100"/>
      <c r="D58" s="100"/>
      <c r="E58" s="100"/>
      <c r="F58" s="100"/>
      <c r="G58" s="100"/>
      <c r="H58" s="36"/>
      <c r="I58" s="184"/>
      <c r="J58" s="317"/>
      <c r="K58" s="322"/>
      <c r="L58" s="322"/>
      <c r="M58" s="322"/>
      <c r="N58" s="322"/>
      <c r="O58" s="317"/>
      <c r="P58" s="373"/>
      <c r="Q58" s="317"/>
      <c r="R58" s="317"/>
      <c r="S58" s="317"/>
      <c r="T58" s="317"/>
      <c r="U58" s="317"/>
      <c r="V58" s="317"/>
      <c r="W58" s="317"/>
    </row>
    <row r="59" spans="1:23" s="40" customFormat="1" ht="15.75" x14ac:dyDescent="0.25">
      <c r="A59" s="184"/>
      <c r="B59" s="100"/>
      <c r="C59" s="100"/>
      <c r="D59" s="100"/>
      <c r="E59" s="100"/>
      <c r="F59" s="100"/>
      <c r="G59" s="100"/>
      <c r="H59" s="36"/>
      <c r="I59" s="184"/>
      <c r="J59" s="322"/>
      <c r="K59" s="322"/>
      <c r="L59" s="322"/>
      <c r="M59" s="322"/>
      <c r="N59" s="322"/>
      <c r="O59" s="317"/>
      <c r="P59" s="373"/>
      <c r="Q59" s="317"/>
      <c r="R59" s="317"/>
      <c r="S59" s="317"/>
      <c r="T59" s="317"/>
      <c r="U59" s="317"/>
      <c r="V59" s="317"/>
      <c r="W59" s="317"/>
    </row>
    <row r="60" spans="1:23" s="40" customFormat="1" ht="15.75" x14ac:dyDescent="0.25">
      <c r="A60" s="184"/>
      <c r="B60" s="100"/>
      <c r="C60" s="100"/>
      <c r="D60" s="100"/>
      <c r="E60" s="100"/>
      <c r="F60" s="100"/>
      <c r="G60" s="100"/>
      <c r="H60" s="36"/>
      <c r="I60" s="184"/>
      <c r="J60" s="322"/>
      <c r="K60" s="322"/>
      <c r="L60" s="322"/>
      <c r="M60" s="322"/>
      <c r="N60" s="322"/>
      <c r="O60" s="317"/>
      <c r="P60" s="373"/>
      <c r="Q60" s="317"/>
      <c r="R60" s="317"/>
      <c r="S60" s="317"/>
      <c r="T60" s="317"/>
      <c r="U60" s="317"/>
      <c r="V60" s="317"/>
      <c r="W60" s="317"/>
    </row>
    <row r="61" spans="1:23" s="40" customFormat="1" ht="15.75" x14ac:dyDescent="0.25">
      <c r="A61" s="184"/>
      <c r="B61" s="100"/>
      <c r="C61" s="100"/>
      <c r="D61" s="100"/>
      <c r="E61" s="100"/>
      <c r="F61" s="100"/>
      <c r="G61" s="100"/>
      <c r="H61" s="36"/>
      <c r="I61" s="184"/>
      <c r="J61" s="322"/>
      <c r="K61" s="322"/>
      <c r="L61" s="322"/>
      <c r="M61" s="322"/>
      <c r="N61" s="322"/>
      <c r="O61" s="317"/>
      <c r="P61" s="373"/>
      <c r="Q61" s="317"/>
      <c r="R61" s="317"/>
      <c r="S61" s="317"/>
      <c r="T61" s="317"/>
      <c r="U61" s="317"/>
      <c r="V61" s="317"/>
      <c r="W61" s="317"/>
    </row>
    <row r="62" spans="1:23" s="40" customFormat="1" ht="15.75" x14ac:dyDescent="0.25">
      <c r="A62" s="184"/>
      <c r="B62" s="100"/>
      <c r="C62" s="100"/>
      <c r="D62" s="100"/>
      <c r="E62" s="100"/>
      <c r="F62" s="100"/>
      <c r="G62" s="100"/>
      <c r="H62" s="36"/>
      <c r="I62" s="184"/>
      <c r="J62" s="322"/>
      <c r="K62" s="322"/>
      <c r="L62" s="322"/>
      <c r="M62" s="322"/>
      <c r="N62" s="322"/>
      <c r="O62" s="317"/>
      <c r="P62" s="373"/>
      <c r="Q62" s="317"/>
      <c r="R62" s="317"/>
      <c r="S62" s="317"/>
      <c r="T62" s="317"/>
      <c r="U62" s="317"/>
      <c r="V62" s="317"/>
      <c r="W62" s="317"/>
    </row>
    <row r="63" spans="1:23" s="40" customFormat="1" ht="15.75" x14ac:dyDescent="0.25">
      <c r="A63" s="184"/>
      <c r="B63" s="100"/>
      <c r="C63" s="100"/>
      <c r="D63" s="100"/>
      <c r="E63" s="100"/>
      <c r="F63" s="100"/>
      <c r="G63" s="100"/>
      <c r="H63" s="36"/>
      <c r="I63" s="184"/>
      <c r="J63" s="322"/>
      <c r="K63" s="322"/>
      <c r="L63" s="322"/>
      <c r="M63" s="322"/>
      <c r="N63" s="322"/>
      <c r="O63" s="317"/>
      <c r="P63" s="373"/>
      <c r="Q63" s="317"/>
      <c r="R63" s="317"/>
      <c r="S63" s="317"/>
      <c r="T63" s="317"/>
      <c r="U63" s="317"/>
      <c r="V63" s="317"/>
      <c r="W63" s="317"/>
    </row>
    <row r="64" spans="1:23" s="40" customFormat="1" ht="15.75" x14ac:dyDescent="0.25">
      <c r="A64" s="184"/>
      <c r="B64" s="100"/>
      <c r="C64" s="100"/>
      <c r="D64" s="100"/>
      <c r="E64" s="100"/>
      <c r="F64" s="100"/>
      <c r="G64" s="100"/>
      <c r="H64" s="36"/>
      <c r="I64" s="184"/>
      <c r="J64" s="322"/>
      <c r="K64" s="322"/>
      <c r="L64" s="322"/>
      <c r="M64" s="322"/>
      <c r="N64" s="322"/>
      <c r="O64" s="317"/>
      <c r="P64" s="373"/>
      <c r="Q64" s="317"/>
      <c r="R64" s="317"/>
      <c r="S64" s="317"/>
      <c r="T64" s="317"/>
      <c r="U64" s="317"/>
      <c r="V64" s="317"/>
      <c r="W64" s="317"/>
    </row>
    <row r="65" spans="1:33" s="40" customFormat="1" ht="15.75" x14ac:dyDescent="0.25">
      <c r="A65" s="184"/>
      <c r="B65" s="100"/>
      <c r="C65" s="100"/>
      <c r="D65" s="100"/>
      <c r="E65" s="100"/>
      <c r="F65" s="100"/>
      <c r="G65" s="100"/>
      <c r="H65" s="36"/>
      <c r="I65" s="184"/>
      <c r="J65" s="322"/>
      <c r="K65" s="322"/>
      <c r="L65" s="322"/>
      <c r="M65" s="322"/>
      <c r="N65" s="322"/>
      <c r="O65" s="317"/>
      <c r="P65" s="373"/>
      <c r="Q65" s="317"/>
      <c r="R65" s="317"/>
      <c r="S65" s="317"/>
      <c r="T65" s="317"/>
      <c r="U65" s="317"/>
      <c r="V65" s="317"/>
      <c r="W65" s="317"/>
    </row>
    <row r="66" spans="1:33" ht="15.75" x14ac:dyDescent="0.25">
      <c r="A66" s="184"/>
      <c r="B66" s="100"/>
      <c r="C66" s="100"/>
      <c r="D66" s="100"/>
      <c r="E66" s="100"/>
      <c r="F66" s="100"/>
      <c r="G66" s="100"/>
      <c r="H66" s="36"/>
      <c r="I66" s="184"/>
      <c r="J66" s="322"/>
      <c r="K66" s="322"/>
      <c r="L66" s="322"/>
      <c r="N66" s="322"/>
    </row>
    <row r="67" spans="1:33" ht="15.75" x14ac:dyDescent="0.25">
      <c r="A67" s="187" t="s">
        <v>61</v>
      </c>
      <c r="B67" s="100"/>
      <c r="C67" s="100"/>
      <c r="D67" s="100"/>
      <c r="E67" s="100"/>
      <c r="F67" s="100"/>
      <c r="G67" s="100"/>
      <c r="H67" s="36"/>
      <c r="I67" s="184"/>
      <c r="J67" s="322"/>
      <c r="K67" s="322"/>
      <c r="L67" s="322"/>
      <c r="N67" s="322"/>
    </row>
    <row r="68" spans="1:33" ht="15.75" x14ac:dyDescent="0.25">
      <c r="A68" s="187" t="s">
        <v>79</v>
      </c>
      <c r="B68" s="100"/>
      <c r="C68" s="100"/>
      <c r="D68" s="100"/>
      <c r="E68" s="100"/>
      <c r="F68" s="100"/>
      <c r="G68" s="100"/>
      <c r="H68" s="36"/>
      <c r="J68" s="322"/>
      <c r="K68" s="322"/>
      <c r="L68" s="322"/>
      <c r="N68" s="322"/>
    </row>
    <row r="69" spans="1:33" ht="18" customHeight="1" x14ac:dyDescent="0.25">
      <c r="A69" s="286" t="s">
        <v>155</v>
      </c>
      <c r="B69" s="287"/>
      <c r="C69" s="287"/>
      <c r="D69" s="287"/>
      <c r="E69" s="287"/>
      <c r="F69" s="287"/>
      <c r="G69" s="287"/>
      <c r="H69" s="288"/>
      <c r="I69" s="322"/>
      <c r="J69" s="322"/>
      <c r="K69" s="322"/>
      <c r="L69" s="322"/>
      <c r="N69" s="322"/>
    </row>
    <row r="70" spans="1:33" s="318" customFormat="1" x14ac:dyDescent="0.2">
      <c r="C70" s="460">
        <v>2011</v>
      </c>
      <c r="D70" s="460"/>
      <c r="E70" s="460">
        <v>2011</v>
      </c>
      <c r="F70" s="461">
        <v>2012</v>
      </c>
      <c r="G70" s="461">
        <v>2012</v>
      </c>
      <c r="H70" s="461"/>
      <c r="I70" s="461"/>
      <c r="J70" s="508">
        <v>2013</v>
      </c>
      <c r="K70" s="508"/>
      <c r="L70" s="508"/>
      <c r="M70" s="508"/>
      <c r="P70" s="461">
        <v>2014</v>
      </c>
      <c r="R70" s="318">
        <v>2015</v>
      </c>
      <c r="V70" s="318">
        <v>2016</v>
      </c>
      <c r="Z70" s="318">
        <v>2017</v>
      </c>
      <c r="AD70" s="318">
        <v>2018</v>
      </c>
    </row>
    <row r="71" spans="1:33" s="318" customFormat="1" x14ac:dyDescent="0.2">
      <c r="A71" s="324"/>
      <c r="B71" s="471"/>
      <c r="C71" s="56" t="s">
        <v>5</v>
      </c>
      <c r="D71" s="56" t="s">
        <v>5</v>
      </c>
      <c r="E71" s="56" t="s">
        <v>7</v>
      </c>
      <c r="F71" s="56" t="s">
        <v>4</v>
      </c>
      <c r="G71" s="56" t="s">
        <v>5</v>
      </c>
      <c r="H71" s="56" t="s">
        <v>6</v>
      </c>
      <c r="I71" s="56" t="s">
        <v>7</v>
      </c>
      <c r="J71" s="56" t="s">
        <v>4</v>
      </c>
      <c r="K71" s="56" t="s">
        <v>5</v>
      </c>
      <c r="L71" s="56" t="s">
        <v>6</v>
      </c>
      <c r="M71" s="56" t="s">
        <v>7</v>
      </c>
      <c r="N71" s="464" t="s">
        <v>4</v>
      </c>
      <c r="O71" s="464" t="s">
        <v>5</v>
      </c>
      <c r="P71" s="319" t="s">
        <v>6</v>
      </c>
      <c r="Q71" s="318" t="s">
        <v>7</v>
      </c>
      <c r="R71" s="318" t="s">
        <v>4</v>
      </c>
      <c r="S71" s="318" t="s">
        <v>5</v>
      </c>
      <c r="T71" s="318" t="s">
        <v>6</v>
      </c>
      <c r="U71" s="318" t="s">
        <v>7</v>
      </c>
      <c r="V71" s="318" t="s">
        <v>4</v>
      </c>
      <c r="W71" s="318" t="s">
        <v>5</v>
      </c>
      <c r="X71" s="318" t="s">
        <v>6</v>
      </c>
      <c r="Y71" s="318" t="s">
        <v>7</v>
      </c>
      <c r="Z71" s="318" t="s">
        <v>4</v>
      </c>
      <c r="AA71" s="318" t="s">
        <v>5</v>
      </c>
      <c r="AB71" s="318" t="s">
        <v>6</v>
      </c>
      <c r="AC71" s="318" t="s">
        <v>7</v>
      </c>
      <c r="AD71" s="331" t="s">
        <v>4</v>
      </c>
      <c r="AE71" s="318" t="s">
        <v>5</v>
      </c>
      <c r="AF71" s="318" t="s">
        <v>6</v>
      </c>
      <c r="AG71" s="318" t="s">
        <v>7</v>
      </c>
    </row>
    <row r="72" spans="1:33" s="318" customFormat="1" x14ac:dyDescent="0.2">
      <c r="A72" s="324" t="s">
        <v>115</v>
      </c>
      <c r="B72" s="331"/>
      <c r="C72" s="472">
        <v>15.58</v>
      </c>
      <c r="D72" s="472">
        <v>16.420000000000002</v>
      </c>
      <c r="E72" s="472">
        <v>16.900000000000002</v>
      </c>
      <c r="F72" s="472">
        <v>17.52</v>
      </c>
      <c r="G72" s="472">
        <v>16.66</v>
      </c>
      <c r="H72" s="472">
        <v>18.98</v>
      </c>
      <c r="I72" s="472">
        <v>19.59</v>
      </c>
      <c r="J72" s="472">
        <v>20.549999999999997</v>
      </c>
      <c r="K72" s="472">
        <v>21.099999999999998</v>
      </c>
      <c r="L72" s="472">
        <v>21.81</v>
      </c>
      <c r="M72" s="472">
        <v>22.1</v>
      </c>
      <c r="N72" s="472">
        <v>22.844762222491809</v>
      </c>
      <c r="O72" s="472">
        <v>22.873195438553925</v>
      </c>
      <c r="P72" s="472">
        <v>25.488672206720853</v>
      </c>
      <c r="Q72" s="472">
        <v>20.378424572762814</v>
      </c>
      <c r="R72" s="472">
        <v>23.984204096707291</v>
      </c>
      <c r="S72" s="472">
        <v>24.44520204172467</v>
      </c>
      <c r="T72" s="472">
        <v>24.466982963531162</v>
      </c>
      <c r="U72" s="472">
        <v>24.836122238321163</v>
      </c>
      <c r="V72" s="472">
        <v>25.437965598691783</v>
      </c>
      <c r="W72" s="331">
        <f>+D14</f>
        <v>28.3</v>
      </c>
      <c r="X72" s="331">
        <v>26.3</v>
      </c>
      <c r="Y72" s="331">
        <v>26.5</v>
      </c>
      <c r="Z72" s="331">
        <v>27</v>
      </c>
      <c r="AA72" s="331">
        <v>27.2</v>
      </c>
      <c r="AB72" s="331">
        <v>27.6</v>
      </c>
      <c r="AC72" s="318">
        <v>27.6</v>
      </c>
      <c r="AD72" s="473">
        <v>27.9</v>
      </c>
      <c r="AE72" s="331">
        <v>28.1</v>
      </c>
      <c r="AF72" s="331">
        <f>+D14</f>
        <v>28.3</v>
      </c>
    </row>
    <row r="73" spans="1:33" s="318" customFormat="1" x14ac:dyDescent="0.2">
      <c r="A73" s="324" t="s">
        <v>95</v>
      </c>
      <c r="B73" s="331"/>
      <c r="C73" s="472">
        <v>9.76</v>
      </c>
      <c r="D73" s="472">
        <v>10.220000000000001</v>
      </c>
      <c r="E73" s="472">
        <v>10.56</v>
      </c>
      <c r="F73" s="472">
        <v>10.82</v>
      </c>
      <c r="G73" s="472">
        <v>11.129999999999999</v>
      </c>
      <c r="H73" s="472">
        <v>11.63</v>
      </c>
      <c r="I73" s="472">
        <v>12</v>
      </c>
      <c r="J73" s="472">
        <v>12.5</v>
      </c>
      <c r="K73" s="472">
        <v>13.05</v>
      </c>
      <c r="L73" s="472">
        <v>13.320000000000002</v>
      </c>
      <c r="M73" s="472">
        <v>13.71</v>
      </c>
      <c r="N73" s="472">
        <v>14.273774650812779</v>
      </c>
      <c r="O73" s="472">
        <v>14.734192406156707</v>
      </c>
      <c r="P73" s="472">
        <v>15.938317538240391</v>
      </c>
      <c r="Q73" s="472">
        <v>15.882656132294795</v>
      </c>
      <c r="R73" s="472">
        <v>15.445662189627459</v>
      </c>
      <c r="S73" s="472">
        <v>15.862651252895416</v>
      </c>
      <c r="T73" s="472">
        <v>16.193649655339915</v>
      </c>
      <c r="U73" s="472">
        <v>16.43192912006446</v>
      </c>
      <c r="V73" s="472">
        <v>16.600000000000001</v>
      </c>
      <c r="W73" s="331">
        <f>+D23</f>
        <v>19.3</v>
      </c>
      <c r="X73" s="331">
        <v>17</v>
      </c>
      <c r="Y73" s="331">
        <v>16.899999999999999</v>
      </c>
      <c r="Z73" s="331">
        <v>17.100000000000001</v>
      </c>
      <c r="AA73" s="331">
        <v>17.399999999999999</v>
      </c>
      <c r="AB73" s="331">
        <v>17.899999999999999</v>
      </c>
      <c r="AC73" s="318">
        <v>18</v>
      </c>
      <c r="AD73" s="331">
        <v>18.3</v>
      </c>
      <c r="AE73" s="331">
        <v>18.399999999999999</v>
      </c>
      <c r="AF73" s="331">
        <f>+D23</f>
        <v>19.3</v>
      </c>
    </row>
    <row r="74" spans="1:33" s="318" customFormat="1" x14ac:dyDescent="0.2">
      <c r="A74" s="324" t="s">
        <v>118</v>
      </c>
      <c r="B74" s="331"/>
      <c r="C74" s="472">
        <v>9.24</v>
      </c>
      <c r="D74" s="472">
        <v>10.11</v>
      </c>
      <c r="E74" s="472">
        <v>10.52</v>
      </c>
      <c r="F74" s="472">
        <v>11.05</v>
      </c>
      <c r="G74" s="472">
        <v>11.65</v>
      </c>
      <c r="H74" s="472">
        <v>11.99</v>
      </c>
      <c r="I74" s="472">
        <v>12.49</v>
      </c>
      <c r="J74" s="472">
        <v>13.19</v>
      </c>
      <c r="K74" s="472">
        <v>13.8</v>
      </c>
      <c r="L74" s="472">
        <v>14.299999999999999</v>
      </c>
      <c r="M74" s="472">
        <v>14.52</v>
      </c>
      <c r="N74" s="472">
        <v>14.808527988406208</v>
      </c>
      <c r="O74" s="472">
        <v>14.674314401440199</v>
      </c>
      <c r="P74" s="472">
        <v>15.890413412700886</v>
      </c>
      <c r="Q74" s="472">
        <v>16.193649655339915</v>
      </c>
      <c r="R74" s="472">
        <v>16.111078056686789</v>
      </c>
      <c r="S74" s="472">
        <v>16.425151350582677</v>
      </c>
      <c r="T74" s="472">
        <v>16.490514716462666</v>
      </c>
      <c r="U74" s="472">
        <v>16.769606583428594</v>
      </c>
      <c r="V74" s="472">
        <v>16.860372379294077</v>
      </c>
      <c r="W74" s="331">
        <f>+D22</f>
        <v>20</v>
      </c>
      <c r="X74" s="331">
        <v>17.7</v>
      </c>
      <c r="Y74" s="331">
        <v>18</v>
      </c>
      <c r="Z74" s="331">
        <v>17.899999999999999</v>
      </c>
      <c r="AA74" s="331">
        <v>18.5</v>
      </c>
      <c r="AB74" s="331">
        <v>18.600000000000001</v>
      </c>
      <c r="AC74" s="318">
        <v>18.8</v>
      </c>
      <c r="AD74" s="473">
        <v>18.7</v>
      </c>
      <c r="AE74" s="331">
        <v>19</v>
      </c>
      <c r="AF74" s="331">
        <f>+D21</f>
        <v>20.6</v>
      </c>
    </row>
    <row r="75" spans="1:33" s="318" customFormat="1" x14ac:dyDescent="0.2">
      <c r="A75" s="324" t="s">
        <v>124</v>
      </c>
      <c r="B75" s="331"/>
      <c r="C75" s="472">
        <v>14.760000000000002</v>
      </c>
      <c r="D75" s="472">
        <v>15.43</v>
      </c>
      <c r="E75" s="472">
        <v>16.16</v>
      </c>
      <c r="F75" s="472">
        <v>16.509999999999998</v>
      </c>
      <c r="G75" s="472">
        <v>17.130000000000003</v>
      </c>
      <c r="H75" s="472">
        <v>17.43</v>
      </c>
      <c r="I75" s="472">
        <v>17.75</v>
      </c>
      <c r="J75" s="472">
        <v>18.260000000000002</v>
      </c>
      <c r="K75" s="472">
        <v>18.850000000000001</v>
      </c>
      <c r="L75" s="472">
        <v>18.990000000000002</v>
      </c>
      <c r="M75" s="472">
        <v>19.189999999999998</v>
      </c>
      <c r="N75" s="472">
        <v>19.417948214817525</v>
      </c>
      <c r="O75" s="472">
        <v>19.692166269376841</v>
      </c>
      <c r="P75" s="472">
        <v>20.279559858311114</v>
      </c>
      <c r="Q75" s="472">
        <v>20.272039476147523</v>
      </c>
      <c r="R75" s="472">
        <v>20.285336088384554</v>
      </c>
      <c r="S75" s="472">
        <v>20.536236741789427</v>
      </c>
      <c r="T75" s="472">
        <v>20.378424572762814</v>
      </c>
      <c r="U75" s="472">
        <v>20.733410650069267</v>
      </c>
      <c r="V75" s="472">
        <v>21</v>
      </c>
      <c r="W75" s="331">
        <f>+D15</f>
        <v>23.3</v>
      </c>
      <c r="X75" s="331">
        <v>21.8</v>
      </c>
      <c r="Y75" s="331">
        <v>21.9</v>
      </c>
      <c r="Z75" s="331">
        <v>22</v>
      </c>
      <c r="AA75" s="331">
        <v>22.2</v>
      </c>
      <c r="AB75" s="331">
        <v>22.5</v>
      </c>
      <c r="AC75" s="318">
        <v>22.7</v>
      </c>
      <c r="AD75" s="331">
        <v>22.7</v>
      </c>
      <c r="AE75" s="331">
        <v>22.9</v>
      </c>
      <c r="AF75" s="331">
        <f>+D15</f>
        <v>23.3</v>
      </c>
    </row>
    <row r="76" spans="1:33" s="318" customFormat="1" ht="15" x14ac:dyDescent="0.25">
      <c r="A76" s="53" t="s">
        <v>3</v>
      </c>
      <c r="B76" s="331"/>
      <c r="C76" s="472">
        <v>13.29</v>
      </c>
      <c r="D76" s="472">
        <v>13.819999999999999</v>
      </c>
      <c r="E76" s="472">
        <v>14.13</v>
      </c>
      <c r="F76" s="472">
        <v>14.499999999999998</v>
      </c>
      <c r="G76" s="472">
        <v>14.6</v>
      </c>
      <c r="H76" s="472">
        <v>15.39</v>
      </c>
      <c r="I76" s="472">
        <v>15.9</v>
      </c>
      <c r="J76" s="472">
        <v>16.45</v>
      </c>
      <c r="K76" s="472">
        <v>16.919999999999998</v>
      </c>
      <c r="L76" s="472">
        <v>17.260000000000002</v>
      </c>
      <c r="M76" s="472">
        <v>17.399999999999999</v>
      </c>
      <c r="N76" s="472">
        <v>17.940835904534552</v>
      </c>
      <c r="O76" s="472">
        <v>18.488474439184525</v>
      </c>
      <c r="P76" s="472">
        <v>19.035508615640403</v>
      </c>
      <c r="Q76" s="472">
        <v>19.392439388582233</v>
      </c>
      <c r="R76" s="472">
        <v>19.439804345417304</v>
      </c>
      <c r="S76" s="472">
        <v>19.910384636815103</v>
      </c>
      <c r="T76" s="472">
        <v>20.272039476147523</v>
      </c>
      <c r="U76" s="472">
        <v>20.440694965199572</v>
      </c>
      <c r="V76" s="472">
        <v>20.641112701614951</v>
      </c>
      <c r="W76" s="473">
        <f>+D16</f>
        <v>23.2</v>
      </c>
      <c r="X76" s="473">
        <v>21.5</v>
      </c>
      <c r="Y76" s="473">
        <v>21.7</v>
      </c>
      <c r="Z76" s="473">
        <v>21.8</v>
      </c>
      <c r="AA76" s="473">
        <v>21.8</v>
      </c>
      <c r="AB76" s="473">
        <v>22.4</v>
      </c>
      <c r="AC76" s="318">
        <v>22.4</v>
      </c>
      <c r="AD76" s="473">
        <v>22.2</v>
      </c>
      <c r="AE76" s="473">
        <v>22.4</v>
      </c>
      <c r="AF76" s="473">
        <f>+D16</f>
        <v>23.2</v>
      </c>
    </row>
    <row r="77" spans="1:33" s="318" customFormat="1" x14ac:dyDescent="0.2">
      <c r="M77" s="324"/>
      <c r="P77" s="319"/>
    </row>
    <row r="78" spans="1:33" s="40" customFormat="1" ht="15" x14ac:dyDescent="0.25">
      <c r="A78" s="392"/>
      <c r="B78" s="416"/>
      <c r="C78" s="416"/>
      <c r="D78" s="416"/>
      <c r="E78" s="416"/>
      <c r="F78" s="416"/>
      <c r="G78" s="416"/>
      <c r="H78" s="416"/>
      <c r="I78" s="416"/>
      <c r="J78" s="416"/>
      <c r="K78" s="416"/>
      <c r="L78" s="416"/>
      <c r="M78" s="416"/>
      <c r="N78" s="325"/>
      <c r="O78" s="325"/>
      <c r="P78" s="323"/>
      <c r="S78" s="417"/>
    </row>
    <row r="79" spans="1:33" s="40" customFormat="1" x14ac:dyDescent="0.2">
      <c r="A79" s="325"/>
      <c r="B79" s="325"/>
      <c r="C79" s="325"/>
      <c r="D79" s="325"/>
      <c r="E79" s="325"/>
      <c r="F79" s="325"/>
      <c r="G79" s="325"/>
      <c r="H79" s="325"/>
      <c r="I79" s="325"/>
      <c r="J79" s="325"/>
      <c r="K79" s="325"/>
      <c r="L79" s="222"/>
      <c r="M79" s="325"/>
      <c r="N79" s="325"/>
      <c r="O79" s="325"/>
      <c r="P79" s="323"/>
      <c r="S79" s="417"/>
    </row>
    <row r="80" spans="1:33" s="40" customFormat="1" x14ac:dyDescent="0.2">
      <c r="A80" s="325"/>
      <c r="B80" s="418"/>
      <c r="C80" s="419"/>
      <c r="I80" s="325"/>
      <c r="L80" s="323"/>
      <c r="P80" s="323"/>
    </row>
    <row r="81" spans="1:23" s="40" customFormat="1" ht="15" customHeight="1" x14ac:dyDescent="0.2">
      <c r="B81" s="418"/>
      <c r="C81" s="419"/>
      <c r="I81" s="325"/>
      <c r="L81" s="323"/>
      <c r="P81" s="323"/>
      <c r="Q81" s="318">
        <v>100</v>
      </c>
    </row>
    <row r="82" spans="1:23" s="40" customFormat="1" x14ac:dyDescent="0.2">
      <c r="B82" s="418"/>
      <c r="C82" s="419"/>
      <c r="I82" s="325"/>
      <c r="L82" s="323"/>
      <c r="P82" s="323"/>
    </row>
    <row r="83" spans="1:23" s="40" customFormat="1" x14ac:dyDescent="0.2">
      <c r="B83" s="418"/>
      <c r="C83" s="419"/>
      <c r="M83" s="325"/>
      <c r="P83" s="323"/>
    </row>
    <row r="84" spans="1:23" s="40" customFormat="1" x14ac:dyDescent="0.2">
      <c r="B84" s="418"/>
      <c r="C84" s="419"/>
      <c r="M84" s="325"/>
      <c r="P84" s="323"/>
    </row>
    <row r="85" spans="1:23" s="40" customFormat="1" x14ac:dyDescent="0.2">
      <c r="B85" s="418"/>
      <c r="C85" s="419"/>
      <c r="M85" s="325"/>
      <c r="P85" s="323"/>
    </row>
    <row r="86" spans="1:23" s="40" customFormat="1" x14ac:dyDescent="0.2">
      <c r="B86" s="418"/>
      <c r="C86" s="419"/>
      <c r="M86" s="325"/>
      <c r="P86" s="323"/>
    </row>
    <row r="87" spans="1:23" s="40" customFormat="1" x14ac:dyDescent="0.2">
      <c r="B87" s="418"/>
      <c r="C87" s="419"/>
      <c r="M87" s="325"/>
      <c r="P87" s="323"/>
    </row>
    <row r="88" spans="1:23" s="40" customFormat="1" x14ac:dyDescent="0.2">
      <c r="A88" s="16"/>
      <c r="B88" s="223"/>
      <c r="C88" s="224"/>
      <c r="D88" s="16"/>
      <c r="E88" s="16"/>
      <c r="F88" s="16"/>
      <c r="G88" s="16"/>
      <c r="H88" s="16"/>
      <c r="I88" s="317"/>
      <c r="J88" s="317"/>
      <c r="K88" s="317"/>
      <c r="L88" s="317"/>
      <c r="M88" s="322"/>
      <c r="N88" s="317"/>
      <c r="O88" s="317"/>
      <c r="P88" s="373"/>
      <c r="Q88" s="317"/>
      <c r="R88" s="317"/>
      <c r="S88" s="317"/>
      <c r="T88" s="317"/>
      <c r="U88" s="317"/>
      <c r="V88" s="317"/>
      <c r="W88" s="317"/>
    </row>
    <row r="89" spans="1:23" s="40" customFormat="1" x14ac:dyDescent="0.2">
      <c r="A89" s="16"/>
      <c r="B89" s="223"/>
      <c r="C89" s="224"/>
      <c r="D89" s="16"/>
      <c r="E89" s="16"/>
      <c r="F89" s="16"/>
      <c r="G89" s="16"/>
      <c r="H89" s="16"/>
      <c r="I89" s="317"/>
      <c r="J89" s="317"/>
      <c r="K89" s="317"/>
      <c r="L89" s="317"/>
      <c r="M89" s="322"/>
      <c r="N89" s="317"/>
      <c r="O89" s="317"/>
      <c r="P89" s="373"/>
      <c r="Q89" s="317"/>
      <c r="R89" s="317"/>
      <c r="S89" s="317"/>
      <c r="T89" s="317"/>
      <c r="U89" s="317"/>
      <c r="V89" s="317"/>
      <c r="W89" s="317"/>
    </row>
    <row r="90" spans="1:23" s="40" customFormat="1" x14ac:dyDescent="0.2">
      <c r="A90" s="16"/>
      <c r="B90" s="223"/>
      <c r="C90" s="224"/>
      <c r="D90" s="16"/>
      <c r="E90" s="16"/>
      <c r="F90" s="16"/>
      <c r="G90" s="16"/>
      <c r="H90" s="16"/>
      <c r="I90" s="317"/>
      <c r="J90" s="317"/>
      <c r="K90" s="317"/>
      <c r="L90" s="317"/>
      <c r="M90" s="322"/>
      <c r="N90" s="317"/>
      <c r="O90" s="317"/>
      <c r="P90" s="373"/>
      <c r="Q90" s="317"/>
      <c r="R90" s="317"/>
      <c r="S90" s="317"/>
      <c r="T90" s="317"/>
      <c r="U90" s="317"/>
      <c r="V90" s="317"/>
      <c r="W90" s="317"/>
    </row>
    <row r="91" spans="1:23" s="40" customFormat="1" x14ac:dyDescent="0.2">
      <c r="A91" s="16"/>
      <c r="B91" s="223"/>
      <c r="C91" s="224"/>
      <c r="D91" s="16"/>
      <c r="E91" s="16"/>
      <c r="F91" s="16"/>
      <c r="G91" s="16"/>
      <c r="H91" s="16"/>
      <c r="I91" s="317"/>
      <c r="J91" s="317"/>
      <c r="K91" s="317"/>
      <c r="L91" s="317"/>
      <c r="M91" s="322"/>
      <c r="N91" s="317"/>
      <c r="O91" s="317"/>
      <c r="P91" s="373"/>
      <c r="Q91" s="317"/>
      <c r="R91" s="317"/>
      <c r="S91" s="317"/>
      <c r="T91" s="317"/>
      <c r="U91" s="317"/>
      <c r="V91" s="317"/>
      <c r="W91" s="317"/>
    </row>
    <row r="92" spans="1:23" s="40" customFormat="1" x14ac:dyDescent="0.2">
      <c r="A92" s="16"/>
      <c r="B92" s="223"/>
      <c r="C92" s="224"/>
      <c r="D92" s="16"/>
      <c r="E92" s="16"/>
      <c r="F92" s="16"/>
      <c r="G92" s="16"/>
      <c r="H92" s="16"/>
      <c r="I92" s="317"/>
      <c r="J92" s="317"/>
      <c r="K92" s="317"/>
      <c r="L92" s="317"/>
      <c r="M92" s="322"/>
      <c r="N92" s="317"/>
      <c r="O92" s="317"/>
      <c r="P92" s="373"/>
      <c r="Q92" s="317"/>
      <c r="R92" s="317"/>
      <c r="S92" s="317"/>
      <c r="T92" s="317"/>
      <c r="U92" s="317"/>
      <c r="V92" s="317"/>
      <c r="W92" s="317"/>
    </row>
    <row r="93" spans="1:23" s="40" customFormat="1" x14ac:dyDescent="0.2">
      <c r="A93" s="16"/>
      <c r="B93" s="223"/>
      <c r="C93" s="224"/>
      <c r="D93" s="16"/>
      <c r="E93" s="16"/>
      <c r="F93" s="16"/>
      <c r="G93" s="16"/>
      <c r="H93" s="16"/>
      <c r="I93" s="317"/>
      <c r="J93" s="317"/>
      <c r="K93" s="317"/>
      <c r="L93" s="317"/>
      <c r="M93" s="322"/>
      <c r="N93" s="317"/>
      <c r="O93" s="317"/>
      <c r="P93" s="373"/>
      <c r="Q93" s="317"/>
      <c r="R93" s="317"/>
      <c r="S93" s="317"/>
      <c r="T93" s="317"/>
      <c r="U93" s="317"/>
      <c r="V93" s="317"/>
      <c r="W93" s="317"/>
    </row>
    <row r="94" spans="1:23" s="40" customFormat="1" x14ac:dyDescent="0.2">
      <c r="A94" s="16"/>
      <c r="B94" s="223"/>
      <c r="C94" s="224"/>
      <c r="D94" s="16"/>
      <c r="E94" s="16"/>
      <c r="F94" s="16"/>
      <c r="G94" s="16"/>
      <c r="H94" s="16"/>
      <c r="I94" s="317"/>
      <c r="J94" s="317"/>
      <c r="K94" s="317"/>
      <c r="L94" s="317"/>
      <c r="M94" s="322"/>
      <c r="N94" s="317"/>
      <c r="O94" s="317"/>
      <c r="P94" s="373"/>
      <c r="Q94" s="317"/>
      <c r="R94" s="317"/>
      <c r="S94" s="317"/>
      <c r="T94" s="317"/>
      <c r="U94" s="317"/>
      <c r="V94" s="317"/>
      <c r="W94" s="317"/>
    </row>
    <row r="95" spans="1:23" s="40" customFormat="1" x14ac:dyDescent="0.2">
      <c r="A95" s="16"/>
      <c r="B95" s="223"/>
      <c r="C95" s="224"/>
      <c r="D95" s="16"/>
      <c r="E95" s="16"/>
      <c r="F95" s="16"/>
      <c r="G95" s="16"/>
      <c r="H95" s="16"/>
      <c r="I95" s="317"/>
      <c r="J95" s="317"/>
      <c r="K95" s="317"/>
      <c r="L95" s="317"/>
      <c r="M95" s="322"/>
      <c r="N95" s="317"/>
      <c r="O95" s="317"/>
      <c r="P95" s="373"/>
      <c r="Q95" s="317"/>
      <c r="R95" s="317"/>
      <c r="S95" s="317"/>
      <c r="T95" s="317"/>
      <c r="U95" s="317"/>
      <c r="V95" s="317"/>
      <c r="W95" s="317"/>
    </row>
  </sheetData>
  <sortState ref="B14:G45">
    <sortCondition descending="1" ref="D14:D45"/>
  </sortState>
  <mergeCells count="8">
    <mergeCell ref="C49:G49"/>
    <mergeCell ref="J70:M70"/>
    <mergeCell ref="C7:G7"/>
    <mergeCell ref="C8:G8"/>
    <mergeCell ref="C10:D10"/>
    <mergeCell ref="E10:E11"/>
    <mergeCell ref="G10:G11"/>
    <mergeCell ref="C48:G48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&amp;C&amp;"-,Negrita"&amp;K08-044Página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C1250"/>
  <sheetViews>
    <sheetView topLeftCell="A31" zoomScale="87" zoomScaleNormal="87" zoomScaleSheetLayoutView="80" workbookViewId="0">
      <selection activeCell="C39" sqref="C39:I39"/>
    </sheetView>
  </sheetViews>
  <sheetFormatPr baseColWidth="10" defaultColWidth="11.5703125" defaultRowHeight="14.25" x14ac:dyDescent="0.2"/>
  <cols>
    <col min="1" max="1" width="4.28515625" style="16" customWidth="1"/>
    <col min="2" max="2" width="36.28515625" style="16" customWidth="1"/>
    <col min="3" max="3" width="12.7109375" style="16" customWidth="1"/>
    <col min="4" max="4" width="11.5703125" style="16" customWidth="1"/>
    <col min="5" max="5" width="12.28515625" style="16" bestFit="1" customWidth="1"/>
    <col min="6" max="6" width="11.42578125" style="16" customWidth="1"/>
    <col min="7" max="7" width="17.5703125" style="16" bestFit="1" customWidth="1"/>
    <col min="8" max="8" width="15.85546875" style="16" customWidth="1"/>
    <col min="9" max="9" width="11.42578125" style="16" customWidth="1"/>
    <col min="10" max="10" width="3" style="16" customWidth="1"/>
    <col min="11" max="13" width="10.28515625" style="40" customWidth="1"/>
    <col min="14" max="14" width="10.7109375" style="323" customWidth="1"/>
    <col min="15" max="16" width="10.28515625" style="40" customWidth="1"/>
    <col min="17" max="17" width="23.5703125" style="40" customWidth="1"/>
    <col min="18" max="18" width="3" style="40" customWidth="1"/>
    <col min="19" max="19" width="10.28515625" style="18" hidden="1" customWidth="1"/>
    <col min="20" max="20" width="10.28515625" style="18" customWidth="1"/>
    <col min="21" max="29" width="11.5703125" style="18"/>
    <col min="30" max="16384" width="11.5703125" style="16"/>
  </cols>
  <sheetData>
    <row r="1" spans="1:21" ht="15" customHeight="1" x14ac:dyDescent="0.2">
      <c r="A1" s="210"/>
      <c r="B1" s="39"/>
      <c r="C1" s="39"/>
      <c r="D1" s="39"/>
      <c r="E1" s="39"/>
      <c r="F1" s="39" t="s">
        <v>14</v>
      </c>
      <c r="G1" s="39"/>
      <c r="H1" s="39"/>
      <c r="I1" s="39"/>
      <c r="J1" s="212"/>
      <c r="K1" s="241"/>
      <c r="S1" s="40"/>
    </row>
    <row r="2" spans="1:21" x14ac:dyDescent="0.2">
      <c r="A2" s="184"/>
      <c r="B2" s="32"/>
      <c r="C2" s="32"/>
      <c r="D2" s="32"/>
      <c r="E2" s="32"/>
      <c r="F2" s="32"/>
      <c r="G2" s="32"/>
      <c r="H2" s="32"/>
      <c r="I2" s="32"/>
      <c r="J2" s="36"/>
      <c r="K2" s="241"/>
      <c r="S2" s="40"/>
    </row>
    <row r="3" spans="1:21" x14ac:dyDescent="0.2">
      <c r="A3" s="184"/>
      <c r="B3" s="32"/>
      <c r="C3" s="32"/>
      <c r="D3" s="32"/>
      <c r="E3" s="32"/>
      <c r="F3" s="32"/>
      <c r="G3" s="32"/>
      <c r="H3" s="32"/>
      <c r="I3" s="32"/>
      <c r="J3" s="36"/>
      <c r="K3" s="241"/>
      <c r="S3" s="40"/>
    </row>
    <row r="4" spans="1:21" x14ac:dyDescent="0.2">
      <c r="A4" s="184"/>
      <c r="B4" s="32"/>
      <c r="C4" s="32"/>
      <c r="D4" s="32"/>
      <c r="E4" s="32"/>
      <c r="F4" s="32"/>
      <c r="G4" s="32"/>
      <c r="H4" s="32"/>
      <c r="I4" s="32"/>
      <c r="J4" s="36"/>
      <c r="K4" s="241"/>
      <c r="S4" s="40"/>
    </row>
    <row r="5" spans="1:21" x14ac:dyDescent="0.2">
      <c r="A5" s="184"/>
      <c r="B5" s="32"/>
      <c r="C5" s="32"/>
      <c r="D5" s="32"/>
      <c r="E5" s="32"/>
      <c r="F5" s="32"/>
      <c r="G5" s="32"/>
      <c r="H5" s="32"/>
      <c r="I5" s="32"/>
      <c r="J5" s="36"/>
      <c r="K5" s="241"/>
      <c r="S5" s="40"/>
    </row>
    <row r="6" spans="1:21" x14ac:dyDescent="0.2">
      <c r="A6" s="184"/>
      <c r="B6" s="32"/>
      <c r="C6" s="32"/>
      <c r="D6" s="32"/>
      <c r="E6" s="32"/>
      <c r="F6" s="32"/>
      <c r="G6" s="32"/>
      <c r="H6" s="32"/>
      <c r="I6" s="32"/>
      <c r="J6" s="36"/>
      <c r="K6" s="241"/>
      <c r="S6" s="40"/>
    </row>
    <row r="7" spans="1:21" x14ac:dyDescent="0.2">
      <c r="A7" s="184"/>
      <c r="B7" s="32"/>
      <c r="C7" s="32"/>
      <c r="D7" s="32"/>
      <c r="E7" s="32"/>
      <c r="F7" s="32"/>
      <c r="G7" s="32"/>
      <c r="H7" s="32"/>
      <c r="I7" s="32"/>
      <c r="J7" s="36"/>
      <c r="K7" s="241"/>
      <c r="S7" s="40"/>
    </row>
    <row r="8" spans="1:21" ht="15.75" customHeight="1" x14ac:dyDescent="0.25">
      <c r="A8" s="20"/>
      <c r="B8" s="58"/>
      <c r="C8" s="510"/>
      <c r="D8" s="510"/>
      <c r="E8" s="510"/>
      <c r="F8" s="510"/>
      <c r="G8" s="510"/>
      <c r="H8" s="510"/>
      <c r="I8" s="510"/>
      <c r="J8" s="66"/>
      <c r="K8" s="241"/>
      <c r="L8" s="325"/>
      <c r="M8" s="325"/>
      <c r="S8" s="40"/>
      <c r="T8" s="40"/>
      <c r="U8" s="40"/>
    </row>
    <row r="9" spans="1:21" ht="15.75" customHeight="1" x14ac:dyDescent="0.25">
      <c r="A9" s="7"/>
      <c r="B9" s="3"/>
      <c r="C9" s="506" t="s">
        <v>85</v>
      </c>
      <c r="D9" s="506"/>
      <c r="E9" s="506"/>
      <c r="F9" s="506"/>
      <c r="G9" s="506"/>
      <c r="H9" s="506"/>
      <c r="I9" s="506"/>
      <c r="J9" s="66"/>
      <c r="K9" s="241"/>
      <c r="L9" s="325"/>
      <c r="M9" s="325"/>
      <c r="Q9" s="301"/>
      <c r="S9" s="40"/>
      <c r="T9" s="40"/>
      <c r="U9" s="40"/>
    </row>
    <row r="10" spans="1:21" ht="15.75" customHeight="1" x14ac:dyDescent="0.25">
      <c r="A10" s="7"/>
      <c r="B10" s="206"/>
      <c r="C10" s="506" t="s">
        <v>216</v>
      </c>
      <c r="D10" s="506"/>
      <c r="E10" s="506"/>
      <c r="F10" s="506"/>
      <c r="G10" s="506"/>
      <c r="H10" s="506"/>
      <c r="I10" s="506"/>
      <c r="J10" s="511"/>
      <c r="K10" s="241"/>
      <c r="L10" s="325"/>
      <c r="M10" s="325"/>
      <c r="Q10" s="301"/>
      <c r="S10" s="40"/>
      <c r="T10" s="40"/>
      <c r="U10" s="40"/>
    </row>
    <row r="11" spans="1:21" ht="15.75" customHeight="1" x14ac:dyDescent="0.25">
      <c r="A11" s="7"/>
      <c r="B11" s="120"/>
      <c r="C11" s="427"/>
      <c r="D11" s="427"/>
      <c r="E11" s="428"/>
      <c r="F11" s="427"/>
      <c r="G11" s="427"/>
      <c r="H11" s="427"/>
      <c r="I11" s="427"/>
      <c r="J11" s="67"/>
      <c r="K11" s="241"/>
      <c r="L11" s="325"/>
      <c r="M11" s="325"/>
      <c r="Q11" s="301"/>
      <c r="S11" s="40"/>
      <c r="T11" s="40"/>
      <c r="U11" s="40"/>
    </row>
    <row r="12" spans="1:21" ht="14.45" customHeight="1" x14ac:dyDescent="0.25">
      <c r="A12" s="7"/>
      <c r="B12" s="6"/>
      <c r="C12" s="503" t="s">
        <v>209</v>
      </c>
      <c r="D12" s="503" t="s">
        <v>0</v>
      </c>
      <c r="E12" s="504" t="s">
        <v>210</v>
      </c>
      <c r="F12" s="504" t="s">
        <v>211</v>
      </c>
      <c r="G12" s="343" t="s">
        <v>212</v>
      </c>
      <c r="H12" s="505" t="s">
        <v>213</v>
      </c>
      <c r="I12" s="505" t="s">
        <v>214</v>
      </c>
      <c r="J12" s="34"/>
      <c r="K12" s="241"/>
      <c r="L12" s="510"/>
      <c r="M12" s="510"/>
      <c r="Q12" s="301"/>
      <c r="S12" s="40"/>
      <c r="T12" s="40"/>
      <c r="U12" s="40"/>
    </row>
    <row r="13" spans="1:21" ht="15.75" customHeight="1" x14ac:dyDescent="0.25">
      <c r="A13" s="7"/>
      <c r="B13" s="6"/>
      <c r="C13" s="428">
        <v>2017</v>
      </c>
      <c r="D13" s="428">
        <v>2018</v>
      </c>
      <c r="E13" s="504"/>
      <c r="F13" s="504"/>
      <c r="G13" s="428">
        <v>2018</v>
      </c>
      <c r="H13" s="505"/>
      <c r="I13" s="505"/>
      <c r="J13" s="66"/>
      <c r="K13" s="241"/>
      <c r="L13" s="89"/>
      <c r="M13" s="344"/>
      <c r="Q13" s="301"/>
      <c r="S13" s="40"/>
      <c r="T13" s="40"/>
      <c r="U13" s="40"/>
    </row>
    <row r="14" spans="1:21" ht="15.75" customHeight="1" x14ac:dyDescent="0.25">
      <c r="A14" s="7"/>
      <c r="B14" s="6"/>
      <c r="C14" s="6"/>
      <c r="D14" s="423"/>
      <c r="E14" s="205"/>
      <c r="F14" s="205"/>
      <c r="G14" s="100"/>
      <c r="H14" s="205"/>
      <c r="I14" s="205"/>
      <c r="J14" s="36"/>
      <c r="K14" s="241"/>
      <c r="L14" s="61"/>
      <c r="M14" s="344"/>
      <c r="Q14" s="301"/>
      <c r="R14" s="61"/>
      <c r="S14" s="40"/>
      <c r="T14" s="40"/>
      <c r="U14" s="40"/>
    </row>
    <row r="15" spans="1:21" ht="15.75" customHeight="1" x14ac:dyDescent="0.25">
      <c r="A15" s="7"/>
      <c r="B15" s="121" t="s">
        <v>10</v>
      </c>
      <c r="C15" s="327">
        <v>1797.4849999999999</v>
      </c>
      <c r="D15" s="327">
        <v>1860.8309999999999</v>
      </c>
      <c r="E15" s="328">
        <v>3.524146237659842</v>
      </c>
      <c r="F15" s="327">
        <v>100</v>
      </c>
      <c r="G15" s="429">
        <v>1833.9359999999999</v>
      </c>
      <c r="H15" s="327">
        <v>1.4665179155652019</v>
      </c>
      <c r="I15" s="394">
        <v>100</v>
      </c>
      <c r="J15" s="36"/>
      <c r="K15" s="241"/>
      <c r="L15" s="345"/>
      <c r="M15" s="325"/>
      <c r="Q15" s="301"/>
      <c r="R15" s="61"/>
      <c r="S15" s="40"/>
      <c r="T15" s="40"/>
      <c r="U15" s="40"/>
    </row>
    <row r="16" spans="1:21" ht="16.350000000000001" customHeight="1" x14ac:dyDescent="0.25">
      <c r="A16" s="7"/>
      <c r="B16" s="290" t="s">
        <v>184</v>
      </c>
      <c r="C16" s="330">
        <v>892.73299999999995</v>
      </c>
      <c r="D16" s="429">
        <v>953.92</v>
      </c>
      <c r="E16" s="329">
        <v>6.8538969658341387</v>
      </c>
      <c r="F16" s="329">
        <v>51.263118466964485</v>
      </c>
      <c r="G16" s="330">
        <v>935.75099999999998</v>
      </c>
      <c r="H16" s="329">
        <v>1.9416490070542247</v>
      </c>
      <c r="I16" s="329">
        <v>51.024190593346773</v>
      </c>
      <c r="J16" s="36"/>
      <c r="K16" s="241"/>
      <c r="L16" s="345"/>
      <c r="M16" s="325"/>
      <c r="Q16" s="301"/>
      <c r="R16" s="61"/>
      <c r="S16" s="40"/>
      <c r="T16" s="40"/>
      <c r="U16" s="40"/>
    </row>
    <row r="17" spans="1:29" ht="16.350000000000001" customHeight="1" x14ac:dyDescent="0.25">
      <c r="A17" s="122"/>
      <c r="B17" s="272" t="s">
        <v>126</v>
      </c>
      <c r="C17" s="430">
        <v>600.37099999999998</v>
      </c>
      <c r="D17" s="429">
        <v>595.01900000000001</v>
      </c>
      <c r="E17" s="329">
        <v>-0.89144878749972678</v>
      </c>
      <c r="F17" s="329">
        <v>31.975982773287846</v>
      </c>
      <c r="G17" s="330">
        <v>590.54499999999996</v>
      </c>
      <c r="H17" s="329">
        <v>0.75760526293509045</v>
      </c>
      <c r="I17" s="329">
        <v>32.200960120745762</v>
      </c>
      <c r="J17" s="36"/>
      <c r="K17" s="241"/>
      <c r="L17" s="345"/>
      <c r="M17" s="325"/>
      <c r="Q17" s="301"/>
      <c r="R17" s="61"/>
      <c r="S17" s="40"/>
      <c r="T17" s="40"/>
      <c r="U17" s="40"/>
    </row>
    <row r="18" spans="1:29" ht="16.350000000000001" customHeight="1" x14ac:dyDescent="0.25">
      <c r="A18" s="7"/>
      <c r="B18" s="290" t="s">
        <v>185</v>
      </c>
      <c r="C18" s="330">
        <v>138.89500000000001</v>
      </c>
      <c r="D18" s="429">
        <v>148.173</v>
      </c>
      <c r="E18" s="329">
        <v>6.6798660858922165</v>
      </c>
      <c r="F18" s="329">
        <v>7.9627327790648375</v>
      </c>
      <c r="G18" s="330">
        <v>146.768</v>
      </c>
      <c r="H18" s="329">
        <v>0.95729314291943535</v>
      </c>
      <c r="I18" s="329">
        <v>8.0028965023861254</v>
      </c>
      <c r="J18" s="36"/>
      <c r="K18" s="241"/>
      <c r="L18" s="345"/>
      <c r="M18" s="325"/>
      <c r="Q18" s="301"/>
      <c r="R18" s="61"/>
      <c r="S18" s="40"/>
      <c r="T18" s="40"/>
      <c r="U18" s="40"/>
    </row>
    <row r="19" spans="1:29" ht="16.350000000000001" customHeight="1" x14ac:dyDescent="0.25">
      <c r="A19" s="7"/>
      <c r="B19" s="127" t="s">
        <v>129</v>
      </c>
      <c r="C19" s="330">
        <v>142.16</v>
      </c>
      <c r="D19" s="429">
        <v>128.81</v>
      </c>
      <c r="E19" s="329">
        <v>-9.3908272369161434</v>
      </c>
      <c r="F19" s="329">
        <v>6.9221761675294537</v>
      </c>
      <c r="G19" s="330">
        <v>129.09800000000001</v>
      </c>
      <c r="H19" s="329">
        <v>-0.22308633751104701</v>
      </c>
      <c r="I19" s="329">
        <v>7.0393950497727298</v>
      </c>
      <c r="J19" s="36"/>
      <c r="K19" s="241"/>
      <c r="L19" s="345"/>
      <c r="M19" s="325"/>
      <c r="P19" s="347"/>
      <c r="Q19" s="301"/>
      <c r="R19" s="61"/>
      <c r="S19" s="40"/>
      <c r="T19" s="40"/>
      <c r="U19" s="40"/>
    </row>
    <row r="20" spans="1:29" ht="16.350000000000001" customHeight="1" x14ac:dyDescent="0.25">
      <c r="A20" s="7"/>
      <c r="B20" s="272" t="s">
        <v>141</v>
      </c>
      <c r="C20" s="330">
        <v>9.9060000000000006</v>
      </c>
      <c r="D20" s="429">
        <v>15.081</v>
      </c>
      <c r="E20" s="329">
        <v>52.241066020593571</v>
      </c>
      <c r="F20" s="329">
        <v>0.81044436598487446</v>
      </c>
      <c r="G20" s="330">
        <v>13.455</v>
      </c>
      <c r="H20" s="329">
        <v>12.084726867335549</v>
      </c>
      <c r="I20" s="329">
        <v>0.73366791425654987</v>
      </c>
      <c r="J20" s="36"/>
      <c r="K20" s="241"/>
      <c r="L20" s="345"/>
      <c r="M20" s="325"/>
      <c r="Q20" s="301"/>
      <c r="R20" s="61"/>
      <c r="S20" s="40"/>
      <c r="T20" s="40"/>
      <c r="U20" s="40"/>
    </row>
    <row r="21" spans="1:29" s="27" customFormat="1" ht="16.350000000000001" customHeight="1" x14ac:dyDescent="0.25">
      <c r="A21" s="7"/>
      <c r="B21" s="290" t="s">
        <v>186</v>
      </c>
      <c r="C21" s="330">
        <v>8.0190000000000001</v>
      </c>
      <c r="D21" s="429">
        <v>11.472</v>
      </c>
      <c r="E21" s="329">
        <v>43.060231949120833</v>
      </c>
      <c r="F21" s="329">
        <v>0.61649875781304164</v>
      </c>
      <c r="G21" s="330">
        <v>10.348000000000001</v>
      </c>
      <c r="H21" s="329">
        <v>10.862002319288733</v>
      </c>
      <c r="I21" s="329">
        <v>0.56425087898378146</v>
      </c>
      <c r="J21" s="36"/>
      <c r="K21" s="431"/>
      <c r="L21" s="345"/>
      <c r="M21" s="348"/>
      <c r="N21" s="323"/>
      <c r="O21" s="42"/>
      <c r="P21" s="42"/>
      <c r="Q21" s="301"/>
      <c r="R21" s="300"/>
      <c r="S21" s="42"/>
      <c r="T21" s="42"/>
      <c r="U21" s="42"/>
      <c r="V21" s="28"/>
      <c r="W21" s="28"/>
      <c r="X21" s="28"/>
      <c r="Y21" s="28"/>
      <c r="Z21" s="28"/>
      <c r="AA21" s="28"/>
      <c r="AB21" s="28"/>
      <c r="AC21" s="28"/>
    </row>
    <row r="22" spans="1:29" s="27" customFormat="1" ht="16.350000000000001" customHeight="1" x14ac:dyDescent="0.25">
      <c r="A22" s="7"/>
      <c r="B22" s="290" t="s">
        <v>142</v>
      </c>
      <c r="C22" s="330">
        <v>0.29099999999999998</v>
      </c>
      <c r="D22" s="429">
        <v>3.032</v>
      </c>
      <c r="E22" s="329">
        <v>941.9243986254296</v>
      </c>
      <c r="F22" s="329">
        <v>0.16293795621418605</v>
      </c>
      <c r="G22" s="330">
        <v>2.6379999999999999</v>
      </c>
      <c r="H22" s="329">
        <v>14.935557240333598</v>
      </c>
      <c r="I22" s="329">
        <v>0.14384362376876839</v>
      </c>
      <c r="J22" s="36"/>
      <c r="K22" s="241"/>
      <c r="L22" s="345"/>
      <c r="M22" s="80"/>
      <c r="N22" s="323"/>
      <c r="O22" s="42"/>
      <c r="P22" s="42"/>
      <c r="Q22" s="301"/>
      <c r="R22" s="300"/>
      <c r="S22" s="42"/>
      <c r="T22" s="42"/>
      <c r="U22" s="42"/>
      <c r="V22" s="28"/>
      <c r="W22" s="28"/>
      <c r="X22" s="28"/>
      <c r="Y22" s="28"/>
      <c r="Z22" s="28"/>
      <c r="AA22" s="28"/>
      <c r="AB22" s="28"/>
      <c r="AC22" s="28"/>
    </row>
    <row r="23" spans="1:29" s="27" customFormat="1" ht="16.350000000000001" customHeight="1" x14ac:dyDescent="0.25">
      <c r="A23" s="7"/>
      <c r="B23" s="290" t="s">
        <v>178</v>
      </c>
      <c r="C23" s="330">
        <v>1.861</v>
      </c>
      <c r="D23" s="429">
        <v>1.917</v>
      </c>
      <c r="E23" s="329">
        <v>3.0091348737238066</v>
      </c>
      <c r="F23" s="329">
        <v>0.10301849012618557</v>
      </c>
      <c r="G23" s="330">
        <v>1.919</v>
      </c>
      <c r="H23" s="329">
        <v>-0.10422094841062712</v>
      </c>
      <c r="I23" s="329">
        <v>0.10463832979994941</v>
      </c>
      <c r="J23" s="36"/>
      <c r="K23" s="241"/>
      <c r="L23" s="345"/>
      <c r="M23" s="80"/>
      <c r="N23" s="323"/>
      <c r="O23" s="42"/>
      <c r="P23" s="42"/>
      <c r="Q23" s="301"/>
      <c r="R23" s="300"/>
      <c r="S23" s="42"/>
      <c r="T23" s="42"/>
      <c r="U23" s="42"/>
      <c r="V23" s="28"/>
      <c r="W23" s="28"/>
      <c r="X23" s="28"/>
      <c r="Y23" s="28"/>
      <c r="Z23" s="28"/>
      <c r="AA23" s="28"/>
      <c r="AB23" s="28"/>
      <c r="AC23" s="28"/>
    </row>
    <row r="24" spans="1:29" s="27" customFormat="1" ht="16.350000000000001" customHeight="1" x14ac:dyDescent="0.25">
      <c r="A24" s="7"/>
      <c r="B24" s="272" t="s">
        <v>132</v>
      </c>
      <c r="C24" s="330">
        <v>1.4550000000000001</v>
      </c>
      <c r="D24" s="429">
        <v>1.46</v>
      </c>
      <c r="E24" s="329">
        <v>0.34364261168384758</v>
      </c>
      <c r="F24" s="329">
        <v>7.8459569944825724E-2</v>
      </c>
      <c r="G24" s="330">
        <v>1.4990000000000001</v>
      </c>
      <c r="H24" s="329">
        <v>-2.6017344896597794</v>
      </c>
      <c r="I24" s="329">
        <v>8.1736767259053753E-2</v>
      </c>
      <c r="J24" s="36"/>
      <c r="K24" s="241"/>
      <c r="L24" s="345"/>
      <c r="M24" s="348"/>
      <c r="N24" s="323"/>
      <c r="O24" s="42"/>
      <c r="P24" s="42"/>
      <c r="Q24" s="301"/>
      <c r="R24" s="300"/>
      <c r="S24" s="42"/>
      <c r="T24" s="42"/>
      <c r="U24" s="42"/>
      <c r="V24" s="28"/>
      <c r="W24" s="28"/>
      <c r="X24" s="28"/>
      <c r="Y24" s="28"/>
      <c r="Z24" s="28"/>
      <c r="AA24" s="28"/>
      <c r="AB24" s="28"/>
      <c r="AC24" s="28"/>
    </row>
    <row r="25" spans="1:29" s="27" customFormat="1" ht="16.350000000000001" customHeight="1" x14ac:dyDescent="0.25">
      <c r="A25" s="7"/>
      <c r="B25" s="290" t="s">
        <v>143</v>
      </c>
      <c r="C25" s="330">
        <v>0.72699999999999998</v>
      </c>
      <c r="D25" s="429">
        <v>0.78100000000000003</v>
      </c>
      <c r="E25" s="329">
        <v>7.427785419532329</v>
      </c>
      <c r="F25" s="329">
        <v>4.1970495977334862E-2</v>
      </c>
      <c r="G25" s="330">
        <v>0.76500000000000001</v>
      </c>
      <c r="H25" s="329">
        <v>2.0915032679738488</v>
      </c>
      <c r="I25" s="329">
        <v>4.1713560342345642E-2</v>
      </c>
      <c r="J25" s="36"/>
      <c r="K25" s="241"/>
      <c r="L25" s="345"/>
      <c r="M25" s="80"/>
      <c r="N25" s="323"/>
      <c r="O25" s="42"/>
      <c r="P25" s="42"/>
      <c r="Q25" s="301"/>
      <c r="R25" s="300"/>
      <c r="S25" s="42"/>
      <c r="T25" s="42"/>
      <c r="U25" s="42"/>
      <c r="V25" s="28"/>
      <c r="W25" s="28"/>
      <c r="X25" s="28"/>
      <c r="Y25" s="28"/>
      <c r="Z25" s="28"/>
      <c r="AA25" s="28"/>
      <c r="AB25" s="28"/>
      <c r="AC25" s="28"/>
    </row>
    <row r="26" spans="1:29" s="27" customFormat="1" ht="16.350000000000001" customHeight="1" x14ac:dyDescent="0.25">
      <c r="A26" s="7"/>
      <c r="B26" s="290" t="s">
        <v>134</v>
      </c>
      <c r="C26" s="330">
        <v>0.60399999999999998</v>
      </c>
      <c r="D26" s="429">
        <v>0.65800000000000003</v>
      </c>
      <c r="E26" s="329">
        <v>8.9403973509933898</v>
      </c>
      <c r="F26" s="329">
        <v>3.5360545906640638E-2</v>
      </c>
      <c r="G26" s="330">
        <v>0.66200000000000003</v>
      </c>
      <c r="H26" s="329">
        <v>-0.60422960725075026</v>
      </c>
      <c r="I26" s="329">
        <v>3.6097224766840283E-2</v>
      </c>
      <c r="J26" s="36"/>
      <c r="K26" s="432"/>
      <c r="L26" s="345"/>
      <c r="M26" s="80"/>
      <c r="N26" s="323"/>
      <c r="O26" s="42"/>
      <c r="P26" s="42"/>
      <c r="Q26" s="301"/>
      <c r="R26" s="300"/>
      <c r="S26" s="42"/>
      <c r="T26" s="42"/>
      <c r="U26" s="42"/>
      <c r="V26" s="28"/>
      <c r="W26" s="28"/>
      <c r="X26" s="28"/>
      <c r="Y26" s="28"/>
      <c r="Z26" s="28"/>
      <c r="AA26" s="28"/>
      <c r="AB26" s="28"/>
      <c r="AC26" s="28"/>
    </row>
    <row r="27" spans="1:29" ht="16.350000000000001" customHeight="1" x14ac:dyDescent="0.25">
      <c r="A27" s="7"/>
      <c r="B27" s="290" t="s">
        <v>135</v>
      </c>
      <c r="C27" s="330">
        <v>9.6000000000000002E-2</v>
      </c>
      <c r="D27" s="429">
        <v>0.11899999999999999</v>
      </c>
      <c r="E27" s="329">
        <v>23.958333333333325</v>
      </c>
      <c r="F27" s="329">
        <v>6.394992344817987E-3</v>
      </c>
      <c r="G27" s="330">
        <v>0.113</v>
      </c>
      <c r="H27" s="329">
        <v>5.3097345132743223</v>
      </c>
      <c r="I27" s="329">
        <v>6.1616108740981147E-3</v>
      </c>
      <c r="J27" s="36"/>
      <c r="K27" s="432"/>
      <c r="L27" s="345"/>
      <c r="M27" s="325"/>
      <c r="Q27" s="301"/>
      <c r="R27" s="61"/>
      <c r="S27" s="40"/>
      <c r="T27" s="40"/>
      <c r="U27" s="40"/>
    </row>
    <row r="28" spans="1:29" ht="16.350000000000001" customHeight="1" x14ac:dyDescent="0.25">
      <c r="A28" s="7"/>
      <c r="B28" s="290" t="s">
        <v>133</v>
      </c>
      <c r="C28" s="330">
        <v>5.2999999999999999E-2</v>
      </c>
      <c r="D28" s="429">
        <v>9.2999999999999999E-2</v>
      </c>
      <c r="E28" s="329">
        <v>75.471698113207552</v>
      </c>
      <c r="F28" s="329">
        <v>4.9977671266224601E-3</v>
      </c>
      <c r="G28" s="330">
        <v>8.6999999999999994E-2</v>
      </c>
      <c r="H28" s="329">
        <v>6.8965517241379448</v>
      </c>
      <c r="I28" s="329">
        <v>4.7438950977569559E-3</v>
      </c>
      <c r="J28" s="36"/>
      <c r="K28" s="432"/>
      <c r="L28" s="345"/>
      <c r="M28" s="325"/>
      <c r="Q28" s="301"/>
      <c r="R28" s="61"/>
      <c r="S28" s="40"/>
      <c r="T28" s="40"/>
      <c r="U28" s="40"/>
    </row>
    <row r="29" spans="1:29" ht="16.350000000000001" customHeight="1" x14ac:dyDescent="0.25">
      <c r="A29" s="7"/>
      <c r="B29" s="290" t="s">
        <v>136</v>
      </c>
      <c r="C29" s="330">
        <v>7.9000000000000001E-2</v>
      </c>
      <c r="D29" s="429">
        <v>0.08</v>
      </c>
      <c r="E29" s="329">
        <v>1.2658227848101333</v>
      </c>
      <c r="F29" s="329">
        <v>4.2991545175246979E-3</v>
      </c>
      <c r="G29" s="330">
        <v>0.08</v>
      </c>
      <c r="H29" s="329">
        <v>0</v>
      </c>
      <c r="I29" s="329">
        <v>4.3622023887420281E-3</v>
      </c>
      <c r="J29" s="36"/>
      <c r="K29" s="241"/>
      <c r="L29" s="345"/>
      <c r="M29" s="325"/>
      <c r="Q29" s="301"/>
      <c r="R29" s="61"/>
      <c r="S29" s="40"/>
      <c r="T29" s="40"/>
      <c r="U29" s="40"/>
    </row>
    <row r="30" spans="1:29" ht="16.350000000000001" customHeight="1" x14ac:dyDescent="0.25">
      <c r="A30" s="7"/>
      <c r="B30" s="290" t="s">
        <v>139</v>
      </c>
      <c r="C30" s="330">
        <v>7.8E-2</v>
      </c>
      <c r="D30" s="429">
        <v>7.8E-2</v>
      </c>
      <c r="E30" s="329">
        <v>0</v>
      </c>
      <c r="F30" s="329">
        <v>4.19167565458658E-3</v>
      </c>
      <c r="G30" s="330">
        <v>7.8E-2</v>
      </c>
      <c r="H30" s="329">
        <v>0</v>
      </c>
      <c r="I30" s="329">
        <v>4.2531473290234774E-3</v>
      </c>
      <c r="J30" s="36"/>
      <c r="K30" s="241"/>
      <c r="L30" s="345"/>
      <c r="M30" s="348"/>
      <c r="Q30" s="301"/>
      <c r="R30" s="61"/>
      <c r="S30" s="40"/>
      <c r="T30" s="40"/>
      <c r="U30" s="40"/>
    </row>
    <row r="31" spans="1:29" ht="16.350000000000001" customHeight="1" x14ac:dyDescent="0.25">
      <c r="A31" s="7"/>
      <c r="B31" s="290" t="s">
        <v>144</v>
      </c>
      <c r="C31" s="330">
        <v>5.6000000000000001E-2</v>
      </c>
      <c r="D31" s="429">
        <v>5.1999999999999998E-2</v>
      </c>
      <c r="E31" s="329">
        <v>-7.1428571428571512</v>
      </c>
      <c r="F31" s="329">
        <v>2.794450436391053E-3</v>
      </c>
      <c r="G31" s="330">
        <v>5.8000000000000003E-2</v>
      </c>
      <c r="H31" s="329">
        <v>-10.344827586206906</v>
      </c>
      <c r="I31" s="329">
        <v>3.1625967318379702E-3</v>
      </c>
      <c r="J31" s="36"/>
      <c r="K31" s="241"/>
      <c r="L31" s="345"/>
      <c r="M31" s="348"/>
      <c r="Q31" s="301"/>
      <c r="R31" s="61"/>
      <c r="S31" s="40"/>
      <c r="T31" s="40"/>
      <c r="U31" s="40"/>
    </row>
    <row r="32" spans="1:29" ht="16.350000000000001" customHeight="1" x14ac:dyDescent="0.25">
      <c r="A32" s="7"/>
      <c r="B32" s="290" t="s">
        <v>137</v>
      </c>
      <c r="C32" s="330">
        <v>3.5999999999999997E-2</v>
      </c>
      <c r="D32" s="429">
        <v>3.5999999999999997E-2</v>
      </c>
      <c r="E32" s="329">
        <v>0</v>
      </c>
      <c r="F32" s="329">
        <v>1.934619532886114E-3</v>
      </c>
      <c r="G32" s="330">
        <v>3.5999999999999997E-2</v>
      </c>
      <c r="H32" s="329">
        <v>0</v>
      </c>
      <c r="I32" s="329">
        <v>1.9629910749339127E-3</v>
      </c>
      <c r="J32" s="36"/>
      <c r="K32" s="241"/>
      <c r="L32" s="345"/>
      <c r="M32" s="325"/>
      <c r="Q32" s="301"/>
      <c r="R32" s="61"/>
      <c r="S32" s="40"/>
      <c r="T32" s="40"/>
      <c r="U32" s="40"/>
    </row>
    <row r="33" spans="1:21" ht="16.350000000000001" customHeight="1" x14ac:dyDescent="0.25">
      <c r="A33" s="7"/>
      <c r="B33" s="290" t="s">
        <v>138</v>
      </c>
      <c r="C33" s="330">
        <v>2.4E-2</v>
      </c>
      <c r="D33" s="429">
        <v>2.4E-2</v>
      </c>
      <c r="E33" s="329">
        <v>0</v>
      </c>
      <c r="F33" s="329">
        <v>1.2897463552574092E-3</v>
      </c>
      <c r="G33" s="330">
        <v>1.7999999999999999E-2</v>
      </c>
      <c r="H33" s="329">
        <v>33.33333333333335</v>
      </c>
      <c r="I33" s="329">
        <v>9.8149553746695634E-4</v>
      </c>
      <c r="J33" s="36"/>
      <c r="K33" s="241"/>
      <c r="L33" s="345"/>
      <c r="M33" s="325"/>
      <c r="Q33" s="349"/>
      <c r="R33" s="61"/>
      <c r="S33" s="40"/>
      <c r="T33" s="40"/>
      <c r="U33" s="40"/>
    </row>
    <row r="34" spans="1:21" ht="16.350000000000001" customHeight="1" x14ac:dyDescent="0.25">
      <c r="A34" s="7"/>
      <c r="B34" s="290" t="s">
        <v>145</v>
      </c>
      <c r="C34" s="330">
        <v>3.2000000000000001E-2</v>
      </c>
      <c r="D34" s="429">
        <v>1.7000000000000001E-2</v>
      </c>
      <c r="E34" s="329">
        <v>-46.875</v>
      </c>
      <c r="F34" s="329">
        <v>9.1357033497399835E-4</v>
      </c>
      <c r="G34" s="330">
        <v>1.7999999999999999E-2</v>
      </c>
      <c r="H34" s="329">
        <v>-5.5555555555555465</v>
      </c>
      <c r="I34" s="329">
        <v>9.8149553746695634E-4</v>
      </c>
      <c r="J34" s="36"/>
      <c r="K34" s="241"/>
      <c r="L34" s="345"/>
      <c r="M34" s="325"/>
      <c r="Q34" s="349"/>
      <c r="R34" s="61"/>
    </row>
    <row r="35" spans="1:21" ht="16.350000000000001" customHeight="1" x14ac:dyDescent="0.25">
      <c r="A35" s="7"/>
      <c r="B35" s="123" t="s">
        <v>140</v>
      </c>
      <c r="C35" s="330">
        <v>8.9999999999999993E-3</v>
      </c>
      <c r="D35" s="429">
        <v>8.9999999999999993E-3</v>
      </c>
      <c r="E35" s="329">
        <v>0</v>
      </c>
      <c r="F35" s="329">
        <v>4.8365488322152849E-4</v>
      </c>
      <c r="G35" s="330">
        <v>8.9999999999999993E-3</v>
      </c>
      <c r="H35" s="329">
        <v>0</v>
      </c>
      <c r="I35" s="329">
        <v>4.9074776873347817E-4</v>
      </c>
      <c r="J35" s="36"/>
      <c r="K35" s="241"/>
      <c r="L35" s="345"/>
      <c r="M35" s="325"/>
      <c r="Q35" s="349"/>
      <c r="R35" s="61"/>
    </row>
    <row r="36" spans="1:21" ht="15.75" x14ac:dyDescent="0.25">
      <c r="A36" s="7"/>
      <c r="B36" s="290" t="s">
        <v>146</v>
      </c>
      <c r="C36" s="330">
        <v>0</v>
      </c>
      <c r="D36" s="429">
        <v>0</v>
      </c>
      <c r="E36" s="329"/>
      <c r="F36" s="329">
        <v>0</v>
      </c>
      <c r="G36" s="330">
        <v>0</v>
      </c>
      <c r="H36" s="329"/>
      <c r="I36" s="329">
        <v>0</v>
      </c>
      <c r="J36" s="36"/>
      <c r="K36" s="241"/>
      <c r="L36" s="345"/>
      <c r="M36" s="325"/>
      <c r="Q36" s="349"/>
      <c r="R36" s="61"/>
    </row>
    <row r="37" spans="1:21" ht="15.75" x14ac:dyDescent="0.25">
      <c r="A37" s="189"/>
      <c r="B37" s="100"/>
      <c r="C37" s="100"/>
      <c r="D37" s="100"/>
      <c r="E37" s="100"/>
      <c r="F37" s="100"/>
      <c r="G37" s="100"/>
      <c r="H37" s="100"/>
      <c r="I37" s="100"/>
      <c r="J37" s="36"/>
      <c r="K37" s="241"/>
      <c r="L37" s="91"/>
      <c r="M37" s="325"/>
      <c r="Q37" s="349"/>
      <c r="R37" s="61"/>
    </row>
    <row r="38" spans="1:21" ht="15" customHeight="1" x14ac:dyDescent="0.25">
      <c r="A38" s="189"/>
      <c r="B38" s="228"/>
      <c r="C38" s="500" t="s">
        <v>12</v>
      </c>
      <c r="D38" s="500"/>
      <c r="E38" s="500"/>
      <c r="F38" s="500"/>
      <c r="G38" s="500"/>
      <c r="H38" s="500"/>
      <c r="I38" s="500"/>
      <c r="J38" s="36"/>
      <c r="K38" s="241"/>
      <c r="L38" s="91"/>
      <c r="M38" s="325"/>
      <c r="Q38" s="349"/>
      <c r="R38" s="61"/>
    </row>
    <row r="39" spans="1:21" ht="15.75" x14ac:dyDescent="0.25">
      <c r="A39" s="189"/>
      <c r="B39" s="204"/>
      <c r="C39" s="509" t="s">
        <v>219</v>
      </c>
      <c r="D39" s="509"/>
      <c r="E39" s="509"/>
      <c r="F39" s="509"/>
      <c r="G39" s="509"/>
      <c r="H39" s="509"/>
      <c r="I39" s="509"/>
      <c r="J39" s="36"/>
      <c r="K39" s="241"/>
      <c r="L39" s="91"/>
      <c r="M39" s="325"/>
      <c r="Q39" s="349"/>
      <c r="R39" s="61"/>
    </row>
    <row r="40" spans="1:21" ht="15.75" x14ac:dyDescent="0.25">
      <c r="A40" s="189"/>
      <c r="B40" s="100"/>
      <c r="C40" s="100"/>
      <c r="D40" s="100"/>
      <c r="E40" s="100"/>
      <c r="F40" s="100"/>
      <c r="G40" s="100"/>
      <c r="H40" s="100"/>
      <c r="I40" s="100"/>
      <c r="J40" s="36"/>
      <c r="K40" s="241"/>
      <c r="L40" s="61"/>
      <c r="Q40" s="349"/>
      <c r="R40" s="61"/>
    </row>
    <row r="41" spans="1:21" ht="15.75" x14ac:dyDescent="0.25">
      <c r="A41" s="189"/>
      <c r="B41" s="100"/>
      <c r="C41" s="100"/>
      <c r="D41" s="100"/>
      <c r="E41" s="100"/>
      <c r="F41" s="100"/>
      <c r="G41" s="100"/>
      <c r="H41" s="100"/>
      <c r="I41" s="100"/>
      <c r="J41" s="36"/>
      <c r="K41" s="241"/>
      <c r="L41" s="61"/>
      <c r="Q41" s="349"/>
      <c r="R41" s="61"/>
    </row>
    <row r="42" spans="1:21" ht="15.75" x14ac:dyDescent="0.25">
      <c r="A42" s="189"/>
      <c r="B42" s="100"/>
      <c r="C42" s="100"/>
      <c r="D42" s="100"/>
      <c r="E42" s="100"/>
      <c r="F42" s="100"/>
      <c r="G42" s="100"/>
      <c r="H42" s="100"/>
      <c r="I42" s="100"/>
      <c r="J42" s="36"/>
      <c r="K42" s="241"/>
      <c r="L42" s="61"/>
      <c r="Q42" s="349"/>
      <c r="R42" s="61"/>
    </row>
    <row r="43" spans="1:21" ht="15.75" x14ac:dyDescent="0.25">
      <c r="A43" s="189"/>
      <c r="B43" s="100"/>
      <c r="C43" s="100"/>
      <c r="D43" s="100"/>
      <c r="E43" s="100"/>
      <c r="F43" s="100"/>
      <c r="G43" s="100"/>
      <c r="H43" s="100"/>
      <c r="I43" s="100"/>
      <c r="J43" s="36"/>
      <c r="K43" s="241"/>
      <c r="L43" s="61"/>
      <c r="Q43" s="349"/>
      <c r="R43" s="61"/>
    </row>
    <row r="44" spans="1:21" ht="15.75" x14ac:dyDescent="0.25">
      <c r="A44" s="189"/>
      <c r="B44" s="100"/>
      <c r="C44" s="100"/>
      <c r="D44" s="100"/>
      <c r="E44" s="100"/>
      <c r="F44" s="100"/>
      <c r="G44" s="100"/>
      <c r="H44" s="100"/>
      <c r="I44" s="100"/>
      <c r="J44" s="36"/>
      <c r="K44" s="241"/>
      <c r="L44" s="61"/>
      <c r="Q44" s="349"/>
      <c r="R44" s="61"/>
    </row>
    <row r="45" spans="1:21" ht="15.75" x14ac:dyDescent="0.25">
      <c r="A45" s="189"/>
      <c r="B45" s="100"/>
      <c r="C45" s="100"/>
      <c r="D45" s="100"/>
      <c r="E45" s="100"/>
      <c r="F45" s="100"/>
      <c r="G45" s="100"/>
      <c r="H45" s="100"/>
      <c r="I45" s="100"/>
      <c r="J45" s="36"/>
      <c r="K45" s="241"/>
      <c r="L45" s="61"/>
      <c r="Q45" s="349"/>
      <c r="R45" s="61"/>
    </row>
    <row r="46" spans="1:21" ht="15.75" x14ac:dyDescent="0.25">
      <c r="A46" s="189"/>
      <c r="B46" s="100"/>
      <c r="C46" s="100"/>
      <c r="D46" s="100"/>
      <c r="E46" s="100"/>
      <c r="F46" s="100"/>
      <c r="G46" s="100"/>
      <c r="H46" s="100"/>
      <c r="I46" s="100"/>
      <c r="J46" s="36"/>
      <c r="K46" s="241"/>
      <c r="L46" s="61"/>
      <c r="Q46" s="349"/>
      <c r="R46" s="61"/>
    </row>
    <row r="47" spans="1:21" ht="15.75" x14ac:dyDescent="0.25">
      <c r="A47" s="189"/>
      <c r="B47" s="100"/>
      <c r="C47" s="100"/>
      <c r="D47" s="100"/>
      <c r="E47" s="100"/>
      <c r="F47" s="100"/>
      <c r="G47" s="100"/>
      <c r="H47" s="100"/>
      <c r="I47" s="100"/>
      <c r="J47" s="36"/>
      <c r="K47" s="241"/>
      <c r="L47" s="61"/>
      <c r="Q47" s="349"/>
      <c r="R47" s="61"/>
    </row>
    <row r="48" spans="1:21" ht="15.75" x14ac:dyDescent="0.25">
      <c r="A48" s="189"/>
      <c r="B48" s="100"/>
      <c r="C48" s="100"/>
      <c r="D48" s="100"/>
      <c r="E48" s="100"/>
      <c r="F48" s="100"/>
      <c r="G48" s="100"/>
      <c r="H48" s="100"/>
      <c r="I48" s="100"/>
      <c r="J48" s="36"/>
      <c r="K48" s="241"/>
      <c r="L48" s="61"/>
      <c r="Q48" s="349"/>
      <c r="R48" s="61"/>
    </row>
    <row r="49" spans="1:18" ht="15.75" x14ac:dyDescent="0.25">
      <c r="A49" s="189"/>
      <c r="B49" s="100"/>
      <c r="C49" s="100"/>
      <c r="D49" s="100"/>
      <c r="E49" s="100"/>
      <c r="F49" s="100"/>
      <c r="G49" s="100"/>
      <c r="H49" s="100"/>
      <c r="I49" s="100"/>
      <c r="J49" s="36"/>
      <c r="K49" s="241"/>
      <c r="L49" s="61"/>
      <c r="Q49" s="349"/>
      <c r="R49" s="61"/>
    </row>
    <row r="50" spans="1:18" ht="15.75" x14ac:dyDescent="0.25">
      <c r="A50" s="189"/>
      <c r="B50" s="100"/>
      <c r="C50" s="100"/>
      <c r="D50" s="100"/>
      <c r="E50" s="100"/>
      <c r="F50" s="100"/>
      <c r="G50" s="100"/>
      <c r="H50" s="100"/>
      <c r="I50" s="100"/>
      <c r="J50" s="36"/>
      <c r="K50" s="241"/>
      <c r="L50" s="61"/>
      <c r="Q50" s="349"/>
      <c r="R50" s="61"/>
    </row>
    <row r="51" spans="1:18" ht="15.75" x14ac:dyDescent="0.25">
      <c r="A51" s="189"/>
      <c r="B51" s="100"/>
      <c r="C51" s="100"/>
      <c r="D51" s="100"/>
      <c r="E51" s="100"/>
      <c r="F51" s="100"/>
      <c r="G51" s="100"/>
      <c r="H51" s="100"/>
      <c r="I51" s="100"/>
      <c r="J51" s="36"/>
      <c r="K51" s="241"/>
      <c r="L51" s="61"/>
      <c r="M51" s="323"/>
      <c r="Q51" s="349"/>
      <c r="R51" s="61"/>
    </row>
    <row r="52" spans="1:18" ht="15.75" x14ac:dyDescent="0.25">
      <c r="A52" s="189"/>
      <c r="B52" s="100"/>
      <c r="C52" s="100"/>
      <c r="D52" s="100"/>
      <c r="E52" s="100"/>
      <c r="F52" s="100"/>
      <c r="G52" s="100"/>
      <c r="H52" s="100"/>
      <c r="I52" s="100"/>
      <c r="J52" s="36"/>
      <c r="K52" s="241"/>
      <c r="L52" s="61"/>
      <c r="Q52" s="349"/>
      <c r="R52" s="61"/>
    </row>
    <row r="53" spans="1:18" ht="15.75" x14ac:dyDescent="0.25">
      <c r="A53" s="189"/>
      <c r="B53" s="100"/>
      <c r="C53" s="100"/>
      <c r="D53" s="100"/>
      <c r="E53" s="100"/>
      <c r="F53" s="100"/>
      <c r="G53" s="100"/>
      <c r="H53" s="100"/>
      <c r="I53" s="100"/>
      <c r="J53" s="36"/>
      <c r="K53" s="241"/>
      <c r="L53" s="61"/>
      <c r="Q53" s="349"/>
      <c r="R53" s="61"/>
    </row>
    <row r="54" spans="1:18" ht="15.75" x14ac:dyDescent="0.25">
      <c r="A54" s="189"/>
      <c r="B54" s="100"/>
      <c r="C54" s="100"/>
      <c r="D54" s="100"/>
      <c r="E54" s="100"/>
      <c r="F54" s="100"/>
      <c r="G54" s="100"/>
      <c r="H54" s="100"/>
      <c r="I54" s="100"/>
      <c r="J54" s="36"/>
      <c r="K54" s="241"/>
      <c r="L54" s="61"/>
      <c r="Q54" s="349"/>
      <c r="R54" s="61"/>
    </row>
    <row r="55" spans="1:18" ht="15.75" x14ac:dyDescent="0.25">
      <c r="A55" s="187" t="s">
        <v>8</v>
      </c>
      <c r="B55" s="100"/>
      <c r="C55" s="100"/>
      <c r="D55" s="100"/>
      <c r="E55" s="100"/>
      <c r="F55" s="100"/>
      <c r="G55" s="100"/>
      <c r="H55" s="100"/>
      <c r="I55" s="100"/>
      <c r="J55" s="36"/>
      <c r="K55" s="241"/>
      <c r="L55" s="61"/>
      <c r="Q55" s="349"/>
      <c r="R55" s="61"/>
    </row>
    <row r="56" spans="1:18" ht="15.75" x14ac:dyDescent="0.25">
      <c r="A56" s="188" t="s">
        <v>156</v>
      </c>
      <c r="B56" s="116"/>
      <c r="C56" s="116"/>
      <c r="D56" s="116"/>
      <c r="E56" s="116"/>
      <c r="F56" s="116"/>
      <c r="G56" s="116"/>
      <c r="H56" s="116"/>
      <c r="I56" s="116"/>
      <c r="J56" s="25"/>
      <c r="K56" s="241"/>
      <c r="L56" s="61"/>
      <c r="Q56" s="349"/>
      <c r="R56" s="61"/>
    </row>
    <row r="57" spans="1:18" ht="15" x14ac:dyDescent="0.25">
      <c r="K57" s="350"/>
      <c r="L57" s="325"/>
      <c r="Q57" s="349"/>
      <c r="R57" s="61"/>
    </row>
    <row r="58" spans="1:18" ht="15" x14ac:dyDescent="0.25">
      <c r="K58" s="323"/>
      <c r="L58" s="323"/>
      <c r="Q58" s="349"/>
      <c r="R58" s="61"/>
    </row>
    <row r="59" spans="1:18" ht="15" x14ac:dyDescent="0.25">
      <c r="K59" s="323"/>
      <c r="L59" s="323"/>
      <c r="Q59" s="349"/>
      <c r="R59" s="61"/>
    </row>
    <row r="60" spans="1:18" ht="15" x14ac:dyDescent="0.25">
      <c r="K60" s="323"/>
      <c r="L60" s="323"/>
      <c r="Q60" s="349"/>
      <c r="R60" s="61"/>
    </row>
    <row r="61" spans="1:18" ht="15" x14ac:dyDescent="0.25">
      <c r="K61" s="323"/>
      <c r="L61" s="323"/>
      <c r="Q61" s="349"/>
      <c r="R61" s="61"/>
    </row>
    <row r="62" spans="1:18" ht="15" x14ac:dyDescent="0.25">
      <c r="K62" s="323"/>
      <c r="L62" s="323"/>
      <c r="Q62" s="349"/>
      <c r="R62" s="61"/>
    </row>
    <row r="63" spans="1:18" ht="15" x14ac:dyDescent="0.25">
      <c r="K63" s="323"/>
      <c r="L63" s="323"/>
      <c r="Q63" s="349"/>
      <c r="R63" s="61"/>
    </row>
    <row r="64" spans="1:18" ht="15" x14ac:dyDescent="0.25">
      <c r="K64" s="323"/>
      <c r="L64" s="323"/>
      <c r="Q64" s="349"/>
      <c r="R64" s="61"/>
    </row>
    <row r="65" spans="17:18" ht="15" x14ac:dyDescent="0.25">
      <c r="Q65" s="349"/>
      <c r="R65" s="61"/>
    </row>
    <row r="66" spans="17:18" ht="15" x14ac:dyDescent="0.25">
      <c r="Q66" s="349"/>
      <c r="R66" s="61"/>
    </row>
    <row r="67" spans="17:18" ht="15" x14ac:dyDescent="0.25">
      <c r="Q67" s="349"/>
      <c r="R67" s="61"/>
    </row>
    <row r="68" spans="17:18" ht="15" x14ac:dyDescent="0.25">
      <c r="Q68" s="349"/>
      <c r="R68" s="61"/>
    </row>
    <row r="69" spans="17:18" ht="15" x14ac:dyDescent="0.25">
      <c r="Q69" s="349"/>
      <c r="R69" s="61"/>
    </row>
    <row r="70" spans="17:18" ht="15" x14ac:dyDescent="0.25">
      <c r="Q70" s="349"/>
      <c r="R70" s="61"/>
    </row>
    <row r="71" spans="17:18" ht="15" x14ac:dyDescent="0.25">
      <c r="Q71" s="349"/>
      <c r="R71" s="61"/>
    </row>
    <row r="72" spans="17:18" ht="15" x14ac:dyDescent="0.25">
      <c r="Q72" s="349"/>
      <c r="R72" s="61"/>
    </row>
    <row r="73" spans="17:18" ht="15" x14ac:dyDescent="0.25">
      <c r="Q73" s="349"/>
      <c r="R73" s="61"/>
    </row>
    <row r="74" spans="17:18" ht="15" x14ac:dyDescent="0.25">
      <c r="Q74" s="349"/>
    </row>
    <row r="75" spans="17:18" ht="15" x14ac:dyDescent="0.25">
      <c r="Q75" s="349"/>
    </row>
    <row r="76" spans="17:18" ht="15" x14ac:dyDescent="0.25">
      <c r="Q76" s="349"/>
    </row>
    <row r="77" spans="17:18" ht="15" x14ac:dyDescent="0.25">
      <c r="Q77" s="349"/>
    </row>
    <row r="78" spans="17:18" ht="15" x14ac:dyDescent="0.25">
      <c r="Q78" s="349"/>
    </row>
    <row r="79" spans="17:18" ht="15" x14ac:dyDescent="0.25">
      <c r="Q79" s="349"/>
    </row>
    <row r="80" spans="17:18" ht="15" x14ac:dyDescent="0.25">
      <c r="Q80" s="349"/>
    </row>
    <row r="81" spans="17:17" ht="15" x14ac:dyDescent="0.25">
      <c r="Q81" s="349"/>
    </row>
    <row r="82" spans="17:17" ht="15" x14ac:dyDescent="0.25">
      <c r="Q82" s="349"/>
    </row>
    <row r="83" spans="17:17" ht="15" x14ac:dyDescent="0.25">
      <c r="Q83" s="349"/>
    </row>
    <row r="84" spans="17:17" ht="15" x14ac:dyDescent="0.25">
      <c r="Q84" s="349"/>
    </row>
    <row r="85" spans="17:17" ht="15" x14ac:dyDescent="0.25">
      <c r="Q85" s="349"/>
    </row>
    <row r="86" spans="17:17" ht="15" x14ac:dyDescent="0.25">
      <c r="Q86" s="349"/>
    </row>
    <row r="87" spans="17:17" ht="15" x14ac:dyDescent="0.25">
      <c r="Q87" s="349"/>
    </row>
    <row r="88" spans="17:17" ht="15" x14ac:dyDescent="0.25">
      <c r="Q88" s="349"/>
    </row>
    <row r="89" spans="17:17" ht="15" x14ac:dyDescent="0.25">
      <c r="Q89" s="349"/>
    </row>
    <row r="90" spans="17:17" ht="15" x14ac:dyDescent="0.25">
      <c r="Q90" s="349"/>
    </row>
    <row r="91" spans="17:17" ht="15" x14ac:dyDescent="0.25">
      <c r="Q91" s="349"/>
    </row>
    <row r="92" spans="17:17" ht="15" x14ac:dyDescent="0.25">
      <c r="Q92" s="349"/>
    </row>
    <row r="93" spans="17:17" ht="15" x14ac:dyDescent="0.25">
      <c r="Q93" s="349"/>
    </row>
    <row r="94" spans="17:17" ht="15" x14ac:dyDescent="0.25">
      <c r="Q94" s="349"/>
    </row>
    <row r="95" spans="17:17" ht="15" x14ac:dyDescent="0.25">
      <c r="Q95" s="349"/>
    </row>
    <row r="96" spans="17:17" ht="15" x14ac:dyDescent="0.25">
      <c r="Q96" s="349"/>
    </row>
    <row r="97" spans="17:17" ht="15" x14ac:dyDescent="0.25">
      <c r="Q97" s="349"/>
    </row>
    <row r="98" spans="17:17" ht="15" x14ac:dyDescent="0.25">
      <c r="Q98" s="349"/>
    </row>
    <row r="99" spans="17:17" ht="15" x14ac:dyDescent="0.25">
      <c r="Q99" s="349"/>
    </row>
    <row r="100" spans="17:17" ht="15" x14ac:dyDescent="0.25">
      <c r="Q100" s="349"/>
    </row>
    <row r="101" spans="17:17" ht="15" x14ac:dyDescent="0.25">
      <c r="Q101" s="349"/>
    </row>
    <row r="102" spans="17:17" ht="15" x14ac:dyDescent="0.25">
      <c r="Q102" s="349"/>
    </row>
    <row r="103" spans="17:17" ht="15" x14ac:dyDescent="0.25">
      <c r="Q103" s="349"/>
    </row>
    <row r="104" spans="17:17" ht="15" x14ac:dyDescent="0.25">
      <c r="Q104" s="349"/>
    </row>
    <row r="105" spans="17:17" ht="15" x14ac:dyDescent="0.25">
      <c r="Q105" s="349"/>
    </row>
    <row r="106" spans="17:17" ht="15" x14ac:dyDescent="0.25">
      <c r="Q106" s="349"/>
    </row>
    <row r="107" spans="17:17" ht="15" x14ac:dyDescent="0.25">
      <c r="Q107" s="349"/>
    </row>
    <row r="108" spans="17:17" ht="15" x14ac:dyDescent="0.25">
      <c r="Q108" s="349"/>
    </row>
    <row r="109" spans="17:17" ht="15" x14ac:dyDescent="0.25">
      <c r="Q109" s="349"/>
    </row>
    <row r="110" spans="17:17" ht="15" x14ac:dyDescent="0.25">
      <c r="Q110" s="349"/>
    </row>
    <row r="111" spans="17:17" ht="15" x14ac:dyDescent="0.25">
      <c r="Q111" s="349"/>
    </row>
    <row r="112" spans="17:17" ht="15" x14ac:dyDescent="0.25">
      <c r="Q112" s="349"/>
    </row>
    <row r="113" spans="17:17" ht="15" x14ac:dyDescent="0.25">
      <c r="Q113" s="349"/>
    </row>
    <row r="114" spans="17:17" ht="15" x14ac:dyDescent="0.25">
      <c r="Q114" s="349"/>
    </row>
    <row r="115" spans="17:17" ht="15" x14ac:dyDescent="0.25">
      <c r="Q115" s="349"/>
    </row>
    <row r="116" spans="17:17" ht="15" x14ac:dyDescent="0.25">
      <c r="Q116" s="349"/>
    </row>
    <row r="117" spans="17:17" ht="15" x14ac:dyDescent="0.25">
      <c r="Q117" s="349"/>
    </row>
    <row r="118" spans="17:17" ht="15" x14ac:dyDescent="0.25">
      <c r="Q118" s="349"/>
    </row>
    <row r="119" spans="17:17" ht="15" x14ac:dyDescent="0.25">
      <c r="Q119" s="349"/>
    </row>
    <row r="120" spans="17:17" ht="15" x14ac:dyDescent="0.25">
      <c r="Q120" s="349"/>
    </row>
    <row r="121" spans="17:17" ht="15" x14ac:dyDescent="0.25">
      <c r="Q121" s="349"/>
    </row>
    <row r="122" spans="17:17" ht="15" x14ac:dyDescent="0.25">
      <c r="Q122" s="349"/>
    </row>
    <row r="123" spans="17:17" ht="15" x14ac:dyDescent="0.25">
      <c r="Q123" s="349"/>
    </row>
    <row r="124" spans="17:17" ht="15" x14ac:dyDescent="0.25">
      <c r="Q124" s="349"/>
    </row>
    <row r="125" spans="17:17" ht="15" x14ac:dyDescent="0.25">
      <c r="Q125" s="349"/>
    </row>
    <row r="126" spans="17:17" ht="15" x14ac:dyDescent="0.25">
      <c r="Q126" s="349"/>
    </row>
    <row r="127" spans="17:17" ht="15" x14ac:dyDescent="0.25">
      <c r="Q127" s="349"/>
    </row>
    <row r="128" spans="17:17" ht="15" x14ac:dyDescent="0.25">
      <c r="Q128" s="349"/>
    </row>
    <row r="129" spans="17:17" ht="15" x14ac:dyDescent="0.25">
      <c r="Q129" s="349"/>
    </row>
    <row r="130" spans="17:17" ht="15" x14ac:dyDescent="0.25">
      <c r="Q130" s="349"/>
    </row>
    <row r="131" spans="17:17" ht="15" x14ac:dyDescent="0.25">
      <c r="Q131" s="349"/>
    </row>
    <row r="132" spans="17:17" ht="15" x14ac:dyDescent="0.25">
      <c r="Q132" s="349"/>
    </row>
    <row r="133" spans="17:17" ht="15" x14ac:dyDescent="0.25">
      <c r="Q133" s="349"/>
    </row>
    <row r="134" spans="17:17" ht="15" x14ac:dyDescent="0.25">
      <c r="Q134" s="349"/>
    </row>
    <row r="135" spans="17:17" ht="15" x14ac:dyDescent="0.25">
      <c r="Q135" s="349"/>
    </row>
    <row r="136" spans="17:17" ht="15" x14ac:dyDescent="0.25">
      <c r="Q136" s="349"/>
    </row>
    <row r="137" spans="17:17" ht="15" x14ac:dyDescent="0.25">
      <c r="Q137" s="349"/>
    </row>
    <row r="138" spans="17:17" ht="15" x14ac:dyDescent="0.25">
      <c r="Q138" s="349"/>
    </row>
    <row r="139" spans="17:17" ht="15" x14ac:dyDescent="0.25">
      <c r="Q139" s="349"/>
    </row>
    <row r="140" spans="17:17" ht="15" x14ac:dyDescent="0.25">
      <c r="Q140" s="349"/>
    </row>
    <row r="141" spans="17:17" ht="15" x14ac:dyDescent="0.25">
      <c r="Q141" s="349"/>
    </row>
    <row r="142" spans="17:17" ht="15" x14ac:dyDescent="0.25">
      <c r="Q142" s="349"/>
    </row>
    <row r="143" spans="17:17" ht="15" x14ac:dyDescent="0.25">
      <c r="Q143" s="349"/>
    </row>
    <row r="144" spans="17:17" ht="15" x14ac:dyDescent="0.25">
      <c r="Q144" s="349"/>
    </row>
    <row r="145" spans="17:17" ht="15" x14ac:dyDescent="0.25">
      <c r="Q145" s="349"/>
    </row>
    <row r="146" spans="17:17" ht="15" x14ac:dyDescent="0.25">
      <c r="Q146" s="349"/>
    </row>
    <row r="147" spans="17:17" ht="15" x14ac:dyDescent="0.25">
      <c r="Q147" s="349"/>
    </row>
    <row r="148" spans="17:17" ht="15" x14ac:dyDescent="0.25">
      <c r="Q148" s="349"/>
    </row>
    <row r="149" spans="17:17" ht="15" x14ac:dyDescent="0.25">
      <c r="Q149" s="349"/>
    </row>
    <row r="150" spans="17:17" ht="15" x14ac:dyDescent="0.25">
      <c r="Q150" s="349"/>
    </row>
    <row r="151" spans="17:17" ht="15" x14ac:dyDescent="0.25">
      <c r="Q151" s="349"/>
    </row>
    <row r="152" spans="17:17" ht="15" x14ac:dyDescent="0.25">
      <c r="Q152" s="349"/>
    </row>
    <row r="153" spans="17:17" ht="15" x14ac:dyDescent="0.25">
      <c r="Q153" s="349"/>
    </row>
    <row r="154" spans="17:17" ht="15" x14ac:dyDescent="0.25">
      <c r="Q154" s="349"/>
    </row>
    <row r="155" spans="17:17" ht="15" x14ac:dyDescent="0.25">
      <c r="Q155" s="349"/>
    </row>
    <row r="156" spans="17:17" ht="15" x14ac:dyDescent="0.25">
      <c r="Q156" s="349"/>
    </row>
    <row r="157" spans="17:17" ht="15" x14ac:dyDescent="0.25">
      <c r="Q157" s="349"/>
    </row>
    <row r="158" spans="17:17" ht="15" x14ac:dyDescent="0.25">
      <c r="Q158" s="349"/>
    </row>
    <row r="159" spans="17:17" ht="15" x14ac:dyDescent="0.25">
      <c r="Q159" s="349"/>
    </row>
    <row r="160" spans="17:17" ht="15" x14ac:dyDescent="0.25">
      <c r="Q160" s="349"/>
    </row>
    <row r="161" spans="17:17" ht="15" x14ac:dyDescent="0.25">
      <c r="Q161" s="349"/>
    </row>
    <row r="162" spans="17:17" ht="15" x14ac:dyDescent="0.25">
      <c r="Q162" s="349"/>
    </row>
    <row r="163" spans="17:17" ht="15" x14ac:dyDescent="0.25">
      <c r="Q163" s="349"/>
    </row>
    <row r="164" spans="17:17" ht="15" x14ac:dyDescent="0.25">
      <c r="Q164" s="349"/>
    </row>
    <row r="165" spans="17:17" ht="15" x14ac:dyDescent="0.25">
      <c r="Q165" s="349"/>
    </row>
    <row r="166" spans="17:17" ht="15" x14ac:dyDescent="0.25">
      <c r="Q166" s="349"/>
    </row>
    <row r="167" spans="17:17" ht="15" x14ac:dyDescent="0.25">
      <c r="Q167" s="349"/>
    </row>
    <row r="168" spans="17:17" ht="15" x14ac:dyDescent="0.25">
      <c r="Q168" s="349"/>
    </row>
    <row r="169" spans="17:17" ht="15" x14ac:dyDescent="0.25">
      <c r="Q169" s="349"/>
    </row>
    <row r="170" spans="17:17" ht="15" x14ac:dyDescent="0.25">
      <c r="Q170" s="349"/>
    </row>
    <row r="171" spans="17:17" ht="15" x14ac:dyDescent="0.25">
      <c r="Q171" s="349"/>
    </row>
    <row r="172" spans="17:17" ht="15" x14ac:dyDescent="0.25">
      <c r="Q172" s="349"/>
    </row>
    <row r="173" spans="17:17" ht="15" x14ac:dyDescent="0.25">
      <c r="Q173" s="349"/>
    </row>
    <row r="174" spans="17:17" ht="15" x14ac:dyDescent="0.25">
      <c r="Q174" s="349"/>
    </row>
    <row r="175" spans="17:17" ht="15" x14ac:dyDescent="0.25">
      <c r="Q175" s="349"/>
    </row>
    <row r="176" spans="17:17" ht="15" x14ac:dyDescent="0.25">
      <c r="Q176" s="349"/>
    </row>
    <row r="177" spans="17:17" ht="15" x14ac:dyDescent="0.25">
      <c r="Q177" s="349"/>
    </row>
    <row r="178" spans="17:17" ht="15" x14ac:dyDescent="0.25">
      <c r="Q178" s="349"/>
    </row>
    <row r="179" spans="17:17" ht="15" x14ac:dyDescent="0.25">
      <c r="Q179" s="349"/>
    </row>
    <row r="180" spans="17:17" ht="15" x14ac:dyDescent="0.25">
      <c r="Q180" s="349"/>
    </row>
    <row r="181" spans="17:17" ht="15" x14ac:dyDescent="0.25">
      <c r="Q181" s="349"/>
    </row>
    <row r="182" spans="17:17" ht="15" x14ac:dyDescent="0.25">
      <c r="Q182" s="349"/>
    </row>
    <row r="183" spans="17:17" ht="15" x14ac:dyDescent="0.25">
      <c r="Q183" s="349"/>
    </row>
    <row r="184" spans="17:17" ht="15" x14ac:dyDescent="0.25">
      <c r="Q184" s="349"/>
    </row>
    <row r="185" spans="17:17" ht="15" x14ac:dyDescent="0.25">
      <c r="Q185" s="349"/>
    </row>
    <row r="186" spans="17:17" ht="15" x14ac:dyDescent="0.25">
      <c r="Q186" s="349"/>
    </row>
    <row r="187" spans="17:17" ht="15" x14ac:dyDescent="0.25">
      <c r="Q187" s="349"/>
    </row>
    <row r="188" spans="17:17" ht="15" x14ac:dyDescent="0.25">
      <c r="Q188" s="349"/>
    </row>
    <row r="189" spans="17:17" ht="15" x14ac:dyDescent="0.25">
      <c r="Q189" s="349"/>
    </row>
    <row r="190" spans="17:17" ht="15" x14ac:dyDescent="0.25">
      <c r="Q190" s="349"/>
    </row>
    <row r="191" spans="17:17" ht="15" x14ac:dyDescent="0.25">
      <c r="Q191" s="349"/>
    </row>
    <row r="192" spans="17:17" ht="15" x14ac:dyDescent="0.25">
      <c r="Q192" s="349"/>
    </row>
    <row r="193" spans="17:17" ht="15" x14ac:dyDescent="0.25">
      <c r="Q193" s="349"/>
    </row>
    <row r="194" spans="17:17" ht="15" x14ac:dyDescent="0.25">
      <c r="Q194" s="349"/>
    </row>
    <row r="195" spans="17:17" ht="15" x14ac:dyDescent="0.25">
      <c r="Q195" s="349"/>
    </row>
    <row r="196" spans="17:17" ht="15" x14ac:dyDescent="0.25">
      <c r="Q196" s="349"/>
    </row>
    <row r="197" spans="17:17" ht="15" x14ac:dyDescent="0.25">
      <c r="Q197" s="349"/>
    </row>
    <row r="198" spans="17:17" ht="15" x14ac:dyDescent="0.25">
      <c r="Q198" s="349"/>
    </row>
    <row r="199" spans="17:17" ht="15" x14ac:dyDescent="0.25">
      <c r="Q199" s="349"/>
    </row>
    <row r="200" spans="17:17" ht="15" x14ac:dyDescent="0.25">
      <c r="Q200" s="349"/>
    </row>
    <row r="201" spans="17:17" ht="15" x14ac:dyDescent="0.25">
      <c r="Q201" s="349"/>
    </row>
    <row r="202" spans="17:17" ht="15" x14ac:dyDescent="0.25">
      <c r="Q202" s="349"/>
    </row>
    <row r="203" spans="17:17" ht="15" x14ac:dyDescent="0.25">
      <c r="Q203" s="349"/>
    </row>
    <row r="204" spans="17:17" ht="15" x14ac:dyDescent="0.25">
      <c r="Q204" s="349"/>
    </row>
    <row r="205" spans="17:17" ht="15" x14ac:dyDescent="0.25">
      <c r="Q205" s="349"/>
    </row>
    <row r="206" spans="17:17" ht="15" x14ac:dyDescent="0.25">
      <c r="Q206" s="349"/>
    </row>
    <row r="207" spans="17:17" ht="15" x14ac:dyDescent="0.25">
      <c r="Q207" s="349"/>
    </row>
    <row r="208" spans="17:17" ht="15" x14ac:dyDescent="0.25">
      <c r="Q208" s="349"/>
    </row>
    <row r="209" spans="17:17" ht="15" x14ac:dyDescent="0.25">
      <c r="Q209" s="349"/>
    </row>
    <row r="210" spans="17:17" ht="15" x14ac:dyDescent="0.25">
      <c r="Q210" s="349"/>
    </row>
    <row r="211" spans="17:17" ht="15" x14ac:dyDescent="0.25">
      <c r="Q211" s="349"/>
    </row>
    <row r="212" spans="17:17" ht="15" x14ac:dyDescent="0.25">
      <c r="Q212" s="349"/>
    </row>
    <row r="213" spans="17:17" ht="15" x14ac:dyDescent="0.25">
      <c r="Q213" s="349"/>
    </row>
    <row r="214" spans="17:17" ht="15" x14ac:dyDescent="0.25">
      <c r="Q214" s="349"/>
    </row>
    <row r="215" spans="17:17" ht="15" x14ac:dyDescent="0.25">
      <c r="Q215" s="349"/>
    </row>
    <row r="216" spans="17:17" ht="15" x14ac:dyDescent="0.25">
      <c r="Q216" s="349"/>
    </row>
    <row r="217" spans="17:17" ht="15" x14ac:dyDescent="0.25">
      <c r="Q217" s="349"/>
    </row>
    <row r="218" spans="17:17" ht="15" x14ac:dyDescent="0.25">
      <c r="Q218" s="349"/>
    </row>
    <row r="219" spans="17:17" ht="15" x14ac:dyDescent="0.25">
      <c r="Q219" s="349"/>
    </row>
    <row r="220" spans="17:17" ht="15" x14ac:dyDescent="0.25">
      <c r="Q220" s="349"/>
    </row>
    <row r="221" spans="17:17" ht="15" x14ac:dyDescent="0.25">
      <c r="Q221" s="349"/>
    </row>
    <row r="222" spans="17:17" ht="15" x14ac:dyDescent="0.25">
      <c r="Q222" s="349"/>
    </row>
    <row r="223" spans="17:17" ht="15" x14ac:dyDescent="0.25">
      <c r="Q223" s="349"/>
    </row>
    <row r="224" spans="17:17" ht="15" x14ac:dyDescent="0.25">
      <c r="Q224" s="349"/>
    </row>
    <row r="225" spans="17:17" ht="15" x14ac:dyDescent="0.25">
      <c r="Q225" s="349"/>
    </row>
    <row r="226" spans="17:17" ht="15" x14ac:dyDescent="0.25">
      <c r="Q226" s="349"/>
    </row>
    <row r="227" spans="17:17" ht="15" x14ac:dyDescent="0.25">
      <c r="Q227" s="349"/>
    </row>
    <row r="228" spans="17:17" ht="15" x14ac:dyDescent="0.25">
      <c r="Q228" s="349"/>
    </row>
    <row r="229" spans="17:17" ht="15" x14ac:dyDescent="0.25">
      <c r="Q229" s="349"/>
    </row>
    <row r="230" spans="17:17" ht="15" x14ac:dyDescent="0.25">
      <c r="Q230" s="349"/>
    </row>
    <row r="231" spans="17:17" ht="15" x14ac:dyDescent="0.25">
      <c r="Q231" s="349"/>
    </row>
    <row r="232" spans="17:17" ht="15" x14ac:dyDescent="0.25">
      <c r="Q232" s="349"/>
    </row>
    <row r="233" spans="17:17" ht="15" x14ac:dyDescent="0.25">
      <c r="Q233" s="349"/>
    </row>
    <row r="234" spans="17:17" ht="15" x14ac:dyDescent="0.25">
      <c r="Q234" s="349"/>
    </row>
    <row r="235" spans="17:17" ht="15" x14ac:dyDescent="0.25">
      <c r="Q235" s="349"/>
    </row>
    <row r="236" spans="17:17" ht="15" x14ac:dyDescent="0.25">
      <c r="Q236" s="349"/>
    </row>
    <row r="237" spans="17:17" ht="15" x14ac:dyDescent="0.25">
      <c r="Q237" s="349"/>
    </row>
    <row r="238" spans="17:17" ht="15" x14ac:dyDescent="0.25">
      <c r="Q238" s="349"/>
    </row>
    <row r="239" spans="17:17" ht="15" x14ac:dyDescent="0.25">
      <c r="Q239" s="349"/>
    </row>
    <row r="240" spans="17:17" ht="15" x14ac:dyDescent="0.25">
      <c r="Q240" s="349"/>
    </row>
    <row r="241" spans="17:17" ht="15" x14ac:dyDescent="0.25">
      <c r="Q241" s="349"/>
    </row>
    <row r="242" spans="17:17" ht="15" x14ac:dyDescent="0.25">
      <c r="Q242" s="349"/>
    </row>
    <row r="243" spans="17:17" ht="15" x14ac:dyDescent="0.25">
      <c r="Q243" s="349"/>
    </row>
    <row r="244" spans="17:17" ht="15" x14ac:dyDescent="0.25">
      <c r="Q244" s="349"/>
    </row>
    <row r="245" spans="17:17" ht="15" x14ac:dyDescent="0.25">
      <c r="Q245" s="349"/>
    </row>
    <row r="246" spans="17:17" ht="15" x14ac:dyDescent="0.25">
      <c r="Q246" s="349"/>
    </row>
    <row r="247" spans="17:17" ht="15" x14ac:dyDescent="0.25">
      <c r="Q247" s="349"/>
    </row>
    <row r="248" spans="17:17" ht="15" x14ac:dyDescent="0.25">
      <c r="Q248" s="349"/>
    </row>
    <row r="249" spans="17:17" ht="15" x14ac:dyDescent="0.25">
      <c r="Q249" s="349"/>
    </row>
    <row r="250" spans="17:17" ht="15" x14ac:dyDescent="0.25">
      <c r="Q250" s="349"/>
    </row>
    <row r="251" spans="17:17" ht="15" x14ac:dyDescent="0.25">
      <c r="Q251" s="349"/>
    </row>
    <row r="252" spans="17:17" ht="15" x14ac:dyDescent="0.25">
      <c r="Q252" s="349"/>
    </row>
    <row r="253" spans="17:17" ht="15" x14ac:dyDescent="0.25">
      <c r="Q253" s="349"/>
    </row>
    <row r="254" spans="17:17" ht="15" x14ac:dyDescent="0.25">
      <c r="Q254" s="349"/>
    </row>
    <row r="255" spans="17:17" ht="15" x14ac:dyDescent="0.25">
      <c r="Q255" s="349"/>
    </row>
    <row r="256" spans="17:17" ht="15" x14ac:dyDescent="0.25">
      <c r="Q256" s="349"/>
    </row>
    <row r="257" spans="17:17" ht="15" x14ac:dyDescent="0.25">
      <c r="Q257" s="349"/>
    </row>
    <row r="258" spans="17:17" ht="15" x14ac:dyDescent="0.25">
      <c r="Q258" s="349"/>
    </row>
    <row r="259" spans="17:17" ht="15" x14ac:dyDescent="0.25">
      <c r="Q259" s="349"/>
    </row>
    <row r="260" spans="17:17" ht="15" x14ac:dyDescent="0.25">
      <c r="Q260" s="349"/>
    </row>
    <row r="261" spans="17:17" ht="15" x14ac:dyDescent="0.25">
      <c r="Q261" s="349"/>
    </row>
    <row r="262" spans="17:17" ht="15" x14ac:dyDescent="0.25">
      <c r="Q262" s="349"/>
    </row>
    <row r="263" spans="17:17" ht="15" x14ac:dyDescent="0.25">
      <c r="Q263" s="349"/>
    </row>
    <row r="264" spans="17:17" ht="15" x14ac:dyDescent="0.25">
      <c r="Q264" s="349"/>
    </row>
    <row r="265" spans="17:17" ht="15" x14ac:dyDescent="0.25">
      <c r="Q265" s="349"/>
    </row>
    <row r="266" spans="17:17" ht="15" x14ac:dyDescent="0.25">
      <c r="Q266" s="349"/>
    </row>
    <row r="267" spans="17:17" ht="15" x14ac:dyDescent="0.25">
      <c r="Q267" s="349"/>
    </row>
    <row r="268" spans="17:17" ht="15" x14ac:dyDescent="0.25">
      <c r="Q268" s="349"/>
    </row>
    <row r="269" spans="17:17" ht="15" x14ac:dyDescent="0.25">
      <c r="Q269" s="349"/>
    </row>
    <row r="270" spans="17:17" ht="15" x14ac:dyDescent="0.25">
      <c r="Q270" s="349"/>
    </row>
    <row r="271" spans="17:17" ht="15" x14ac:dyDescent="0.25">
      <c r="Q271" s="349"/>
    </row>
    <row r="272" spans="17:17" ht="15" x14ac:dyDescent="0.25">
      <c r="Q272" s="349"/>
    </row>
    <row r="273" spans="17:17" ht="15" x14ac:dyDescent="0.25">
      <c r="Q273" s="349"/>
    </row>
    <row r="274" spans="17:17" ht="15" x14ac:dyDescent="0.25">
      <c r="Q274" s="349"/>
    </row>
    <row r="275" spans="17:17" ht="15" x14ac:dyDescent="0.25">
      <c r="Q275" s="349"/>
    </row>
    <row r="276" spans="17:17" ht="15" x14ac:dyDescent="0.25">
      <c r="Q276" s="349"/>
    </row>
    <row r="277" spans="17:17" ht="15" x14ac:dyDescent="0.25">
      <c r="Q277" s="349"/>
    </row>
    <row r="278" spans="17:17" ht="15" x14ac:dyDescent="0.25">
      <c r="Q278" s="349"/>
    </row>
    <row r="279" spans="17:17" ht="15" x14ac:dyDescent="0.25">
      <c r="Q279" s="349"/>
    </row>
    <row r="280" spans="17:17" ht="15" x14ac:dyDescent="0.25">
      <c r="Q280" s="349"/>
    </row>
    <row r="281" spans="17:17" ht="15" x14ac:dyDescent="0.25">
      <c r="Q281" s="349"/>
    </row>
    <row r="282" spans="17:17" ht="15" x14ac:dyDescent="0.25">
      <c r="Q282" s="349"/>
    </row>
    <row r="283" spans="17:17" ht="15" x14ac:dyDescent="0.25">
      <c r="Q283" s="349"/>
    </row>
    <row r="284" spans="17:17" ht="15" x14ac:dyDescent="0.25">
      <c r="Q284" s="349"/>
    </row>
    <row r="285" spans="17:17" ht="15" x14ac:dyDescent="0.25">
      <c r="Q285" s="349"/>
    </row>
    <row r="286" spans="17:17" ht="15" x14ac:dyDescent="0.25">
      <c r="Q286" s="349"/>
    </row>
    <row r="287" spans="17:17" ht="15" x14ac:dyDescent="0.25">
      <c r="Q287" s="349"/>
    </row>
    <row r="288" spans="17:17" ht="15" x14ac:dyDescent="0.25">
      <c r="Q288" s="349"/>
    </row>
    <row r="289" spans="17:17" ht="15" x14ac:dyDescent="0.25">
      <c r="Q289" s="349"/>
    </row>
    <row r="290" spans="17:17" ht="15" x14ac:dyDescent="0.25">
      <c r="Q290" s="349"/>
    </row>
    <row r="291" spans="17:17" ht="15" x14ac:dyDescent="0.25">
      <c r="Q291" s="349"/>
    </row>
    <row r="292" spans="17:17" ht="15" x14ac:dyDescent="0.25">
      <c r="Q292" s="349"/>
    </row>
    <row r="293" spans="17:17" ht="15" x14ac:dyDescent="0.25">
      <c r="Q293" s="349"/>
    </row>
    <row r="294" spans="17:17" ht="15" x14ac:dyDescent="0.25">
      <c r="Q294" s="349"/>
    </row>
    <row r="295" spans="17:17" ht="15" x14ac:dyDescent="0.25">
      <c r="Q295" s="349"/>
    </row>
    <row r="296" spans="17:17" ht="15" x14ac:dyDescent="0.25">
      <c r="Q296" s="349"/>
    </row>
    <row r="297" spans="17:17" ht="15" x14ac:dyDescent="0.25">
      <c r="Q297" s="349"/>
    </row>
    <row r="298" spans="17:17" ht="15" x14ac:dyDescent="0.25">
      <c r="Q298" s="349"/>
    </row>
    <row r="299" spans="17:17" ht="15" x14ac:dyDescent="0.25">
      <c r="Q299" s="349"/>
    </row>
    <row r="300" spans="17:17" ht="15" x14ac:dyDescent="0.25">
      <c r="Q300" s="349"/>
    </row>
    <row r="301" spans="17:17" ht="15" x14ac:dyDescent="0.25">
      <c r="Q301" s="349"/>
    </row>
    <row r="302" spans="17:17" ht="15" x14ac:dyDescent="0.25">
      <c r="Q302" s="349"/>
    </row>
    <row r="303" spans="17:17" ht="15" x14ac:dyDescent="0.25">
      <c r="Q303" s="349"/>
    </row>
    <row r="304" spans="17:17" ht="15" x14ac:dyDescent="0.25">
      <c r="Q304" s="349"/>
    </row>
    <row r="305" spans="17:17" ht="15" x14ac:dyDescent="0.25">
      <c r="Q305" s="349"/>
    </row>
    <row r="306" spans="17:17" ht="15" x14ac:dyDescent="0.25">
      <c r="Q306" s="349"/>
    </row>
    <row r="307" spans="17:17" ht="15" x14ac:dyDescent="0.25">
      <c r="Q307" s="349"/>
    </row>
    <row r="308" spans="17:17" ht="15" x14ac:dyDescent="0.25">
      <c r="Q308" s="349"/>
    </row>
    <row r="309" spans="17:17" ht="15" x14ac:dyDescent="0.25">
      <c r="Q309" s="349"/>
    </row>
    <row r="310" spans="17:17" ht="15" x14ac:dyDescent="0.25">
      <c r="Q310" s="349"/>
    </row>
    <row r="311" spans="17:17" ht="15" x14ac:dyDescent="0.25">
      <c r="Q311" s="349"/>
    </row>
    <row r="312" spans="17:17" ht="15" x14ac:dyDescent="0.25">
      <c r="Q312" s="349"/>
    </row>
    <row r="313" spans="17:17" ht="15" x14ac:dyDescent="0.25">
      <c r="Q313" s="349"/>
    </row>
    <row r="314" spans="17:17" ht="15" x14ac:dyDescent="0.25">
      <c r="Q314" s="349"/>
    </row>
    <row r="315" spans="17:17" ht="15" x14ac:dyDescent="0.25">
      <c r="Q315" s="349"/>
    </row>
    <row r="316" spans="17:17" ht="15" x14ac:dyDescent="0.25">
      <c r="Q316" s="349"/>
    </row>
    <row r="317" spans="17:17" ht="15" x14ac:dyDescent="0.25">
      <c r="Q317" s="349"/>
    </row>
    <row r="318" spans="17:17" ht="15" x14ac:dyDescent="0.25">
      <c r="Q318" s="349"/>
    </row>
    <row r="319" spans="17:17" ht="15" x14ac:dyDescent="0.25">
      <c r="Q319" s="349"/>
    </row>
    <row r="320" spans="17:17" ht="15" x14ac:dyDescent="0.25">
      <c r="Q320" s="349"/>
    </row>
    <row r="321" spans="17:17" ht="15" x14ac:dyDescent="0.25">
      <c r="Q321" s="349"/>
    </row>
    <row r="322" spans="17:17" ht="15" x14ac:dyDescent="0.25">
      <c r="Q322" s="349"/>
    </row>
    <row r="323" spans="17:17" ht="15" x14ac:dyDescent="0.25">
      <c r="Q323" s="349"/>
    </row>
    <row r="324" spans="17:17" ht="15" x14ac:dyDescent="0.25">
      <c r="Q324" s="349"/>
    </row>
    <row r="325" spans="17:17" ht="15" x14ac:dyDescent="0.25">
      <c r="Q325" s="349"/>
    </row>
    <row r="326" spans="17:17" ht="15" x14ac:dyDescent="0.25">
      <c r="Q326" s="349"/>
    </row>
    <row r="327" spans="17:17" ht="15" x14ac:dyDescent="0.25">
      <c r="Q327" s="349"/>
    </row>
    <row r="328" spans="17:17" ht="15" x14ac:dyDescent="0.25">
      <c r="Q328" s="349"/>
    </row>
    <row r="329" spans="17:17" ht="15" x14ac:dyDescent="0.25">
      <c r="Q329" s="349"/>
    </row>
    <row r="330" spans="17:17" ht="15" x14ac:dyDescent="0.25">
      <c r="Q330" s="349"/>
    </row>
    <row r="331" spans="17:17" ht="15" x14ac:dyDescent="0.25">
      <c r="Q331" s="349"/>
    </row>
    <row r="332" spans="17:17" ht="15" x14ac:dyDescent="0.25">
      <c r="Q332" s="349"/>
    </row>
    <row r="333" spans="17:17" ht="15" x14ac:dyDescent="0.25">
      <c r="Q333" s="349"/>
    </row>
    <row r="334" spans="17:17" ht="15" x14ac:dyDescent="0.25">
      <c r="Q334" s="349"/>
    </row>
    <row r="335" spans="17:17" ht="15" x14ac:dyDescent="0.25">
      <c r="Q335" s="349"/>
    </row>
    <row r="336" spans="17:17" ht="15" x14ac:dyDescent="0.25">
      <c r="Q336" s="349"/>
    </row>
    <row r="337" spans="17:17" ht="15" x14ac:dyDescent="0.25">
      <c r="Q337" s="349"/>
    </row>
    <row r="338" spans="17:17" ht="15" x14ac:dyDescent="0.25">
      <c r="Q338" s="349"/>
    </row>
    <row r="339" spans="17:17" ht="15" x14ac:dyDescent="0.25">
      <c r="Q339" s="349"/>
    </row>
    <row r="340" spans="17:17" ht="15" x14ac:dyDescent="0.25">
      <c r="Q340" s="349"/>
    </row>
    <row r="341" spans="17:17" ht="15" x14ac:dyDescent="0.25">
      <c r="Q341" s="349"/>
    </row>
    <row r="342" spans="17:17" ht="15" x14ac:dyDescent="0.25">
      <c r="Q342" s="349"/>
    </row>
    <row r="343" spans="17:17" ht="15" x14ac:dyDescent="0.25">
      <c r="Q343" s="349"/>
    </row>
    <row r="344" spans="17:17" ht="15" x14ac:dyDescent="0.25">
      <c r="Q344" s="349"/>
    </row>
    <row r="345" spans="17:17" ht="15" x14ac:dyDescent="0.25">
      <c r="Q345" s="349"/>
    </row>
    <row r="346" spans="17:17" ht="15" x14ac:dyDescent="0.25">
      <c r="Q346" s="349"/>
    </row>
    <row r="347" spans="17:17" ht="15" x14ac:dyDescent="0.25">
      <c r="Q347" s="349"/>
    </row>
    <row r="348" spans="17:17" ht="15" x14ac:dyDescent="0.25">
      <c r="Q348" s="349"/>
    </row>
    <row r="349" spans="17:17" ht="15" x14ac:dyDescent="0.25">
      <c r="Q349" s="349"/>
    </row>
    <row r="350" spans="17:17" ht="15" x14ac:dyDescent="0.25">
      <c r="Q350" s="349"/>
    </row>
    <row r="351" spans="17:17" ht="15" x14ac:dyDescent="0.25">
      <c r="Q351" s="349"/>
    </row>
    <row r="352" spans="17:17" ht="15" x14ac:dyDescent="0.25">
      <c r="Q352" s="349"/>
    </row>
    <row r="353" spans="17:17" ht="15" x14ac:dyDescent="0.25">
      <c r="Q353" s="349"/>
    </row>
    <row r="354" spans="17:17" ht="15" x14ac:dyDescent="0.25">
      <c r="Q354" s="349"/>
    </row>
    <row r="355" spans="17:17" ht="15" x14ac:dyDescent="0.25">
      <c r="Q355" s="349"/>
    </row>
    <row r="356" spans="17:17" ht="15" x14ac:dyDescent="0.25">
      <c r="Q356" s="349"/>
    </row>
    <row r="357" spans="17:17" ht="15" x14ac:dyDescent="0.25">
      <c r="Q357" s="349"/>
    </row>
    <row r="358" spans="17:17" ht="15" x14ac:dyDescent="0.25">
      <c r="Q358" s="349"/>
    </row>
    <row r="359" spans="17:17" ht="15" x14ac:dyDescent="0.25">
      <c r="Q359" s="349"/>
    </row>
    <row r="360" spans="17:17" ht="15" x14ac:dyDescent="0.25">
      <c r="Q360" s="349"/>
    </row>
    <row r="361" spans="17:17" ht="15" x14ac:dyDescent="0.25">
      <c r="Q361" s="349"/>
    </row>
    <row r="362" spans="17:17" ht="15" x14ac:dyDescent="0.25">
      <c r="Q362" s="349"/>
    </row>
    <row r="363" spans="17:17" ht="15" x14ac:dyDescent="0.25">
      <c r="Q363" s="349"/>
    </row>
    <row r="364" spans="17:17" ht="15" x14ac:dyDescent="0.25">
      <c r="Q364" s="349"/>
    </row>
    <row r="365" spans="17:17" ht="15" x14ac:dyDescent="0.25">
      <c r="Q365" s="349"/>
    </row>
    <row r="366" spans="17:17" ht="15" x14ac:dyDescent="0.25">
      <c r="Q366" s="349"/>
    </row>
    <row r="367" spans="17:17" ht="15" x14ac:dyDescent="0.25">
      <c r="Q367" s="349"/>
    </row>
    <row r="368" spans="17:17" ht="15" x14ac:dyDescent="0.25">
      <c r="Q368" s="349"/>
    </row>
    <row r="369" spans="17:17" ht="15" x14ac:dyDescent="0.25">
      <c r="Q369" s="349"/>
    </row>
    <row r="370" spans="17:17" ht="15" x14ac:dyDescent="0.25">
      <c r="Q370" s="349"/>
    </row>
    <row r="371" spans="17:17" ht="15" x14ac:dyDescent="0.25">
      <c r="Q371" s="349"/>
    </row>
    <row r="372" spans="17:17" ht="15" x14ac:dyDescent="0.25">
      <c r="Q372" s="349"/>
    </row>
    <row r="373" spans="17:17" ht="15" x14ac:dyDescent="0.25">
      <c r="Q373" s="349"/>
    </row>
    <row r="374" spans="17:17" ht="15" x14ac:dyDescent="0.25">
      <c r="Q374" s="349"/>
    </row>
    <row r="375" spans="17:17" ht="15" x14ac:dyDescent="0.25">
      <c r="Q375" s="349"/>
    </row>
    <row r="376" spans="17:17" ht="15" x14ac:dyDescent="0.25">
      <c r="Q376" s="349"/>
    </row>
    <row r="377" spans="17:17" ht="15" x14ac:dyDescent="0.25">
      <c r="Q377" s="349"/>
    </row>
    <row r="378" spans="17:17" ht="15" x14ac:dyDescent="0.25">
      <c r="Q378" s="349"/>
    </row>
    <row r="379" spans="17:17" ht="15" x14ac:dyDescent="0.25">
      <c r="Q379" s="349"/>
    </row>
    <row r="380" spans="17:17" ht="15" x14ac:dyDescent="0.25">
      <c r="Q380" s="349"/>
    </row>
    <row r="381" spans="17:17" ht="15" x14ac:dyDescent="0.25">
      <c r="Q381" s="349"/>
    </row>
    <row r="382" spans="17:17" ht="15" x14ac:dyDescent="0.25">
      <c r="Q382" s="349"/>
    </row>
    <row r="383" spans="17:17" ht="15" x14ac:dyDescent="0.25">
      <c r="Q383" s="349"/>
    </row>
    <row r="384" spans="17:17" ht="15" x14ac:dyDescent="0.25">
      <c r="Q384" s="349"/>
    </row>
    <row r="385" spans="17:17" ht="15" x14ac:dyDescent="0.25">
      <c r="Q385" s="349"/>
    </row>
    <row r="386" spans="17:17" ht="15" x14ac:dyDescent="0.25">
      <c r="Q386" s="349"/>
    </row>
    <row r="387" spans="17:17" ht="15" x14ac:dyDescent="0.25">
      <c r="Q387" s="349"/>
    </row>
    <row r="388" spans="17:17" ht="15" x14ac:dyDescent="0.25">
      <c r="Q388" s="349"/>
    </row>
    <row r="389" spans="17:17" ht="15" x14ac:dyDescent="0.25">
      <c r="Q389" s="349"/>
    </row>
    <row r="390" spans="17:17" ht="15" x14ac:dyDescent="0.25">
      <c r="Q390" s="349"/>
    </row>
    <row r="391" spans="17:17" ht="15" x14ac:dyDescent="0.25">
      <c r="Q391" s="349"/>
    </row>
    <row r="392" spans="17:17" ht="15" x14ac:dyDescent="0.25">
      <c r="Q392" s="349"/>
    </row>
    <row r="393" spans="17:17" ht="15" x14ac:dyDescent="0.25">
      <c r="Q393" s="349"/>
    </row>
    <row r="394" spans="17:17" ht="15" x14ac:dyDescent="0.25">
      <c r="Q394" s="349"/>
    </row>
    <row r="395" spans="17:17" ht="15" x14ac:dyDescent="0.25">
      <c r="Q395" s="349"/>
    </row>
    <row r="396" spans="17:17" ht="15" x14ac:dyDescent="0.25">
      <c r="Q396" s="349"/>
    </row>
    <row r="397" spans="17:17" ht="15" x14ac:dyDescent="0.25">
      <c r="Q397" s="349"/>
    </row>
    <row r="398" spans="17:17" ht="15" x14ac:dyDescent="0.25">
      <c r="Q398" s="349"/>
    </row>
    <row r="399" spans="17:17" ht="15" x14ac:dyDescent="0.25">
      <c r="Q399" s="349"/>
    </row>
    <row r="400" spans="17:17" ht="15" x14ac:dyDescent="0.25">
      <c r="Q400" s="349"/>
    </row>
    <row r="401" spans="17:17" ht="15" x14ac:dyDescent="0.25">
      <c r="Q401" s="349"/>
    </row>
    <row r="402" spans="17:17" ht="15" x14ac:dyDescent="0.25">
      <c r="Q402" s="349"/>
    </row>
    <row r="403" spans="17:17" ht="15" x14ac:dyDescent="0.25">
      <c r="Q403" s="349"/>
    </row>
    <row r="404" spans="17:17" ht="15" x14ac:dyDescent="0.25">
      <c r="Q404" s="349"/>
    </row>
    <row r="405" spans="17:17" ht="15" x14ac:dyDescent="0.25">
      <c r="Q405" s="349"/>
    </row>
    <row r="406" spans="17:17" ht="15" x14ac:dyDescent="0.25">
      <c r="Q406" s="349"/>
    </row>
    <row r="407" spans="17:17" ht="15" x14ac:dyDescent="0.25">
      <c r="Q407" s="349"/>
    </row>
    <row r="408" spans="17:17" ht="15" x14ac:dyDescent="0.25">
      <c r="Q408" s="349"/>
    </row>
    <row r="409" spans="17:17" ht="15" x14ac:dyDescent="0.25">
      <c r="Q409" s="349"/>
    </row>
    <row r="410" spans="17:17" ht="15" x14ac:dyDescent="0.25">
      <c r="Q410" s="349"/>
    </row>
    <row r="411" spans="17:17" ht="15" x14ac:dyDescent="0.25">
      <c r="Q411" s="349"/>
    </row>
    <row r="412" spans="17:17" ht="15" x14ac:dyDescent="0.25">
      <c r="Q412" s="349"/>
    </row>
    <row r="413" spans="17:17" ht="15" x14ac:dyDescent="0.25">
      <c r="Q413" s="349"/>
    </row>
    <row r="414" spans="17:17" ht="15" x14ac:dyDescent="0.25">
      <c r="Q414" s="349"/>
    </row>
    <row r="415" spans="17:17" ht="15" x14ac:dyDescent="0.25">
      <c r="Q415" s="349"/>
    </row>
    <row r="416" spans="17:17" ht="15" x14ac:dyDescent="0.25">
      <c r="Q416" s="349"/>
    </row>
    <row r="417" spans="17:17" ht="15" x14ac:dyDescent="0.25">
      <c r="Q417" s="349"/>
    </row>
    <row r="418" spans="17:17" ht="15" x14ac:dyDescent="0.25">
      <c r="Q418" s="349"/>
    </row>
    <row r="419" spans="17:17" ht="15" x14ac:dyDescent="0.25">
      <c r="Q419" s="349"/>
    </row>
    <row r="420" spans="17:17" ht="15" x14ac:dyDescent="0.25">
      <c r="Q420" s="349"/>
    </row>
    <row r="421" spans="17:17" ht="15" x14ac:dyDescent="0.25">
      <c r="Q421" s="349"/>
    </row>
    <row r="422" spans="17:17" ht="15" x14ac:dyDescent="0.25">
      <c r="Q422" s="349"/>
    </row>
    <row r="423" spans="17:17" ht="15" x14ac:dyDescent="0.25">
      <c r="Q423" s="349"/>
    </row>
    <row r="424" spans="17:17" ht="15" x14ac:dyDescent="0.25">
      <c r="Q424" s="349"/>
    </row>
    <row r="425" spans="17:17" ht="15" x14ac:dyDescent="0.25">
      <c r="Q425" s="349"/>
    </row>
    <row r="426" spans="17:17" ht="15" x14ac:dyDescent="0.25">
      <c r="Q426" s="349"/>
    </row>
    <row r="427" spans="17:17" ht="15" x14ac:dyDescent="0.25">
      <c r="Q427" s="349"/>
    </row>
    <row r="428" spans="17:17" ht="15" x14ac:dyDescent="0.25">
      <c r="Q428" s="349"/>
    </row>
    <row r="429" spans="17:17" ht="15" x14ac:dyDescent="0.25">
      <c r="Q429" s="349"/>
    </row>
    <row r="430" spans="17:17" ht="15" x14ac:dyDescent="0.25">
      <c r="Q430" s="349"/>
    </row>
    <row r="431" spans="17:17" ht="15" x14ac:dyDescent="0.25">
      <c r="Q431" s="349"/>
    </row>
    <row r="432" spans="17:17" ht="15" x14ac:dyDescent="0.25">
      <c r="Q432" s="349"/>
    </row>
    <row r="433" spans="17:17" ht="15" x14ac:dyDescent="0.25">
      <c r="Q433" s="349"/>
    </row>
    <row r="434" spans="17:17" ht="15" x14ac:dyDescent="0.25">
      <c r="Q434" s="349"/>
    </row>
    <row r="435" spans="17:17" ht="15" x14ac:dyDescent="0.25">
      <c r="Q435" s="349"/>
    </row>
    <row r="436" spans="17:17" ht="15" x14ac:dyDescent="0.25">
      <c r="Q436" s="349"/>
    </row>
    <row r="437" spans="17:17" ht="15" x14ac:dyDescent="0.25">
      <c r="Q437" s="349"/>
    </row>
    <row r="438" spans="17:17" ht="15" x14ac:dyDescent="0.25">
      <c r="Q438" s="349"/>
    </row>
    <row r="439" spans="17:17" ht="15" x14ac:dyDescent="0.25">
      <c r="Q439" s="349"/>
    </row>
    <row r="440" spans="17:17" ht="15" x14ac:dyDescent="0.25">
      <c r="Q440" s="349"/>
    </row>
    <row r="441" spans="17:17" ht="15" x14ac:dyDescent="0.25">
      <c r="Q441" s="349"/>
    </row>
    <row r="442" spans="17:17" ht="15" x14ac:dyDescent="0.25">
      <c r="Q442" s="349"/>
    </row>
    <row r="443" spans="17:17" ht="15" x14ac:dyDescent="0.25">
      <c r="Q443" s="349"/>
    </row>
    <row r="444" spans="17:17" ht="15" x14ac:dyDescent="0.25">
      <c r="Q444" s="349"/>
    </row>
    <row r="445" spans="17:17" ht="15" x14ac:dyDescent="0.25">
      <c r="Q445" s="349"/>
    </row>
    <row r="446" spans="17:17" ht="15" x14ac:dyDescent="0.25">
      <c r="Q446" s="349"/>
    </row>
    <row r="447" spans="17:17" ht="15" x14ac:dyDescent="0.25">
      <c r="Q447" s="349"/>
    </row>
    <row r="448" spans="17:17" ht="15" x14ac:dyDescent="0.25">
      <c r="Q448" s="349"/>
    </row>
    <row r="449" spans="17:17" ht="15" x14ac:dyDescent="0.25">
      <c r="Q449" s="349"/>
    </row>
    <row r="450" spans="17:17" ht="15" x14ac:dyDescent="0.25">
      <c r="Q450" s="349"/>
    </row>
    <row r="451" spans="17:17" ht="15" x14ac:dyDescent="0.25">
      <c r="Q451" s="349"/>
    </row>
    <row r="452" spans="17:17" ht="15" x14ac:dyDescent="0.25">
      <c r="Q452" s="349"/>
    </row>
    <row r="453" spans="17:17" ht="15" x14ac:dyDescent="0.25">
      <c r="Q453" s="349"/>
    </row>
    <row r="454" spans="17:17" ht="15" x14ac:dyDescent="0.25">
      <c r="Q454" s="349"/>
    </row>
    <row r="455" spans="17:17" ht="15" x14ac:dyDescent="0.25">
      <c r="Q455" s="349"/>
    </row>
    <row r="456" spans="17:17" ht="15" x14ac:dyDescent="0.25">
      <c r="Q456" s="349"/>
    </row>
    <row r="457" spans="17:17" ht="15" x14ac:dyDescent="0.25">
      <c r="Q457" s="349"/>
    </row>
    <row r="458" spans="17:17" ht="15" x14ac:dyDescent="0.25">
      <c r="Q458" s="349"/>
    </row>
    <row r="459" spans="17:17" ht="15" x14ac:dyDescent="0.25">
      <c r="Q459" s="349"/>
    </row>
    <row r="460" spans="17:17" ht="15" x14ac:dyDescent="0.25">
      <c r="Q460" s="349"/>
    </row>
    <row r="461" spans="17:17" ht="15" x14ac:dyDescent="0.25">
      <c r="Q461" s="349"/>
    </row>
    <row r="462" spans="17:17" ht="15" x14ac:dyDescent="0.25">
      <c r="Q462" s="349"/>
    </row>
    <row r="463" spans="17:17" ht="15" x14ac:dyDescent="0.25">
      <c r="Q463" s="349"/>
    </row>
    <row r="464" spans="17:17" ht="15" x14ac:dyDescent="0.25">
      <c r="Q464" s="349"/>
    </row>
    <row r="465" spans="17:17" ht="15" x14ac:dyDescent="0.25">
      <c r="Q465" s="349"/>
    </row>
    <row r="466" spans="17:17" ht="15" x14ac:dyDescent="0.25">
      <c r="Q466" s="349"/>
    </row>
    <row r="467" spans="17:17" ht="15" x14ac:dyDescent="0.25">
      <c r="Q467" s="349"/>
    </row>
    <row r="468" spans="17:17" ht="15" x14ac:dyDescent="0.25">
      <c r="Q468" s="349"/>
    </row>
    <row r="469" spans="17:17" ht="15" x14ac:dyDescent="0.25">
      <c r="Q469" s="349"/>
    </row>
    <row r="470" spans="17:17" ht="15" x14ac:dyDescent="0.25">
      <c r="Q470" s="349"/>
    </row>
    <row r="471" spans="17:17" ht="15" x14ac:dyDescent="0.25">
      <c r="Q471" s="349"/>
    </row>
    <row r="472" spans="17:17" ht="15" x14ac:dyDescent="0.25">
      <c r="Q472" s="349"/>
    </row>
    <row r="473" spans="17:17" ht="15" x14ac:dyDescent="0.25">
      <c r="Q473" s="349"/>
    </row>
    <row r="474" spans="17:17" ht="15" x14ac:dyDescent="0.25">
      <c r="Q474" s="349"/>
    </row>
    <row r="475" spans="17:17" ht="15" x14ac:dyDescent="0.25">
      <c r="Q475" s="349"/>
    </row>
    <row r="476" spans="17:17" ht="15" x14ac:dyDescent="0.25">
      <c r="Q476" s="349"/>
    </row>
    <row r="477" spans="17:17" ht="15" x14ac:dyDescent="0.25">
      <c r="Q477" s="349"/>
    </row>
    <row r="478" spans="17:17" ht="15" x14ac:dyDescent="0.25">
      <c r="Q478" s="349"/>
    </row>
    <row r="479" spans="17:17" ht="15" x14ac:dyDescent="0.25">
      <c r="Q479" s="349"/>
    </row>
    <row r="480" spans="17:17" ht="15" x14ac:dyDescent="0.25">
      <c r="Q480" s="349"/>
    </row>
    <row r="481" spans="17:17" ht="15" x14ac:dyDescent="0.25">
      <c r="Q481" s="349"/>
    </row>
    <row r="482" spans="17:17" ht="15" x14ac:dyDescent="0.25">
      <c r="Q482" s="349"/>
    </row>
    <row r="483" spans="17:17" ht="15" x14ac:dyDescent="0.25">
      <c r="Q483" s="349"/>
    </row>
    <row r="484" spans="17:17" ht="15" x14ac:dyDescent="0.25">
      <c r="Q484" s="349"/>
    </row>
    <row r="485" spans="17:17" ht="15" x14ac:dyDescent="0.25">
      <c r="Q485" s="349"/>
    </row>
    <row r="486" spans="17:17" ht="15" x14ac:dyDescent="0.25">
      <c r="Q486" s="349"/>
    </row>
    <row r="487" spans="17:17" ht="15" x14ac:dyDescent="0.25">
      <c r="Q487" s="349"/>
    </row>
    <row r="488" spans="17:17" ht="15" x14ac:dyDescent="0.25">
      <c r="Q488" s="349"/>
    </row>
    <row r="489" spans="17:17" ht="15" x14ac:dyDescent="0.25">
      <c r="Q489" s="349"/>
    </row>
    <row r="490" spans="17:17" ht="15" x14ac:dyDescent="0.25">
      <c r="Q490" s="349"/>
    </row>
    <row r="491" spans="17:17" ht="15" x14ac:dyDescent="0.25">
      <c r="Q491" s="349"/>
    </row>
    <row r="492" spans="17:17" ht="15" x14ac:dyDescent="0.25">
      <c r="Q492" s="349"/>
    </row>
    <row r="493" spans="17:17" ht="15" x14ac:dyDescent="0.25">
      <c r="Q493" s="349"/>
    </row>
    <row r="494" spans="17:17" ht="15" x14ac:dyDescent="0.25">
      <c r="Q494" s="349"/>
    </row>
    <row r="495" spans="17:17" ht="15" x14ac:dyDescent="0.25">
      <c r="Q495" s="349"/>
    </row>
    <row r="496" spans="17:17" ht="15" x14ac:dyDescent="0.25">
      <c r="Q496" s="349"/>
    </row>
    <row r="497" spans="17:17" ht="15" x14ac:dyDescent="0.25">
      <c r="Q497" s="349"/>
    </row>
    <row r="498" spans="17:17" ht="15" x14ac:dyDescent="0.25">
      <c r="Q498" s="349"/>
    </row>
    <row r="499" spans="17:17" ht="15" x14ac:dyDescent="0.25">
      <c r="Q499" s="349"/>
    </row>
    <row r="500" spans="17:17" ht="15" x14ac:dyDescent="0.25">
      <c r="Q500" s="349"/>
    </row>
    <row r="501" spans="17:17" ht="15" x14ac:dyDescent="0.25">
      <c r="Q501" s="349"/>
    </row>
    <row r="502" spans="17:17" ht="15" x14ac:dyDescent="0.25">
      <c r="Q502" s="349"/>
    </row>
    <row r="503" spans="17:17" ht="15" x14ac:dyDescent="0.25">
      <c r="Q503" s="349"/>
    </row>
    <row r="504" spans="17:17" ht="15" x14ac:dyDescent="0.25">
      <c r="Q504" s="349"/>
    </row>
    <row r="505" spans="17:17" ht="15" x14ac:dyDescent="0.25">
      <c r="Q505" s="349"/>
    </row>
    <row r="506" spans="17:17" ht="15" x14ac:dyDescent="0.25">
      <c r="Q506" s="349"/>
    </row>
    <row r="507" spans="17:17" ht="15" x14ac:dyDescent="0.25">
      <c r="Q507" s="349"/>
    </row>
    <row r="508" spans="17:17" ht="15" x14ac:dyDescent="0.25">
      <c r="Q508" s="349"/>
    </row>
    <row r="509" spans="17:17" ht="15" x14ac:dyDescent="0.25">
      <c r="Q509" s="349"/>
    </row>
    <row r="510" spans="17:17" ht="15" x14ac:dyDescent="0.25">
      <c r="Q510" s="349"/>
    </row>
    <row r="511" spans="17:17" ht="15" x14ac:dyDescent="0.25">
      <c r="Q511" s="349"/>
    </row>
    <row r="512" spans="17:17" ht="15" x14ac:dyDescent="0.25">
      <c r="Q512" s="349"/>
    </row>
    <row r="513" spans="17:17" ht="15" x14ac:dyDescent="0.25">
      <c r="Q513" s="349"/>
    </row>
    <row r="514" spans="17:17" ht="15" x14ac:dyDescent="0.25">
      <c r="Q514" s="349"/>
    </row>
    <row r="515" spans="17:17" ht="15" x14ac:dyDescent="0.25">
      <c r="Q515" s="349"/>
    </row>
    <row r="516" spans="17:17" ht="15" x14ac:dyDescent="0.25">
      <c r="Q516" s="349"/>
    </row>
    <row r="517" spans="17:17" ht="15" x14ac:dyDescent="0.25">
      <c r="Q517" s="349"/>
    </row>
    <row r="518" spans="17:17" ht="15" x14ac:dyDescent="0.25">
      <c r="Q518" s="349"/>
    </row>
    <row r="519" spans="17:17" ht="15" x14ac:dyDescent="0.25">
      <c r="Q519" s="349"/>
    </row>
    <row r="520" spans="17:17" ht="15" x14ac:dyDescent="0.25">
      <c r="Q520" s="349"/>
    </row>
    <row r="521" spans="17:17" ht="15" x14ac:dyDescent="0.25">
      <c r="Q521" s="349"/>
    </row>
    <row r="522" spans="17:17" ht="15" x14ac:dyDescent="0.25">
      <c r="Q522" s="349"/>
    </row>
    <row r="523" spans="17:17" ht="15" x14ac:dyDescent="0.25">
      <c r="Q523" s="349"/>
    </row>
    <row r="524" spans="17:17" ht="15" x14ac:dyDescent="0.25">
      <c r="Q524" s="349"/>
    </row>
    <row r="525" spans="17:17" ht="15" x14ac:dyDescent="0.25">
      <c r="Q525" s="349"/>
    </row>
    <row r="526" spans="17:17" ht="15" x14ac:dyDescent="0.25">
      <c r="Q526" s="349"/>
    </row>
    <row r="527" spans="17:17" ht="15" x14ac:dyDescent="0.25">
      <c r="Q527" s="349"/>
    </row>
    <row r="528" spans="17:17" ht="15" x14ac:dyDescent="0.25">
      <c r="Q528" s="349"/>
    </row>
    <row r="529" spans="17:17" ht="15" x14ac:dyDescent="0.25">
      <c r="Q529" s="349"/>
    </row>
    <row r="530" spans="17:17" ht="15" x14ac:dyDescent="0.25">
      <c r="Q530" s="349"/>
    </row>
    <row r="531" spans="17:17" ht="15" x14ac:dyDescent="0.25">
      <c r="Q531" s="349"/>
    </row>
    <row r="532" spans="17:17" ht="15" x14ac:dyDescent="0.25">
      <c r="Q532" s="349"/>
    </row>
    <row r="533" spans="17:17" ht="15" x14ac:dyDescent="0.25">
      <c r="Q533" s="349"/>
    </row>
    <row r="534" spans="17:17" ht="15" x14ac:dyDescent="0.25">
      <c r="Q534" s="349"/>
    </row>
    <row r="535" spans="17:17" ht="15" x14ac:dyDescent="0.25">
      <c r="Q535" s="349"/>
    </row>
    <row r="536" spans="17:17" ht="15" x14ac:dyDescent="0.25">
      <c r="Q536" s="349"/>
    </row>
    <row r="537" spans="17:17" ht="15" x14ac:dyDescent="0.25">
      <c r="Q537" s="349"/>
    </row>
    <row r="538" spans="17:17" ht="15" x14ac:dyDescent="0.25">
      <c r="Q538" s="349"/>
    </row>
    <row r="539" spans="17:17" ht="15" x14ac:dyDescent="0.25">
      <c r="Q539" s="349"/>
    </row>
    <row r="540" spans="17:17" ht="15" x14ac:dyDescent="0.25">
      <c r="Q540" s="349"/>
    </row>
    <row r="541" spans="17:17" ht="15" x14ac:dyDescent="0.25">
      <c r="Q541" s="349"/>
    </row>
    <row r="542" spans="17:17" ht="15" x14ac:dyDescent="0.25">
      <c r="Q542" s="349"/>
    </row>
    <row r="543" spans="17:17" ht="15" x14ac:dyDescent="0.25">
      <c r="Q543" s="349"/>
    </row>
    <row r="544" spans="17:17" ht="15" x14ac:dyDescent="0.25">
      <c r="Q544" s="349"/>
    </row>
    <row r="545" spans="17:17" ht="15" x14ac:dyDescent="0.25">
      <c r="Q545" s="349"/>
    </row>
    <row r="546" spans="17:17" ht="15" x14ac:dyDescent="0.25">
      <c r="Q546" s="349"/>
    </row>
    <row r="547" spans="17:17" ht="15" x14ac:dyDescent="0.25">
      <c r="Q547" s="349"/>
    </row>
    <row r="548" spans="17:17" ht="15" x14ac:dyDescent="0.25">
      <c r="Q548" s="349"/>
    </row>
    <row r="549" spans="17:17" ht="15" x14ac:dyDescent="0.25">
      <c r="Q549" s="349"/>
    </row>
    <row r="550" spans="17:17" ht="15" x14ac:dyDescent="0.25">
      <c r="Q550" s="349"/>
    </row>
    <row r="551" spans="17:17" ht="15" x14ac:dyDescent="0.25">
      <c r="Q551" s="349"/>
    </row>
    <row r="552" spans="17:17" ht="15" x14ac:dyDescent="0.25">
      <c r="Q552" s="349"/>
    </row>
    <row r="553" spans="17:17" ht="15" x14ac:dyDescent="0.25">
      <c r="Q553" s="349"/>
    </row>
    <row r="554" spans="17:17" ht="15" x14ac:dyDescent="0.25">
      <c r="Q554" s="349"/>
    </row>
    <row r="555" spans="17:17" ht="15" x14ac:dyDescent="0.25">
      <c r="Q555" s="349"/>
    </row>
    <row r="556" spans="17:17" ht="15" x14ac:dyDescent="0.25">
      <c r="Q556" s="349"/>
    </row>
    <row r="557" spans="17:17" ht="15" x14ac:dyDescent="0.25">
      <c r="Q557" s="349"/>
    </row>
    <row r="558" spans="17:17" ht="15" x14ac:dyDescent="0.25">
      <c r="Q558" s="349"/>
    </row>
    <row r="559" spans="17:17" ht="15" x14ac:dyDescent="0.25">
      <c r="Q559" s="349"/>
    </row>
    <row r="560" spans="17:17" ht="15" x14ac:dyDescent="0.25">
      <c r="Q560" s="349"/>
    </row>
    <row r="561" spans="17:17" ht="15" x14ac:dyDescent="0.25">
      <c r="Q561" s="349"/>
    </row>
    <row r="562" spans="17:17" ht="15" x14ac:dyDescent="0.25">
      <c r="Q562" s="349"/>
    </row>
    <row r="563" spans="17:17" ht="15" x14ac:dyDescent="0.25">
      <c r="Q563" s="349"/>
    </row>
    <row r="564" spans="17:17" ht="15" x14ac:dyDescent="0.25">
      <c r="Q564" s="349"/>
    </row>
    <row r="565" spans="17:17" ht="15" x14ac:dyDescent="0.25">
      <c r="Q565" s="349"/>
    </row>
    <row r="566" spans="17:17" ht="15" x14ac:dyDescent="0.25">
      <c r="Q566" s="349"/>
    </row>
    <row r="567" spans="17:17" ht="15" x14ac:dyDescent="0.25">
      <c r="Q567" s="349"/>
    </row>
    <row r="568" spans="17:17" ht="15" x14ac:dyDescent="0.25">
      <c r="Q568" s="349"/>
    </row>
    <row r="569" spans="17:17" ht="15" x14ac:dyDescent="0.25">
      <c r="Q569" s="349"/>
    </row>
    <row r="570" spans="17:17" ht="15" x14ac:dyDescent="0.25">
      <c r="Q570" s="349"/>
    </row>
    <row r="571" spans="17:17" ht="15" x14ac:dyDescent="0.25">
      <c r="Q571" s="349"/>
    </row>
    <row r="572" spans="17:17" ht="15" x14ac:dyDescent="0.25">
      <c r="Q572" s="349"/>
    </row>
    <row r="573" spans="17:17" ht="15" x14ac:dyDescent="0.25">
      <c r="Q573" s="349"/>
    </row>
    <row r="574" spans="17:17" ht="15" x14ac:dyDescent="0.25">
      <c r="Q574" s="349"/>
    </row>
    <row r="575" spans="17:17" ht="15" x14ac:dyDescent="0.25">
      <c r="Q575" s="349"/>
    </row>
    <row r="576" spans="17:17" ht="15" x14ac:dyDescent="0.25">
      <c r="Q576" s="349"/>
    </row>
    <row r="577" spans="17:17" ht="15" x14ac:dyDescent="0.25">
      <c r="Q577" s="349"/>
    </row>
    <row r="578" spans="17:17" ht="15" x14ac:dyDescent="0.25">
      <c r="Q578" s="349"/>
    </row>
    <row r="579" spans="17:17" ht="15" x14ac:dyDescent="0.25">
      <c r="Q579" s="349"/>
    </row>
    <row r="580" spans="17:17" ht="15" x14ac:dyDescent="0.25">
      <c r="Q580" s="349"/>
    </row>
    <row r="581" spans="17:17" ht="15" x14ac:dyDescent="0.25">
      <c r="Q581" s="349"/>
    </row>
    <row r="582" spans="17:17" ht="15" x14ac:dyDescent="0.25">
      <c r="Q582" s="349"/>
    </row>
    <row r="583" spans="17:17" ht="15" x14ac:dyDescent="0.25">
      <c r="Q583" s="349"/>
    </row>
    <row r="584" spans="17:17" ht="15" x14ac:dyDescent="0.25">
      <c r="Q584" s="349"/>
    </row>
    <row r="585" spans="17:17" ht="15" x14ac:dyDescent="0.25">
      <c r="Q585" s="349"/>
    </row>
    <row r="586" spans="17:17" ht="15" x14ac:dyDescent="0.25">
      <c r="Q586" s="349"/>
    </row>
    <row r="587" spans="17:17" ht="15" x14ac:dyDescent="0.25">
      <c r="Q587" s="349"/>
    </row>
    <row r="588" spans="17:17" ht="15" x14ac:dyDescent="0.25">
      <c r="Q588" s="349"/>
    </row>
    <row r="589" spans="17:17" ht="15" x14ac:dyDescent="0.25">
      <c r="Q589" s="349"/>
    </row>
    <row r="590" spans="17:17" ht="15" x14ac:dyDescent="0.25">
      <c r="Q590" s="349"/>
    </row>
    <row r="591" spans="17:17" ht="15" x14ac:dyDescent="0.25">
      <c r="Q591" s="349"/>
    </row>
    <row r="592" spans="17:17" ht="15" x14ac:dyDescent="0.25">
      <c r="Q592" s="349"/>
    </row>
    <row r="593" spans="17:17" ht="15" x14ac:dyDescent="0.25">
      <c r="Q593" s="349"/>
    </row>
    <row r="594" spans="17:17" ht="15" x14ac:dyDescent="0.25">
      <c r="Q594" s="349"/>
    </row>
    <row r="595" spans="17:17" ht="15" x14ac:dyDescent="0.25">
      <c r="Q595" s="349"/>
    </row>
    <row r="596" spans="17:17" ht="15" x14ac:dyDescent="0.25">
      <c r="Q596" s="349"/>
    </row>
    <row r="597" spans="17:17" ht="15" x14ac:dyDescent="0.25">
      <c r="Q597" s="349"/>
    </row>
    <row r="598" spans="17:17" ht="15" x14ac:dyDescent="0.25">
      <c r="Q598" s="349"/>
    </row>
    <row r="599" spans="17:17" ht="15" x14ac:dyDescent="0.25">
      <c r="Q599" s="349"/>
    </row>
    <row r="600" spans="17:17" ht="15" x14ac:dyDescent="0.25">
      <c r="Q600" s="349"/>
    </row>
    <row r="601" spans="17:17" ht="15" x14ac:dyDescent="0.25">
      <c r="Q601" s="349"/>
    </row>
    <row r="602" spans="17:17" ht="15" x14ac:dyDescent="0.25">
      <c r="Q602" s="349"/>
    </row>
    <row r="603" spans="17:17" ht="15" x14ac:dyDescent="0.25">
      <c r="Q603" s="349"/>
    </row>
    <row r="604" spans="17:17" ht="15" x14ac:dyDescent="0.25">
      <c r="Q604" s="349"/>
    </row>
    <row r="605" spans="17:17" ht="15" x14ac:dyDescent="0.25">
      <c r="Q605" s="349"/>
    </row>
    <row r="606" spans="17:17" ht="15" x14ac:dyDescent="0.25">
      <c r="Q606" s="349"/>
    </row>
    <row r="607" spans="17:17" ht="15" x14ac:dyDescent="0.25">
      <c r="Q607" s="349"/>
    </row>
    <row r="608" spans="17:17" ht="15" x14ac:dyDescent="0.25">
      <c r="Q608" s="349"/>
    </row>
    <row r="609" spans="17:17" ht="15" x14ac:dyDescent="0.25">
      <c r="Q609" s="349"/>
    </row>
    <row r="610" spans="17:17" ht="15" x14ac:dyDescent="0.25">
      <c r="Q610" s="349"/>
    </row>
    <row r="611" spans="17:17" ht="15" x14ac:dyDescent="0.25">
      <c r="Q611" s="349"/>
    </row>
    <row r="612" spans="17:17" ht="15" x14ac:dyDescent="0.25">
      <c r="Q612" s="349"/>
    </row>
    <row r="613" spans="17:17" ht="15" x14ac:dyDescent="0.25">
      <c r="Q613" s="349"/>
    </row>
    <row r="614" spans="17:17" ht="15" x14ac:dyDescent="0.25">
      <c r="Q614" s="349"/>
    </row>
    <row r="615" spans="17:17" ht="15" x14ac:dyDescent="0.25">
      <c r="Q615" s="349"/>
    </row>
    <row r="616" spans="17:17" ht="15" x14ac:dyDescent="0.25">
      <c r="Q616" s="349"/>
    </row>
    <row r="617" spans="17:17" ht="15" x14ac:dyDescent="0.25">
      <c r="Q617" s="349"/>
    </row>
    <row r="618" spans="17:17" ht="15" x14ac:dyDescent="0.25">
      <c r="Q618" s="349"/>
    </row>
    <row r="619" spans="17:17" ht="15" x14ac:dyDescent="0.25">
      <c r="Q619" s="349"/>
    </row>
    <row r="620" spans="17:17" ht="15" x14ac:dyDescent="0.25">
      <c r="Q620" s="349"/>
    </row>
    <row r="621" spans="17:17" ht="15" x14ac:dyDescent="0.25">
      <c r="Q621" s="349"/>
    </row>
    <row r="622" spans="17:17" ht="15" x14ac:dyDescent="0.25">
      <c r="Q622" s="349"/>
    </row>
    <row r="623" spans="17:17" ht="15" x14ac:dyDescent="0.25">
      <c r="Q623" s="349"/>
    </row>
    <row r="624" spans="17:17" ht="15" x14ac:dyDescent="0.25">
      <c r="Q624" s="349"/>
    </row>
    <row r="625" spans="17:17" ht="15" x14ac:dyDescent="0.25">
      <c r="Q625" s="349"/>
    </row>
    <row r="626" spans="17:17" ht="15" x14ac:dyDescent="0.25">
      <c r="Q626" s="349"/>
    </row>
    <row r="627" spans="17:17" ht="15" x14ac:dyDescent="0.25">
      <c r="Q627" s="349"/>
    </row>
    <row r="628" spans="17:17" ht="15" x14ac:dyDescent="0.25">
      <c r="Q628" s="349"/>
    </row>
    <row r="629" spans="17:17" ht="15" x14ac:dyDescent="0.25">
      <c r="Q629" s="349"/>
    </row>
    <row r="630" spans="17:17" ht="15" x14ac:dyDescent="0.25">
      <c r="Q630" s="349"/>
    </row>
    <row r="631" spans="17:17" ht="15" x14ac:dyDescent="0.25">
      <c r="Q631" s="349"/>
    </row>
    <row r="632" spans="17:17" ht="15" x14ac:dyDescent="0.25">
      <c r="Q632" s="349"/>
    </row>
    <row r="633" spans="17:17" ht="15" x14ac:dyDescent="0.25">
      <c r="Q633" s="349"/>
    </row>
    <row r="634" spans="17:17" ht="15" x14ac:dyDescent="0.25">
      <c r="Q634" s="349"/>
    </row>
    <row r="635" spans="17:17" ht="15" x14ac:dyDescent="0.25">
      <c r="Q635" s="349"/>
    </row>
    <row r="636" spans="17:17" ht="15" x14ac:dyDescent="0.25">
      <c r="Q636" s="349"/>
    </row>
    <row r="637" spans="17:17" ht="15" x14ac:dyDescent="0.25">
      <c r="Q637" s="349"/>
    </row>
    <row r="638" spans="17:17" ht="15" x14ac:dyDescent="0.25">
      <c r="Q638" s="349"/>
    </row>
    <row r="639" spans="17:17" ht="15" x14ac:dyDescent="0.25">
      <c r="Q639" s="349"/>
    </row>
    <row r="640" spans="17:17" ht="15" x14ac:dyDescent="0.25">
      <c r="Q640" s="349"/>
    </row>
    <row r="641" spans="17:17" ht="15" x14ac:dyDescent="0.25">
      <c r="Q641" s="349"/>
    </row>
    <row r="642" spans="17:17" ht="15" x14ac:dyDescent="0.25">
      <c r="Q642" s="349"/>
    </row>
    <row r="643" spans="17:17" ht="15" x14ac:dyDescent="0.25">
      <c r="Q643" s="349"/>
    </row>
    <row r="644" spans="17:17" ht="15" x14ac:dyDescent="0.25">
      <c r="Q644" s="349"/>
    </row>
    <row r="645" spans="17:17" ht="15" x14ac:dyDescent="0.25">
      <c r="Q645" s="349"/>
    </row>
    <row r="646" spans="17:17" ht="15" x14ac:dyDescent="0.25">
      <c r="Q646" s="349"/>
    </row>
    <row r="647" spans="17:17" ht="15" x14ac:dyDescent="0.25">
      <c r="Q647" s="349"/>
    </row>
    <row r="648" spans="17:17" ht="15" x14ac:dyDescent="0.25">
      <c r="Q648" s="349"/>
    </row>
    <row r="649" spans="17:17" ht="15" x14ac:dyDescent="0.25">
      <c r="Q649" s="349"/>
    </row>
    <row r="650" spans="17:17" ht="15" x14ac:dyDescent="0.25">
      <c r="Q650" s="349"/>
    </row>
    <row r="651" spans="17:17" ht="15" x14ac:dyDescent="0.25">
      <c r="Q651" s="349"/>
    </row>
    <row r="652" spans="17:17" ht="15" x14ac:dyDescent="0.25">
      <c r="Q652" s="349"/>
    </row>
    <row r="653" spans="17:17" ht="15" x14ac:dyDescent="0.25">
      <c r="Q653" s="349"/>
    </row>
    <row r="654" spans="17:17" ht="15" x14ac:dyDescent="0.25">
      <c r="Q654" s="349"/>
    </row>
    <row r="655" spans="17:17" ht="15" x14ac:dyDescent="0.25">
      <c r="Q655" s="349"/>
    </row>
    <row r="656" spans="17:17" ht="15" x14ac:dyDescent="0.25">
      <c r="Q656" s="349"/>
    </row>
    <row r="657" spans="17:17" ht="15" x14ac:dyDescent="0.25">
      <c r="Q657" s="349"/>
    </row>
    <row r="658" spans="17:17" ht="15" x14ac:dyDescent="0.25">
      <c r="Q658" s="349"/>
    </row>
    <row r="659" spans="17:17" ht="15" x14ac:dyDescent="0.25">
      <c r="Q659" s="349"/>
    </row>
    <row r="660" spans="17:17" ht="15" x14ac:dyDescent="0.25">
      <c r="Q660" s="349"/>
    </row>
    <row r="661" spans="17:17" ht="15" x14ac:dyDescent="0.25">
      <c r="Q661" s="349"/>
    </row>
    <row r="662" spans="17:17" ht="15" x14ac:dyDescent="0.25">
      <c r="Q662" s="349"/>
    </row>
    <row r="663" spans="17:17" ht="15" x14ac:dyDescent="0.25">
      <c r="Q663" s="349"/>
    </row>
    <row r="664" spans="17:17" ht="15" x14ac:dyDescent="0.25">
      <c r="Q664" s="349"/>
    </row>
    <row r="665" spans="17:17" ht="15" x14ac:dyDescent="0.25">
      <c r="Q665" s="349"/>
    </row>
    <row r="666" spans="17:17" ht="15" x14ac:dyDescent="0.25">
      <c r="Q666" s="349"/>
    </row>
    <row r="667" spans="17:17" ht="15" x14ac:dyDescent="0.25">
      <c r="Q667" s="349"/>
    </row>
    <row r="668" spans="17:17" ht="15" x14ac:dyDescent="0.25">
      <c r="Q668" s="349"/>
    </row>
    <row r="669" spans="17:17" ht="15" x14ac:dyDescent="0.25">
      <c r="Q669" s="349"/>
    </row>
    <row r="670" spans="17:17" ht="15" x14ac:dyDescent="0.25">
      <c r="Q670" s="349"/>
    </row>
    <row r="671" spans="17:17" ht="15" x14ac:dyDescent="0.25">
      <c r="Q671" s="349"/>
    </row>
    <row r="672" spans="17:17" ht="15" x14ac:dyDescent="0.25">
      <c r="Q672" s="349"/>
    </row>
    <row r="673" spans="17:17" ht="15" x14ac:dyDescent="0.25">
      <c r="Q673" s="349"/>
    </row>
    <row r="674" spans="17:17" ht="15" x14ac:dyDescent="0.25">
      <c r="Q674" s="349"/>
    </row>
    <row r="675" spans="17:17" ht="15" x14ac:dyDescent="0.25">
      <c r="Q675" s="349"/>
    </row>
    <row r="676" spans="17:17" ht="15" x14ac:dyDescent="0.25">
      <c r="Q676" s="349"/>
    </row>
    <row r="677" spans="17:17" ht="15" x14ac:dyDescent="0.25">
      <c r="Q677" s="349"/>
    </row>
    <row r="678" spans="17:17" ht="15" x14ac:dyDescent="0.25">
      <c r="Q678" s="349"/>
    </row>
    <row r="679" spans="17:17" ht="15" x14ac:dyDescent="0.25">
      <c r="Q679" s="349"/>
    </row>
    <row r="680" spans="17:17" ht="15" x14ac:dyDescent="0.25">
      <c r="Q680" s="349"/>
    </row>
    <row r="681" spans="17:17" ht="15" x14ac:dyDescent="0.25">
      <c r="Q681" s="349"/>
    </row>
    <row r="682" spans="17:17" ht="15" x14ac:dyDescent="0.25">
      <c r="Q682" s="349"/>
    </row>
    <row r="683" spans="17:17" ht="15" x14ac:dyDescent="0.25">
      <c r="Q683" s="349"/>
    </row>
    <row r="684" spans="17:17" ht="15" x14ac:dyDescent="0.25">
      <c r="Q684" s="349"/>
    </row>
    <row r="685" spans="17:17" ht="15" x14ac:dyDescent="0.25">
      <c r="Q685" s="349"/>
    </row>
    <row r="686" spans="17:17" ht="15" x14ac:dyDescent="0.25">
      <c r="Q686" s="349"/>
    </row>
    <row r="687" spans="17:17" ht="15" x14ac:dyDescent="0.25">
      <c r="Q687" s="349"/>
    </row>
    <row r="688" spans="17:17" ht="15" x14ac:dyDescent="0.25">
      <c r="Q688" s="349"/>
    </row>
    <row r="689" spans="17:17" ht="15" x14ac:dyDescent="0.25">
      <c r="Q689" s="349"/>
    </row>
    <row r="690" spans="17:17" ht="15" x14ac:dyDescent="0.25">
      <c r="Q690" s="349"/>
    </row>
    <row r="691" spans="17:17" ht="15" x14ac:dyDescent="0.25">
      <c r="Q691" s="349"/>
    </row>
    <row r="692" spans="17:17" ht="15" x14ac:dyDescent="0.25">
      <c r="Q692" s="349"/>
    </row>
    <row r="693" spans="17:17" ht="15" x14ac:dyDescent="0.25">
      <c r="Q693" s="349"/>
    </row>
    <row r="694" spans="17:17" ht="15" x14ac:dyDescent="0.25">
      <c r="Q694" s="349"/>
    </row>
    <row r="695" spans="17:17" ht="15" x14ac:dyDescent="0.25">
      <c r="Q695" s="349"/>
    </row>
    <row r="696" spans="17:17" ht="15" x14ac:dyDescent="0.25">
      <c r="Q696" s="349"/>
    </row>
    <row r="697" spans="17:17" ht="15" x14ac:dyDescent="0.25">
      <c r="Q697" s="349"/>
    </row>
    <row r="698" spans="17:17" ht="15" x14ac:dyDescent="0.25">
      <c r="Q698" s="349"/>
    </row>
    <row r="699" spans="17:17" ht="15" x14ac:dyDescent="0.25">
      <c r="Q699" s="349"/>
    </row>
    <row r="700" spans="17:17" ht="15" x14ac:dyDescent="0.25">
      <c r="Q700" s="349"/>
    </row>
    <row r="701" spans="17:17" ht="15" x14ac:dyDescent="0.25">
      <c r="Q701" s="349"/>
    </row>
    <row r="702" spans="17:17" ht="15" x14ac:dyDescent="0.25">
      <c r="Q702" s="349"/>
    </row>
    <row r="703" spans="17:17" ht="15" x14ac:dyDescent="0.25">
      <c r="Q703" s="349"/>
    </row>
    <row r="704" spans="17:17" ht="15" x14ac:dyDescent="0.25">
      <c r="Q704" s="349"/>
    </row>
    <row r="705" spans="17:17" ht="15" x14ac:dyDescent="0.25">
      <c r="Q705" s="349"/>
    </row>
    <row r="706" spans="17:17" ht="15" x14ac:dyDescent="0.25">
      <c r="Q706" s="349"/>
    </row>
    <row r="707" spans="17:17" ht="15" x14ac:dyDescent="0.25">
      <c r="Q707" s="349"/>
    </row>
    <row r="708" spans="17:17" ht="15" x14ac:dyDescent="0.25">
      <c r="Q708" s="349"/>
    </row>
    <row r="709" spans="17:17" ht="15" x14ac:dyDescent="0.25">
      <c r="Q709" s="349"/>
    </row>
    <row r="710" spans="17:17" ht="15" x14ac:dyDescent="0.25">
      <c r="Q710" s="349"/>
    </row>
    <row r="711" spans="17:17" ht="15" x14ac:dyDescent="0.25">
      <c r="Q711" s="349"/>
    </row>
    <row r="712" spans="17:17" ht="15" x14ac:dyDescent="0.25">
      <c r="Q712" s="349"/>
    </row>
    <row r="713" spans="17:17" ht="15" x14ac:dyDescent="0.25">
      <c r="Q713" s="349"/>
    </row>
    <row r="714" spans="17:17" ht="15" x14ac:dyDescent="0.25">
      <c r="Q714" s="349"/>
    </row>
    <row r="715" spans="17:17" ht="15" x14ac:dyDescent="0.25">
      <c r="Q715" s="349"/>
    </row>
    <row r="716" spans="17:17" ht="15" x14ac:dyDescent="0.25">
      <c r="Q716" s="349"/>
    </row>
    <row r="717" spans="17:17" ht="15" x14ac:dyDescent="0.25">
      <c r="Q717" s="349"/>
    </row>
    <row r="718" spans="17:17" ht="15" x14ac:dyDescent="0.25">
      <c r="Q718" s="349"/>
    </row>
    <row r="719" spans="17:17" ht="15" x14ac:dyDescent="0.25">
      <c r="Q719" s="349"/>
    </row>
    <row r="720" spans="17:17" ht="15" x14ac:dyDescent="0.25">
      <c r="Q720" s="349"/>
    </row>
    <row r="721" spans="17:17" ht="15" x14ac:dyDescent="0.25">
      <c r="Q721" s="349"/>
    </row>
    <row r="722" spans="17:17" ht="15" x14ac:dyDescent="0.25">
      <c r="Q722" s="349"/>
    </row>
    <row r="723" spans="17:17" ht="15" x14ac:dyDescent="0.25">
      <c r="Q723" s="349"/>
    </row>
    <row r="724" spans="17:17" ht="15" x14ac:dyDescent="0.25">
      <c r="Q724" s="349"/>
    </row>
    <row r="725" spans="17:17" ht="15" x14ac:dyDescent="0.25">
      <c r="Q725" s="349"/>
    </row>
    <row r="726" spans="17:17" ht="15" x14ac:dyDescent="0.25">
      <c r="Q726" s="349"/>
    </row>
    <row r="727" spans="17:17" ht="15" x14ac:dyDescent="0.25">
      <c r="Q727" s="349"/>
    </row>
    <row r="728" spans="17:17" ht="15" x14ac:dyDescent="0.25">
      <c r="Q728" s="349"/>
    </row>
    <row r="729" spans="17:17" ht="15" x14ac:dyDescent="0.25">
      <c r="Q729" s="349"/>
    </row>
    <row r="730" spans="17:17" ht="15" x14ac:dyDescent="0.25">
      <c r="Q730" s="349"/>
    </row>
    <row r="731" spans="17:17" ht="15" x14ac:dyDescent="0.25">
      <c r="Q731" s="349"/>
    </row>
    <row r="732" spans="17:17" ht="15" x14ac:dyDescent="0.25">
      <c r="Q732" s="349"/>
    </row>
    <row r="733" spans="17:17" ht="15" x14ac:dyDescent="0.25">
      <c r="Q733" s="349"/>
    </row>
    <row r="734" spans="17:17" ht="15" x14ac:dyDescent="0.25">
      <c r="Q734" s="349"/>
    </row>
    <row r="735" spans="17:17" ht="15" x14ac:dyDescent="0.25">
      <c r="Q735" s="349"/>
    </row>
    <row r="736" spans="17:17" ht="15" x14ac:dyDescent="0.25">
      <c r="Q736" s="349"/>
    </row>
    <row r="737" spans="17:17" ht="15" x14ac:dyDescent="0.25">
      <c r="Q737" s="349"/>
    </row>
    <row r="738" spans="17:17" ht="15" x14ac:dyDescent="0.25">
      <c r="Q738" s="349"/>
    </row>
    <row r="739" spans="17:17" ht="15" x14ac:dyDescent="0.25">
      <c r="Q739" s="349"/>
    </row>
    <row r="740" spans="17:17" ht="15" x14ac:dyDescent="0.25">
      <c r="Q740" s="349"/>
    </row>
    <row r="741" spans="17:17" ht="15" x14ac:dyDescent="0.25">
      <c r="Q741" s="349"/>
    </row>
    <row r="742" spans="17:17" ht="15" x14ac:dyDescent="0.25">
      <c r="Q742" s="349"/>
    </row>
    <row r="743" spans="17:17" ht="15" x14ac:dyDescent="0.25">
      <c r="Q743" s="349"/>
    </row>
    <row r="744" spans="17:17" ht="15" x14ac:dyDescent="0.25">
      <c r="Q744" s="349"/>
    </row>
    <row r="745" spans="17:17" ht="15" x14ac:dyDescent="0.25">
      <c r="Q745" s="349"/>
    </row>
    <row r="746" spans="17:17" ht="15" x14ac:dyDescent="0.25">
      <c r="Q746" s="349"/>
    </row>
    <row r="747" spans="17:17" ht="15" x14ac:dyDescent="0.25">
      <c r="Q747" s="349"/>
    </row>
    <row r="748" spans="17:17" ht="15" x14ac:dyDescent="0.25">
      <c r="Q748" s="349"/>
    </row>
    <row r="749" spans="17:17" ht="15" x14ac:dyDescent="0.25">
      <c r="Q749" s="349"/>
    </row>
    <row r="750" spans="17:17" ht="15" x14ac:dyDescent="0.25">
      <c r="Q750" s="349"/>
    </row>
    <row r="751" spans="17:17" ht="15" x14ac:dyDescent="0.25">
      <c r="Q751" s="349"/>
    </row>
    <row r="752" spans="17:17" ht="15" x14ac:dyDescent="0.25">
      <c r="Q752" s="349"/>
    </row>
    <row r="753" spans="17:17" ht="15" x14ac:dyDescent="0.25">
      <c r="Q753" s="349"/>
    </row>
    <row r="754" spans="17:17" ht="15" x14ac:dyDescent="0.25">
      <c r="Q754" s="349"/>
    </row>
    <row r="755" spans="17:17" ht="15" x14ac:dyDescent="0.25">
      <c r="Q755" s="349"/>
    </row>
    <row r="756" spans="17:17" ht="15" x14ac:dyDescent="0.25">
      <c r="Q756" s="349"/>
    </row>
    <row r="757" spans="17:17" ht="15" x14ac:dyDescent="0.25">
      <c r="Q757" s="349"/>
    </row>
    <row r="758" spans="17:17" ht="15" x14ac:dyDescent="0.25">
      <c r="Q758" s="349"/>
    </row>
    <row r="759" spans="17:17" ht="15" x14ac:dyDescent="0.25">
      <c r="Q759" s="349"/>
    </row>
    <row r="760" spans="17:17" ht="15" x14ac:dyDescent="0.25">
      <c r="Q760" s="349"/>
    </row>
    <row r="761" spans="17:17" ht="15" x14ac:dyDescent="0.25">
      <c r="Q761" s="349"/>
    </row>
    <row r="762" spans="17:17" ht="15" x14ac:dyDescent="0.25">
      <c r="Q762" s="349"/>
    </row>
    <row r="763" spans="17:17" ht="15" x14ac:dyDescent="0.25">
      <c r="Q763" s="349"/>
    </row>
    <row r="764" spans="17:17" ht="15" x14ac:dyDescent="0.25">
      <c r="Q764" s="349"/>
    </row>
    <row r="765" spans="17:17" ht="15" x14ac:dyDescent="0.25">
      <c r="Q765" s="349"/>
    </row>
    <row r="766" spans="17:17" ht="15" x14ac:dyDescent="0.25">
      <c r="Q766" s="349"/>
    </row>
    <row r="767" spans="17:17" ht="15" x14ac:dyDescent="0.25">
      <c r="Q767" s="349"/>
    </row>
    <row r="768" spans="17:17" ht="15" x14ac:dyDescent="0.25">
      <c r="Q768" s="349"/>
    </row>
    <row r="769" spans="17:17" ht="15" x14ac:dyDescent="0.25">
      <c r="Q769" s="349"/>
    </row>
    <row r="770" spans="17:17" ht="15" x14ac:dyDescent="0.25">
      <c r="Q770" s="349"/>
    </row>
    <row r="771" spans="17:17" ht="15" x14ac:dyDescent="0.25">
      <c r="Q771" s="349"/>
    </row>
    <row r="772" spans="17:17" ht="15" x14ac:dyDescent="0.25">
      <c r="Q772" s="349"/>
    </row>
    <row r="773" spans="17:17" ht="15" x14ac:dyDescent="0.25">
      <c r="Q773" s="349"/>
    </row>
    <row r="774" spans="17:17" ht="15" x14ac:dyDescent="0.25">
      <c r="Q774" s="349"/>
    </row>
    <row r="775" spans="17:17" ht="15" x14ac:dyDescent="0.25">
      <c r="Q775" s="349"/>
    </row>
    <row r="776" spans="17:17" ht="15" x14ac:dyDescent="0.25">
      <c r="Q776" s="349"/>
    </row>
    <row r="777" spans="17:17" ht="15" x14ac:dyDescent="0.25">
      <c r="Q777" s="349"/>
    </row>
    <row r="778" spans="17:17" ht="15" x14ac:dyDescent="0.25">
      <c r="Q778" s="349"/>
    </row>
    <row r="779" spans="17:17" ht="15" x14ac:dyDescent="0.25">
      <c r="Q779" s="349"/>
    </row>
    <row r="780" spans="17:17" ht="15" x14ac:dyDescent="0.25">
      <c r="Q780" s="349"/>
    </row>
    <row r="781" spans="17:17" ht="15" x14ac:dyDescent="0.25">
      <c r="Q781" s="349"/>
    </row>
    <row r="782" spans="17:17" ht="15" x14ac:dyDescent="0.25">
      <c r="Q782" s="349"/>
    </row>
    <row r="783" spans="17:17" ht="15" x14ac:dyDescent="0.25">
      <c r="Q783" s="349"/>
    </row>
    <row r="784" spans="17:17" ht="15" x14ac:dyDescent="0.25">
      <c r="Q784" s="349"/>
    </row>
    <row r="785" spans="17:17" ht="15" x14ac:dyDescent="0.25">
      <c r="Q785" s="349"/>
    </row>
    <row r="786" spans="17:17" ht="15" x14ac:dyDescent="0.25">
      <c r="Q786" s="349"/>
    </row>
    <row r="787" spans="17:17" ht="15" x14ac:dyDescent="0.25">
      <c r="Q787" s="349"/>
    </row>
    <row r="788" spans="17:17" ht="15" x14ac:dyDescent="0.25">
      <c r="Q788" s="349"/>
    </row>
    <row r="789" spans="17:17" ht="15" x14ac:dyDescent="0.25">
      <c r="Q789" s="349"/>
    </row>
    <row r="790" spans="17:17" ht="15" x14ac:dyDescent="0.25">
      <c r="Q790" s="349"/>
    </row>
    <row r="791" spans="17:17" ht="15" x14ac:dyDescent="0.25">
      <c r="Q791" s="349"/>
    </row>
    <row r="792" spans="17:17" ht="15" x14ac:dyDescent="0.25">
      <c r="Q792" s="349"/>
    </row>
    <row r="793" spans="17:17" ht="15" x14ac:dyDescent="0.25">
      <c r="Q793" s="349"/>
    </row>
    <row r="794" spans="17:17" ht="15" x14ac:dyDescent="0.25">
      <c r="Q794" s="349"/>
    </row>
    <row r="795" spans="17:17" ht="15" x14ac:dyDescent="0.25">
      <c r="Q795" s="349"/>
    </row>
    <row r="796" spans="17:17" ht="15" x14ac:dyDescent="0.25">
      <c r="Q796" s="349"/>
    </row>
    <row r="797" spans="17:17" ht="15" x14ac:dyDescent="0.25">
      <c r="Q797" s="349"/>
    </row>
    <row r="798" spans="17:17" ht="15" x14ac:dyDescent="0.25">
      <c r="Q798" s="349"/>
    </row>
    <row r="799" spans="17:17" ht="15" x14ac:dyDescent="0.25">
      <c r="Q799" s="349"/>
    </row>
    <row r="800" spans="17:17" ht="15" x14ac:dyDescent="0.25">
      <c r="Q800" s="349"/>
    </row>
    <row r="801" spans="17:17" ht="15" x14ac:dyDescent="0.25">
      <c r="Q801" s="349"/>
    </row>
    <row r="802" spans="17:17" ht="15" x14ac:dyDescent="0.25">
      <c r="Q802" s="349"/>
    </row>
    <row r="803" spans="17:17" ht="15" x14ac:dyDescent="0.25">
      <c r="Q803" s="349"/>
    </row>
    <row r="804" spans="17:17" ht="15" x14ac:dyDescent="0.25">
      <c r="Q804" s="349"/>
    </row>
    <row r="805" spans="17:17" ht="15" x14ac:dyDescent="0.25">
      <c r="Q805" s="349"/>
    </row>
    <row r="806" spans="17:17" ht="15" x14ac:dyDescent="0.25">
      <c r="Q806" s="349"/>
    </row>
    <row r="807" spans="17:17" ht="15" x14ac:dyDescent="0.25">
      <c r="Q807" s="349"/>
    </row>
    <row r="808" spans="17:17" ht="15" x14ac:dyDescent="0.25">
      <c r="Q808" s="349"/>
    </row>
    <row r="809" spans="17:17" ht="15" x14ac:dyDescent="0.25">
      <c r="Q809" s="349"/>
    </row>
    <row r="810" spans="17:17" ht="15" x14ac:dyDescent="0.25">
      <c r="Q810" s="349"/>
    </row>
    <row r="811" spans="17:17" ht="15" x14ac:dyDescent="0.25">
      <c r="Q811" s="349"/>
    </row>
    <row r="812" spans="17:17" ht="15" x14ac:dyDescent="0.25">
      <c r="Q812" s="349"/>
    </row>
    <row r="813" spans="17:17" ht="15" x14ac:dyDescent="0.25">
      <c r="Q813" s="349"/>
    </row>
    <row r="814" spans="17:17" ht="15" x14ac:dyDescent="0.25">
      <c r="Q814" s="349"/>
    </row>
    <row r="815" spans="17:17" ht="15" x14ac:dyDescent="0.25">
      <c r="Q815" s="349"/>
    </row>
    <row r="816" spans="17:17" ht="15" x14ac:dyDescent="0.25">
      <c r="Q816" s="349"/>
    </row>
    <row r="817" spans="17:17" ht="15" x14ac:dyDescent="0.25">
      <c r="Q817" s="349"/>
    </row>
    <row r="818" spans="17:17" ht="15" x14ac:dyDescent="0.25">
      <c r="Q818" s="349"/>
    </row>
    <row r="819" spans="17:17" ht="15" x14ac:dyDescent="0.25">
      <c r="Q819" s="349"/>
    </row>
    <row r="820" spans="17:17" ht="15" x14ac:dyDescent="0.25">
      <c r="Q820" s="349"/>
    </row>
    <row r="821" spans="17:17" ht="15" x14ac:dyDescent="0.25">
      <c r="Q821" s="349"/>
    </row>
    <row r="822" spans="17:17" ht="15" x14ac:dyDescent="0.25">
      <c r="Q822" s="349"/>
    </row>
    <row r="823" spans="17:17" ht="15" x14ac:dyDescent="0.25">
      <c r="Q823" s="349"/>
    </row>
    <row r="824" spans="17:17" ht="15" x14ac:dyDescent="0.25">
      <c r="Q824" s="349"/>
    </row>
    <row r="825" spans="17:17" ht="15" x14ac:dyDescent="0.25">
      <c r="Q825" s="349"/>
    </row>
    <row r="826" spans="17:17" ht="15" x14ac:dyDescent="0.25">
      <c r="Q826" s="349"/>
    </row>
    <row r="827" spans="17:17" ht="15" x14ac:dyDescent="0.25">
      <c r="Q827" s="349"/>
    </row>
    <row r="828" spans="17:17" ht="15" x14ac:dyDescent="0.25">
      <c r="Q828" s="349"/>
    </row>
    <row r="829" spans="17:17" ht="15" x14ac:dyDescent="0.25">
      <c r="Q829" s="349"/>
    </row>
    <row r="830" spans="17:17" ht="15" x14ac:dyDescent="0.25">
      <c r="Q830" s="349"/>
    </row>
    <row r="831" spans="17:17" ht="15" x14ac:dyDescent="0.25">
      <c r="Q831" s="349"/>
    </row>
    <row r="832" spans="17:17" ht="15" x14ac:dyDescent="0.25">
      <c r="Q832" s="349"/>
    </row>
    <row r="833" spans="17:17" ht="15" x14ac:dyDescent="0.25">
      <c r="Q833" s="349"/>
    </row>
    <row r="834" spans="17:17" ht="15" x14ac:dyDescent="0.25">
      <c r="Q834" s="349"/>
    </row>
    <row r="835" spans="17:17" ht="15" x14ac:dyDescent="0.25">
      <c r="Q835" s="349"/>
    </row>
    <row r="836" spans="17:17" ht="15" x14ac:dyDescent="0.25">
      <c r="Q836" s="349"/>
    </row>
    <row r="837" spans="17:17" ht="15" x14ac:dyDescent="0.25">
      <c r="Q837" s="349"/>
    </row>
    <row r="838" spans="17:17" ht="15" x14ac:dyDescent="0.25">
      <c r="Q838" s="349"/>
    </row>
    <row r="839" spans="17:17" ht="15" x14ac:dyDescent="0.25">
      <c r="Q839" s="349"/>
    </row>
    <row r="840" spans="17:17" ht="15" x14ac:dyDescent="0.25">
      <c r="Q840" s="349"/>
    </row>
    <row r="841" spans="17:17" ht="15" x14ac:dyDescent="0.25">
      <c r="Q841" s="349"/>
    </row>
    <row r="842" spans="17:17" ht="15" x14ac:dyDescent="0.25">
      <c r="Q842" s="349"/>
    </row>
    <row r="843" spans="17:17" ht="15" x14ac:dyDescent="0.25">
      <c r="Q843" s="349"/>
    </row>
    <row r="844" spans="17:17" ht="15" x14ac:dyDescent="0.25">
      <c r="Q844" s="349"/>
    </row>
    <row r="845" spans="17:17" ht="15" x14ac:dyDescent="0.25">
      <c r="Q845" s="349"/>
    </row>
    <row r="846" spans="17:17" ht="15" x14ac:dyDescent="0.25">
      <c r="Q846" s="349"/>
    </row>
    <row r="847" spans="17:17" ht="15" x14ac:dyDescent="0.25">
      <c r="Q847" s="349"/>
    </row>
    <row r="848" spans="17:17" ht="15" x14ac:dyDescent="0.25">
      <c r="Q848" s="349"/>
    </row>
    <row r="849" spans="17:17" ht="15" x14ac:dyDescent="0.25">
      <c r="Q849" s="349"/>
    </row>
    <row r="850" spans="17:17" ht="15" x14ac:dyDescent="0.25">
      <c r="Q850" s="349"/>
    </row>
    <row r="851" spans="17:17" ht="15" x14ac:dyDescent="0.25">
      <c r="Q851" s="349"/>
    </row>
    <row r="852" spans="17:17" ht="15" x14ac:dyDescent="0.25">
      <c r="Q852" s="349"/>
    </row>
    <row r="853" spans="17:17" ht="15" x14ac:dyDescent="0.25">
      <c r="Q853" s="349"/>
    </row>
    <row r="854" spans="17:17" ht="15" x14ac:dyDescent="0.25">
      <c r="Q854" s="349"/>
    </row>
    <row r="855" spans="17:17" ht="15" x14ac:dyDescent="0.25">
      <c r="Q855" s="349"/>
    </row>
    <row r="856" spans="17:17" ht="15" x14ac:dyDescent="0.25">
      <c r="Q856" s="349"/>
    </row>
    <row r="857" spans="17:17" ht="15" x14ac:dyDescent="0.25">
      <c r="Q857" s="349"/>
    </row>
    <row r="858" spans="17:17" ht="15" x14ac:dyDescent="0.25">
      <c r="Q858" s="349"/>
    </row>
    <row r="859" spans="17:17" ht="15" x14ac:dyDescent="0.25">
      <c r="Q859" s="349"/>
    </row>
    <row r="860" spans="17:17" ht="15" x14ac:dyDescent="0.25">
      <c r="Q860" s="349"/>
    </row>
    <row r="861" spans="17:17" ht="15" x14ac:dyDescent="0.25">
      <c r="Q861" s="349"/>
    </row>
    <row r="862" spans="17:17" ht="15" x14ac:dyDescent="0.25">
      <c r="Q862" s="349"/>
    </row>
    <row r="863" spans="17:17" ht="15" x14ac:dyDescent="0.25">
      <c r="Q863" s="349"/>
    </row>
    <row r="864" spans="17:17" ht="15" x14ac:dyDescent="0.25">
      <c r="Q864" s="349"/>
    </row>
    <row r="865" spans="17:17" ht="15" x14ac:dyDescent="0.25">
      <c r="Q865" s="349"/>
    </row>
    <row r="866" spans="17:17" ht="15" x14ac:dyDescent="0.25">
      <c r="Q866" s="349"/>
    </row>
    <row r="867" spans="17:17" ht="15" x14ac:dyDescent="0.25">
      <c r="Q867" s="349"/>
    </row>
    <row r="868" spans="17:17" ht="15" x14ac:dyDescent="0.25">
      <c r="Q868" s="349"/>
    </row>
    <row r="869" spans="17:17" ht="15" x14ac:dyDescent="0.25">
      <c r="Q869" s="349"/>
    </row>
    <row r="870" spans="17:17" ht="15" x14ac:dyDescent="0.25">
      <c r="Q870" s="349"/>
    </row>
    <row r="871" spans="17:17" ht="15" x14ac:dyDescent="0.25">
      <c r="Q871" s="349"/>
    </row>
    <row r="872" spans="17:17" ht="15" x14ac:dyDescent="0.25">
      <c r="Q872" s="349"/>
    </row>
    <row r="873" spans="17:17" ht="15" x14ac:dyDescent="0.25">
      <c r="Q873" s="349"/>
    </row>
    <row r="874" spans="17:17" ht="15" x14ac:dyDescent="0.25">
      <c r="Q874" s="349"/>
    </row>
    <row r="875" spans="17:17" ht="15" x14ac:dyDescent="0.25">
      <c r="Q875" s="349"/>
    </row>
    <row r="876" spans="17:17" ht="15" x14ac:dyDescent="0.25">
      <c r="Q876" s="349"/>
    </row>
    <row r="877" spans="17:17" ht="15" x14ac:dyDescent="0.25">
      <c r="Q877" s="349"/>
    </row>
    <row r="878" spans="17:17" ht="15" x14ac:dyDescent="0.25">
      <c r="Q878" s="349"/>
    </row>
    <row r="879" spans="17:17" ht="15" x14ac:dyDescent="0.25">
      <c r="Q879" s="349"/>
    </row>
    <row r="880" spans="17:17" ht="15" x14ac:dyDescent="0.25">
      <c r="Q880" s="349"/>
    </row>
    <row r="881" spans="17:17" ht="15" x14ac:dyDescent="0.25">
      <c r="Q881" s="349"/>
    </row>
    <row r="882" spans="17:17" ht="15" x14ac:dyDescent="0.25">
      <c r="Q882" s="349"/>
    </row>
    <row r="883" spans="17:17" ht="15" x14ac:dyDescent="0.25">
      <c r="Q883" s="349"/>
    </row>
    <row r="884" spans="17:17" ht="15" x14ac:dyDescent="0.25">
      <c r="Q884" s="349"/>
    </row>
    <row r="885" spans="17:17" ht="15" x14ac:dyDescent="0.25">
      <c r="Q885" s="349"/>
    </row>
    <row r="886" spans="17:17" ht="15" x14ac:dyDescent="0.25">
      <c r="Q886" s="349"/>
    </row>
    <row r="887" spans="17:17" ht="15" x14ac:dyDescent="0.25">
      <c r="Q887" s="349"/>
    </row>
    <row r="888" spans="17:17" ht="15" x14ac:dyDescent="0.25">
      <c r="Q888" s="349"/>
    </row>
    <row r="889" spans="17:17" ht="15" x14ac:dyDescent="0.25">
      <c r="Q889" s="349"/>
    </row>
    <row r="890" spans="17:17" ht="15" x14ac:dyDescent="0.25">
      <c r="Q890" s="349"/>
    </row>
    <row r="891" spans="17:17" ht="15" x14ac:dyDescent="0.25">
      <c r="Q891" s="349"/>
    </row>
    <row r="892" spans="17:17" ht="15" x14ac:dyDescent="0.25">
      <c r="Q892" s="349"/>
    </row>
    <row r="893" spans="17:17" ht="15" x14ac:dyDescent="0.25">
      <c r="Q893" s="349"/>
    </row>
    <row r="894" spans="17:17" ht="15" x14ac:dyDescent="0.25">
      <c r="Q894" s="349"/>
    </row>
    <row r="895" spans="17:17" ht="15" x14ac:dyDescent="0.25">
      <c r="Q895" s="349"/>
    </row>
    <row r="896" spans="17:17" ht="15" x14ac:dyDescent="0.25">
      <c r="Q896" s="349"/>
    </row>
    <row r="897" spans="17:17" ht="15" x14ac:dyDescent="0.25">
      <c r="Q897" s="349"/>
    </row>
    <row r="898" spans="17:17" ht="15" x14ac:dyDescent="0.25">
      <c r="Q898" s="349"/>
    </row>
    <row r="899" spans="17:17" ht="15" x14ac:dyDescent="0.25">
      <c r="Q899" s="349"/>
    </row>
    <row r="900" spans="17:17" ht="15" x14ac:dyDescent="0.25">
      <c r="Q900" s="349"/>
    </row>
    <row r="901" spans="17:17" ht="15" x14ac:dyDescent="0.25">
      <c r="Q901" s="349"/>
    </row>
    <row r="902" spans="17:17" ht="15" x14ac:dyDescent="0.25">
      <c r="Q902" s="349"/>
    </row>
    <row r="903" spans="17:17" ht="15" x14ac:dyDescent="0.25">
      <c r="Q903" s="349"/>
    </row>
    <row r="904" spans="17:17" ht="15" x14ac:dyDescent="0.25">
      <c r="Q904" s="349"/>
    </row>
    <row r="905" spans="17:17" ht="15" x14ac:dyDescent="0.25">
      <c r="Q905" s="349"/>
    </row>
    <row r="906" spans="17:17" ht="15" x14ac:dyDescent="0.25">
      <c r="Q906" s="349"/>
    </row>
    <row r="907" spans="17:17" ht="15" x14ac:dyDescent="0.25">
      <c r="Q907" s="349"/>
    </row>
    <row r="908" spans="17:17" ht="15" x14ac:dyDescent="0.25">
      <c r="Q908" s="349"/>
    </row>
    <row r="909" spans="17:17" ht="15" x14ac:dyDescent="0.25">
      <c r="Q909" s="349"/>
    </row>
    <row r="910" spans="17:17" ht="15" x14ac:dyDescent="0.25">
      <c r="Q910" s="349"/>
    </row>
    <row r="911" spans="17:17" ht="15" x14ac:dyDescent="0.25">
      <c r="Q911" s="349"/>
    </row>
    <row r="912" spans="17:17" ht="15" x14ac:dyDescent="0.25">
      <c r="Q912" s="349"/>
    </row>
    <row r="913" spans="17:17" ht="15" x14ac:dyDescent="0.25">
      <c r="Q913" s="349"/>
    </row>
    <row r="914" spans="17:17" ht="15" x14ac:dyDescent="0.25">
      <c r="Q914" s="349"/>
    </row>
    <row r="915" spans="17:17" ht="15" x14ac:dyDescent="0.25">
      <c r="Q915" s="349"/>
    </row>
    <row r="916" spans="17:17" ht="15" x14ac:dyDescent="0.25">
      <c r="Q916" s="349"/>
    </row>
    <row r="917" spans="17:17" ht="15" x14ac:dyDescent="0.25">
      <c r="Q917" s="349"/>
    </row>
    <row r="918" spans="17:17" ht="15" x14ac:dyDescent="0.25">
      <c r="Q918" s="349"/>
    </row>
    <row r="919" spans="17:17" ht="15" x14ac:dyDescent="0.25">
      <c r="Q919" s="349"/>
    </row>
    <row r="920" spans="17:17" ht="15" x14ac:dyDescent="0.25">
      <c r="Q920" s="349"/>
    </row>
    <row r="921" spans="17:17" ht="15" x14ac:dyDescent="0.25">
      <c r="Q921" s="349"/>
    </row>
    <row r="922" spans="17:17" ht="15" x14ac:dyDescent="0.25">
      <c r="Q922" s="349"/>
    </row>
    <row r="923" spans="17:17" ht="15" x14ac:dyDescent="0.25">
      <c r="Q923" s="349"/>
    </row>
    <row r="924" spans="17:17" ht="15" x14ac:dyDescent="0.25">
      <c r="Q924" s="349"/>
    </row>
    <row r="925" spans="17:17" ht="15" x14ac:dyDescent="0.25">
      <c r="Q925" s="349"/>
    </row>
    <row r="926" spans="17:17" ht="15" x14ac:dyDescent="0.25">
      <c r="Q926" s="349"/>
    </row>
    <row r="927" spans="17:17" ht="15" x14ac:dyDescent="0.25">
      <c r="Q927" s="349"/>
    </row>
    <row r="928" spans="17:17" ht="15" x14ac:dyDescent="0.25">
      <c r="Q928" s="349"/>
    </row>
    <row r="929" spans="17:17" ht="15" x14ac:dyDescent="0.25">
      <c r="Q929" s="349"/>
    </row>
    <row r="930" spans="17:17" ht="15" x14ac:dyDescent="0.25">
      <c r="Q930" s="349"/>
    </row>
    <row r="931" spans="17:17" ht="15" x14ac:dyDescent="0.25">
      <c r="Q931" s="349"/>
    </row>
    <row r="932" spans="17:17" ht="15" x14ac:dyDescent="0.25">
      <c r="Q932" s="349"/>
    </row>
    <row r="933" spans="17:17" ht="15" x14ac:dyDescent="0.25">
      <c r="Q933" s="349"/>
    </row>
    <row r="934" spans="17:17" ht="15" x14ac:dyDescent="0.25">
      <c r="Q934" s="349"/>
    </row>
    <row r="935" spans="17:17" ht="15" x14ac:dyDescent="0.25">
      <c r="Q935" s="349"/>
    </row>
    <row r="936" spans="17:17" ht="15" x14ac:dyDescent="0.25">
      <c r="Q936" s="349"/>
    </row>
    <row r="937" spans="17:17" ht="15" x14ac:dyDescent="0.25">
      <c r="Q937" s="349"/>
    </row>
    <row r="938" spans="17:17" ht="15" x14ac:dyDescent="0.25">
      <c r="Q938" s="349"/>
    </row>
    <row r="939" spans="17:17" ht="15" x14ac:dyDescent="0.25">
      <c r="Q939" s="349"/>
    </row>
    <row r="940" spans="17:17" ht="15" x14ac:dyDescent="0.25">
      <c r="Q940" s="349"/>
    </row>
    <row r="941" spans="17:17" ht="15" x14ac:dyDescent="0.25">
      <c r="Q941" s="349"/>
    </row>
    <row r="942" spans="17:17" ht="15" x14ac:dyDescent="0.25">
      <c r="Q942" s="349"/>
    </row>
    <row r="943" spans="17:17" ht="15" x14ac:dyDescent="0.25">
      <c r="Q943" s="349"/>
    </row>
    <row r="944" spans="17:17" ht="15" x14ac:dyDescent="0.25">
      <c r="Q944" s="349"/>
    </row>
    <row r="945" spans="17:17" ht="15" x14ac:dyDescent="0.25">
      <c r="Q945" s="349"/>
    </row>
    <row r="946" spans="17:17" ht="15" x14ac:dyDescent="0.25">
      <c r="Q946" s="349"/>
    </row>
    <row r="947" spans="17:17" ht="15" x14ac:dyDescent="0.25">
      <c r="Q947" s="349"/>
    </row>
    <row r="948" spans="17:17" ht="15" x14ac:dyDescent="0.25">
      <c r="Q948" s="349"/>
    </row>
    <row r="949" spans="17:17" ht="15" x14ac:dyDescent="0.25">
      <c r="Q949" s="349"/>
    </row>
    <row r="950" spans="17:17" ht="15" x14ac:dyDescent="0.25">
      <c r="Q950" s="349"/>
    </row>
    <row r="951" spans="17:17" ht="15" x14ac:dyDescent="0.25">
      <c r="Q951" s="349"/>
    </row>
    <row r="952" spans="17:17" ht="15" x14ac:dyDescent="0.25">
      <c r="Q952" s="349"/>
    </row>
    <row r="953" spans="17:17" ht="15" x14ac:dyDescent="0.25">
      <c r="Q953" s="349"/>
    </row>
    <row r="954" spans="17:17" ht="15" x14ac:dyDescent="0.25">
      <c r="Q954" s="349"/>
    </row>
    <row r="955" spans="17:17" ht="15" x14ac:dyDescent="0.25">
      <c r="Q955" s="349"/>
    </row>
    <row r="956" spans="17:17" ht="15" x14ac:dyDescent="0.25">
      <c r="Q956" s="349"/>
    </row>
    <row r="957" spans="17:17" ht="15" x14ac:dyDescent="0.25">
      <c r="Q957" s="349"/>
    </row>
    <row r="958" spans="17:17" ht="15" x14ac:dyDescent="0.25">
      <c r="Q958" s="349"/>
    </row>
    <row r="959" spans="17:17" ht="15" x14ac:dyDescent="0.25">
      <c r="Q959" s="349"/>
    </row>
    <row r="960" spans="17:17" ht="15" x14ac:dyDescent="0.25">
      <c r="Q960" s="349"/>
    </row>
    <row r="961" spans="17:17" ht="15" x14ac:dyDescent="0.25">
      <c r="Q961" s="349"/>
    </row>
    <row r="962" spans="17:17" ht="15" x14ac:dyDescent="0.25">
      <c r="Q962" s="349"/>
    </row>
    <row r="963" spans="17:17" ht="15" x14ac:dyDescent="0.25">
      <c r="Q963" s="349"/>
    </row>
    <row r="964" spans="17:17" ht="15" x14ac:dyDescent="0.25">
      <c r="Q964" s="349"/>
    </row>
    <row r="965" spans="17:17" ht="15" x14ac:dyDescent="0.25">
      <c r="Q965" s="349"/>
    </row>
    <row r="966" spans="17:17" ht="15" x14ac:dyDescent="0.25">
      <c r="Q966" s="349"/>
    </row>
    <row r="967" spans="17:17" ht="15" x14ac:dyDescent="0.25">
      <c r="Q967" s="349"/>
    </row>
    <row r="968" spans="17:17" ht="15" x14ac:dyDescent="0.25">
      <c r="Q968" s="349"/>
    </row>
    <row r="969" spans="17:17" ht="15" x14ac:dyDescent="0.25">
      <c r="Q969" s="349"/>
    </row>
    <row r="970" spans="17:17" ht="15" x14ac:dyDescent="0.25">
      <c r="Q970" s="349"/>
    </row>
    <row r="971" spans="17:17" ht="15" x14ac:dyDescent="0.25">
      <c r="Q971" s="349"/>
    </row>
    <row r="972" spans="17:17" ht="15" x14ac:dyDescent="0.25">
      <c r="Q972" s="349"/>
    </row>
    <row r="973" spans="17:17" ht="15" x14ac:dyDescent="0.25">
      <c r="Q973" s="349"/>
    </row>
    <row r="974" spans="17:17" ht="15" x14ac:dyDescent="0.25">
      <c r="Q974" s="349"/>
    </row>
    <row r="975" spans="17:17" ht="15" x14ac:dyDescent="0.25">
      <c r="Q975" s="349"/>
    </row>
    <row r="976" spans="17:17" ht="15" x14ac:dyDescent="0.25">
      <c r="Q976" s="349"/>
    </row>
    <row r="977" spans="17:17" ht="15" x14ac:dyDescent="0.25">
      <c r="Q977" s="349"/>
    </row>
    <row r="978" spans="17:17" ht="15" x14ac:dyDescent="0.25">
      <c r="Q978" s="349"/>
    </row>
    <row r="979" spans="17:17" ht="15" x14ac:dyDescent="0.25">
      <c r="Q979" s="349"/>
    </row>
    <row r="980" spans="17:17" ht="15" x14ac:dyDescent="0.25">
      <c r="Q980" s="349"/>
    </row>
    <row r="981" spans="17:17" ht="15" x14ac:dyDescent="0.25">
      <c r="Q981" s="349"/>
    </row>
    <row r="982" spans="17:17" ht="15" x14ac:dyDescent="0.25">
      <c r="Q982" s="349"/>
    </row>
    <row r="983" spans="17:17" ht="15" x14ac:dyDescent="0.25">
      <c r="Q983" s="349"/>
    </row>
    <row r="984" spans="17:17" ht="15" x14ac:dyDescent="0.25">
      <c r="Q984" s="349"/>
    </row>
    <row r="985" spans="17:17" ht="15" x14ac:dyDescent="0.25">
      <c r="Q985" s="349"/>
    </row>
    <row r="986" spans="17:17" ht="15" x14ac:dyDescent="0.25">
      <c r="Q986" s="349"/>
    </row>
    <row r="987" spans="17:17" ht="15" x14ac:dyDescent="0.25">
      <c r="Q987" s="349"/>
    </row>
    <row r="988" spans="17:17" ht="15" x14ac:dyDescent="0.25">
      <c r="Q988" s="349"/>
    </row>
    <row r="989" spans="17:17" ht="15" x14ac:dyDescent="0.25">
      <c r="Q989" s="349"/>
    </row>
    <row r="990" spans="17:17" ht="15" x14ac:dyDescent="0.25">
      <c r="Q990" s="349"/>
    </row>
    <row r="991" spans="17:17" ht="15" x14ac:dyDescent="0.25">
      <c r="Q991" s="349"/>
    </row>
    <row r="992" spans="17:17" ht="15" x14ac:dyDescent="0.25">
      <c r="Q992" s="349"/>
    </row>
    <row r="993" spans="17:17" ht="15" x14ac:dyDescent="0.25">
      <c r="Q993" s="349"/>
    </row>
    <row r="994" spans="17:17" ht="15" x14ac:dyDescent="0.25">
      <c r="Q994" s="349"/>
    </row>
    <row r="995" spans="17:17" ht="15" x14ac:dyDescent="0.25">
      <c r="Q995" s="349"/>
    </row>
    <row r="996" spans="17:17" ht="15" x14ac:dyDescent="0.25">
      <c r="Q996" s="349"/>
    </row>
    <row r="997" spans="17:17" ht="15" x14ac:dyDescent="0.25">
      <c r="Q997" s="349"/>
    </row>
    <row r="998" spans="17:17" ht="15" x14ac:dyDescent="0.25">
      <c r="Q998" s="349"/>
    </row>
    <row r="999" spans="17:17" ht="15" x14ac:dyDescent="0.25">
      <c r="Q999" s="349"/>
    </row>
    <row r="1000" spans="17:17" ht="15" x14ac:dyDescent="0.25">
      <c r="Q1000" s="349"/>
    </row>
    <row r="1001" spans="17:17" ht="15" x14ac:dyDescent="0.25">
      <c r="Q1001" s="349"/>
    </row>
    <row r="1002" spans="17:17" ht="15" x14ac:dyDescent="0.25">
      <c r="Q1002" s="349"/>
    </row>
    <row r="1003" spans="17:17" ht="15" x14ac:dyDescent="0.25">
      <c r="Q1003" s="349"/>
    </row>
    <row r="1004" spans="17:17" ht="15" x14ac:dyDescent="0.25">
      <c r="Q1004" s="349"/>
    </row>
    <row r="1005" spans="17:17" ht="15" x14ac:dyDescent="0.25">
      <c r="Q1005" s="349"/>
    </row>
    <row r="1006" spans="17:17" ht="15" x14ac:dyDescent="0.25">
      <c r="Q1006" s="349"/>
    </row>
    <row r="1007" spans="17:17" ht="15" x14ac:dyDescent="0.25">
      <c r="Q1007" s="349"/>
    </row>
    <row r="1008" spans="17:17" ht="15" x14ac:dyDescent="0.25">
      <c r="Q1008" s="349"/>
    </row>
    <row r="1009" spans="17:17" ht="15" x14ac:dyDescent="0.25">
      <c r="Q1009" s="349"/>
    </row>
    <row r="1010" spans="17:17" ht="15" x14ac:dyDescent="0.25">
      <c r="Q1010" s="349"/>
    </row>
    <row r="1011" spans="17:17" ht="15" x14ac:dyDescent="0.25">
      <c r="Q1011" s="349"/>
    </row>
    <row r="1012" spans="17:17" ht="15" x14ac:dyDescent="0.25">
      <c r="Q1012" s="349"/>
    </row>
    <row r="1013" spans="17:17" ht="15" x14ac:dyDescent="0.25">
      <c r="Q1013" s="349"/>
    </row>
    <row r="1014" spans="17:17" ht="15" x14ac:dyDescent="0.25">
      <c r="Q1014" s="349"/>
    </row>
    <row r="1015" spans="17:17" ht="15" x14ac:dyDescent="0.25">
      <c r="Q1015" s="349"/>
    </row>
    <row r="1016" spans="17:17" ht="15" x14ac:dyDescent="0.25">
      <c r="Q1016" s="349"/>
    </row>
    <row r="1017" spans="17:17" ht="15" x14ac:dyDescent="0.25">
      <c r="Q1017" s="349"/>
    </row>
    <row r="1018" spans="17:17" ht="15" x14ac:dyDescent="0.25">
      <c r="Q1018" s="349"/>
    </row>
    <row r="1019" spans="17:17" ht="15" x14ac:dyDescent="0.25">
      <c r="Q1019" s="349"/>
    </row>
    <row r="1020" spans="17:17" ht="15" x14ac:dyDescent="0.25">
      <c r="Q1020" s="349"/>
    </row>
    <row r="1021" spans="17:17" ht="15" x14ac:dyDescent="0.25">
      <c r="Q1021" s="349"/>
    </row>
    <row r="1022" spans="17:17" ht="15" x14ac:dyDescent="0.25">
      <c r="Q1022" s="349"/>
    </row>
    <row r="1023" spans="17:17" ht="15" x14ac:dyDescent="0.25">
      <c r="Q1023" s="349"/>
    </row>
    <row r="1024" spans="17:17" ht="15" x14ac:dyDescent="0.25">
      <c r="Q1024" s="349"/>
    </row>
    <row r="1025" spans="17:17" ht="15" x14ac:dyDescent="0.25">
      <c r="Q1025" s="349"/>
    </row>
    <row r="1026" spans="17:17" ht="15" x14ac:dyDescent="0.25">
      <c r="Q1026" s="349"/>
    </row>
    <row r="1027" spans="17:17" ht="15" x14ac:dyDescent="0.25">
      <c r="Q1027" s="349"/>
    </row>
    <row r="1028" spans="17:17" ht="15" x14ac:dyDescent="0.25">
      <c r="Q1028" s="349"/>
    </row>
    <row r="1029" spans="17:17" ht="15" x14ac:dyDescent="0.25">
      <c r="Q1029" s="349"/>
    </row>
    <row r="1030" spans="17:17" ht="15" x14ac:dyDescent="0.25">
      <c r="Q1030" s="349"/>
    </row>
    <row r="1031" spans="17:17" ht="15" x14ac:dyDescent="0.25">
      <c r="Q1031" s="349"/>
    </row>
    <row r="1032" spans="17:17" ht="15" x14ac:dyDescent="0.25">
      <c r="Q1032" s="349"/>
    </row>
    <row r="1033" spans="17:17" ht="15" x14ac:dyDescent="0.25">
      <c r="Q1033" s="349"/>
    </row>
    <row r="1034" spans="17:17" ht="15" x14ac:dyDescent="0.25">
      <c r="Q1034" s="349"/>
    </row>
    <row r="1035" spans="17:17" ht="15" x14ac:dyDescent="0.25">
      <c r="Q1035" s="349"/>
    </row>
    <row r="1036" spans="17:17" ht="15" x14ac:dyDescent="0.25">
      <c r="Q1036" s="349"/>
    </row>
    <row r="1037" spans="17:17" ht="15" x14ac:dyDescent="0.25">
      <c r="Q1037" s="349"/>
    </row>
    <row r="1038" spans="17:17" ht="15" x14ac:dyDescent="0.25">
      <c r="Q1038" s="349"/>
    </row>
    <row r="1039" spans="17:17" ht="15" x14ac:dyDescent="0.25">
      <c r="Q1039" s="349"/>
    </row>
    <row r="1040" spans="17:17" ht="15" x14ac:dyDescent="0.25">
      <c r="Q1040" s="349"/>
    </row>
    <row r="1041" spans="17:17" ht="15" x14ac:dyDescent="0.25">
      <c r="Q1041" s="349"/>
    </row>
    <row r="1042" spans="17:17" ht="15" x14ac:dyDescent="0.25">
      <c r="Q1042" s="349"/>
    </row>
    <row r="1043" spans="17:17" ht="15" x14ac:dyDescent="0.25">
      <c r="Q1043" s="349"/>
    </row>
    <row r="1044" spans="17:17" ht="15" x14ac:dyDescent="0.25">
      <c r="Q1044" s="349"/>
    </row>
    <row r="1045" spans="17:17" ht="15" x14ac:dyDescent="0.25">
      <c r="Q1045" s="349"/>
    </row>
    <row r="1046" spans="17:17" ht="15" x14ac:dyDescent="0.25">
      <c r="Q1046" s="349"/>
    </row>
    <row r="1047" spans="17:17" ht="15" x14ac:dyDescent="0.25">
      <c r="Q1047" s="349"/>
    </row>
    <row r="1048" spans="17:17" ht="15" x14ac:dyDescent="0.25">
      <c r="Q1048" s="349"/>
    </row>
    <row r="1049" spans="17:17" ht="15" x14ac:dyDescent="0.25">
      <c r="Q1049" s="349"/>
    </row>
    <row r="1050" spans="17:17" ht="15" x14ac:dyDescent="0.25">
      <c r="Q1050" s="349"/>
    </row>
    <row r="1051" spans="17:17" ht="15" x14ac:dyDescent="0.25">
      <c r="Q1051" s="349"/>
    </row>
    <row r="1052" spans="17:17" ht="15" x14ac:dyDescent="0.25">
      <c r="Q1052" s="349"/>
    </row>
    <row r="1053" spans="17:17" ht="15" x14ac:dyDescent="0.25">
      <c r="Q1053" s="349"/>
    </row>
    <row r="1054" spans="17:17" ht="15" x14ac:dyDescent="0.25">
      <c r="Q1054" s="349"/>
    </row>
    <row r="1055" spans="17:17" ht="15" x14ac:dyDescent="0.25">
      <c r="Q1055" s="349"/>
    </row>
    <row r="1056" spans="17:17" ht="15" x14ac:dyDescent="0.25">
      <c r="Q1056" s="349"/>
    </row>
    <row r="1057" spans="17:17" ht="15" x14ac:dyDescent="0.25">
      <c r="Q1057" s="349"/>
    </row>
    <row r="1058" spans="17:17" ht="15" x14ac:dyDescent="0.25">
      <c r="Q1058" s="349"/>
    </row>
    <row r="1059" spans="17:17" ht="15" x14ac:dyDescent="0.25">
      <c r="Q1059" s="349"/>
    </row>
    <row r="1060" spans="17:17" ht="15" x14ac:dyDescent="0.25">
      <c r="Q1060" s="349"/>
    </row>
    <row r="1061" spans="17:17" ht="15" x14ac:dyDescent="0.25">
      <c r="Q1061" s="349"/>
    </row>
    <row r="1062" spans="17:17" ht="15" x14ac:dyDescent="0.25">
      <c r="Q1062" s="349"/>
    </row>
    <row r="1063" spans="17:17" ht="15" x14ac:dyDescent="0.25">
      <c r="Q1063" s="349"/>
    </row>
    <row r="1064" spans="17:17" ht="15" x14ac:dyDescent="0.25">
      <c r="Q1064" s="349"/>
    </row>
    <row r="1065" spans="17:17" ht="15" x14ac:dyDescent="0.25">
      <c r="Q1065" s="349"/>
    </row>
    <row r="1066" spans="17:17" ht="15" x14ac:dyDescent="0.25">
      <c r="Q1066" s="349"/>
    </row>
    <row r="1067" spans="17:17" ht="15" x14ac:dyDescent="0.25">
      <c r="Q1067" s="349"/>
    </row>
    <row r="1068" spans="17:17" ht="15" x14ac:dyDescent="0.25">
      <c r="Q1068" s="349"/>
    </row>
    <row r="1069" spans="17:17" ht="15" x14ac:dyDescent="0.25">
      <c r="Q1069" s="349"/>
    </row>
    <row r="1070" spans="17:17" ht="15" x14ac:dyDescent="0.25">
      <c r="Q1070" s="349"/>
    </row>
    <row r="1071" spans="17:17" ht="15" x14ac:dyDescent="0.25">
      <c r="Q1071" s="349"/>
    </row>
    <row r="1072" spans="17:17" ht="15" x14ac:dyDescent="0.25">
      <c r="Q1072" s="349"/>
    </row>
    <row r="1073" spans="17:17" ht="15" x14ac:dyDescent="0.25">
      <c r="Q1073" s="349"/>
    </row>
    <row r="1074" spans="17:17" ht="15" x14ac:dyDescent="0.25">
      <c r="Q1074" s="349"/>
    </row>
    <row r="1075" spans="17:17" ht="15" x14ac:dyDescent="0.25">
      <c r="Q1075" s="349"/>
    </row>
    <row r="1076" spans="17:17" ht="15" x14ac:dyDescent="0.25">
      <c r="Q1076" s="349"/>
    </row>
    <row r="1077" spans="17:17" ht="15" x14ac:dyDescent="0.25">
      <c r="Q1077" s="349"/>
    </row>
    <row r="1078" spans="17:17" ht="15" x14ac:dyDescent="0.25">
      <c r="Q1078" s="349"/>
    </row>
    <row r="1079" spans="17:17" ht="15" x14ac:dyDescent="0.25">
      <c r="Q1079" s="349"/>
    </row>
    <row r="1080" spans="17:17" ht="15" x14ac:dyDescent="0.25">
      <c r="Q1080" s="349"/>
    </row>
    <row r="1081" spans="17:17" ht="15" x14ac:dyDescent="0.25">
      <c r="Q1081" s="349"/>
    </row>
    <row r="1082" spans="17:17" ht="15" x14ac:dyDescent="0.25">
      <c r="Q1082" s="349"/>
    </row>
    <row r="1083" spans="17:17" ht="15" x14ac:dyDescent="0.25">
      <c r="Q1083" s="349"/>
    </row>
    <row r="1084" spans="17:17" ht="15" x14ac:dyDescent="0.25">
      <c r="Q1084" s="349"/>
    </row>
    <row r="1085" spans="17:17" ht="15" x14ac:dyDescent="0.25">
      <c r="Q1085" s="349"/>
    </row>
    <row r="1086" spans="17:17" ht="15" x14ac:dyDescent="0.25">
      <c r="Q1086" s="349"/>
    </row>
    <row r="1087" spans="17:17" ht="15" x14ac:dyDescent="0.25">
      <c r="Q1087" s="349"/>
    </row>
    <row r="1088" spans="17:17" ht="15" x14ac:dyDescent="0.25">
      <c r="Q1088" s="349"/>
    </row>
    <row r="1089" spans="17:17" ht="15" x14ac:dyDescent="0.25">
      <c r="Q1089" s="349"/>
    </row>
    <row r="1090" spans="17:17" ht="15" x14ac:dyDescent="0.25">
      <c r="Q1090" s="349"/>
    </row>
    <row r="1091" spans="17:17" ht="15" x14ac:dyDescent="0.25">
      <c r="Q1091" s="349"/>
    </row>
    <row r="1092" spans="17:17" ht="15" x14ac:dyDescent="0.25">
      <c r="Q1092" s="349"/>
    </row>
    <row r="1093" spans="17:17" ht="15" x14ac:dyDescent="0.25">
      <c r="Q1093" s="349"/>
    </row>
    <row r="1094" spans="17:17" ht="15" x14ac:dyDescent="0.25">
      <c r="Q1094" s="349"/>
    </row>
    <row r="1095" spans="17:17" ht="15" x14ac:dyDescent="0.25">
      <c r="Q1095" s="349"/>
    </row>
    <row r="1096" spans="17:17" ht="15" x14ac:dyDescent="0.25">
      <c r="Q1096" s="349"/>
    </row>
    <row r="1097" spans="17:17" ht="15" x14ac:dyDescent="0.25">
      <c r="Q1097" s="349"/>
    </row>
    <row r="1098" spans="17:17" ht="15" x14ac:dyDescent="0.25">
      <c r="Q1098" s="349"/>
    </row>
    <row r="1099" spans="17:17" ht="15" x14ac:dyDescent="0.25">
      <c r="Q1099" s="349"/>
    </row>
    <row r="1100" spans="17:17" ht="15" x14ac:dyDescent="0.25">
      <c r="Q1100" s="349"/>
    </row>
    <row r="1101" spans="17:17" ht="15" x14ac:dyDescent="0.25">
      <c r="Q1101" s="349"/>
    </row>
    <row r="1102" spans="17:17" ht="15" x14ac:dyDescent="0.25">
      <c r="Q1102" s="349"/>
    </row>
    <row r="1103" spans="17:17" ht="15" x14ac:dyDescent="0.25">
      <c r="Q1103" s="349"/>
    </row>
    <row r="1104" spans="17:17" ht="15" x14ac:dyDescent="0.25">
      <c r="Q1104" s="349"/>
    </row>
    <row r="1105" spans="17:17" ht="15" x14ac:dyDescent="0.25">
      <c r="Q1105" s="349"/>
    </row>
    <row r="1106" spans="17:17" ht="15" x14ac:dyDescent="0.25">
      <c r="Q1106" s="349"/>
    </row>
    <row r="1107" spans="17:17" ht="15" x14ac:dyDescent="0.25">
      <c r="Q1107" s="349"/>
    </row>
    <row r="1108" spans="17:17" ht="15" x14ac:dyDescent="0.25">
      <c r="Q1108" s="349"/>
    </row>
    <row r="1109" spans="17:17" ht="15" x14ac:dyDescent="0.25">
      <c r="Q1109" s="349"/>
    </row>
    <row r="1110" spans="17:17" ht="15" x14ac:dyDescent="0.25">
      <c r="Q1110" s="349"/>
    </row>
    <row r="1111" spans="17:17" ht="15" x14ac:dyDescent="0.25">
      <c r="Q1111" s="349"/>
    </row>
    <row r="1112" spans="17:17" ht="15" x14ac:dyDescent="0.25">
      <c r="Q1112" s="349"/>
    </row>
    <row r="1113" spans="17:17" ht="15" x14ac:dyDescent="0.25">
      <c r="Q1113" s="349"/>
    </row>
    <row r="1114" spans="17:17" ht="15" x14ac:dyDescent="0.25">
      <c r="Q1114" s="349"/>
    </row>
    <row r="1115" spans="17:17" ht="15" x14ac:dyDescent="0.25">
      <c r="Q1115" s="349"/>
    </row>
    <row r="1116" spans="17:17" ht="15" x14ac:dyDescent="0.25">
      <c r="Q1116" s="349"/>
    </row>
    <row r="1117" spans="17:17" ht="15" x14ac:dyDescent="0.25">
      <c r="Q1117" s="349"/>
    </row>
    <row r="1118" spans="17:17" ht="15" x14ac:dyDescent="0.25">
      <c r="Q1118" s="349"/>
    </row>
    <row r="1119" spans="17:17" ht="15" x14ac:dyDescent="0.25">
      <c r="Q1119" s="349"/>
    </row>
    <row r="1120" spans="17:17" ht="15" x14ac:dyDescent="0.25">
      <c r="Q1120" s="349"/>
    </row>
    <row r="1121" spans="17:17" ht="15" x14ac:dyDescent="0.25">
      <c r="Q1121" s="349"/>
    </row>
    <row r="1122" spans="17:17" ht="15" x14ac:dyDescent="0.25">
      <c r="Q1122" s="349"/>
    </row>
    <row r="1123" spans="17:17" ht="15" x14ac:dyDescent="0.25">
      <c r="Q1123" s="349"/>
    </row>
    <row r="1124" spans="17:17" ht="15" x14ac:dyDescent="0.25">
      <c r="Q1124" s="349"/>
    </row>
    <row r="1125" spans="17:17" ht="15" x14ac:dyDescent="0.25">
      <c r="Q1125" s="349"/>
    </row>
    <row r="1126" spans="17:17" ht="15" x14ac:dyDescent="0.25">
      <c r="Q1126" s="349"/>
    </row>
    <row r="1127" spans="17:17" ht="15" x14ac:dyDescent="0.25">
      <c r="Q1127" s="349"/>
    </row>
    <row r="1128" spans="17:17" ht="15" x14ac:dyDescent="0.25">
      <c r="Q1128" s="349"/>
    </row>
    <row r="1129" spans="17:17" ht="15" x14ac:dyDescent="0.25">
      <c r="Q1129" s="349"/>
    </row>
    <row r="1130" spans="17:17" ht="15" x14ac:dyDescent="0.25">
      <c r="Q1130" s="349"/>
    </row>
    <row r="1131" spans="17:17" ht="15" x14ac:dyDescent="0.25">
      <c r="Q1131" s="349"/>
    </row>
    <row r="1132" spans="17:17" ht="15" x14ac:dyDescent="0.25">
      <c r="Q1132" s="349"/>
    </row>
    <row r="1133" spans="17:17" ht="15" x14ac:dyDescent="0.25">
      <c r="Q1133" s="349"/>
    </row>
    <row r="1134" spans="17:17" ht="15" x14ac:dyDescent="0.25">
      <c r="Q1134" s="349"/>
    </row>
    <row r="1135" spans="17:17" ht="15" x14ac:dyDescent="0.25">
      <c r="Q1135" s="349"/>
    </row>
    <row r="1136" spans="17:17" ht="15" x14ac:dyDescent="0.25">
      <c r="Q1136" s="349"/>
    </row>
    <row r="1137" spans="17:17" ht="15" x14ac:dyDescent="0.25">
      <c r="Q1137" s="349"/>
    </row>
    <row r="1138" spans="17:17" ht="15" x14ac:dyDescent="0.25">
      <c r="Q1138" s="349"/>
    </row>
    <row r="1139" spans="17:17" ht="15" x14ac:dyDescent="0.25">
      <c r="Q1139" s="349"/>
    </row>
    <row r="1140" spans="17:17" ht="15" x14ac:dyDescent="0.25">
      <c r="Q1140" s="349"/>
    </row>
    <row r="1141" spans="17:17" ht="15" x14ac:dyDescent="0.25">
      <c r="Q1141" s="349"/>
    </row>
    <row r="1142" spans="17:17" ht="15" x14ac:dyDescent="0.25">
      <c r="Q1142" s="349"/>
    </row>
    <row r="1143" spans="17:17" ht="15" x14ac:dyDescent="0.25">
      <c r="Q1143" s="349"/>
    </row>
    <row r="1144" spans="17:17" ht="15" x14ac:dyDescent="0.25">
      <c r="Q1144" s="349"/>
    </row>
    <row r="1145" spans="17:17" ht="15" x14ac:dyDescent="0.25">
      <c r="Q1145" s="349"/>
    </row>
    <row r="1146" spans="17:17" ht="15" x14ac:dyDescent="0.25">
      <c r="Q1146" s="349"/>
    </row>
    <row r="1147" spans="17:17" ht="15" x14ac:dyDescent="0.25">
      <c r="Q1147" s="349"/>
    </row>
    <row r="1148" spans="17:17" ht="15" x14ac:dyDescent="0.25">
      <c r="Q1148" s="349"/>
    </row>
    <row r="1149" spans="17:17" ht="15" x14ac:dyDescent="0.25">
      <c r="Q1149" s="349"/>
    </row>
    <row r="1150" spans="17:17" ht="15" x14ac:dyDescent="0.25">
      <c r="Q1150" s="349"/>
    </row>
    <row r="1151" spans="17:17" ht="15" x14ac:dyDescent="0.25">
      <c r="Q1151" s="349"/>
    </row>
    <row r="1152" spans="17:17" ht="15" x14ac:dyDescent="0.25">
      <c r="Q1152" s="349"/>
    </row>
    <row r="1153" spans="17:17" ht="15" x14ac:dyDescent="0.25">
      <c r="Q1153" s="349"/>
    </row>
    <row r="1154" spans="17:17" ht="15" x14ac:dyDescent="0.25">
      <c r="Q1154" s="349"/>
    </row>
    <row r="1155" spans="17:17" ht="15" x14ac:dyDescent="0.25">
      <c r="Q1155" s="349"/>
    </row>
    <row r="1156" spans="17:17" ht="15" x14ac:dyDescent="0.25">
      <c r="Q1156" s="349"/>
    </row>
    <row r="1157" spans="17:17" ht="15" x14ac:dyDescent="0.25">
      <c r="Q1157" s="349"/>
    </row>
    <row r="1158" spans="17:17" ht="15" x14ac:dyDescent="0.25">
      <c r="Q1158" s="349"/>
    </row>
    <row r="1159" spans="17:17" ht="15" x14ac:dyDescent="0.25">
      <c r="Q1159" s="349"/>
    </row>
    <row r="1160" spans="17:17" ht="15" x14ac:dyDescent="0.25">
      <c r="Q1160" s="349"/>
    </row>
    <row r="1161" spans="17:17" ht="15" x14ac:dyDescent="0.25">
      <c r="Q1161" s="349"/>
    </row>
    <row r="1162" spans="17:17" ht="15" x14ac:dyDescent="0.25">
      <c r="Q1162" s="349"/>
    </row>
    <row r="1163" spans="17:17" ht="15" x14ac:dyDescent="0.25">
      <c r="Q1163" s="349"/>
    </row>
    <row r="1164" spans="17:17" ht="15" x14ac:dyDescent="0.25">
      <c r="Q1164" s="349"/>
    </row>
    <row r="1165" spans="17:17" ht="15" x14ac:dyDescent="0.25">
      <c r="Q1165" s="349"/>
    </row>
    <row r="1166" spans="17:17" ht="15" x14ac:dyDescent="0.25">
      <c r="Q1166" s="349"/>
    </row>
    <row r="1167" spans="17:17" ht="15" x14ac:dyDescent="0.25">
      <c r="Q1167" s="349"/>
    </row>
    <row r="1168" spans="17:17" ht="15" x14ac:dyDescent="0.25">
      <c r="Q1168" s="349"/>
    </row>
    <row r="1169" spans="17:17" ht="15" x14ac:dyDescent="0.25">
      <c r="Q1169" s="349"/>
    </row>
    <row r="1170" spans="17:17" ht="15" x14ac:dyDescent="0.25">
      <c r="Q1170" s="349"/>
    </row>
    <row r="1171" spans="17:17" ht="15" x14ac:dyDescent="0.25">
      <c r="Q1171" s="349"/>
    </row>
    <row r="1172" spans="17:17" ht="15" x14ac:dyDescent="0.25">
      <c r="Q1172" s="349"/>
    </row>
    <row r="1173" spans="17:17" ht="15" x14ac:dyDescent="0.25">
      <c r="Q1173" s="349"/>
    </row>
    <row r="1174" spans="17:17" ht="15" x14ac:dyDescent="0.25">
      <c r="Q1174" s="349"/>
    </row>
    <row r="1175" spans="17:17" ht="15" x14ac:dyDescent="0.25">
      <c r="Q1175" s="349"/>
    </row>
    <row r="1176" spans="17:17" ht="15" x14ac:dyDescent="0.25">
      <c r="Q1176" s="349"/>
    </row>
    <row r="1177" spans="17:17" ht="15" x14ac:dyDescent="0.25">
      <c r="Q1177" s="349"/>
    </row>
    <row r="1178" spans="17:17" ht="15" x14ac:dyDescent="0.25">
      <c r="Q1178" s="349"/>
    </row>
    <row r="1179" spans="17:17" ht="15" x14ac:dyDescent="0.25">
      <c r="Q1179" s="349"/>
    </row>
    <row r="1180" spans="17:17" ht="15" x14ac:dyDescent="0.25">
      <c r="Q1180" s="349"/>
    </row>
    <row r="1181" spans="17:17" ht="15" x14ac:dyDescent="0.25">
      <c r="Q1181" s="349"/>
    </row>
    <row r="1182" spans="17:17" ht="15" x14ac:dyDescent="0.25">
      <c r="Q1182" s="349"/>
    </row>
    <row r="1183" spans="17:17" ht="15" x14ac:dyDescent="0.25">
      <c r="Q1183" s="349"/>
    </row>
    <row r="1184" spans="17:17" ht="15" x14ac:dyDescent="0.25">
      <c r="Q1184" s="349"/>
    </row>
    <row r="1185" spans="17:17" ht="15" x14ac:dyDescent="0.25">
      <c r="Q1185" s="349"/>
    </row>
    <row r="1186" spans="17:17" ht="15" x14ac:dyDescent="0.25">
      <c r="Q1186" s="349"/>
    </row>
    <row r="1187" spans="17:17" ht="15" x14ac:dyDescent="0.25">
      <c r="Q1187" s="349"/>
    </row>
    <row r="1188" spans="17:17" ht="15" x14ac:dyDescent="0.25">
      <c r="Q1188" s="349"/>
    </row>
    <row r="1189" spans="17:17" ht="15" x14ac:dyDescent="0.25">
      <c r="Q1189" s="349"/>
    </row>
    <row r="1190" spans="17:17" ht="15" x14ac:dyDescent="0.25">
      <c r="Q1190" s="349"/>
    </row>
    <row r="1191" spans="17:17" ht="15" x14ac:dyDescent="0.25">
      <c r="Q1191" s="349"/>
    </row>
    <row r="1192" spans="17:17" ht="15" x14ac:dyDescent="0.25">
      <c r="Q1192" s="349"/>
    </row>
    <row r="1193" spans="17:17" ht="15" x14ac:dyDescent="0.25">
      <c r="Q1193" s="349"/>
    </row>
    <row r="1194" spans="17:17" ht="15" x14ac:dyDescent="0.25">
      <c r="Q1194" s="349"/>
    </row>
    <row r="1195" spans="17:17" ht="15" x14ac:dyDescent="0.25">
      <c r="Q1195" s="349"/>
    </row>
    <row r="1196" spans="17:17" ht="15" x14ac:dyDescent="0.25">
      <c r="Q1196" s="349"/>
    </row>
    <row r="1197" spans="17:17" ht="15" x14ac:dyDescent="0.25">
      <c r="Q1197" s="349"/>
    </row>
    <row r="1198" spans="17:17" ht="15" x14ac:dyDescent="0.25">
      <c r="Q1198" s="349"/>
    </row>
    <row r="1199" spans="17:17" ht="15" x14ac:dyDescent="0.25">
      <c r="Q1199" s="349"/>
    </row>
    <row r="1200" spans="17:17" ht="15" x14ac:dyDescent="0.25">
      <c r="Q1200" s="349"/>
    </row>
    <row r="1201" spans="17:17" ht="15" x14ac:dyDescent="0.25">
      <c r="Q1201" s="349"/>
    </row>
    <row r="1202" spans="17:17" ht="15" x14ac:dyDescent="0.25">
      <c r="Q1202" s="349"/>
    </row>
    <row r="1203" spans="17:17" ht="15" x14ac:dyDescent="0.25">
      <c r="Q1203" s="349"/>
    </row>
    <row r="1204" spans="17:17" ht="15" x14ac:dyDescent="0.25">
      <c r="Q1204" s="349"/>
    </row>
    <row r="1205" spans="17:17" ht="15" x14ac:dyDescent="0.25">
      <c r="Q1205" s="349"/>
    </row>
    <row r="1206" spans="17:17" ht="15" x14ac:dyDescent="0.25">
      <c r="Q1206" s="349"/>
    </row>
    <row r="1207" spans="17:17" ht="15" x14ac:dyDescent="0.25">
      <c r="Q1207" s="349"/>
    </row>
    <row r="1208" spans="17:17" ht="15" x14ac:dyDescent="0.25">
      <c r="Q1208" s="349"/>
    </row>
    <row r="1209" spans="17:17" ht="15" x14ac:dyDescent="0.25">
      <c r="Q1209" s="349"/>
    </row>
    <row r="1210" spans="17:17" ht="15" x14ac:dyDescent="0.25">
      <c r="Q1210" s="349"/>
    </row>
    <row r="1211" spans="17:17" ht="15" x14ac:dyDescent="0.25">
      <c r="Q1211" s="349"/>
    </row>
    <row r="1212" spans="17:17" ht="15" x14ac:dyDescent="0.25">
      <c r="Q1212" s="349"/>
    </row>
    <row r="1213" spans="17:17" ht="15" x14ac:dyDescent="0.25">
      <c r="Q1213" s="349"/>
    </row>
    <row r="1214" spans="17:17" ht="15" x14ac:dyDescent="0.25">
      <c r="Q1214" s="349"/>
    </row>
    <row r="1215" spans="17:17" ht="15" x14ac:dyDescent="0.25">
      <c r="Q1215" s="349"/>
    </row>
    <row r="1216" spans="17:17" ht="15" x14ac:dyDescent="0.25">
      <c r="Q1216" s="349"/>
    </row>
    <row r="1217" spans="17:17" ht="15" x14ac:dyDescent="0.25">
      <c r="Q1217" s="349"/>
    </row>
    <row r="1218" spans="17:17" ht="15" x14ac:dyDescent="0.25">
      <c r="Q1218" s="349"/>
    </row>
    <row r="1219" spans="17:17" ht="15" x14ac:dyDescent="0.25">
      <c r="Q1219" s="349"/>
    </row>
    <row r="1220" spans="17:17" ht="15" x14ac:dyDescent="0.25">
      <c r="Q1220" s="349"/>
    </row>
    <row r="1221" spans="17:17" ht="15" x14ac:dyDescent="0.25">
      <c r="Q1221" s="349"/>
    </row>
    <row r="1222" spans="17:17" ht="15" x14ac:dyDescent="0.25">
      <c r="Q1222" s="349"/>
    </row>
    <row r="1223" spans="17:17" ht="15" x14ac:dyDescent="0.25">
      <c r="Q1223" s="349"/>
    </row>
    <row r="1224" spans="17:17" ht="15" x14ac:dyDescent="0.25">
      <c r="Q1224" s="349"/>
    </row>
    <row r="1225" spans="17:17" ht="15" x14ac:dyDescent="0.25">
      <c r="Q1225" s="349"/>
    </row>
    <row r="1226" spans="17:17" ht="15" x14ac:dyDescent="0.25">
      <c r="Q1226" s="349"/>
    </row>
    <row r="1227" spans="17:17" ht="15" x14ac:dyDescent="0.25">
      <c r="Q1227" s="349"/>
    </row>
    <row r="1228" spans="17:17" ht="15" x14ac:dyDescent="0.25">
      <c r="Q1228" s="349"/>
    </row>
    <row r="1229" spans="17:17" ht="15" x14ac:dyDescent="0.25">
      <c r="Q1229" s="349"/>
    </row>
    <row r="1230" spans="17:17" ht="15" x14ac:dyDescent="0.25">
      <c r="Q1230" s="349"/>
    </row>
    <row r="1231" spans="17:17" ht="15" x14ac:dyDescent="0.25">
      <c r="Q1231" s="349"/>
    </row>
    <row r="1232" spans="17:17" ht="15" x14ac:dyDescent="0.25">
      <c r="Q1232" s="349"/>
    </row>
    <row r="1233" spans="17:17" ht="15" x14ac:dyDescent="0.25">
      <c r="Q1233" s="349"/>
    </row>
    <row r="1234" spans="17:17" ht="15" x14ac:dyDescent="0.25">
      <c r="Q1234" s="349"/>
    </row>
    <row r="1235" spans="17:17" ht="15" x14ac:dyDescent="0.25">
      <c r="Q1235" s="349"/>
    </row>
    <row r="1236" spans="17:17" ht="15" x14ac:dyDescent="0.25">
      <c r="Q1236" s="349"/>
    </row>
    <row r="1237" spans="17:17" ht="15" x14ac:dyDescent="0.25">
      <c r="Q1237" s="349"/>
    </row>
    <row r="1238" spans="17:17" ht="15" x14ac:dyDescent="0.25">
      <c r="Q1238" s="349"/>
    </row>
    <row r="1239" spans="17:17" ht="15" x14ac:dyDescent="0.25">
      <c r="Q1239" s="349"/>
    </row>
    <row r="1240" spans="17:17" ht="15" x14ac:dyDescent="0.25">
      <c r="Q1240" s="349"/>
    </row>
    <row r="1241" spans="17:17" ht="15" x14ac:dyDescent="0.25">
      <c r="Q1241" s="349"/>
    </row>
    <row r="1242" spans="17:17" ht="15" x14ac:dyDescent="0.25">
      <c r="Q1242" s="349"/>
    </row>
    <row r="1243" spans="17:17" ht="15" x14ac:dyDescent="0.25">
      <c r="Q1243" s="349"/>
    </row>
    <row r="1244" spans="17:17" ht="15" x14ac:dyDescent="0.25">
      <c r="Q1244" s="349"/>
    </row>
    <row r="1245" spans="17:17" ht="15" x14ac:dyDescent="0.25">
      <c r="Q1245" s="349"/>
    </row>
    <row r="1246" spans="17:17" ht="15" x14ac:dyDescent="0.25">
      <c r="Q1246" s="349"/>
    </row>
    <row r="1247" spans="17:17" ht="15" x14ac:dyDescent="0.25">
      <c r="Q1247" s="349"/>
    </row>
    <row r="1248" spans="17:17" ht="15" x14ac:dyDescent="0.25">
      <c r="Q1248" s="349"/>
    </row>
    <row r="1249" spans="17:17" ht="15" x14ac:dyDescent="0.25">
      <c r="Q1249" s="349"/>
    </row>
    <row r="1250" spans="17:17" ht="15" x14ac:dyDescent="0.25">
      <c r="Q1250" s="349"/>
    </row>
  </sheetData>
  <sortState ref="B17:I36">
    <sortCondition descending="1" ref="D17:D36"/>
  </sortState>
  <mergeCells count="11">
    <mergeCell ref="C39:I39"/>
    <mergeCell ref="C38:I38"/>
    <mergeCell ref="F12:F13"/>
    <mergeCell ref="C8:I8"/>
    <mergeCell ref="L12:M12"/>
    <mergeCell ref="E12:E13"/>
    <mergeCell ref="H12:H13"/>
    <mergeCell ref="C9:I9"/>
    <mergeCell ref="C10:J10"/>
    <mergeCell ref="I12:I13"/>
    <mergeCell ref="C12:D12"/>
  </mergeCells>
  <pageMargins left="0.70866141732283472" right="0.70866141732283472" top="0.74803149606299213" bottom="0.74803149606299213" header="0.31496062992125984" footer="0.31496062992125984"/>
  <pageSetup scale="55" orientation="portrait" r:id="rId1"/>
  <headerFooter>
    <oddFooter>&amp;C&amp;"-,Negrita"&amp;K08-045Página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6" tint="-0.499984740745262"/>
    <pageSetUpPr fitToPage="1"/>
  </sheetPr>
  <dimension ref="A1:AG49"/>
  <sheetViews>
    <sheetView topLeftCell="A16" zoomScale="80" zoomScaleNormal="80" zoomScaleSheetLayoutView="80" workbookViewId="0">
      <selection activeCell="C29" sqref="C29:I29"/>
    </sheetView>
  </sheetViews>
  <sheetFormatPr baseColWidth="10" defaultColWidth="11.5703125" defaultRowHeight="14.25" x14ac:dyDescent="0.2"/>
  <cols>
    <col min="1" max="1" width="4.28515625" style="16" customWidth="1"/>
    <col min="2" max="2" width="26.85546875" style="16" customWidth="1"/>
    <col min="3" max="3" width="12.7109375" style="16" customWidth="1"/>
    <col min="4" max="4" width="12.140625" style="16" customWidth="1"/>
    <col min="5" max="6" width="12.42578125" style="16" customWidth="1"/>
    <col min="7" max="7" width="17.5703125" style="16" customWidth="1"/>
    <col min="8" max="8" width="15.5703125" style="16" customWidth="1"/>
    <col min="9" max="9" width="13.42578125" style="16" customWidth="1"/>
    <col min="10" max="10" width="4" style="16" customWidth="1"/>
    <col min="11" max="11" width="10.28515625" style="16" customWidth="1"/>
    <col min="12" max="13" width="10.28515625" style="40" customWidth="1"/>
    <col min="14" max="14" width="10.7109375" style="19" customWidth="1"/>
    <col min="15" max="17" width="10.28515625" style="18" customWidth="1"/>
    <col min="18" max="18" width="3" style="18" customWidth="1"/>
    <col min="19" max="19" width="10.28515625" style="18" hidden="1" customWidth="1"/>
    <col min="20" max="20" width="10.28515625" style="18" customWidth="1"/>
    <col min="21" max="33" width="11.5703125" style="18"/>
    <col min="34" max="16384" width="11.5703125" style="16"/>
  </cols>
  <sheetData>
    <row r="1" spans="1:15" x14ac:dyDescent="0.2">
      <c r="A1" s="210"/>
      <c r="B1" s="39"/>
      <c r="C1" s="39"/>
      <c r="D1" s="39"/>
      <c r="E1" s="39"/>
      <c r="F1" s="39"/>
      <c r="G1" s="39"/>
      <c r="H1" s="39"/>
      <c r="I1" s="39"/>
      <c r="J1" s="212"/>
      <c r="K1" s="18">
        <v>1000</v>
      </c>
    </row>
    <row r="2" spans="1:15" x14ac:dyDescent="0.2">
      <c r="A2" s="184"/>
      <c r="B2" s="32"/>
      <c r="C2" s="32"/>
      <c r="D2" s="32"/>
      <c r="E2" s="32"/>
      <c r="F2" s="32"/>
      <c r="G2" s="32"/>
      <c r="H2" s="32"/>
      <c r="I2" s="32"/>
      <c r="J2" s="36"/>
      <c r="K2" s="18"/>
    </row>
    <row r="3" spans="1:15" x14ac:dyDescent="0.2">
      <c r="A3" s="184"/>
      <c r="B3" s="32"/>
      <c r="C3" s="32"/>
      <c r="D3" s="32"/>
      <c r="E3" s="32"/>
      <c r="F3" s="32"/>
      <c r="G3" s="32"/>
      <c r="H3" s="32"/>
      <c r="I3" s="32"/>
      <c r="J3" s="36"/>
      <c r="K3" s="18"/>
    </row>
    <row r="4" spans="1:15" x14ac:dyDescent="0.2">
      <c r="A4" s="184"/>
      <c r="B4" s="32"/>
      <c r="C4" s="32"/>
      <c r="D4" s="32"/>
      <c r="E4" s="32"/>
      <c r="F4" s="32"/>
      <c r="G4" s="32"/>
      <c r="H4" s="32"/>
      <c r="I4" s="32"/>
      <c r="J4" s="36"/>
    </row>
    <row r="5" spans="1:15" x14ac:dyDescent="0.2">
      <c r="A5" s="184"/>
      <c r="B5" s="32"/>
      <c r="C5" s="32"/>
      <c r="D5" s="32"/>
      <c r="E5" s="32"/>
      <c r="F5" s="32"/>
      <c r="G5" s="32"/>
      <c r="H5" s="32"/>
      <c r="I5" s="32"/>
      <c r="J5" s="36"/>
    </row>
    <row r="6" spans="1:15" x14ac:dyDescent="0.2">
      <c r="A6" s="184"/>
      <c r="B6" s="32"/>
      <c r="C6" s="32"/>
      <c r="D6" s="32"/>
      <c r="E6" s="32"/>
      <c r="F6" s="32"/>
      <c r="G6" s="32"/>
      <c r="H6" s="32"/>
      <c r="I6" s="32"/>
      <c r="J6" s="36"/>
    </row>
    <row r="7" spans="1:15" x14ac:dyDescent="0.2">
      <c r="A7" s="184"/>
      <c r="B7" s="32"/>
      <c r="C7" s="32"/>
      <c r="D7" s="32"/>
      <c r="E7" s="32"/>
      <c r="F7" s="32"/>
      <c r="G7" s="32"/>
      <c r="H7" s="32"/>
      <c r="I7" s="32"/>
      <c r="J7" s="36"/>
    </row>
    <row r="8" spans="1:15" x14ac:dyDescent="0.2">
      <c r="A8" s="184"/>
      <c r="B8" s="32"/>
      <c r="C8" s="32"/>
      <c r="D8" s="32"/>
      <c r="E8" s="32"/>
      <c r="F8" s="32"/>
      <c r="G8" s="32"/>
      <c r="H8" s="32"/>
      <c r="I8" s="32"/>
      <c r="J8" s="36"/>
    </row>
    <row r="9" spans="1:15" ht="15.75" x14ac:dyDescent="0.25">
      <c r="A9" s="20"/>
      <c r="B9" s="206"/>
      <c r="C9" s="206"/>
      <c r="D9" s="3" t="s">
        <v>86</v>
      </c>
      <c r="E9" s="3"/>
      <c r="F9" s="3"/>
      <c r="G9" s="3"/>
      <c r="H9" s="3"/>
      <c r="I9" s="3"/>
      <c r="J9" s="34"/>
    </row>
    <row r="10" spans="1:15" ht="15.75" x14ac:dyDescent="0.25">
      <c r="A10" s="20"/>
      <c r="B10" s="120"/>
      <c r="C10" s="206"/>
      <c r="D10" s="506" t="s">
        <v>216</v>
      </c>
      <c r="E10" s="506"/>
      <c r="F10" s="506"/>
      <c r="G10" s="506"/>
      <c r="H10" s="506"/>
      <c r="I10" s="3"/>
      <c r="J10" s="137"/>
      <c r="K10" s="3"/>
      <c r="L10" s="325"/>
    </row>
    <row r="11" spans="1:15" ht="15.75" x14ac:dyDescent="0.25">
      <c r="A11" s="20"/>
      <c r="B11" s="206"/>
      <c r="C11" s="206"/>
      <c r="D11" s="206"/>
      <c r="E11" s="205"/>
      <c r="F11" s="205"/>
      <c r="G11" s="206"/>
      <c r="H11" s="206"/>
      <c r="I11" s="206"/>
      <c r="J11" s="67"/>
    </row>
    <row r="12" spans="1:15" ht="14.45" customHeight="1" x14ac:dyDescent="0.25">
      <c r="A12" s="20"/>
      <c r="B12" s="6"/>
      <c r="C12" s="503" t="s">
        <v>209</v>
      </c>
      <c r="D12" s="503" t="s">
        <v>0</v>
      </c>
      <c r="E12" s="504" t="s">
        <v>210</v>
      </c>
      <c r="F12" s="504" t="s">
        <v>211</v>
      </c>
      <c r="G12" s="343" t="s">
        <v>212</v>
      </c>
      <c r="H12" s="505" t="s">
        <v>213</v>
      </c>
      <c r="I12" s="505" t="s">
        <v>214</v>
      </c>
      <c r="J12" s="34"/>
    </row>
    <row r="13" spans="1:15" ht="15.75" x14ac:dyDescent="0.25">
      <c r="A13" s="20"/>
      <c r="B13" s="6"/>
      <c r="C13" s="340">
        <v>2017</v>
      </c>
      <c r="D13" s="340">
        <v>2018</v>
      </c>
      <c r="E13" s="504"/>
      <c r="F13" s="504"/>
      <c r="G13" s="340">
        <v>2018</v>
      </c>
      <c r="H13" s="505"/>
      <c r="I13" s="505"/>
      <c r="J13" s="66"/>
    </row>
    <row r="14" spans="1:15" ht="15.75" x14ac:dyDescent="0.25">
      <c r="A14" s="20"/>
      <c r="B14" s="6"/>
      <c r="C14" s="6"/>
      <c r="D14" s="205"/>
      <c r="E14" s="205"/>
      <c r="F14" s="205"/>
      <c r="G14" s="205"/>
      <c r="H14" s="205"/>
      <c r="I14" s="205"/>
      <c r="J14" s="66"/>
      <c r="K14" s="184"/>
      <c r="L14" s="325"/>
      <c r="N14" s="335"/>
      <c r="O14" s="333"/>
    </row>
    <row r="15" spans="1:15" ht="15.75" x14ac:dyDescent="0.25">
      <c r="A15" s="20"/>
      <c r="B15" s="129" t="s">
        <v>10</v>
      </c>
      <c r="C15" s="327">
        <v>1797.4850000000004</v>
      </c>
      <c r="D15" s="327">
        <v>1860.8310000000001</v>
      </c>
      <c r="E15" s="328">
        <v>3.5241462376598198</v>
      </c>
      <c r="F15" s="327">
        <v>100</v>
      </c>
      <c r="G15" s="327">
        <v>1833.9389999999999</v>
      </c>
      <c r="H15" s="328">
        <v>1.4663519342791753</v>
      </c>
      <c r="I15" s="327">
        <v>100</v>
      </c>
      <c r="J15" s="37"/>
      <c r="K15" s="184"/>
      <c r="N15" s="335"/>
      <c r="O15" s="333"/>
    </row>
    <row r="16" spans="1:15" ht="15.75" x14ac:dyDescent="0.25">
      <c r="A16" s="20"/>
      <c r="B16" s="108" t="s">
        <v>46</v>
      </c>
      <c r="C16" s="330">
        <v>892.38800000000003</v>
      </c>
      <c r="D16" s="327">
        <v>943.42700000000002</v>
      </c>
      <c r="E16" s="329">
        <v>5.7193731874476184</v>
      </c>
      <c r="F16" s="329">
        <v>50.699230612559653</v>
      </c>
      <c r="G16" s="330">
        <v>925.92899999999997</v>
      </c>
      <c r="H16" s="329">
        <v>1.8897777259379467</v>
      </c>
      <c r="I16" s="354">
        <v>50.488538604610078</v>
      </c>
      <c r="J16" s="37"/>
      <c r="K16" s="184"/>
      <c r="N16" s="335"/>
      <c r="O16" s="333"/>
    </row>
    <row r="17" spans="1:33" ht="15.75" x14ac:dyDescent="0.25">
      <c r="A17" s="26"/>
      <c r="B17" s="130" t="s">
        <v>186</v>
      </c>
      <c r="C17" s="330">
        <v>437.06</v>
      </c>
      <c r="D17" s="327">
        <v>512.89499999999998</v>
      </c>
      <c r="E17" s="329">
        <v>17.351164599826106</v>
      </c>
      <c r="F17" s="329">
        <v>27.56268570332287</v>
      </c>
      <c r="G17" s="330">
        <v>496.61599999999999</v>
      </c>
      <c r="H17" s="329">
        <v>3.2779854052225499</v>
      </c>
      <c r="I17" s="354">
        <v>27.079199471738157</v>
      </c>
      <c r="J17" s="257"/>
      <c r="K17" s="184"/>
      <c r="N17" s="335"/>
      <c r="O17" s="333"/>
    </row>
    <row r="18" spans="1:33" ht="15.75" x14ac:dyDescent="0.25">
      <c r="A18" s="20"/>
      <c r="B18" s="130" t="s">
        <v>127</v>
      </c>
      <c r="C18" s="330">
        <v>466.74799999999999</v>
      </c>
      <c r="D18" s="327">
        <v>400.291</v>
      </c>
      <c r="E18" s="329">
        <v>-14.238304181271266</v>
      </c>
      <c r="F18" s="329">
        <v>21.511410762180979</v>
      </c>
      <c r="G18" s="330">
        <v>407.61700000000002</v>
      </c>
      <c r="H18" s="329">
        <v>-1.7972753835095223</v>
      </c>
      <c r="I18" s="354">
        <v>22.226311780271864</v>
      </c>
      <c r="J18" s="33"/>
      <c r="K18" s="184"/>
      <c r="N18" s="335"/>
      <c r="O18" s="333"/>
    </row>
    <row r="19" spans="1:33" ht="15.75" x14ac:dyDescent="0.25">
      <c r="A19" s="20"/>
      <c r="B19" s="395" t="s">
        <v>158</v>
      </c>
      <c r="C19" s="330">
        <v>0.55400000000000005</v>
      </c>
      <c r="D19" s="327">
        <v>3.4340000000000002</v>
      </c>
      <c r="E19" s="329">
        <v>519.85559566787003</v>
      </c>
      <c r="F19" s="329">
        <v>0.18454120766474763</v>
      </c>
      <c r="G19" s="330">
        <v>3.03</v>
      </c>
      <c r="H19" s="329">
        <v>13.333333333333353</v>
      </c>
      <c r="I19" s="354">
        <v>0.16521814520548392</v>
      </c>
      <c r="J19" s="33"/>
      <c r="K19" s="184"/>
      <c r="N19" s="335"/>
      <c r="O19" s="333"/>
    </row>
    <row r="20" spans="1:33" ht="15.75" x14ac:dyDescent="0.25">
      <c r="A20" s="20"/>
      <c r="B20" s="130" t="s">
        <v>128</v>
      </c>
      <c r="C20" s="330">
        <v>0.46700000000000003</v>
      </c>
      <c r="D20" s="327">
        <v>0.441</v>
      </c>
      <c r="E20" s="329">
        <v>-5.5674518201284879</v>
      </c>
      <c r="F20" s="329">
        <v>2.3699089277854891E-2</v>
      </c>
      <c r="G20" s="330">
        <v>0.435</v>
      </c>
      <c r="H20" s="329">
        <v>1.379310344827589</v>
      </c>
      <c r="I20" s="354">
        <v>2.3719436687916012E-2</v>
      </c>
      <c r="J20" s="33"/>
      <c r="K20" s="184"/>
      <c r="N20" s="335"/>
      <c r="O20" s="333"/>
    </row>
    <row r="21" spans="1:33" s="27" customFormat="1" ht="15.75" x14ac:dyDescent="0.25">
      <c r="A21" s="20"/>
      <c r="B21" s="426" t="s">
        <v>47</v>
      </c>
      <c r="C21" s="330">
        <v>0.217</v>
      </c>
      <c r="D21" s="327">
        <v>0.32300000000000001</v>
      </c>
      <c r="E21" s="329">
        <v>48.847926267281117</v>
      </c>
      <c r="F21" s="329">
        <v>1.7357836364505965E-2</v>
      </c>
      <c r="G21" s="330">
        <v>0.29099999999999998</v>
      </c>
      <c r="H21" s="329">
        <v>10.996563573883167</v>
      </c>
      <c r="I21" s="354">
        <v>1.5867485232605883E-2</v>
      </c>
      <c r="J21" s="33"/>
      <c r="K21" s="184"/>
      <c r="L21" s="42"/>
      <c r="M21" s="42"/>
      <c r="N21" s="335"/>
      <c r="O21" s="314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</row>
    <row r="22" spans="1:33" s="27" customFormat="1" ht="15.75" x14ac:dyDescent="0.25">
      <c r="A22" s="20"/>
      <c r="B22" s="100" t="s">
        <v>189</v>
      </c>
      <c r="C22" s="330">
        <v>4.7E-2</v>
      </c>
      <c r="D22" s="327">
        <v>0.02</v>
      </c>
      <c r="E22" s="329">
        <v>-57.446808510638306</v>
      </c>
      <c r="F22" s="329">
        <v>1.0747886293811743E-3</v>
      </c>
      <c r="G22" s="330">
        <v>2.1000000000000001E-2</v>
      </c>
      <c r="H22" s="329">
        <v>-4.7619047619047672</v>
      </c>
      <c r="I22" s="354">
        <v>1.1450762538993938E-3</v>
      </c>
      <c r="J22" s="33"/>
      <c r="K22" s="184"/>
      <c r="L22" s="42"/>
      <c r="M22" s="42"/>
      <c r="N22" s="335"/>
      <c r="O22" s="314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</row>
    <row r="23" spans="1:33" s="27" customFormat="1" ht="15.75" x14ac:dyDescent="0.25">
      <c r="A23" s="20"/>
      <c r="B23" s="100" t="s">
        <v>131</v>
      </c>
      <c r="C23" s="330">
        <v>4.0000000000000001E-3</v>
      </c>
      <c r="D23" s="327">
        <v>0</v>
      </c>
      <c r="E23" s="329">
        <v>-100</v>
      </c>
      <c r="F23" s="329">
        <v>0</v>
      </c>
      <c r="G23" s="330">
        <v>0</v>
      </c>
      <c r="H23" s="329"/>
      <c r="I23" s="354">
        <v>0</v>
      </c>
      <c r="J23" s="33"/>
      <c r="K23" s="184"/>
      <c r="L23" s="42"/>
      <c r="M23" s="42"/>
      <c r="N23" s="335"/>
      <c r="O23" s="314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</row>
    <row r="24" spans="1:33" s="27" customFormat="1" ht="15.75" x14ac:dyDescent="0.25">
      <c r="A24" s="20"/>
      <c r="B24" s="100" t="s">
        <v>72</v>
      </c>
      <c r="C24" s="330">
        <v>0</v>
      </c>
      <c r="D24" s="327">
        <v>0</v>
      </c>
      <c r="E24" s="329"/>
      <c r="F24" s="329">
        <v>0</v>
      </c>
      <c r="G24" s="330">
        <v>0</v>
      </c>
      <c r="H24" s="329"/>
      <c r="I24" s="354">
        <v>0</v>
      </c>
      <c r="J24" s="33"/>
      <c r="K24" s="184"/>
      <c r="L24" s="42"/>
      <c r="M24" s="42"/>
      <c r="N24" s="335"/>
      <c r="O24" s="314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</row>
    <row r="25" spans="1:33" s="27" customFormat="1" ht="15.75" x14ac:dyDescent="0.25">
      <c r="A25" s="20"/>
      <c r="B25" s="100" t="s">
        <v>147</v>
      </c>
      <c r="C25" s="330">
        <v>0</v>
      </c>
      <c r="D25" s="327">
        <v>0</v>
      </c>
      <c r="E25" s="329"/>
      <c r="F25" s="329">
        <v>0</v>
      </c>
      <c r="G25" s="330">
        <v>0</v>
      </c>
      <c r="H25" s="329"/>
      <c r="I25" s="354">
        <v>0</v>
      </c>
      <c r="J25" s="33"/>
      <c r="K25" s="184"/>
      <c r="L25" s="80"/>
      <c r="M25" s="42"/>
      <c r="N25" s="335"/>
      <c r="O25" s="314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</row>
    <row r="26" spans="1:33" s="27" customFormat="1" ht="15.75" x14ac:dyDescent="0.25">
      <c r="A26" s="20"/>
      <c r="B26" s="131" t="s">
        <v>130</v>
      </c>
      <c r="C26" s="330">
        <v>0</v>
      </c>
      <c r="D26" s="327">
        <v>0</v>
      </c>
      <c r="E26" s="329"/>
      <c r="F26" s="329">
        <v>0</v>
      </c>
      <c r="G26" s="330">
        <v>0</v>
      </c>
      <c r="H26" s="329"/>
      <c r="I26" s="354">
        <v>0</v>
      </c>
      <c r="J26" s="33"/>
      <c r="K26" s="60"/>
      <c r="L26" s="42"/>
      <c r="M26" s="42"/>
      <c r="N26" s="19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</row>
    <row r="27" spans="1:33" s="27" customFormat="1" ht="15.75" x14ac:dyDescent="0.25">
      <c r="A27" s="20"/>
      <c r="B27" s="98"/>
      <c r="C27" s="98"/>
      <c r="D27" s="124"/>
      <c r="E27" s="124"/>
      <c r="F27" s="124"/>
      <c r="G27" s="124"/>
      <c r="H27" s="98"/>
      <c r="I27" s="98"/>
      <c r="J27" s="33"/>
      <c r="K27" s="16"/>
      <c r="L27" s="40"/>
      <c r="M27" s="40"/>
      <c r="N27" s="19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</row>
    <row r="28" spans="1:33" s="27" customFormat="1" ht="15.6" customHeight="1" x14ac:dyDescent="0.25">
      <c r="A28" s="190"/>
      <c r="B28" s="128"/>
      <c r="C28" s="502" t="s">
        <v>157</v>
      </c>
      <c r="D28" s="502"/>
      <c r="E28" s="502"/>
      <c r="F28" s="502"/>
      <c r="G28" s="502"/>
      <c r="H28" s="502"/>
      <c r="I28" s="502"/>
      <c r="J28" s="62"/>
      <c r="K28" s="16"/>
      <c r="L28" s="40"/>
      <c r="M28" s="40"/>
      <c r="N28" s="19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</row>
    <row r="29" spans="1:33" s="27" customFormat="1" ht="15.75" customHeight="1" x14ac:dyDescent="0.25">
      <c r="A29" s="190"/>
      <c r="B29" s="128"/>
      <c r="C29" s="509" t="s">
        <v>219</v>
      </c>
      <c r="D29" s="509"/>
      <c r="E29" s="509"/>
      <c r="F29" s="509"/>
      <c r="G29" s="509"/>
      <c r="H29" s="509"/>
      <c r="I29" s="509"/>
      <c r="J29" s="62"/>
      <c r="K29" s="16"/>
      <c r="L29" s="40"/>
      <c r="M29" s="40"/>
      <c r="N29" s="19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</row>
    <row r="30" spans="1:33" s="27" customFormat="1" ht="15.75" x14ac:dyDescent="0.25">
      <c r="A30" s="20"/>
      <c r="B30" s="98"/>
      <c r="C30" s="98"/>
      <c r="D30" s="124"/>
      <c r="E30" s="124"/>
      <c r="F30" s="124"/>
      <c r="G30" s="98"/>
      <c r="H30" s="98"/>
      <c r="I30" s="98"/>
      <c r="J30" s="33"/>
      <c r="K30" s="16"/>
      <c r="L30" s="40"/>
      <c r="M30" s="40"/>
      <c r="N30" s="19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</row>
    <row r="31" spans="1:33" s="27" customFormat="1" ht="15.75" x14ac:dyDescent="0.25">
      <c r="A31" s="20"/>
      <c r="B31" s="98"/>
      <c r="C31" s="98"/>
      <c r="D31" s="124"/>
      <c r="E31" s="124"/>
      <c r="F31" s="124"/>
      <c r="G31" s="98"/>
      <c r="H31" s="98"/>
      <c r="I31" s="98"/>
      <c r="J31" s="33"/>
      <c r="K31" s="16"/>
      <c r="L31" s="40"/>
      <c r="M31" s="40"/>
      <c r="N31" s="19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</row>
    <row r="32" spans="1:33" s="27" customFormat="1" ht="15.75" x14ac:dyDescent="0.25">
      <c r="A32" s="20"/>
      <c r="B32" s="98"/>
      <c r="C32" s="98"/>
      <c r="D32" s="124"/>
      <c r="E32" s="124"/>
      <c r="F32" s="124"/>
      <c r="G32" s="98"/>
      <c r="H32" s="98"/>
      <c r="I32" s="98"/>
      <c r="J32" s="33"/>
      <c r="K32" s="16"/>
      <c r="L32" s="40"/>
      <c r="M32" s="40"/>
      <c r="N32" s="19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</row>
    <row r="33" spans="1:33" s="27" customFormat="1" ht="15.75" x14ac:dyDescent="0.25">
      <c r="A33" s="20"/>
      <c r="B33" s="98"/>
      <c r="C33" s="98"/>
      <c r="D33" s="124"/>
      <c r="E33" s="124"/>
      <c r="F33" s="124"/>
      <c r="G33" s="98"/>
      <c r="H33" s="98"/>
      <c r="I33" s="98"/>
      <c r="J33" s="33"/>
      <c r="K33" s="16"/>
      <c r="L33" s="40"/>
      <c r="M33" s="40"/>
      <c r="N33" s="19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</row>
    <row r="34" spans="1:33" s="27" customFormat="1" ht="15.75" x14ac:dyDescent="0.25">
      <c r="A34" s="20"/>
      <c r="B34" s="98"/>
      <c r="C34" s="98"/>
      <c r="D34" s="124"/>
      <c r="E34" s="124"/>
      <c r="F34" s="124"/>
      <c r="G34" s="98"/>
      <c r="H34" s="98"/>
      <c r="I34" s="98"/>
      <c r="J34" s="33"/>
      <c r="K34" s="16"/>
      <c r="L34" s="40"/>
      <c r="M34" s="40"/>
      <c r="N34" s="19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</row>
    <row r="35" spans="1:33" s="27" customFormat="1" ht="15.75" x14ac:dyDescent="0.25">
      <c r="A35" s="20"/>
      <c r="B35" s="98"/>
      <c r="C35" s="98"/>
      <c r="D35" s="124"/>
      <c r="E35" s="124"/>
      <c r="F35" s="124"/>
      <c r="G35" s="98"/>
      <c r="H35" s="98"/>
      <c r="I35" s="98"/>
      <c r="J35" s="33"/>
      <c r="K35" s="16"/>
      <c r="L35" s="40"/>
      <c r="M35" s="40"/>
      <c r="N35" s="19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</row>
    <row r="36" spans="1:33" s="27" customFormat="1" ht="15.75" x14ac:dyDescent="0.25">
      <c r="A36" s="20"/>
      <c r="B36" s="98"/>
      <c r="C36" s="98"/>
      <c r="D36" s="124"/>
      <c r="E36" s="124"/>
      <c r="F36" s="124"/>
      <c r="G36" s="98"/>
      <c r="H36" s="98"/>
      <c r="I36" s="98"/>
      <c r="J36" s="33"/>
      <c r="K36" s="16"/>
      <c r="L36" s="40"/>
      <c r="M36" s="40"/>
      <c r="N36" s="19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</row>
    <row r="37" spans="1:33" s="27" customFormat="1" ht="15.75" x14ac:dyDescent="0.25">
      <c r="A37" s="20"/>
      <c r="B37" s="98"/>
      <c r="C37" s="98"/>
      <c r="D37" s="124"/>
      <c r="E37" s="124"/>
      <c r="F37" s="124"/>
      <c r="G37" s="98"/>
      <c r="H37" s="98"/>
      <c r="I37" s="98"/>
      <c r="J37" s="33"/>
      <c r="K37" s="16"/>
      <c r="L37" s="40"/>
      <c r="M37" s="40"/>
      <c r="N37" s="19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</row>
    <row r="38" spans="1:33" s="27" customFormat="1" ht="15.75" x14ac:dyDescent="0.25">
      <c r="A38" s="20"/>
      <c r="B38" s="98"/>
      <c r="C38" s="98"/>
      <c r="D38" s="124"/>
      <c r="E38" s="124"/>
      <c r="F38" s="124"/>
      <c r="G38" s="98"/>
      <c r="H38" s="98"/>
      <c r="I38" s="98"/>
      <c r="J38" s="33"/>
      <c r="K38" s="16"/>
      <c r="L38" s="40"/>
      <c r="M38" s="40"/>
      <c r="N38" s="19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</row>
    <row r="39" spans="1:33" s="27" customFormat="1" ht="15.75" x14ac:dyDescent="0.25">
      <c r="A39" s="20"/>
      <c r="B39" s="98"/>
      <c r="C39" s="98"/>
      <c r="D39" s="124"/>
      <c r="E39" s="124"/>
      <c r="F39" s="124"/>
      <c r="G39" s="98"/>
      <c r="H39" s="98"/>
      <c r="I39" s="98"/>
      <c r="J39" s="33"/>
      <c r="K39" s="16"/>
      <c r="L39" s="40"/>
      <c r="M39" s="40"/>
      <c r="N39" s="19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</row>
    <row r="40" spans="1:33" s="27" customFormat="1" ht="15.75" x14ac:dyDescent="0.25">
      <c r="A40" s="20"/>
      <c r="B40" s="98"/>
      <c r="C40" s="98"/>
      <c r="D40" s="124"/>
      <c r="E40" s="124"/>
      <c r="F40" s="124"/>
      <c r="G40" s="98"/>
      <c r="H40" s="98"/>
      <c r="I40" s="98"/>
      <c r="J40" s="33"/>
      <c r="K40" s="16"/>
      <c r="L40" s="40"/>
      <c r="M40" s="40"/>
      <c r="N40" s="19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</row>
    <row r="41" spans="1:33" s="27" customFormat="1" ht="15.75" x14ac:dyDescent="0.25">
      <c r="A41" s="20"/>
      <c r="B41" s="98"/>
      <c r="C41" s="98"/>
      <c r="D41" s="124"/>
      <c r="E41" s="124"/>
      <c r="F41" s="124"/>
      <c r="G41" s="98"/>
      <c r="H41" s="98"/>
      <c r="I41" s="98"/>
      <c r="J41" s="33"/>
      <c r="K41" s="16"/>
      <c r="L41" s="40"/>
      <c r="M41" s="40"/>
      <c r="N41" s="19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</row>
    <row r="42" spans="1:33" s="27" customFormat="1" ht="15.75" x14ac:dyDescent="0.25">
      <c r="A42" s="20"/>
      <c r="B42" s="98"/>
      <c r="C42" s="98"/>
      <c r="D42" s="98"/>
      <c r="E42" s="98"/>
      <c r="F42" s="98"/>
      <c r="G42" s="98"/>
      <c r="H42" s="98"/>
      <c r="I42" s="98"/>
      <c r="J42" s="33"/>
      <c r="K42" s="16"/>
      <c r="L42" s="40"/>
      <c r="M42" s="40"/>
      <c r="N42" s="19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</row>
    <row r="43" spans="1:33" s="27" customFormat="1" ht="15.75" x14ac:dyDescent="0.25">
      <c r="A43" s="20"/>
      <c r="B43" s="98"/>
      <c r="C43" s="98"/>
      <c r="D43" s="98"/>
      <c r="E43" s="98"/>
      <c r="F43" s="98"/>
      <c r="G43" s="98"/>
      <c r="H43" s="98"/>
      <c r="I43" s="98"/>
      <c r="J43" s="33"/>
      <c r="K43" s="16"/>
      <c r="L43" s="40"/>
      <c r="M43" s="40"/>
      <c r="N43" s="19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</row>
    <row r="44" spans="1:33" s="27" customFormat="1" ht="15.75" x14ac:dyDescent="0.25">
      <c r="A44" s="20"/>
      <c r="B44" s="98"/>
      <c r="C44" s="98"/>
      <c r="D44" s="98"/>
      <c r="E44" s="98"/>
      <c r="F44" s="98"/>
      <c r="G44" s="98"/>
      <c r="H44" s="98"/>
      <c r="I44" s="98"/>
      <c r="J44" s="33"/>
      <c r="K44" s="16"/>
      <c r="L44" s="40"/>
      <c r="M44" s="40"/>
      <c r="N44" s="19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</row>
    <row r="45" spans="1:33" ht="15.75" x14ac:dyDescent="0.25">
      <c r="A45" s="126" t="s">
        <v>8</v>
      </c>
      <c r="B45" s="109"/>
      <c r="C45" s="97"/>
      <c r="D45" s="98"/>
      <c r="E45" s="98"/>
      <c r="F45" s="98"/>
      <c r="G45" s="98"/>
      <c r="H45" s="98"/>
      <c r="I45" s="98"/>
      <c r="J45" s="33"/>
    </row>
    <row r="46" spans="1:33" ht="15.75" x14ac:dyDescent="0.25">
      <c r="A46" s="126" t="s">
        <v>159</v>
      </c>
      <c r="B46" s="99"/>
      <c r="C46" s="109"/>
      <c r="D46" s="96"/>
      <c r="E46" s="132"/>
      <c r="F46" s="132"/>
      <c r="G46" s="107"/>
      <c r="H46" s="107"/>
      <c r="I46" s="107"/>
      <c r="J46" s="35"/>
    </row>
    <row r="47" spans="1:33" s="317" customFormat="1" ht="15.75" x14ac:dyDescent="0.25">
      <c r="A47" s="126" t="s">
        <v>160</v>
      </c>
      <c r="B47" s="99"/>
      <c r="C47" s="109"/>
      <c r="D47" s="96"/>
      <c r="E47" s="132"/>
      <c r="F47" s="132"/>
      <c r="G47" s="107"/>
      <c r="H47" s="107"/>
      <c r="I47" s="107"/>
      <c r="J47" s="35"/>
      <c r="L47" s="40"/>
      <c r="M47" s="40"/>
      <c r="N47" s="319"/>
      <c r="O47" s="318"/>
      <c r="P47" s="318"/>
      <c r="Q47" s="318"/>
      <c r="R47" s="318"/>
      <c r="S47" s="318"/>
      <c r="T47" s="318"/>
      <c r="U47" s="318"/>
      <c r="V47" s="318"/>
      <c r="W47" s="318"/>
      <c r="X47" s="318"/>
      <c r="Y47" s="318"/>
      <c r="Z47" s="318"/>
      <c r="AA47" s="318"/>
      <c r="AB47" s="318"/>
      <c r="AC47" s="318"/>
      <c r="AD47" s="318"/>
      <c r="AE47" s="318"/>
      <c r="AF47" s="318"/>
      <c r="AG47" s="318"/>
    </row>
    <row r="48" spans="1:33" s="317" customFormat="1" ht="15.75" x14ac:dyDescent="0.25">
      <c r="A48" s="126" t="s">
        <v>195</v>
      </c>
      <c r="B48" s="99"/>
      <c r="C48" s="109"/>
      <c r="D48" s="96"/>
      <c r="E48" s="132"/>
      <c r="F48" s="132"/>
      <c r="G48" s="107"/>
      <c r="H48" s="107"/>
      <c r="I48" s="107"/>
      <c r="J48" s="35"/>
      <c r="L48" s="40"/>
      <c r="M48" s="40"/>
      <c r="N48" s="319"/>
      <c r="O48" s="318"/>
      <c r="P48" s="318"/>
      <c r="Q48" s="318"/>
      <c r="R48" s="318"/>
      <c r="S48" s="318"/>
      <c r="T48" s="318"/>
      <c r="U48" s="318"/>
      <c r="V48" s="318"/>
      <c r="W48" s="318"/>
      <c r="X48" s="318"/>
      <c r="Y48" s="318"/>
      <c r="Z48" s="318"/>
      <c r="AA48" s="318"/>
      <c r="AB48" s="318"/>
      <c r="AC48" s="318"/>
      <c r="AD48" s="318"/>
      <c r="AE48" s="318"/>
      <c r="AF48" s="318"/>
      <c r="AG48" s="318"/>
    </row>
    <row r="49" spans="1:10" ht="15.75" x14ac:dyDescent="0.25">
      <c r="A49" s="188" t="s">
        <v>196</v>
      </c>
      <c r="B49" s="119"/>
      <c r="C49" s="133"/>
      <c r="D49" s="134"/>
      <c r="E49" s="135"/>
      <c r="F49" s="135"/>
      <c r="G49" s="136"/>
      <c r="H49" s="136"/>
      <c r="I49" s="136"/>
      <c r="J49" s="31"/>
    </row>
  </sheetData>
  <sortState ref="B16:I27">
    <sortCondition descending="1" ref="D16:D27"/>
  </sortState>
  <mergeCells count="8">
    <mergeCell ref="F12:F13"/>
    <mergeCell ref="C28:I28"/>
    <mergeCell ref="C29:I29"/>
    <mergeCell ref="D10:H10"/>
    <mergeCell ref="I12:I13"/>
    <mergeCell ref="H12:H13"/>
    <mergeCell ref="C12:D12"/>
    <mergeCell ref="E12:E13"/>
  </mergeCells>
  <pageMargins left="0.70866141732283472" right="0.70866141732283472" top="0.74803149606299213" bottom="0.74803149606299213" header="0.31496062992125984" footer="0.31496062992125984"/>
  <pageSetup scale="68" orientation="portrait" r:id="rId1"/>
  <headerFooter>
    <oddFooter>&amp;C&amp;"-,Negrita"&amp;K08-045Página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T45"/>
  <sheetViews>
    <sheetView zoomScale="91" zoomScaleNormal="91" zoomScaleSheetLayoutView="80" workbookViewId="0">
      <selection activeCell="D8" sqref="D8:K8"/>
    </sheetView>
  </sheetViews>
  <sheetFormatPr baseColWidth="10" defaultColWidth="11.5703125" defaultRowHeight="14.25" x14ac:dyDescent="0.2"/>
  <cols>
    <col min="1" max="1" width="2.7109375" style="16" customWidth="1"/>
    <col min="2" max="2" width="17.42578125" style="16" customWidth="1"/>
    <col min="3" max="3" width="1.42578125" style="32" customWidth="1"/>
    <col min="4" max="4" width="11.42578125" style="32" customWidth="1"/>
    <col min="5" max="5" width="13.85546875" style="16" customWidth="1"/>
    <col min="6" max="6" width="13" style="16" customWidth="1"/>
    <col min="7" max="7" width="11.42578125" style="16" customWidth="1"/>
    <col min="8" max="8" width="19" style="16" customWidth="1"/>
    <col min="9" max="9" width="16" style="16" customWidth="1"/>
    <col min="10" max="10" width="13.28515625" style="16" customWidth="1"/>
    <col min="11" max="11" width="3.5703125" style="16" customWidth="1"/>
    <col min="12" max="12" width="29.5703125" style="16" bestFit="1" customWidth="1"/>
    <col min="13" max="13" width="14.5703125" style="18" customWidth="1"/>
    <col min="14" max="14" width="15.5703125" style="18" customWidth="1"/>
    <col min="15" max="15" width="10.7109375" style="19" customWidth="1"/>
    <col min="16" max="17" width="10.28515625" style="18" customWidth="1"/>
    <col min="18" max="18" width="3" style="18" customWidth="1"/>
    <col min="19" max="19" width="10.28515625" style="18" hidden="1" customWidth="1"/>
    <col min="20" max="21" width="10.28515625" style="16" customWidth="1"/>
    <col min="22" max="16384" width="11.5703125" style="16"/>
  </cols>
  <sheetData>
    <row r="1" spans="1:20" x14ac:dyDescent="0.2">
      <c r="A1" s="210"/>
      <c r="B1" s="39"/>
      <c r="C1" s="39"/>
      <c r="D1" s="39"/>
      <c r="E1" s="39"/>
      <c r="F1" s="39"/>
      <c r="G1" s="39"/>
      <c r="H1" s="39"/>
      <c r="I1" s="39"/>
      <c r="J1" s="39"/>
      <c r="K1" s="212"/>
      <c r="L1" s="18">
        <v>1000</v>
      </c>
    </row>
    <row r="2" spans="1:20" x14ac:dyDescent="0.2">
      <c r="A2" s="184"/>
      <c r="B2" s="32"/>
      <c r="E2" s="32"/>
      <c r="F2" s="32"/>
      <c r="G2" s="32"/>
      <c r="H2" s="32"/>
      <c r="I2" s="32"/>
      <c r="J2" s="32"/>
      <c r="K2" s="36"/>
    </row>
    <row r="3" spans="1:20" x14ac:dyDescent="0.2">
      <c r="A3" s="184"/>
      <c r="B3" s="32"/>
      <c r="E3" s="32"/>
      <c r="F3" s="32"/>
      <c r="G3" s="32"/>
      <c r="H3" s="32"/>
      <c r="I3" s="32"/>
      <c r="J3" s="32"/>
      <c r="K3" s="36"/>
    </row>
    <row r="4" spans="1:20" x14ac:dyDescent="0.2">
      <c r="A4" s="184"/>
      <c r="B4" s="32"/>
      <c r="E4" s="32"/>
      <c r="F4" s="32"/>
      <c r="G4" s="32"/>
      <c r="H4" s="32"/>
      <c r="I4" s="32"/>
      <c r="J4" s="32"/>
      <c r="K4" s="36"/>
    </row>
    <row r="5" spans="1:20" x14ac:dyDescent="0.2">
      <c r="A5" s="184"/>
      <c r="B5" s="32"/>
      <c r="E5" s="32"/>
      <c r="F5" s="32"/>
      <c r="G5" s="32"/>
      <c r="H5" s="32"/>
      <c r="I5" s="32"/>
      <c r="J5" s="32"/>
      <c r="K5" s="36"/>
    </row>
    <row r="6" spans="1:20" x14ac:dyDescent="0.2">
      <c r="A6" s="184"/>
      <c r="B6" s="32"/>
      <c r="E6" s="32"/>
      <c r="F6" s="32"/>
      <c r="G6" s="32"/>
      <c r="H6" s="32"/>
      <c r="I6" s="32"/>
      <c r="J6" s="32"/>
      <c r="K6" s="36"/>
    </row>
    <row r="7" spans="1:20" ht="15.75" x14ac:dyDescent="0.25">
      <c r="A7" s="20"/>
      <c r="B7" s="237"/>
      <c r="C7" s="237"/>
      <c r="D7" s="506" t="s">
        <v>87</v>
      </c>
      <c r="E7" s="506"/>
      <c r="F7" s="506"/>
      <c r="G7" s="506"/>
      <c r="H7" s="506"/>
      <c r="I7" s="506"/>
      <c r="J7" s="506"/>
      <c r="K7" s="511"/>
      <c r="S7" s="40"/>
      <c r="T7" s="40"/>
    </row>
    <row r="8" spans="1:20" ht="15.75" x14ac:dyDescent="0.25">
      <c r="A8" s="20"/>
      <c r="B8" s="237"/>
      <c r="C8" s="237"/>
      <c r="D8" s="506" t="s">
        <v>216</v>
      </c>
      <c r="E8" s="506"/>
      <c r="F8" s="506"/>
      <c r="G8" s="506"/>
      <c r="H8" s="506"/>
      <c r="I8" s="506"/>
      <c r="J8" s="506"/>
      <c r="K8" s="511"/>
    </row>
    <row r="9" spans="1:20" ht="15.75" x14ac:dyDescent="0.25">
      <c r="A9" s="20"/>
      <c r="B9" s="237"/>
      <c r="C9" s="237"/>
      <c r="D9" s="237"/>
      <c r="E9" s="237"/>
      <c r="F9" s="236"/>
      <c r="G9" s="236"/>
      <c r="H9" s="237"/>
      <c r="I9" s="237"/>
      <c r="J9" s="237"/>
      <c r="K9" s="9"/>
    </row>
    <row r="10" spans="1:20" ht="14.45" customHeight="1" x14ac:dyDescent="0.25">
      <c r="A10" s="20"/>
      <c r="B10" s="6"/>
      <c r="C10" s="6"/>
      <c r="D10" s="503" t="s">
        <v>209</v>
      </c>
      <c r="E10" s="503" t="s">
        <v>0</v>
      </c>
      <c r="F10" s="504" t="s">
        <v>210</v>
      </c>
      <c r="G10" s="504" t="s">
        <v>211</v>
      </c>
      <c r="H10" s="343" t="s">
        <v>212</v>
      </c>
      <c r="I10" s="505" t="s">
        <v>213</v>
      </c>
      <c r="J10" s="505" t="s">
        <v>214</v>
      </c>
      <c r="K10" s="137"/>
    </row>
    <row r="11" spans="1:20" ht="15.75" x14ac:dyDescent="0.25">
      <c r="A11" s="20"/>
      <c r="B11" s="6"/>
      <c r="C11" s="6"/>
      <c r="D11" s="340">
        <v>2017</v>
      </c>
      <c r="E11" s="340">
        <v>2018</v>
      </c>
      <c r="F11" s="504"/>
      <c r="G11" s="504"/>
      <c r="H11" s="340">
        <v>2018</v>
      </c>
      <c r="I11" s="505"/>
      <c r="J11" s="505"/>
      <c r="K11" s="238"/>
      <c r="M11" s="510"/>
      <c r="N11" s="510"/>
      <c r="O11" s="222"/>
    </row>
    <row r="12" spans="1:20" ht="15.75" x14ac:dyDescent="0.25">
      <c r="A12" s="20"/>
      <c r="B12" s="6"/>
      <c r="C12" s="6"/>
      <c r="D12" s="236"/>
      <c r="E12" s="100"/>
      <c r="F12" s="236"/>
      <c r="G12" s="236"/>
      <c r="H12" s="236"/>
      <c r="I12" s="236"/>
      <c r="J12" s="236"/>
      <c r="K12" s="238"/>
      <c r="M12" s="208"/>
      <c r="N12" s="208"/>
      <c r="O12" s="52"/>
    </row>
    <row r="13" spans="1:20" ht="15.75" x14ac:dyDescent="0.25">
      <c r="A13" s="20"/>
      <c r="B13" s="121" t="s">
        <v>10</v>
      </c>
      <c r="C13" s="6"/>
      <c r="D13" s="102">
        <v>1797.4850000000001</v>
      </c>
      <c r="E13" s="102">
        <v>1860.8310000000001</v>
      </c>
      <c r="F13" s="104">
        <v>3.524146237659842</v>
      </c>
      <c r="G13" s="102">
        <v>99.702229810229952</v>
      </c>
      <c r="H13" s="102">
        <v>1833.9389999999999</v>
      </c>
      <c r="I13" s="104">
        <v>-1.445160791065947</v>
      </c>
      <c r="J13" s="327">
        <v>99.743121227041925</v>
      </c>
      <c r="K13" s="139"/>
      <c r="L13" s="243"/>
      <c r="M13" s="250"/>
      <c r="N13" s="249"/>
      <c r="O13" s="52"/>
    </row>
    <row r="14" spans="1:20" ht="15.75" x14ac:dyDescent="0.25">
      <c r="A14" s="20"/>
      <c r="B14" s="100" t="s">
        <v>54</v>
      </c>
      <c r="C14" s="130"/>
      <c r="D14" s="330">
        <v>620.20899999999995</v>
      </c>
      <c r="E14" s="327">
        <v>635.65200000000004</v>
      </c>
      <c r="F14" s="329">
        <v>2.4899670917384542</v>
      </c>
      <c r="G14" s="396">
        <v>34.15957709217011</v>
      </c>
      <c r="H14" s="330">
        <v>627.66</v>
      </c>
      <c r="I14" s="354">
        <v>-1.2572917256612248</v>
      </c>
      <c r="J14" s="354">
        <v>34.224693405833015</v>
      </c>
      <c r="K14" s="139"/>
      <c r="M14" s="250"/>
      <c r="N14" s="249"/>
      <c r="O14" s="79"/>
    </row>
    <row r="15" spans="1:20" ht="15.75" x14ac:dyDescent="0.25">
      <c r="A15" s="26"/>
      <c r="B15" s="100" t="s">
        <v>53</v>
      </c>
      <c r="C15" s="130"/>
      <c r="D15" s="330">
        <v>559.08900000000006</v>
      </c>
      <c r="E15" s="327">
        <v>586.01800000000003</v>
      </c>
      <c r="F15" s="329">
        <v>4.8165855525685419</v>
      </c>
      <c r="G15" s="396">
        <v>31.492274150634852</v>
      </c>
      <c r="H15" s="330">
        <v>574.87099999999998</v>
      </c>
      <c r="I15" s="354">
        <v>-1.9021600019112128</v>
      </c>
      <c r="J15" s="354">
        <v>31.346244340733254</v>
      </c>
      <c r="K15" s="140"/>
      <c r="M15" s="250"/>
      <c r="N15" s="249"/>
      <c r="O15" s="79"/>
    </row>
    <row r="16" spans="1:20" ht="15.75" x14ac:dyDescent="0.25">
      <c r="A16" s="20"/>
      <c r="B16" s="100" t="s">
        <v>55</v>
      </c>
      <c r="C16" s="130"/>
      <c r="D16" s="330">
        <v>242.33799999999999</v>
      </c>
      <c r="E16" s="327">
        <v>248.26400000000001</v>
      </c>
      <c r="F16" s="329">
        <v>2.4453449314593811</v>
      </c>
      <c r="G16" s="396">
        <v>13.341566214234394</v>
      </c>
      <c r="H16" s="330">
        <v>246.886</v>
      </c>
      <c r="I16" s="354">
        <v>-0.5550542970386374</v>
      </c>
      <c r="J16" s="354">
        <v>13.462061715247891</v>
      </c>
      <c r="K16" s="139"/>
      <c r="M16" s="250"/>
      <c r="N16" s="249"/>
      <c r="O16" s="79"/>
    </row>
    <row r="17" spans="1:19" ht="15.75" x14ac:dyDescent="0.25">
      <c r="A17" s="20"/>
      <c r="B17" s="100" t="s">
        <v>51</v>
      </c>
      <c r="C17" s="130"/>
      <c r="D17" s="330">
        <v>142.643</v>
      </c>
      <c r="E17" s="327">
        <v>140.63800000000001</v>
      </c>
      <c r="F17" s="329">
        <v>-1.4056070049003444</v>
      </c>
      <c r="G17" s="396">
        <v>7.5578061629454796</v>
      </c>
      <c r="H17" s="330">
        <v>140.471</v>
      </c>
      <c r="I17" s="354">
        <v>-0.11874457827898421</v>
      </c>
      <c r="J17" s="354">
        <v>7.6595241172143682</v>
      </c>
      <c r="K17" s="139"/>
      <c r="M17" s="250"/>
      <c r="N17" s="249"/>
      <c r="O17" s="79"/>
    </row>
    <row r="18" spans="1:19" ht="15" customHeight="1" x14ac:dyDescent="0.25">
      <c r="A18" s="20"/>
      <c r="B18" s="100" t="s">
        <v>52</v>
      </c>
      <c r="C18" s="130"/>
      <c r="D18" s="330">
        <v>92.113</v>
      </c>
      <c r="E18" s="327">
        <v>98.278000000000006</v>
      </c>
      <c r="F18" s="329">
        <v>6.6928663706534497</v>
      </c>
      <c r="G18" s="396">
        <v>5.2814038459161523</v>
      </c>
      <c r="H18" s="330">
        <v>96.244</v>
      </c>
      <c r="I18" s="354">
        <v>-2.0696391867966457</v>
      </c>
      <c r="J18" s="354">
        <v>5.2479389990615832</v>
      </c>
      <c r="K18" s="139"/>
      <c r="M18" s="250"/>
      <c r="N18" s="249"/>
      <c r="O18" s="79"/>
    </row>
    <row r="19" spans="1:19" s="27" customFormat="1" ht="15.75" x14ac:dyDescent="0.25">
      <c r="A19" s="20"/>
      <c r="B19" s="100" t="s">
        <v>56</v>
      </c>
      <c r="C19" s="130"/>
      <c r="D19" s="330">
        <v>70.218999999999994</v>
      </c>
      <c r="E19" s="327">
        <v>73.346000000000004</v>
      </c>
      <c r="F19" s="329">
        <v>4.4532106694769258</v>
      </c>
      <c r="G19" s="396">
        <v>3.9415723405295804</v>
      </c>
      <c r="H19" s="330">
        <v>72.483000000000004</v>
      </c>
      <c r="I19" s="354">
        <v>-1.1766149483271038</v>
      </c>
      <c r="J19" s="354">
        <v>3.9523124814947503</v>
      </c>
      <c r="K19" s="139"/>
      <c r="M19" s="250"/>
      <c r="N19" s="249"/>
      <c r="O19" s="79"/>
      <c r="P19" s="28"/>
      <c r="Q19" s="28"/>
      <c r="R19" s="28"/>
      <c r="S19" s="28"/>
    </row>
    <row r="20" spans="1:19" s="27" customFormat="1" ht="15.75" x14ac:dyDescent="0.25">
      <c r="A20" s="20"/>
      <c r="B20" s="100" t="s">
        <v>57</v>
      </c>
      <c r="C20" s="98"/>
      <c r="D20" s="330">
        <v>67.397000000000006</v>
      </c>
      <c r="E20" s="327">
        <v>73.093999999999994</v>
      </c>
      <c r="F20" s="329">
        <v>8.4528984969657337</v>
      </c>
      <c r="G20" s="396">
        <v>3.9280300037993774</v>
      </c>
      <c r="H20" s="330">
        <v>70.613</v>
      </c>
      <c r="I20" s="354">
        <v>-3.3942594467398113</v>
      </c>
      <c r="J20" s="354">
        <v>3.8503461674570425</v>
      </c>
      <c r="K20" s="139"/>
      <c r="M20" s="79"/>
      <c r="N20" s="63"/>
      <c r="O20" s="79"/>
      <c r="P20" s="28"/>
      <c r="Q20" s="28"/>
      <c r="R20" s="28"/>
      <c r="S20" s="28"/>
    </row>
    <row r="21" spans="1:19" s="27" customFormat="1" ht="15.75" x14ac:dyDescent="0.25">
      <c r="A21" s="20"/>
      <c r="B21" s="98" t="s">
        <v>187</v>
      </c>
      <c r="C21" s="98"/>
      <c r="D21" s="330">
        <v>3.4769999999999999</v>
      </c>
      <c r="E21" s="327">
        <v>5.5410000000000004</v>
      </c>
      <c r="F21" s="329">
        <v>59.361518550474557</v>
      </c>
      <c r="G21" s="396">
        <v>0.29777018977005432</v>
      </c>
      <c r="H21" s="330">
        <v>4.7110000000000003</v>
      </c>
      <c r="I21" s="354">
        <v>-14.979245623533654</v>
      </c>
      <c r="J21" s="354">
        <v>0.2568787729580973</v>
      </c>
      <c r="K21" s="130"/>
      <c r="L21" s="184"/>
      <c r="M21" s="63"/>
      <c r="N21" s="63"/>
      <c r="O21" s="63"/>
      <c r="P21" s="28"/>
      <c r="Q21" s="28"/>
      <c r="R21" s="28"/>
      <c r="S21" s="28"/>
    </row>
    <row r="22" spans="1:19" s="27" customFormat="1" ht="15.75" x14ac:dyDescent="0.25">
      <c r="A22" s="20"/>
      <c r="B22" s="98"/>
      <c r="C22" s="98"/>
      <c r="D22" s="98"/>
      <c r="E22" s="124"/>
      <c r="F22" s="124"/>
      <c r="G22" s="124"/>
      <c r="H22" s="98"/>
      <c r="I22" s="98"/>
      <c r="J22" s="98"/>
      <c r="K22" s="130"/>
      <c r="L22" s="242"/>
      <c r="M22" s="225"/>
      <c r="N22" s="63"/>
      <c r="O22" s="63"/>
      <c r="P22" s="28"/>
      <c r="Q22" s="28"/>
      <c r="R22" s="28"/>
      <c r="S22" s="28"/>
    </row>
    <row r="23" spans="1:19" s="27" customFormat="1" ht="15.75" customHeight="1" x14ac:dyDescent="0.25">
      <c r="A23" s="190"/>
      <c r="B23" s="141"/>
      <c r="C23" s="141"/>
      <c r="D23" s="499" t="s">
        <v>13</v>
      </c>
      <c r="E23" s="499"/>
      <c r="F23" s="499"/>
      <c r="G23" s="499"/>
      <c r="H23" s="499"/>
      <c r="I23" s="499"/>
      <c r="J23" s="499"/>
      <c r="K23" s="258"/>
      <c r="L23" s="242"/>
      <c r="M23" s="82"/>
      <c r="N23" s="50"/>
      <c r="O23" s="63"/>
      <c r="P23" s="28"/>
      <c r="Q23" s="28"/>
      <c r="R23" s="28"/>
      <c r="S23" s="28"/>
    </row>
    <row r="24" spans="1:19" s="27" customFormat="1" ht="15.75" customHeight="1" x14ac:dyDescent="0.25">
      <c r="A24" s="90"/>
      <c r="B24" s="141"/>
      <c r="C24" s="141"/>
      <c r="D24" s="509" t="s">
        <v>219</v>
      </c>
      <c r="E24" s="509"/>
      <c r="F24" s="509"/>
      <c r="G24" s="509"/>
      <c r="H24" s="509"/>
      <c r="I24" s="509"/>
      <c r="J24" s="509"/>
      <c r="K24" s="258"/>
      <c r="L24" s="242"/>
      <c r="M24" s="82"/>
      <c r="N24" s="50"/>
      <c r="O24" s="19"/>
      <c r="P24" s="28"/>
      <c r="Q24" s="28"/>
      <c r="R24" s="28"/>
      <c r="S24" s="28"/>
    </row>
    <row r="25" spans="1:19" ht="15.75" x14ac:dyDescent="0.25">
      <c r="A25" s="20"/>
      <c r="B25" s="98"/>
      <c r="C25" s="98"/>
      <c r="D25" s="98"/>
      <c r="E25" s="124"/>
      <c r="F25" s="124"/>
      <c r="G25" s="124"/>
      <c r="H25" s="98"/>
      <c r="I25" s="98"/>
      <c r="J25" s="98"/>
      <c r="K25" s="130"/>
      <c r="L25" s="242"/>
      <c r="M25" s="50"/>
      <c r="N25" s="50"/>
    </row>
    <row r="26" spans="1:19" ht="15.75" x14ac:dyDescent="0.25">
      <c r="A26" s="20"/>
      <c r="B26" s="98"/>
      <c r="C26" s="98"/>
      <c r="D26" s="98"/>
      <c r="E26" s="124"/>
      <c r="F26" s="124"/>
      <c r="G26" s="124"/>
      <c r="H26" s="98"/>
      <c r="I26" s="98"/>
      <c r="J26" s="98"/>
      <c r="K26" s="130"/>
      <c r="L26" s="242"/>
      <c r="M26" s="50"/>
      <c r="N26" s="50"/>
    </row>
    <row r="27" spans="1:19" ht="15.75" x14ac:dyDescent="0.25">
      <c r="A27" s="20"/>
      <c r="B27" s="98"/>
      <c r="C27" s="98"/>
      <c r="D27" s="98"/>
      <c r="E27" s="124"/>
      <c r="F27" s="124"/>
      <c r="G27" s="124"/>
      <c r="H27" s="98"/>
      <c r="I27" s="98"/>
      <c r="J27" s="98"/>
      <c r="K27" s="130"/>
      <c r="L27" s="242"/>
      <c r="M27" s="50"/>
      <c r="N27" s="50"/>
    </row>
    <row r="28" spans="1:19" ht="15.75" x14ac:dyDescent="0.25">
      <c r="A28" s="20"/>
      <c r="B28" s="98"/>
      <c r="C28" s="98"/>
      <c r="D28" s="98"/>
      <c r="E28" s="124"/>
      <c r="F28" s="124"/>
      <c r="G28" s="124"/>
      <c r="H28" s="98"/>
      <c r="I28" s="98"/>
      <c r="J28" s="98"/>
      <c r="K28" s="130"/>
      <c r="L28" s="242"/>
      <c r="M28" s="50"/>
      <c r="N28" s="50"/>
    </row>
    <row r="29" spans="1:19" ht="15.75" x14ac:dyDescent="0.25">
      <c r="A29" s="20"/>
      <c r="B29" s="98"/>
      <c r="C29" s="98"/>
      <c r="D29" s="98"/>
      <c r="E29" s="124"/>
      <c r="F29" s="124"/>
      <c r="G29" s="124"/>
      <c r="H29" s="98"/>
      <c r="I29" s="98"/>
      <c r="J29" s="98"/>
      <c r="K29" s="130"/>
      <c r="L29" s="242"/>
      <c r="M29" s="50"/>
      <c r="N29" s="50"/>
    </row>
    <row r="30" spans="1:19" ht="15.75" x14ac:dyDescent="0.25">
      <c r="A30" s="20"/>
      <c r="B30" s="98"/>
      <c r="C30" s="98"/>
      <c r="D30" s="98"/>
      <c r="E30" s="124"/>
      <c r="F30" s="124"/>
      <c r="G30" s="124"/>
      <c r="H30" s="98"/>
      <c r="I30" s="98"/>
      <c r="J30" s="98"/>
      <c r="K30" s="130"/>
      <c r="L30" s="184"/>
      <c r="M30" s="50"/>
      <c r="N30" s="50"/>
    </row>
    <row r="31" spans="1:19" ht="15.75" x14ac:dyDescent="0.25">
      <c r="A31" s="20"/>
      <c r="B31" s="98"/>
      <c r="C31" s="98"/>
      <c r="D31" s="98"/>
      <c r="E31" s="124"/>
      <c r="F31" s="124"/>
      <c r="G31" s="124"/>
      <c r="H31" s="98"/>
      <c r="I31" s="98"/>
      <c r="J31" s="98"/>
      <c r="K31" s="130"/>
      <c r="L31" s="184"/>
      <c r="M31" s="50"/>
      <c r="N31" s="50"/>
    </row>
    <row r="32" spans="1:19" ht="15.75" x14ac:dyDescent="0.25">
      <c r="A32" s="20"/>
      <c r="B32" s="98"/>
      <c r="C32" s="98"/>
      <c r="D32" s="98"/>
      <c r="E32" s="124"/>
      <c r="F32" s="124"/>
      <c r="G32" s="124"/>
      <c r="H32" s="98"/>
      <c r="I32" s="98"/>
      <c r="J32" s="98"/>
      <c r="K32" s="130"/>
    </row>
    <row r="33" spans="1:11" ht="15.75" x14ac:dyDescent="0.25">
      <c r="A33" s="20"/>
      <c r="B33" s="98"/>
      <c r="C33" s="98"/>
      <c r="D33" s="98"/>
      <c r="E33" s="124"/>
      <c r="F33" s="124"/>
      <c r="G33" s="124"/>
      <c r="H33" s="98"/>
      <c r="I33" s="98"/>
      <c r="J33" s="98"/>
      <c r="K33" s="130"/>
    </row>
    <row r="34" spans="1:11" ht="15.75" x14ac:dyDescent="0.25">
      <c r="A34" s="20"/>
      <c r="B34" s="98"/>
      <c r="C34" s="98"/>
      <c r="D34" s="98"/>
      <c r="E34" s="124"/>
      <c r="F34" s="124"/>
      <c r="G34" s="124"/>
      <c r="H34" s="98"/>
      <c r="I34" s="98"/>
      <c r="J34" s="98"/>
      <c r="K34" s="130"/>
    </row>
    <row r="35" spans="1:11" ht="15.75" x14ac:dyDescent="0.25">
      <c r="A35" s="20"/>
      <c r="B35" s="98"/>
      <c r="C35" s="98"/>
      <c r="D35" s="98"/>
      <c r="E35" s="124"/>
      <c r="F35" s="124"/>
      <c r="G35" s="124"/>
      <c r="H35" s="98"/>
      <c r="I35" s="98"/>
      <c r="J35" s="98"/>
      <c r="K35" s="130"/>
    </row>
    <row r="36" spans="1:11" ht="15.75" x14ac:dyDescent="0.25">
      <c r="A36" s="20"/>
      <c r="B36" s="98"/>
      <c r="C36" s="98"/>
      <c r="D36" s="98"/>
      <c r="E36" s="124"/>
      <c r="F36" s="124"/>
      <c r="G36" s="124"/>
      <c r="H36" s="98"/>
      <c r="I36" s="98"/>
      <c r="J36" s="98"/>
      <c r="K36" s="130"/>
    </row>
    <row r="37" spans="1:11" ht="15.75" x14ac:dyDescent="0.25">
      <c r="A37" s="20"/>
      <c r="B37" s="98"/>
      <c r="C37" s="98"/>
      <c r="D37" s="98"/>
      <c r="E37" s="124"/>
      <c r="F37" s="124"/>
      <c r="G37" s="124"/>
      <c r="H37" s="98"/>
      <c r="I37" s="98"/>
      <c r="J37" s="98"/>
      <c r="K37" s="130"/>
    </row>
    <row r="38" spans="1:11" ht="15.75" x14ac:dyDescent="0.25">
      <c r="A38" s="20"/>
      <c r="B38" s="98"/>
      <c r="C38" s="98"/>
      <c r="D38" s="98"/>
      <c r="E38" s="124"/>
      <c r="F38" s="124"/>
      <c r="G38" s="124"/>
      <c r="H38" s="98"/>
      <c r="I38" s="98"/>
      <c r="J38" s="98"/>
      <c r="K38" s="130"/>
    </row>
    <row r="39" spans="1:11" ht="15.75" x14ac:dyDescent="0.25">
      <c r="A39" s="20"/>
      <c r="B39" s="98"/>
      <c r="C39" s="98"/>
      <c r="D39" s="98"/>
      <c r="E39" s="124"/>
      <c r="F39" s="124"/>
      <c r="G39" s="124"/>
      <c r="H39" s="98"/>
      <c r="I39" s="98"/>
      <c r="J39" s="98"/>
      <c r="K39" s="130"/>
    </row>
    <row r="40" spans="1:11" ht="15.75" x14ac:dyDescent="0.25">
      <c r="A40" s="20"/>
      <c r="B40" s="98"/>
      <c r="C40" s="98"/>
      <c r="D40" s="98"/>
      <c r="E40" s="124"/>
      <c r="F40" s="124"/>
      <c r="G40" s="124"/>
      <c r="H40" s="98"/>
      <c r="I40" s="98"/>
      <c r="J40" s="98"/>
      <c r="K40" s="130"/>
    </row>
    <row r="41" spans="1:11" ht="15.75" x14ac:dyDescent="0.25">
      <c r="A41" s="20"/>
      <c r="B41" s="98"/>
      <c r="C41" s="98"/>
      <c r="D41" s="98"/>
      <c r="E41" s="124"/>
      <c r="F41" s="124"/>
      <c r="G41" s="124"/>
      <c r="H41" s="98"/>
      <c r="I41" s="98"/>
      <c r="J41" s="98"/>
      <c r="K41" s="130"/>
    </row>
    <row r="42" spans="1:11" ht="15.75" x14ac:dyDescent="0.25">
      <c r="A42" s="251" t="s">
        <v>8</v>
      </c>
      <c r="B42" s="6"/>
      <c r="C42" s="97"/>
      <c r="D42" s="97"/>
      <c r="E42" s="98"/>
      <c r="F42" s="98"/>
      <c r="G42" s="98"/>
      <c r="H42" s="98"/>
      <c r="I42" s="98"/>
      <c r="J42" s="98"/>
      <c r="K42" s="130"/>
    </row>
    <row r="43" spans="1:11" ht="15.75" x14ac:dyDescent="0.25">
      <c r="A43" s="251" t="s">
        <v>161</v>
      </c>
      <c r="B43" s="6"/>
      <c r="C43" s="6"/>
      <c r="D43" s="6"/>
      <c r="E43" s="96"/>
      <c r="F43" s="132"/>
      <c r="G43" s="132"/>
      <c r="H43" s="107"/>
      <c r="I43" s="107"/>
      <c r="J43" s="107"/>
      <c r="K43" s="142"/>
    </row>
    <row r="44" spans="1:11" ht="15.75" x14ac:dyDescent="0.25">
      <c r="A44" s="252" t="s">
        <v>81</v>
      </c>
      <c r="B44" s="11"/>
      <c r="C44" s="11"/>
      <c r="D44" s="11"/>
      <c r="E44" s="11"/>
      <c r="F44" s="135"/>
      <c r="G44" s="135"/>
      <c r="H44" s="136"/>
      <c r="I44" s="136"/>
      <c r="J44" s="136"/>
      <c r="K44" s="143"/>
    </row>
    <row r="45" spans="1:11" x14ac:dyDescent="0.2">
      <c r="C45" s="39"/>
    </row>
  </sheetData>
  <mergeCells count="10">
    <mergeCell ref="M11:N11"/>
    <mergeCell ref="F10:F11"/>
    <mergeCell ref="G10:G11"/>
    <mergeCell ref="D23:J23"/>
    <mergeCell ref="D24:J24"/>
    <mergeCell ref="D7:K7"/>
    <mergeCell ref="D8:K8"/>
    <mergeCell ref="I10:I11"/>
    <mergeCell ref="J10:J11"/>
    <mergeCell ref="D10:E10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&amp;C&amp;"-,Negrita"&amp;K08-045Página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6" tint="-0.499984740745262"/>
  </sheetPr>
  <dimension ref="A1:AD81"/>
  <sheetViews>
    <sheetView zoomScale="93" zoomScaleNormal="93" zoomScaleSheetLayoutView="80" workbookViewId="0">
      <selection activeCell="C7" sqref="C7:I7"/>
    </sheetView>
  </sheetViews>
  <sheetFormatPr baseColWidth="10" defaultColWidth="11.5703125" defaultRowHeight="14.25" x14ac:dyDescent="0.2"/>
  <cols>
    <col min="1" max="1" width="4.28515625" style="16" customWidth="1"/>
    <col min="2" max="2" width="26.140625" style="16" customWidth="1"/>
    <col min="3" max="3" width="13.7109375" style="16" customWidth="1"/>
    <col min="4" max="4" width="12" style="16" customWidth="1"/>
    <col min="5" max="5" width="14.28515625" style="16" customWidth="1"/>
    <col min="6" max="6" width="12.140625" style="16" customWidth="1"/>
    <col min="7" max="7" width="18.28515625" style="16" bestFit="1" customWidth="1"/>
    <col min="8" max="8" width="16.140625" style="16" customWidth="1"/>
    <col min="9" max="9" width="14.28515625" style="16" customWidth="1"/>
    <col min="10" max="10" width="6.28515625" style="16" customWidth="1"/>
    <col min="11" max="11" width="13.28515625" style="16" bestFit="1" customWidth="1"/>
    <col min="12" max="12" width="13" style="16" bestFit="1" customWidth="1"/>
    <col min="13" max="15" width="11.7109375" style="16" bestFit="1" customWidth="1"/>
    <col min="16" max="16" width="15.85546875" style="16" bestFit="1" customWidth="1"/>
    <col min="17" max="17" width="11.7109375" style="16" bestFit="1" customWidth="1"/>
    <col min="18" max="18" width="3" style="16" customWidth="1"/>
    <col min="19" max="19" width="9.140625" style="32" hidden="1" customWidth="1"/>
    <col min="20" max="21" width="10.28515625" style="18" customWidth="1"/>
    <col min="22" max="22" width="13.42578125" style="19" customWidth="1"/>
    <col min="23" max="24" width="10.28515625" style="18" customWidth="1"/>
    <col min="25" max="28" width="10.28515625" style="16" customWidth="1"/>
    <col min="29" max="16384" width="11.5703125" style="16"/>
  </cols>
  <sheetData>
    <row r="1" spans="1:26" ht="15" x14ac:dyDescent="0.2">
      <c r="A1" s="210"/>
      <c r="B1" s="39"/>
      <c r="C1" s="39"/>
      <c r="D1" s="39"/>
      <c r="E1" s="39"/>
      <c r="F1" s="39"/>
      <c r="G1" s="39"/>
      <c r="H1" s="39"/>
      <c r="I1" s="39"/>
      <c r="J1" s="212"/>
      <c r="K1" s="18">
        <v>1000</v>
      </c>
      <c r="R1" s="22"/>
      <c r="T1" s="50"/>
      <c r="U1" s="50"/>
    </row>
    <row r="2" spans="1:26" ht="15" x14ac:dyDescent="0.2">
      <c r="A2" s="184"/>
      <c r="B2" s="32"/>
      <c r="C2" s="32"/>
      <c r="D2" s="32"/>
      <c r="E2" s="32"/>
      <c r="F2" s="32"/>
      <c r="G2" s="32"/>
      <c r="H2" s="32"/>
      <c r="I2" s="32"/>
      <c r="J2" s="36"/>
      <c r="R2" s="22"/>
      <c r="T2" s="50"/>
      <c r="U2" s="50"/>
    </row>
    <row r="3" spans="1:26" ht="15" x14ac:dyDescent="0.2">
      <c r="A3" s="184"/>
      <c r="B3" s="32"/>
      <c r="C3" s="32"/>
      <c r="D3" s="32"/>
      <c r="E3" s="32"/>
      <c r="F3" s="32"/>
      <c r="G3" s="32"/>
      <c r="H3" s="32"/>
      <c r="I3" s="32"/>
      <c r="J3" s="36"/>
      <c r="R3" s="22"/>
      <c r="T3" s="50"/>
      <c r="U3" s="50"/>
    </row>
    <row r="4" spans="1:26" ht="15" x14ac:dyDescent="0.2">
      <c r="A4" s="184"/>
      <c r="B4" s="32"/>
      <c r="C4" s="32"/>
      <c r="D4" s="32"/>
      <c r="E4" s="32"/>
      <c r="F4" s="32"/>
      <c r="G4" s="32"/>
      <c r="H4" s="32"/>
      <c r="I4" s="32"/>
      <c r="J4" s="36"/>
      <c r="K4" s="40"/>
      <c r="L4" s="40"/>
      <c r="M4" s="40"/>
      <c r="N4" s="40"/>
      <c r="O4" s="40"/>
      <c r="P4" s="283"/>
      <c r="R4" s="22"/>
      <c r="T4" s="50"/>
      <c r="U4" s="50"/>
    </row>
    <row r="5" spans="1:26" ht="15" x14ac:dyDescent="0.2">
      <c r="A5" s="184"/>
      <c r="B5" s="32"/>
      <c r="C5" s="32"/>
      <c r="D5" s="32"/>
      <c r="E5" s="32"/>
      <c r="F5" s="32"/>
      <c r="G5" s="32"/>
      <c r="H5" s="32"/>
      <c r="I5" s="32"/>
      <c r="J5" s="36"/>
      <c r="K5" s="40"/>
      <c r="L5" s="40"/>
      <c r="M5" s="40"/>
      <c r="N5" s="40"/>
      <c r="O5" s="40"/>
      <c r="P5" s="283"/>
      <c r="R5" s="22"/>
      <c r="T5" s="50"/>
      <c r="U5" s="50"/>
    </row>
    <row r="6" spans="1:26" ht="15" x14ac:dyDescent="0.2">
      <c r="A6" s="184"/>
      <c r="B6" s="32"/>
      <c r="C6" s="32"/>
      <c r="D6" s="32"/>
      <c r="E6" s="32"/>
      <c r="F6" s="32"/>
      <c r="G6" s="32"/>
      <c r="H6" s="32"/>
      <c r="I6" s="32"/>
      <c r="J6" s="36"/>
      <c r="K6" s="40"/>
      <c r="L6" s="40"/>
      <c r="M6" s="40"/>
      <c r="N6" s="40"/>
      <c r="O6" s="40"/>
      <c r="P6" s="283"/>
      <c r="R6" s="22"/>
      <c r="T6" s="50"/>
      <c r="U6" s="50"/>
    </row>
    <row r="7" spans="1:26" ht="25.9" customHeight="1" x14ac:dyDescent="0.25">
      <c r="A7" s="20"/>
      <c r="B7" s="237"/>
      <c r="C7" s="506" t="s">
        <v>45</v>
      </c>
      <c r="D7" s="506"/>
      <c r="E7" s="506"/>
      <c r="F7" s="506"/>
      <c r="G7" s="506"/>
      <c r="H7" s="506"/>
      <c r="I7" s="506"/>
      <c r="J7" s="34"/>
      <c r="K7" s="88"/>
      <c r="L7" s="58"/>
      <c r="M7" s="58"/>
      <c r="N7" s="58"/>
      <c r="O7" s="58"/>
      <c r="P7" s="302"/>
      <c r="Q7" s="58"/>
      <c r="R7" s="22"/>
      <c r="T7" s="50"/>
      <c r="U7" s="50"/>
    </row>
    <row r="8" spans="1:26" ht="15.75" x14ac:dyDescent="0.25">
      <c r="A8" s="20"/>
      <c r="B8" s="237"/>
      <c r="C8" s="506" t="s">
        <v>216</v>
      </c>
      <c r="D8" s="506"/>
      <c r="E8" s="506"/>
      <c r="F8" s="506"/>
      <c r="G8" s="506"/>
      <c r="H8" s="506"/>
      <c r="I8" s="506"/>
      <c r="J8" s="511"/>
      <c r="K8" s="88"/>
      <c r="L8" s="58"/>
      <c r="M8" s="58"/>
      <c r="N8" s="58"/>
      <c r="O8" s="58"/>
      <c r="P8" s="302"/>
      <c r="Q8" s="58"/>
      <c r="R8" s="22"/>
      <c r="T8" s="50"/>
      <c r="U8" s="50"/>
    </row>
    <row r="9" spans="1:26" ht="12" customHeight="1" x14ac:dyDescent="0.25">
      <c r="A9" s="87">
        <v>1000</v>
      </c>
      <c r="B9" s="145"/>
      <c r="C9" s="237"/>
      <c r="D9" s="236"/>
      <c r="E9" s="236"/>
      <c r="F9" s="236"/>
      <c r="G9" s="237"/>
      <c r="H9" s="237"/>
      <c r="I9" s="237"/>
      <c r="J9" s="67"/>
      <c r="K9" s="253">
        <v>1000</v>
      </c>
      <c r="L9" s="65"/>
      <c r="M9" s="65"/>
      <c r="N9" s="65"/>
      <c r="O9" s="65"/>
      <c r="P9" s="303"/>
      <c r="Q9" s="21"/>
      <c r="R9" s="22"/>
      <c r="T9" s="50"/>
      <c r="U9" s="50"/>
    </row>
    <row r="10" spans="1:26" ht="20.25" customHeight="1" x14ac:dyDescent="0.25">
      <c r="A10" s="20"/>
      <c r="B10" s="6"/>
      <c r="C10" s="503" t="s">
        <v>209</v>
      </c>
      <c r="D10" s="503" t="s">
        <v>0</v>
      </c>
      <c r="E10" s="504" t="s">
        <v>210</v>
      </c>
      <c r="F10" s="504" t="s">
        <v>211</v>
      </c>
      <c r="G10" s="343" t="s">
        <v>212</v>
      </c>
      <c r="H10" s="505" t="s">
        <v>213</v>
      </c>
      <c r="I10" s="505" t="s">
        <v>214</v>
      </c>
      <c r="J10" s="34"/>
      <c r="K10" s="88"/>
      <c r="L10" s="58"/>
      <c r="M10" s="58"/>
      <c r="N10" s="58"/>
      <c r="O10" s="58"/>
      <c r="P10" s="302"/>
      <c r="Q10" s="58"/>
      <c r="R10" s="58"/>
      <c r="T10" s="50"/>
      <c r="U10" s="50"/>
    </row>
    <row r="11" spans="1:26" ht="15.75" x14ac:dyDescent="0.25">
      <c r="A11" s="20"/>
      <c r="B11" s="6"/>
      <c r="C11" s="340">
        <v>2017</v>
      </c>
      <c r="D11" s="340">
        <v>2018</v>
      </c>
      <c r="E11" s="504"/>
      <c r="F11" s="504"/>
      <c r="G11" s="282">
        <v>2018</v>
      </c>
      <c r="H11" s="505"/>
      <c r="I11" s="505"/>
      <c r="J11" s="66"/>
      <c r="K11" s="208"/>
      <c r="L11" s="233"/>
      <c r="M11" s="233"/>
      <c r="N11" s="233"/>
      <c r="O11" s="289"/>
      <c r="P11" s="304"/>
      <c r="Q11" s="64"/>
      <c r="R11" s="64"/>
      <c r="S11" s="57"/>
      <c r="T11" s="57"/>
      <c r="U11" s="57"/>
      <c r="V11" s="41"/>
      <c r="W11" s="40"/>
      <c r="X11" s="40"/>
      <c r="Y11" s="40"/>
      <c r="Z11" s="40"/>
    </row>
    <row r="12" spans="1:26" ht="15.75" x14ac:dyDescent="0.25">
      <c r="A12" s="20"/>
      <c r="B12" s="6"/>
      <c r="C12" s="352"/>
      <c r="D12" s="352"/>
      <c r="E12" s="352"/>
      <c r="F12" s="352"/>
      <c r="G12" s="352"/>
      <c r="H12" s="352"/>
      <c r="I12" s="352"/>
      <c r="J12" s="66"/>
      <c r="K12" s="233"/>
      <c r="L12" s="233"/>
      <c r="N12" s="233"/>
      <c r="O12" s="289"/>
      <c r="P12" s="304"/>
      <c r="Q12" s="64"/>
      <c r="R12" s="22"/>
      <c r="S12" s="57"/>
      <c r="T12" s="57"/>
      <c r="U12" s="57"/>
      <c r="V12" s="41"/>
      <c r="W12" s="40"/>
      <c r="X12" s="40"/>
      <c r="Y12" s="40"/>
      <c r="Z12" s="40"/>
    </row>
    <row r="13" spans="1:26" s="27" customFormat="1" ht="15.75" x14ac:dyDescent="0.25">
      <c r="A13" s="26"/>
      <c r="B13" s="96" t="s">
        <v>2</v>
      </c>
      <c r="C13" s="441">
        <v>6930.6279999999997</v>
      </c>
      <c r="D13" s="440">
        <v>7063.3010000000004</v>
      </c>
      <c r="E13" s="358">
        <v>1.9142998296835634</v>
      </c>
      <c r="F13" s="357">
        <v>96.420483850256389</v>
      </c>
      <c r="G13" s="355">
        <v>6985.2129999999988</v>
      </c>
      <c r="H13" s="370">
        <v>1.1179043502324459</v>
      </c>
      <c r="I13" s="358">
        <v>100</v>
      </c>
      <c r="J13" s="17"/>
      <c r="K13" s="275"/>
      <c r="L13" s="22"/>
      <c r="M13" s="80"/>
      <c r="N13" s="22"/>
      <c r="O13" s="22"/>
      <c r="P13" s="275"/>
      <c r="Q13" s="22"/>
      <c r="S13" s="80"/>
      <c r="T13" s="80"/>
      <c r="U13" s="80"/>
      <c r="V13" s="43"/>
      <c r="W13" s="42"/>
      <c r="X13" s="42"/>
      <c r="Y13" s="42"/>
      <c r="Z13" s="42"/>
    </row>
    <row r="14" spans="1:26" ht="15.75" x14ac:dyDescent="0.25">
      <c r="A14" s="20"/>
      <c r="B14" s="259" t="s">
        <v>3</v>
      </c>
      <c r="C14" s="440">
        <v>2287.085</v>
      </c>
      <c r="D14" s="440">
        <v>2269.16</v>
      </c>
      <c r="E14" s="359">
        <v>-0.78374874567408437</v>
      </c>
      <c r="F14" s="360">
        <v>32.126055508607095</v>
      </c>
      <c r="G14" s="420">
        <v>2265.489</v>
      </c>
      <c r="H14" s="359">
        <v>0.16204007170195212</v>
      </c>
      <c r="I14" s="360">
        <v>32.432640207249236</v>
      </c>
      <c r="J14" s="17"/>
      <c r="K14" s="275"/>
      <c r="L14" s="239"/>
      <c r="M14" s="57"/>
      <c r="N14" s="275"/>
      <c r="O14" s="22"/>
      <c r="P14" s="332"/>
      <c r="Q14" s="22"/>
      <c r="S14" s="80"/>
      <c r="T14" s="80"/>
      <c r="X14" s="40"/>
      <c r="Y14" s="40"/>
      <c r="Z14" s="40"/>
    </row>
    <row r="15" spans="1:26" ht="15.75" x14ac:dyDescent="0.25">
      <c r="A15" s="184"/>
      <c r="B15" s="272" t="s">
        <v>16</v>
      </c>
      <c r="C15" s="441">
        <v>1322.3520000000001</v>
      </c>
      <c r="D15" s="440">
        <v>1325.6990000000001</v>
      </c>
      <c r="E15" s="356">
        <v>0.25310961075417637</v>
      </c>
      <c r="F15" s="356">
        <v>18.768830607671966</v>
      </c>
      <c r="G15" s="355">
        <v>1316.6610000000001</v>
      </c>
      <c r="H15" s="356">
        <v>0.68643333401687823</v>
      </c>
      <c r="I15" s="356">
        <v>18.849260573729111</v>
      </c>
      <c r="J15" s="17"/>
      <c r="K15" s="275"/>
      <c r="L15" s="239"/>
      <c r="M15" s="57"/>
      <c r="N15" s="60"/>
      <c r="O15" s="85"/>
      <c r="P15" s="332"/>
      <c r="Q15" s="22"/>
      <c r="S15" s="57"/>
      <c r="T15" s="57"/>
      <c r="X15" s="40"/>
      <c r="Y15" s="40"/>
      <c r="Z15" s="40"/>
    </row>
    <row r="16" spans="1:26" ht="15.75" x14ac:dyDescent="0.25">
      <c r="A16" s="184"/>
      <c r="B16" s="272" t="s">
        <v>172</v>
      </c>
      <c r="C16" s="441">
        <v>818.94899999999996</v>
      </c>
      <c r="D16" s="440">
        <v>879.471</v>
      </c>
      <c r="E16" s="356">
        <v>7.3902037855837266</v>
      </c>
      <c r="F16" s="356">
        <v>12.451274552790544</v>
      </c>
      <c r="G16" s="355">
        <v>823.49599999999998</v>
      </c>
      <c r="H16" s="356">
        <v>6.7972400594538351</v>
      </c>
      <c r="I16" s="356">
        <v>11.789132271270757</v>
      </c>
      <c r="J16" s="17"/>
      <c r="K16" s="275"/>
      <c r="L16" s="323"/>
      <c r="M16" s="57"/>
      <c r="N16" s="60"/>
      <c r="O16" s="86"/>
      <c r="P16" s="332"/>
      <c r="Q16" s="22"/>
      <c r="S16" s="57"/>
      <c r="T16" s="57"/>
      <c r="X16" s="40"/>
      <c r="Y16" s="40"/>
      <c r="Z16" s="40"/>
    </row>
    <row r="17" spans="1:26" ht="15.75" x14ac:dyDescent="0.25">
      <c r="A17" s="184"/>
      <c r="B17" s="272" t="s">
        <v>22</v>
      </c>
      <c r="C17" s="441">
        <v>298.70999999999998</v>
      </c>
      <c r="D17" s="440">
        <v>325.67200000000003</v>
      </c>
      <c r="E17" s="356">
        <v>9.0261457601017892</v>
      </c>
      <c r="F17" s="356">
        <v>4.6107620218931631</v>
      </c>
      <c r="G17" s="355">
        <v>317.26600000000002</v>
      </c>
      <c r="H17" s="356">
        <v>2.6495117661520684</v>
      </c>
      <c r="I17" s="356">
        <v>4.541966007335783</v>
      </c>
      <c r="J17" s="17"/>
      <c r="K17" s="275"/>
      <c r="L17" s="41"/>
      <c r="M17" s="57"/>
      <c r="N17" s="60"/>
      <c r="O17" s="22"/>
      <c r="P17" s="332"/>
      <c r="Q17" s="22"/>
      <c r="S17" s="57"/>
      <c r="T17" s="57"/>
      <c r="X17" s="40"/>
      <c r="Y17" s="40"/>
      <c r="Z17" s="40"/>
    </row>
    <row r="18" spans="1:26" ht="15.75" x14ac:dyDescent="0.25">
      <c r="A18" s="184"/>
      <c r="B18" s="272" t="s">
        <v>36</v>
      </c>
      <c r="C18" s="441">
        <v>335.262</v>
      </c>
      <c r="D18" s="440">
        <v>324.69400000000002</v>
      </c>
      <c r="E18" s="356">
        <v>-3.152161593022762</v>
      </c>
      <c r="F18" s="356">
        <v>4.5969158046641372</v>
      </c>
      <c r="G18" s="355">
        <v>320.99700000000001</v>
      </c>
      <c r="H18" s="356">
        <v>1.1517241594158234</v>
      </c>
      <c r="I18" s="356">
        <v>4.5953788381256242</v>
      </c>
      <c r="J18" s="17"/>
      <c r="K18" s="275"/>
      <c r="L18" s="41"/>
      <c r="M18" s="57"/>
      <c r="N18" s="60"/>
      <c r="O18" s="22"/>
      <c r="P18" s="332"/>
      <c r="Q18" s="22"/>
      <c r="S18" s="57"/>
      <c r="T18" s="57"/>
      <c r="X18" s="40"/>
      <c r="Y18" s="40"/>
      <c r="Z18" s="40"/>
    </row>
    <row r="19" spans="1:26" ht="15.75" x14ac:dyDescent="0.25">
      <c r="A19" s="184"/>
      <c r="B19" s="272" t="s">
        <v>29</v>
      </c>
      <c r="C19" s="441">
        <v>163.96299999999999</v>
      </c>
      <c r="D19" s="440">
        <v>170.191</v>
      </c>
      <c r="E19" s="356">
        <v>3.798417935753795</v>
      </c>
      <c r="F19" s="356">
        <v>2.4095107938908447</v>
      </c>
      <c r="G19" s="355">
        <v>168.67500000000001</v>
      </c>
      <c r="H19" s="356">
        <v>0.89876982362531166</v>
      </c>
      <c r="I19" s="356">
        <v>2.4147438310041518</v>
      </c>
      <c r="J19" s="17"/>
      <c r="K19" s="275"/>
      <c r="L19" s="320"/>
      <c r="M19" s="57"/>
      <c r="N19" s="320"/>
      <c r="O19" s="22"/>
      <c r="P19" s="332"/>
      <c r="Q19" s="22"/>
      <c r="S19" s="57"/>
      <c r="T19" s="57"/>
      <c r="U19" s="84"/>
      <c r="V19" s="41"/>
      <c r="W19" s="40"/>
      <c r="X19" s="40"/>
      <c r="Y19" s="40"/>
      <c r="Z19" s="40"/>
    </row>
    <row r="20" spans="1:26" ht="15.75" x14ac:dyDescent="0.25">
      <c r="A20" s="184"/>
      <c r="B20" s="272" t="s">
        <v>39</v>
      </c>
      <c r="C20" s="441">
        <v>152.26400000000001</v>
      </c>
      <c r="D20" s="440">
        <v>162.56100000000001</v>
      </c>
      <c r="E20" s="356">
        <v>6.7625965428466328</v>
      </c>
      <c r="F20" s="356">
        <v>2.3014876472063133</v>
      </c>
      <c r="G20" s="355">
        <v>156.41</v>
      </c>
      <c r="H20" s="356">
        <v>3.9326130042836249</v>
      </c>
      <c r="I20" s="356">
        <v>2.2391586341032124</v>
      </c>
      <c r="J20" s="17"/>
      <c r="K20" s="275"/>
      <c r="L20" s="317"/>
      <c r="M20" s="57"/>
      <c r="N20" s="22"/>
      <c r="O20" s="22"/>
      <c r="P20" s="332"/>
      <c r="Q20" s="22"/>
      <c r="S20" s="57"/>
      <c r="T20" s="57"/>
      <c r="U20" s="84"/>
      <c r="V20" s="41"/>
      <c r="W20" s="40"/>
      <c r="X20" s="40"/>
      <c r="Y20" s="40"/>
      <c r="Z20" s="40"/>
    </row>
    <row r="21" spans="1:26" ht="15.75" x14ac:dyDescent="0.25">
      <c r="A21" s="184"/>
      <c r="B21" s="272" t="s">
        <v>32</v>
      </c>
      <c r="C21" s="441">
        <v>134.32599999999999</v>
      </c>
      <c r="D21" s="440">
        <v>138.62799999999999</v>
      </c>
      <c r="E21" s="356">
        <v>3.2026562244092727</v>
      </c>
      <c r="F21" s="356">
        <v>1.9626517403123551</v>
      </c>
      <c r="G21" s="355">
        <v>138.41200000000001</v>
      </c>
      <c r="H21" s="356">
        <v>0.15605583330924322</v>
      </c>
      <c r="I21" s="356">
        <v>1.9815000630617852</v>
      </c>
      <c r="J21" s="17"/>
      <c r="K21" s="275"/>
      <c r="M21" s="57"/>
      <c r="N21" s="22"/>
      <c r="O21" s="22"/>
      <c r="P21" s="332"/>
      <c r="Q21" s="22"/>
      <c r="S21" s="57"/>
      <c r="T21" s="57"/>
      <c r="U21" s="84"/>
      <c r="V21" s="41"/>
      <c r="W21" s="40"/>
      <c r="X21" s="40"/>
      <c r="Y21" s="40"/>
      <c r="Z21" s="40"/>
    </row>
    <row r="22" spans="1:26" ht="15.75" x14ac:dyDescent="0.25">
      <c r="A22" s="184"/>
      <c r="B22" s="272" t="s">
        <v>30</v>
      </c>
      <c r="C22" s="441">
        <v>385.99</v>
      </c>
      <c r="D22" s="440">
        <v>136.506</v>
      </c>
      <c r="E22" s="356">
        <v>-64.634835099354902</v>
      </c>
      <c r="F22" s="356">
        <v>1.9326091299238131</v>
      </c>
      <c r="G22" s="355">
        <v>393.78500000000003</v>
      </c>
      <c r="H22" s="356">
        <v>-65.33489086684358</v>
      </c>
      <c r="I22" s="356">
        <v>5.6374086230441378</v>
      </c>
      <c r="J22" s="17"/>
      <c r="K22" s="275"/>
      <c r="M22" s="57"/>
      <c r="N22" s="22"/>
      <c r="O22" s="22"/>
      <c r="P22" s="332"/>
      <c r="Q22" s="22"/>
      <c r="S22" s="57"/>
      <c r="T22" s="57"/>
      <c r="U22" s="84"/>
      <c r="V22" s="41"/>
      <c r="W22" s="40"/>
      <c r="X22" s="40"/>
      <c r="Y22" s="40"/>
      <c r="Z22" s="40"/>
    </row>
    <row r="23" spans="1:26" ht="15.75" x14ac:dyDescent="0.25">
      <c r="A23" s="184"/>
      <c r="B23" s="272" t="s">
        <v>38</v>
      </c>
      <c r="C23" s="441">
        <v>126.05500000000001</v>
      </c>
      <c r="D23" s="440">
        <v>136.506</v>
      </c>
      <c r="E23" s="356">
        <v>8.2908254333425866</v>
      </c>
      <c r="F23" s="356">
        <v>1.9326091299238131</v>
      </c>
      <c r="G23" s="355">
        <v>133.911</v>
      </c>
      <c r="H23" s="356">
        <v>1.9378542464771442</v>
      </c>
      <c r="I23" s="356">
        <v>1.9170639463678492</v>
      </c>
      <c r="J23" s="17"/>
      <c r="K23" s="275"/>
      <c r="M23" s="57"/>
      <c r="N23" s="22"/>
      <c r="O23" s="22"/>
      <c r="P23" s="332"/>
      <c r="Q23" s="22"/>
      <c r="S23" s="57"/>
      <c r="T23" s="57"/>
      <c r="U23" s="84"/>
      <c r="V23" s="41"/>
      <c r="W23" s="40"/>
      <c r="X23" s="40"/>
      <c r="Y23" s="40"/>
      <c r="Z23" s="40"/>
    </row>
    <row r="24" spans="1:26" ht="15.75" x14ac:dyDescent="0.25">
      <c r="A24" s="184"/>
      <c r="B24" s="272" t="s">
        <v>18</v>
      </c>
      <c r="C24" s="441">
        <v>107.229</v>
      </c>
      <c r="D24" s="440">
        <v>106.08799999999999</v>
      </c>
      <c r="E24" s="356">
        <v>-1.064077814770259</v>
      </c>
      <c r="F24" s="356">
        <v>1.5019606271911674</v>
      </c>
      <c r="G24" s="355">
        <v>106.61</v>
      </c>
      <c r="H24" s="356">
        <v>-0.48963511865679488</v>
      </c>
      <c r="I24" s="356">
        <v>1.5262240392669488</v>
      </c>
      <c r="J24" s="17"/>
      <c r="K24" s="275"/>
      <c r="M24" s="322"/>
      <c r="N24" s="22"/>
      <c r="O24" s="22"/>
      <c r="P24" s="332"/>
      <c r="Q24" s="22"/>
      <c r="S24" s="57"/>
      <c r="T24" s="57"/>
      <c r="U24" s="84"/>
      <c r="V24" s="41"/>
      <c r="W24" s="40"/>
      <c r="X24" s="40"/>
      <c r="Y24" s="40"/>
      <c r="Z24" s="40"/>
    </row>
    <row r="25" spans="1:26" ht="15.75" x14ac:dyDescent="0.25">
      <c r="A25" s="184"/>
      <c r="B25" s="272" t="s">
        <v>26</v>
      </c>
      <c r="C25" s="441">
        <v>89.936000000000007</v>
      </c>
      <c r="D25" s="440">
        <v>99.747</v>
      </c>
      <c r="E25" s="356">
        <v>10.908868528731542</v>
      </c>
      <c r="F25" s="356">
        <v>1.4121867381837472</v>
      </c>
      <c r="G25" s="355">
        <v>96.432000000000002</v>
      </c>
      <c r="H25" s="356">
        <v>3.4376555500248873</v>
      </c>
      <c r="I25" s="356">
        <v>1.3805162419528225</v>
      </c>
      <c r="J25" s="17"/>
      <c r="K25" s="275"/>
      <c r="M25" s="32"/>
      <c r="N25" s="22"/>
      <c r="O25" s="22"/>
      <c r="P25" s="332"/>
      <c r="Q25" s="22"/>
      <c r="T25" s="50"/>
      <c r="U25" s="56"/>
    </row>
    <row r="26" spans="1:26" ht="15.75" x14ac:dyDescent="0.25">
      <c r="A26" s="184"/>
      <c r="B26" s="272" t="s">
        <v>24</v>
      </c>
      <c r="C26" s="441">
        <v>92.981999999999999</v>
      </c>
      <c r="D26" s="440">
        <v>94.728999999999999</v>
      </c>
      <c r="E26" s="356">
        <v>1.8788582736443571</v>
      </c>
      <c r="F26" s="356">
        <v>1.341143468188599</v>
      </c>
      <c r="G26" s="355">
        <v>94.614999999999995</v>
      </c>
      <c r="H26" s="356">
        <v>0.12048829466786426</v>
      </c>
      <c r="I26" s="356">
        <v>1.3545041504103026</v>
      </c>
      <c r="J26" s="17"/>
      <c r="K26" s="275"/>
      <c r="M26" s="32"/>
      <c r="N26" s="322"/>
      <c r="O26" s="22"/>
      <c r="P26" s="332"/>
      <c r="Q26" s="22"/>
      <c r="T26" s="50"/>
      <c r="U26" s="56"/>
    </row>
    <row r="27" spans="1:26" ht="15.75" x14ac:dyDescent="0.25">
      <c r="A27" s="184"/>
      <c r="B27" s="272" t="s">
        <v>37</v>
      </c>
      <c r="C27" s="441">
        <v>78.628</v>
      </c>
      <c r="D27" s="440">
        <v>86.364999999999995</v>
      </c>
      <c r="E27" s="356">
        <v>9.8400061046955312</v>
      </c>
      <c r="F27" s="356">
        <v>1.2227285797391332</v>
      </c>
      <c r="G27" s="355">
        <v>83.545000000000002</v>
      </c>
      <c r="H27" s="356">
        <v>3.3754264169010728</v>
      </c>
      <c r="I27" s="356">
        <v>1.1960265205942899</v>
      </c>
      <c r="J27" s="17"/>
      <c r="K27" s="275"/>
      <c r="M27" s="32"/>
      <c r="N27" s="320"/>
      <c r="O27" s="22"/>
      <c r="P27" s="332"/>
      <c r="Q27" s="22"/>
      <c r="T27" s="50"/>
      <c r="U27" s="56"/>
    </row>
    <row r="28" spans="1:26" ht="15.75" x14ac:dyDescent="0.25">
      <c r="A28" s="186"/>
      <c r="B28" s="272" t="s">
        <v>25</v>
      </c>
      <c r="C28" s="441">
        <v>73.427999999999997</v>
      </c>
      <c r="D28" s="440">
        <v>77.911000000000001</v>
      </c>
      <c r="E28" s="356">
        <v>6.1053004303535552</v>
      </c>
      <c r="F28" s="356">
        <v>1.1030394995201251</v>
      </c>
      <c r="G28" s="355">
        <v>76.614000000000004</v>
      </c>
      <c r="H28" s="356">
        <v>1.6929020805596773</v>
      </c>
      <c r="I28" s="356">
        <v>1.0968026315017168</v>
      </c>
      <c r="J28" s="17"/>
      <c r="K28" s="275"/>
      <c r="M28" s="32"/>
      <c r="N28" s="22"/>
      <c r="O28" s="22"/>
      <c r="P28" s="332"/>
      <c r="Q28" s="22"/>
      <c r="T28" s="50"/>
      <c r="U28" s="56"/>
    </row>
    <row r="29" spans="1:26" ht="15.75" x14ac:dyDescent="0.25">
      <c r="A29" s="184"/>
      <c r="B29" s="272" t="s">
        <v>71</v>
      </c>
      <c r="C29" s="441">
        <v>65.698999999999998</v>
      </c>
      <c r="D29" s="440">
        <v>75.212999999999994</v>
      </c>
      <c r="E29" s="356">
        <v>14.481194538729646</v>
      </c>
      <c r="F29" s="356">
        <v>1.0648420618065122</v>
      </c>
      <c r="G29" s="355">
        <v>72.022999999999996</v>
      </c>
      <c r="H29" s="356">
        <v>4.4291406911680875</v>
      </c>
      <c r="I29" s="356">
        <v>1.0310780787930163</v>
      </c>
      <c r="J29" s="17"/>
      <c r="K29" s="275"/>
      <c r="M29" s="32"/>
      <c r="N29" s="22"/>
      <c r="O29" s="22"/>
      <c r="P29" s="332"/>
      <c r="Q29" s="22"/>
      <c r="T29" s="50"/>
      <c r="U29" s="56"/>
    </row>
    <row r="30" spans="1:26" ht="15.75" x14ac:dyDescent="0.25">
      <c r="A30" s="184"/>
      <c r="B30" s="272" t="s">
        <v>27</v>
      </c>
      <c r="C30" s="441">
        <v>65.040999999999997</v>
      </c>
      <c r="D30" s="440">
        <v>71.269000000000005</v>
      </c>
      <c r="E30" s="356">
        <v>9.5754985316954144</v>
      </c>
      <c r="F30" s="356">
        <v>1.0090041469279025</v>
      </c>
      <c r="G30" s="355">
        <v>69.174000000000007</v>
      </c>
      <c r="H30" s="356">
        <v>3.0285945586492113</v>
      </c>
      <c r="I30" s="356">
        <v>0.99029192094786544</v>
      </c>
      <c r="J30" s="17"/>
      <c r="K30" s="275"/>
      <c r="M30" s="32"/>
      <c r="N30" s="22"/>
      <c r="O30" s="22"/>
      <c r="P30" s="332"/>
      <c r="Q30" s="22"/>
      <c r="T30" s="50"/>
      <c r="U30" s="56"/>
    </row>
    <row r="31" spans="1:26" ht="15.75" x14ac:dyDescent="0.25">
      <c r="A31" s="184"/>
      <c r="B31" s="272" t="s">
        <v>21</v>
      </c>
      <c r="C31" s="441">
        <v>63.192</v>
      </c>
      <c r="D31" s="440">
        <v>70.341999999999999</v>
      </c>
      <c r="E31" s="356">
        <v>11.314723382706671</v>
      </c>
      <c r="F31" s="356">
        <v>0.99587997170161646</v>
      </c>
      <c r="G31" s="355">
        <v>69.156000000000006</v>
      </c>
      <c r="H31" s="356">
        <v>1.7149632714442697</v>
      </c>
      <c r="I31" s="356">
        <v>0.99003423374491251</v>
      </c>
      <c r="J31" s="17"/>
      <c r="K31" s="275"/>
      <c r="M31" s="32"/>
      <c r="N31" s="22"/>
      <c r="O31" s="22"/>
      <c r="P31" s="332"/>
      <c r="Q31" s="22"/>
      <c r="T31" s="50"/>
      <c r="U31" s="56"/>
    </row>
    <row r="32" spans="1:26" ht="15.75" x14ac:dyDescent="0.25">
      <c r="A32" s="184"/>
      <c r="B32" s="272" t="s">
        <v>40</v>
      </c>
      <c r="C32" s="441">
        <v>63.847999999999999</v>
      </c>
      <c r="D32" s="440">
        <v>68.8</v>
      </c>
      <c r="E32" s="356">
        <v>7.7559203107379959</v>
      </c>
      <c r="F32" s="356">
        <v>0.97404881938345822</v>
      </c>
      <c r="G32" s="355">
        <v>69.042000000000002</v>
      </c>
      <c r="H32" s="356">
        <v>-0.35051128298717593</v>
      </c>
      <c r="I32" s="356">
        <v>0.9884022147928776</v>
      </c>
      <c r="J32" s="17"/>
      <c r="K32" s="275"/>
      <c r="M32" s="32"/>
      <c r="N32" s="22"/>
      <c r="O32" s="22"/>
      <c r="P32" s="332"/>
      <c r="Q32" s="22"/>
      <c r="T32" s="50"/>
      <c r="U32" s="56"/>
    </row>
    <row r="33" spans="1:24" ht="15.75" x14ac:dyDescent="0.25">
      <c r="A33" s="184"/>
      <c r="B33" s="272" t="s">
        <v>20</v>
      </c>
      <c r="C33" s="441">
        <v>72.289000000000001</v>
      </c>
      <c r="D33" s="440">
        <v>54.131999999999998</v>
      </c>
      <c r="E33" s="356">
        <v>-25.117237754015143</v>
      </c>
      <c r="F33" s="356">
        <v>0.76638387632071736</v>
      </c>
      <c r="G33" s="355">
        <v>74.950999999999993</v>
      </c>
      <c r="H33" s="356">
        <v>-27.776814185267707</v>
      </c>
      <c r="I33" s="356">
        <v>1.0729951971400158</v>
      </c>
      <c r="J33" s="17"/>
      <c r="K33" s="275"/>
      <c r="M33" s="32"/>
      <c r="N33" s="22"/>
      <c r="O33" s="22"/>
      <c r="P33" s="332"/>
      <c r="Q33" s="22"/>
      <c r="T33" s="50"/>
      <c r="U33" s="56"/>
    </row>
    <row r="34" spans="1:24" ht="15.75" x14ac:dyDescent="0.25">
      <c r="A34" s="184"/>
      <c r="B34" s="272" t="s">
        <v>31</v>
      </c>
      <c r="C34" s="441">
        <v>37.058</v>
      </c>
      <c r="D34" s="440">
        <v>39.343000000000004</v>
      </c>
      <c r="E34" s="356">
        <v>6.1660100383183147</v>
      </c>
      <c r="F34" s="356">
        <v>0.55700585321225871</v>
      </c>
      <c r="G34" s="355">
        <v>39.539000000000001</v>
      </c>
      <c r="H34" s="356">
        <v>-0.49571309340145087</v>
      </c>
      <c r="I34" s="356">
        <v>0.56603857319741013</v>
      </c>
      <c r="J34" s="17"/>
      <c r="K34" s="275"/>
      <c r="M34" s="32"/>
      <c r="N34" s="22"/>
      <c r="O34" s="22"/>
      <c r="P34" s="332"/>
      <c r="Q34" s="22"/>
      <c r="T34" s="50"/>
      <c r="U34" s="56"/>
    </row>
    <row r="35" spans="1:24" ht="15.75" x14ac:dyDescent="0.25">
      <c r="A35" s="184"/>
      <c r="B35" s="272" t="s">
        <v>35</v>
      </c>
      <c r="C35" s="441">
        <v>20.975999999999999</v>
      </c>
      <c r="D35" s="440">
        <v>23.073</v>
      </c>
      <c r="E35" s="356">
        <v>9.9971395881006906</v>
      </c>
      <c r="F35" s="356">
        <v>0.32666029665166468</v>
      </c>
      <c r="G35" s="355">
        <v>22.631</v>
      </c>
      <c r="H35" s="356">
        <v>1.9530732181521016</v>
      </c>
      <c r="I35" s="356">
        <v>0.323984393890351</v>
      </c>
      <c r="J35" s="17"/>
      <c r="K35" s="275"/>
      <c r="M35" s="32"/>
      <c r="N35" s="22"/>
      <c r="O35" s="22"/>
      <c r="P35" s="332"/>
      <c r="Q35" s="22"/>
      <c r="T35" s="50"/>
      <c r="U35" s="56"/>
    </row>
    <row r="36" spans="1:24" ht="15.75" x14ac:dyDescent="0.25">
      <c r="A36" s="184"/>
      <c r="B36" s="272" t="s">
        <v>19</v>
      </c>
      <c r="C36" s="441">
        <v>18.385000000000002</v>
      </c>
      <c r="D36" s="440">
        <v>19.908999999999999</v>
      </c>
      <c r="E36" s="356">
        <v>8.2893663312482815</v>
      </c>
      <c r="F36" s="356">
        <v>0.28186537710908821</v>
      </c>
      <c r="G36" s="355">
        <v>20.234999999999999</v>
      </c>
      <c r="H36" s="356">
        <v>-1.6110699283419794</v>
      </c>
      <c r="I36" s="356">
        <v>0.28968336398618055</v>
      </c>
      <c r="J36" s="17"/>
      <c r="K36" s="275"/>
      <c r="M36" s="32"/>
      <c r="N36" s="22"/>
      <c r="O36" s="22"/>
      <c r="P36" s="332"/>
      <c r="Q36" s="22"/>
      <c r="T36" s="50"/>
      <c r="U36" s="56"/>
    </row>
    <row r="37" spans="1:24" ht="15.75" x14ac:dyDescent="0.25">
      <c r="A37" s="184"/>
      <c r="B37" s="272" t="s">
        <v>148</v>
      </c>
      <c r="C37" s="441">
        <v>16.420999999999999</v>
      </c>
      <c r="D37" s="440">
        <v>16.899000000000001</v>
      </c>
      <c r="E37" s="356">
        <v>2.9109067657268284</v>
      </c>
      <c r="F37" s="356">
        <v>0.23925074126106191</v>
      </c>
      <c r="G37" s="355">
        <v>16.890999999999998</v>
      </c>
      <c r="H37" s="356">
        <v>4.7362500740044666E-2</v>
      </c>
      <c r="I37" s="356">
        <v>0.2418108080598258</v>
      </c>
      <c r="J37" s="17"/>
      <c r="K37" s="275"/>
      <c r="M37" s="32"/>
      <c r="N37" s="22"/>
      <c r="O37" s="22"/>
      <c r="P37" s="332"/>
      <c r="Q37" s="22"/>
      <c r="T37" s="50"/>
      <c r="U37" s="56"/>
    </row>
    <row r="38" spans="1:24" ht="15.75" x14ac:dyDescent="0.25">
      <c r="A38" s="184"/>
      <c r="B38" s="272" t="s">
        <v>125</v>
      </c>
      <c r="C38" s="441">
        <v>15.680999999999999</v>
      </c>
      <c r="D38" s="440">
        <v>14.913</v>
      </c>
      <c r="E38" s="356">
        <v>-4.8976468337478369</v>
      </c>
      <c r="F38" s="356">
        <v>0.21113357621316151</v>
      </c>
      <c r="G38" s="355">
        <v>15.119</v>
      </c>
      <c r="H38" s="356">
        <v>-1.3625239764534669</v>
      </c>
      <c r="I38" s="356">
        <v>0.21644293452468813</v>
      </c>
      <c r="J38" s="17"/>
      <c r="K38" s="275"/>
      <c r="L38" s="321"/>
      <c r="M38" s="32"/>
      <c r="N38" s="22"/>
      <c r="O38" s="22"/>
      <c r="P38" s="332"/>
      <c r="Q38" s="22"/>
      <c r="T38" s="50"/>
      <c r="U38" s="50"/>
    </row>
    <row r="39" spans="1:24" s="27" customFormat="1" ht="15.75" x14ac:dyDescent="0.25">
      <c r="A39" s="190"/>
      <c r="B39" s="272" t="s">
        <v>17</v>
      </c>
      <c r="C39" s="441">
        <v>8.7840000000000007</v>
      </c>
      <c r="D39" s="440">
        <v>8.0229999999999997</v>
      </c>
      <c r="E39" s="356">
        <v>-8.6634790528233303</v>
      </c>
      <c r="F39" s="356">
        <v>0.11358711741153321</v>
      </c>
      <c r="G39" s="355">
        <v>8.3320000000000007</v>
      </c>
      <c r="H39" s="356">
        <v>-3.7085933749400057</v>
      </c>
      <c r="I39" s="356">
        <v>0.11928054305573792</v>
      </c>
      <c r="J39" s="17"/>
      <c r="K39" s="275"/>
      <c r="L39" s="317"/>
      <c r="M39" s="82"/>
      <c r="N39" s="22"/>
      <c r="O39" s="22"/>
      <c r="P39" s="332"/>
      <c r="Q39" s="22"/>
      <c r="S39" s="32"/>
      <c r="T39" s="50"/>
      <c r="U39" s="50"/>
      <c r="V39" s="19"/>
      <c r="W39" s="28"/>
      <c r="X39" s="28"/>
    </row>
    <row r="40" spans="1:24" ht="15.75" x14ac:dyDescent="0.25">
      <c r="A40" s="184"/>
      <c r="B40" s="272" t="s">
        <v>41</v>
      </c>
      <c r="C40" s="441">
        <v>7.0170000000000003</v>
      </c>
      <c r="D40" s="440">
        <v>6.4180000000000001</v>
      </c>
      <c r="E40" s="356">
        <v>-8.5364115718968296</v>
      </c>
      <c r="F40" s="356">
        <v>9.0864030854695271E-2</v>
      </c>
      <c r="G40" s="355">
        <v>6.6559999999999997</v>
      </c>
      <c r="H40" s="356">
        <v>-3.5757211538461453</v>
      </c>
      <c r="I40" s="356">
        <v>9.528700126968212E-2</v>
      </c>
      <c r="J40" s="17"/>
      <c r="K40" s="275"/>
      <c r="L40" s="320"/>
      <c r="M40" s="325"/>
      <c r="N40" s="326"/>
      <c r="O40" s="22"/>
      <c r="P40" s="332"/>
      <c r="Q40" s="22"/>
      <c r="T40" s="50"/>
      <c r="U40" s="50"/>
    </row>
    <row r="41" spans="1:24" ht="15.75" x14ac:dyDescent="0.25">
      <c r="A41" s="184"/>
      <c r="B41" s="272" t="s">
        <v>28</v>
      </c>
      <c r="C41" s="441">
        <v>6.7080000000000002</v>
      </c>
      <c r="D41" s="440">
        <v>6.1360000000000001</v>
      </c>
      <c r="E41" s="356">
        <v>-8.5271317829457409</v>
      </c>
      <c r="F41" s="356">
        <v>8.6871563310129352E-2</v>
      </c>
      <c r="G41" s="355">
        <v>6.3730000000000002</v>
      </c>
      <c r="H41" s="356">
        <v>-3.7188137454887804</v>
      </c>
      <c r="I41" s="356">
        <v>9.1235585801034289E-2</v>
      </c>
      <c r="J41" s="17"/>
      <c r="K41" s="275"/>
      <c r="M41" s="32"/>
      <c r="N41" s="22"/>
      <c r="O41" s="22"/>
      <c r="P41" s="332"/>
      <c r="Q41" s="22"/>
      <c r="T41" s="50"/>
      <c r="U41" s="50"/>
    </row>
    <row r="42" spans="1:24" ht="15.75" x14ac:dyDescent="0.25">
      <c r="A42" s="184"/>
      <c r="B42" s="272" t="s">
        <v>15</v>
      </c>
      <c r="C42" s="441">
        <v>1.431</v>
      </c>
      <c r="D42" s="440">
        <v>1.2849999999999999</v>
      </c>
      <c r="E42" s="356">
        <v>-10.202655485674361</v>
      </c>
      <c r="F42" s="356">
        <v>1.81926269317986E-2</v>
      </c>
      <c r="G42" s="355">
        <v>1.345</v>
      </c>
      <c r="H42" s="356">
        <v>-4.4609665427509331</v>
      </c>
      <c r="I42" s="356">
        <v>1.9254960442866956E-2</v>
      </c>
      <c r="J42" s="17"/>
      <c r="K42" s="275"/>
      <c r="M42" s="32"/>
      <c r="N42" s="22"/>
      <c r="O42" s="22"/>
      <c r="P42" s="332"/>
      <c r="Q42" s="22"/>
      <c r="T42" s="50"/>
      <c r="U42" s="50"/>
    </row>
    <row r="43" spans="1:24" ht="15.75" x14ac:dyDescent="0.25">
      <c r="A43" s="184"/>
      <c r="B43" s="272" t="s">
        <v>23</v>
      </c>
      <c r="C43" s="441">
        <v>0.51400000000000001</v>
      </c>
      <c r="D43" s="440">
        <v>0.44</v>
      </c>
      <c r="E43" s="356">
        <v>-14.396887159533078</v>
      </c>
      <c r="F43" s="356">
        <v>6.2293819844290938E-3</v>
      </c>
      <c r="G43" s="355">
        <v>0.46200000000000002</v>
      </c>
      <c r="H43" s="356">
        <v>-4.7619047619047672</v>
      </c>
      <c r="I43" s="356">
        <v>6.6139715424569029E-3</v>
      </c>
      <c r="J43" s="17"/>
      <c r="K43" s="275"/>
      <c r="M43" s="32"/>
      <c r="N43" s="22"/>
      <c r="O43" s="22"/>
      <c r="P43" s="332"/>
      <c r="Q43" s="22"/>
      <c r="T43" s="50"/>
      <c r="U43" s="50"/>
    </row>
    <row r="44" spans="1:24" ht="15.75" x14ac:dyDescent="0.25">
      <c r="A44" s="184"/>
      <c r="B44" s="272" t="s">
        <v>43</v>
      </c>
      <c r="C44" s="441">
        <v>0.19</v>
      </c>
      <c r="D44" s="440">
        <v>0.151</v>
      </c>
      <c r="E44" s="356">
        <v>-20.526315789473692</v>
      </c>
      <c r="F44" s="356">
        <v>2.1378106355654388E-3</v>
      </c>
      <c r="G44" s="355">
        <v>0.155</v>
      </c>
      <c r="H44" s="356">
        <v>-2.5806451612903292</v>
      </c>
      <c r="I44" s="356">
        <v>2.2189731365385712E-3</v>
      </c>
      <c r="J44" s="17"/>
      <c r="K44" s="275"/>
      <c r="M44" s="32"/>
      <c r="N44" s="22"/>
      <c r="O44" s="22"/>
      <c r="P44" s="332"/>
      <c r="Q44" s="22"/>
      <c r="T44" s="50"/>
      <c r="U44" s="50"/>
    </row>
    <row r="45" spans="1:24" ht="15.75" x14ac:dyDescent="0.25">
      <c r="A45" s="184"/>
      <c r="B45" s="272" t="s">
        <v>33</v>
      </c>
      <c r="C45" s="441">
        <v>0.15</v>
      </c>
      <c r="D45" s="440">
        <v>0.126</v>
      </c>
      <c r="E45" s="356">
        <v>-15.999999999999993</v>
      </c>
      <c r="F45" s="356">
        <v>1.7838684773592403E-3</v>
      </c>
      <c r="G45" s="355">
        <v>0.13800000000000001</v>
      </c>
      <c r="H45" s="356">
        <v>-8.6956521739130483</v>
      </c>
      <c r="I45" s="356">
        <v>1.9756018893053087E-3</v>
      </c>
      <c r="J45" s="17"/>
      <c r="K45" s="275"/>
      <c r="M45" s="32"/>
      <c r="N45" s="22"/>
      <c r="O45" s="22"/>
      <c r="P45" s="332"/>
      <c r="Q45" s="22"/>
      <c r="T45" s="50"/>
      <c r="U45" s="50"/>
    </row>
    <row r="46" spans="1:24" ht="15.75" x14ac:dyDescent="0.25">
      <c r="A46" s="184"/>
      <c r="B46" s="272" t="s">
        <v>42</v>
      </c>
      <c r="C46" s="441">
        <v>8.5000000000000006E-2</v>
      </c>
      <c r="D46" s="440">
        <v>6.9000000000000006E-2</v>
      </c>
      <c r="E46" s="356">
        <v>-18.823529411764707</v>
      </c>
      <c r="F46" s="356">
        <v>9.7688035664910788E-4</v>
      </c>
      <c r="G46" s="355">
        <v>7.2999999999999995E-2</v>
      </c>
      <c r="H46" s="356">
        <v>-5.4794520547945087</v>
      </c>
      <c r="I46" s="356">
        <v>1.0450647675310689E-3</v>
      </c>
      <c r="J46" s="17"/>
      <c r="K46" s="275"/>
      <c r="M46" s="32"/>
      <c r="N46" s="320"/>
      <c r="O46" s="22"/>
      <c r="P46" s="332"/>
      <c r="Q46" s="22"/>
      <c r="T46" s="50"/>
      <c r="U46" s="50"/>
    </row>
    <row r="47" spans="1:24" ht="15.75" x14ac:dyDescent="0.25">
      <c r="A47" s="184"/>
      <c r="B47" s="100"/>
      <c r="C47" s="100"/>
      <c r="D47" s="361"/>
      <c r="E47" s="100"/>
      <c r="F47" s="100"/>
      <c r="G47" s="100"/>
      <c r="H47" s="100"/>
      <c r="I47" s="100"/>
      <c r="J47" s="36"/>
      <c r="K47" s="185"/>
      <c r="R47" s="32"/>
      <c r="T47" s="50"/>
      <c r="U47" s="50"/>
    </row>
    <row r="48" spans="1:24" ht="15.75" x14ac:dyDescent="0.25">
      <c r="A48" s="20"/>
      <c r="B48" s="97"/>
      <c r="C48" s="502" t="s">
        <v>82</v>
      </c>
      <c r="D48" s="502"/>
      <c r="E48" s="502"/>
      <c r="F48" s="502"/>
      <c r="G48" s="502"/>
      <c r="H48" s="502"/>
      <c r="I48" s="502"/>
      <c r="J48" s="62"/>
      <c r="K48" s="185"/>
      <c r="M48" s="51"/>
      <c r="N48" s="51"/>
      <c r="O48" s="51"/>
      <c r="P48" s="23"/>
      <c r="Q48" s="23"/>
      <c r="R48" s="32"/>
      <c r="T48" s="50"/>
      <c r="U48" s="50"/>
    </row>
    <row r="49" spans="1:21" ht="15.75" x14ac:dyDescent="0.25">
      <c r="A49" s="20"/>
      <c r="B49" s="97"/>
      <c r="C49" s="500" t="s">
        <v>220</v>
      </c>
      <c r="D49" s="500"/>
      <c r="E49" s="500"/>
      <c r="F49" s="500"/>
      <c r="G49" s="500"/>
      <c r="H49" s="500"/>
      <c r="I49" s="500"/>
      <c r="J49" s="62"/>
      <c r="K49" s="185"/>
      <c r="M49" s="51"/>
      <c r="N49" s="23"/>
      <c r="O49" s="23"/>
      <c r="P49" s="23"/>
      <c r="Q49" s="23"/>
      <c r="R49" s="32"/>
      <c r="T49" s="50"/>
      <c r="U49" s="50"/>
    </row>
    <row r="50" spans="1:21" ht="15.75" x14ac:dyDescent="0.25">
      <c r="A50" s="20"/>
      <c r="B50" s="97"/>
      <c r="C50" s="98"/>
      <c r="D50" s="98"/>
      <c r="E50" s="98"/>
      <c r="F50" s="98"/>
      <c r="G50" s="128"/>
      <c r="H50" s="128"/>
      <c r="I50" s="128"/>
      <c r="J50" s="62"/>
      <c r="K50" s="185"/>
      <c r="M50" s="23"/>
      <c r="N50" s="23"/>
      <c r="O50" s="23"/>
      <c r="P50" s="23"/>
      <c r="Q50" s="23"/>
      <c r="R50" s="32"/>
      <c r="T50" s="50"/>
      <c r="U50" s="50"/>
    </row>
    <row r="51" spans="1:21" ht="15.75" x14ac:dyDescent="0.25">
      <c r="A51" s="20"/>
      <c r="B51" s="97"/>
      <c r="C51" s="98"/>
      <c r="D51" s="98"/>
      <c r="E51" s="98"/>
      <c r="F51" s="98"/>
      <c r="G51" s="98"/>
      <c r="H51" s="98"/>
      <c r="I51" s="98"/>
      <c r="J51" s="33"/>
      <c r="K51" s="185"/>
      <c r="M51" s="23"/>
      <c r="N51" s="23"/>
      <c r="O51" s="23"/>
      <c r="P51" s="23"/>
      <c r="Q51" s="23"/>
      <c r="R51" s="32"/>
      <c r="T51" s="50"/>
      <c r="U51" s="50"/>
    </row>
    <row r="52" spans="1:21" ht="15.75" x14ac:dyDescent="0.25">
      <c r="A52" s="20"/>
      <c r="B52" s="97"/>
      <c r="C52" s="98"/>
      <c r="D52" s="98"/>
      <c r="E52" s="98"/>
      <c r="F52" s="98"/>
      <c r="G52" s="98"/>
      <c r="H52" s="98"/>
      <c r="I52" s="98"/>
      <c r="J52" s="33"/>
      <c r="K52" s="185"/>
      <c r="M52" s="23"/>
      <c r="N52" s="23"/>
      <c r="O52" s="23"/>
      <c r="P52" s="23"/>
      <c r="Q52" s="23"/>
      <c r="R52" s="32"/>
      <c r="T52" s="50"/>
      <c r="U52" s="50"/>
    </row>
    <row r="53" spans="1:21" ht="15.75" x14ac:dyDescent="0.25">
      <c r="A53" s="20"/>
      <c r="B53" s="97"/>
      <c r="C53" s="98"/>
      <c r="D53" s="98"/>
      <c r="E53" s="98"/>
      <c r="F53" s="98"/>
      <c r="G53" s="98"/>
      <c r="H53" s="98"/>
      <c r="I53" s="98"/>
      <c r="J53" s="33"/>
      <c r="K53" s="185"/>
      <c r="L53" s="244"/>
      <c r="M53" s="23"/>
      <c r="N53" s="23"/>
      <c r="O53" s="23"/>
      <c r="P53" s="23"/>
      <c r="Q53" s="23"/>
      <c r="R53" s="32"/>
      <c r="T53" s="50"/>
      <c r="U53" s="50"/>
    </row>
    <row r="54" spans="1:21" ht="15.75" x14ac:dyDescent="0.25">
      <c r="A54" s="20"/>
      <c r="B54" s="97"/>
      <c r="C54" s="98"/>
      <c r="D54" s="98"/>
      <c r="E54" s="98"/>
      <c r="F54" s="98"/>
      <c r="G54" s="98"/>
      <c r="H54" s="98"/>
      <c r="I54" s="98"/>
      <c r="J54" s="33"/>
      <c r="K54" s="185"/>
      <c r="L54" s="32"/>
      <c r="M54" s="23"/>
      <c r="N54" s="23"/>
      <c r="O54" s="23"/>
      <c r="P54" s="23"/>
      <c r="Q54" s="23"/>
      <c r="R54" s="32"/>
      <c r="T54" s="50"/>
      <c r="U54" s="50"/>
    </row>
    <row r="55" spans="1:21" ht="15.75" x14ac:dyDescent="0.25">
      <c r="A55" s="20"/>
      <c r="B55" s="97"/>
      <c r="C55" s="98"/>
      <c r="D55" s="98"/>
      <c r="E55" s="98"/>
      <c r="F55" s="98"/>
      <c r="G55" s="98"/>
      <c r="H55" s="98"/>
      <c r="I55" s="98"/>
      <c r="J55" s="33"/>
      <c r="K55" s="185"/>
      <c r="L55" s="23"/>
      <c r="M55" s="23"/>
      <c r="N55" s="23"/>
      <c r="O55" s="23"/>
      <c r="P55" s="23"/>
      <c r="Q55" s="23"/>
      <c r="R55" s="32"/>
      <c r="T55" s="50"/>
      <c r="U55" s="50"/>
    </row>
    <row r="56" spans="1:21" ht="15.75" x14ac:dyDescent="0.25">
      <c r="A56" s="20"/>
      <c r="B56" s="97"/>
      <c r="C56" s="98"/>
      <c r="D56" s="98"/>
      <c r="E56" s="98"/>
      <c r="F56" s="98"/>
      <c r="G56" s="98"/>
      <c r="H56" s="98"/>
      <c r="I56" s="98"/>
      <c r="J56" s="33"/>
      <c r="K56" s="185"/>
      <c r="L56" s="23"/>
      <c r="M56" s="23"/>
      <c r="N56" s="23"/>
      <c r="O56" s="23"/>
      <c r="P56" s="23"/>
      <c r="Q56" s="23"/>
      <c r="R56" s="32"/>
      <c r="T56" s="50"/>
      <c r="U56" s="50"/>
    </row>
    <row r="57" spans="1:21" ht="15.75" x14ac:dyDescent="0.25">
      <c r="A57" s="20"/>
      <c r="B57" s="97"/>
      <c r="C57" s="98"/>
      <c r="D57" s="98"/>
      <c r="E57" s="98"/>
      <c r="F57" s="98"/>
      <c r="G57" s="98"/>
      <c r="H57" s="98"/>
      <c r="I57" s="98"/>
      <c r="J57" s="33"/>
      <c r="K57" s="185"/>
      <c r="L57" s="23"/>
      <c r="M57" s="23"/>
      <c r="N57" s="23"/>
      <c r="O57" s="23"/>
      <c r="P57" s="23"/>
      <c r="Q57" s="23"/>
      <c r="R57" s="32"/>
      <c r="T57" s="50"/>
      <c r="U57" s="50"/>
    </row>
    <row r="58" spans="1:21" ht="15.75" x14ac:dyDescent="0.25">
      <c r="A58" s="20"/>
      <c r="B58" s="97"/>
      <c r="C58" s="98"/>
      <c r="D58" s="98"/>
      <c r="E58" s="98"/>
      <c r="F58" s="98"/>
      <c r="G58" s="98"/>
      <c r="H58" s="98"/>
      <c r="I58" s="98"/>
      <c r="J58" s="33"/>
      <c r="K58" s="185"/>
      <c r="L58" s="23"/>
      <c r="M58" s="23"/>
      <c r="N58" s="23"/>
      <c r="O58" s="23"/>
      <c r="P58" s="23"/>
      <c r="Q58" s="23"/>
      <c r="R58" s="32"/>
      <c r="T58" s="50"/>
      <c r="U58" s="50"/>
    </row>
    <row r="59" spans="1:21" ht="15.75" x14ac:dyDescent="0.25">
      <c r="A59" s="20"/>
      <c r="B59" s="97"/>
      <c r="C59" s="98"/>
      <c r="D59" s="98"/>
      <c r="E59" s="98"/>
      <c r="F59" s="98"/>
      <c r="G59" s="98"/>
      <c r="H59" s="98"/>
      <c r="I59" s="98"/>
      <c r="J59" s="33"/>
      <c r="K59" s="23"/>
      <c r="L59" s="23"/>
      <c r="M59" s="23"/>
      <c r="N59" s="23"/>
      <c r="O59" s="23"/>
      <c r="P59" s="23"/>
      <c r="Q59" s="23"/>
      <c r="R59" s="32"/>
      <c r="T59" s="50"/>
      <c r="U59" s="50"/>
    </row>
    <row r="60" spans="1:21" ht="15.75" x14ac:dyDescent="0.25">
      <c r="A60" s="20"/>
      <c r="B60" s="97"/>
      <c r="C60" s="98"/>
      <c r="D60" s="98"/>
      <c r="E60" s="98"/>
      <c r="F60" s="98"/>
      <c r="G60" s="98"/>
      <c r="H60" s="98"/>
      <c r="I60" s="98"/>
      <c r="J60" s="33"/>
      <c r="K60" s="23"/>
      <c r="L60" s="23"/>
      <c r="M60" s="23"/>
      <c r="N60" s="23"/>
      <c r="O60" s="23"/>
      <c r="P60" s="23"/>
      <c r="Q60" s="23"/>
      <c r="R60" s="32"/>
      <c r="T60" s="50"/>
      <c r="U60" s="50"/>
    </row>
    <row r="61" spans="1:21" ht="15.75" x14ac:dyDescent="0.25">
      <c r="A61" s="20"/>
      <c r="B61" s="97"/>
      <c r="C61" s="98"/>
      <c r="D61" s="98"/>
      <c r="E61" s="98"/>
      <c r="F61" s="98"/>
      <c r="G61" s="98"/>
      <c r="H61" s="98"/>
      <c r="I61" s="98"/>
      <c r="J61" s="33"/>
      <c r="K61" s="23"/>
      <c r="L61" s="23"/>
      <c r="M61" s="23"/>
      <c r="N61" s="23"/>
      <c r="O61" s="23"/>
      <c r="P61" s="23"/>
      <c r="Q61" s="23"/>
      <c r="R61" s="32"/>
      <c r="T61" s="50"/>
      <c r="U61" s="50"/>
    </row>
    <row r="62" spans="1:21" ht="15.75" x14ac:dyDescent="0.25">
      <c r="A62" s="20"/>
      <c r="B62" s="97"/>
      <c r="C62" s="98"/>
      <c r="D62" s="98"/>
      <c r="E62" s="98"/>
      <c r="F62" s="98"/>
      <c r="G62" s="98"/>
      <c r="H62" s="98"/>
      <c r="I62" s="98"/>
      <c r="J62" s="33"/>
      <c r="K62" s="23"/>
      <c r="L62" s="23"/>
      <c r="M62"/>
      <c r="N62" s="23"/>
      <c r="O62" s="23"/>
      <c r="P62" s="23"/>
      <c r="Q62" s="23"/>
      <c r="R62" s="32"/>
      <c r="T62" s="50"/>
      <c r="U62" s="50"/>
    </row>
    <row r="63" spans="1:21" ht="15.75" x14ac:dyDescent="0.25">
      <c r="A63" s="20"/>
      <c r="B63" s="97"/>
      <c r="C63" s="98"/>
      <c r="D63" s="98"/>
      <c r="E63" s="98"/>
      <c r="F63" s="98"/>
      <c r="G63" s="98"/>
      <c r="H63" s="98"/>
      <c r="I63" s="98"/>
      <c r="J63" s="33"/>
      <c r="K63" s="23"/>
      <c r="L63" s="23"/>
      <c r="M63" s="23"/>
      <c r="N63" s="23"/>
      <c r="O63" s="23"/>
      <c r="P63" s="23"/>
      <c r="Q63" s="23"/>
      <c r="R63" s="32"/>
      <c r="T63" s="50"/>
      <c r="U63" s="50"/>
    </row>
    <row r="64" spans="1:21" ht="15.75" x14ac:dyDescent="0.25">
      <c r="A64" s="126" t="s">
        <v>8</v>
      </c>
      <c r="B64" s="97"/>
      <c r="C64" s="98"/>
      <c r="D64" s="98"/>
      <c r="E64" s="98"/>
      <c r="F64" s="98"/>
      <c r="G64" s="98"/>
      <c r="H64" s="98"/>
      <c r="I64" s="98"/>
      <c r="J64" s="33"/>
      <c r="K64" s="23"/>
      <c r="L64" s="23"/>
      <c r="M64" s="23"/>
      <c r="N64" s="23"/>
      <c r="O64" s="23"/>
      <c r="P64" s="23"/>
      <c r="Q64" s="23"/>
      <c r="R64" s="32"/>
      <c r="T64" s="50"/>
      <c r="U64" s="50"/>
    </row>
    <row r="65" spans="1:30" ht="15.75" x14ac:dyDescent="0.25">
      <c r="A65" s="191" t="s">
        <v>73</v>
      </c>
      <c r="B65" s="116"/>
      <c r="C65" s="172"/>
      <c r="D65" s="172"/>
      <c r="E65" s="172"/>
      <c r="F65" s="173"/>
      <c r="G65" s="174"/>
      <c r="H65" s="174"/>
      <c r="I65" s="174"/>
      <c r="J65" s="175"/>
      <c r="K65" s="29"/>
      <c r="L65" s="29"/>
      <c r="M65" s="29"/>
      <c r="N65" s="29"/>
      <c r="O65" s="29"/>
      <c r="P65" s="29"/>
      <c r="Q65" s="29"/>
      <c r="R65" s="32"/>
      <c r="T65" s="50"/>
      <c r="U65" s="50"/>
    </row>
    <row r="66" spans="1:30" s="318" customFormat="1" ht="15" x14ac:dyDescent="0.2">
      <c r="B66" s="496"/>
      <c r="C66" s="402"/>
      <c r="D66" s="402"/>
      <c r="E66" s="402"/>
      <c r="F66" s="402"/>
      <c r="G66" s="402"/>
      <c r="H66" s="402"/>
      <c r="I66" s="402"/>
      <c r="J66" s="402"/>
      <c r="K66" s="402"/>
      <c r="L66" s="402"/>
      <c r="M66" s="402"/>
      <c r="N66" s="402"/>
      <c r="O66" s="402"/>
      <c r="P66" s="402"/>
      <c r="Q66" s="402"/>
      <c r="R66" s="324"/>
      <c r="S66" s="324"/>
      <c r="T66" s="324"/>
      <c r="U66" s="324"/>
      <c r="V66" s="319"/>
    </row>
    <row r="67" spans="1:30" s="318" customFormat="1" x14ac:dyDescent="0.2">
      <c r="B67" s="324"/>
      <c r="C67" s="324"/>
      <c r="D67" s="324"/>
      <c r="E67" s="324"/>
      <c r="F67" s="324"/>
      <c r="G67" s="324"/>
      <c r="H67" s="324"/>
      <c r="I67" s="324"/>
      <c r="J67" s="324"/>
      <c r="K67" s="324"/>
      <c r="L67" s="324"/>
      <c r="M67" s="324"/>
      <c r="N67" s="324"/>
      <c r="O67" s="324"/>
      <c r="P67" s="324"/>
      <c r="Q67" s="324"/>
      <c r="R67" s="324"/>
      <c r="S67" s="324"/>
      <c r="T67" s="324"/>
      <c r="U67" s="324"/>
      <c r="V67" s="319"/>
    </row>
    <row r="68" spans="1:30" s="318" customFormat="1" ht="21.75" customHeight="1" x14ac:dyDescent="0.2">
      <c r="B68" s="324"/>
      <c r="C68" s="324"/>
      <c r="D68" s="324"/>
      <c r="E68" s="324"/>
      <c r="F68" s="324"/>
      <c r="G68" s="324"/>
      <c r="H68" s="324"/>
      <c r="I68" s="324"/>
      <c r="J68" s="324"/>
      <c r="K68" s="324"/>
      <c r="L68" s="324"/>
      <c r="M68" s="324"/>
      <c r="N68" s="324"/>
      <c r="O68" s="324"/>
      <c r="P68" s="324"/>
      <c r="Q68" s="324"/>
      <c r="R68" s="324"/>
      <c r="S68" s="324"/>
      <c r="T68" s="324"/>
      <c r="U68" s="324"/>
      <c r="V68" s="319"/>
    </row>
    <row r="69" spans="1:30" s="318" customFormat="1" x14ac:dyDescent="0.2">
      <c r="B69" s="324"/>
      <c r="D69" s="494">
        <v>2012</v>
      </c>
      <c r="E69" s="494"/>
      <c r="F69" s="494"/>
      <c r="G69" s="324">
        <v>2013</v>
      </c>
      <c r="H69" s="324"/>
      <c r="I69" s="324"/>
      <c r="J69" s="324"/>
      <c r="K69" s="494"/>
      <c r="L69" s="494"/>
      <c r="M69" s="494">
        <v>2014</v>
      </c>
      <c r="O69" s="318">
        <v>2015</v>
      </c>
      <c r="S69" s="324">
        <v>2016</v>
      </c>
      <c r="T69" s="324"/>
      <c r="U69" s="324"/>
      <c r="V69" s="319"/>
      <c r="W69" s="324">
        <v>2017</v>
      </c>
      <c r="AA69" s="324">
        <v>2018</v>
      </c>
    </row>
    <row r="70" spans="1:30" s="318" customFormat="1" x14ac:dyDescent="0.2">
      <c r="B70" s="324"/>
      <c r="C70" s="324" t="s">
        <v>4</v>
      </c>
      <c r="D70" s="324" t="s">
        <v>5</v>
      </c>
      <c r="E70" s="324" t="s">
        <v>6</v>
      </c>
      <c r="F70" s="324" t="s">
        <v>7</v>
      </c>
      <c r="G70" s="324" t="s">
        <v>4</v>
      </c>
      <c r="H70" s="324" t="s">
        <v>5</v>
      </c>
      <c r="I70" s="324" t="s">
        <v>6</v>
      </c>
      <c r="J70" s="324" t="s">
        <v>7</v>
      </c>
      <c r="K70" s="324" t="s">
        <v>4</v>
      </c>
      <c r="L70" s="324" t="s">
        <v>5</v>
      </c>
      <c r="M70" s="324" t="s">
        <v>6</v>
      </c>
      <c r="N70" s="318" t="s">
        <v>7</v>
      </c>
      <c r="O70" s="318" t="s">
        <v>4</v>
      </c>
      <c r="P70" s="318" t="s">
        <v>5</v>
      </c>
      <c r="Q70" s="318" t="s">
        <v>6</v>
      </c>
      <c r="R70" s="318" t="s">
        <v>7</v>
      </c>
      <c r="S70" s="324" t="s">
        <v>4</v>
      </c>
      <c r="T70" s="318" t="s">
        <v>5</v>
      </c>
      <c r="U70" s="318" t="s">
        <v>6</v>
      </c>
      <c r="V70" s="319" t="s">
        <v>7</v>
      </c>
      <c r="W70" s="324" t="s">
        <v>4</v>
      </c>
      <c r="X70" s="324" t="s">
        <v>5</v>
      </c>
      <c r="Y70" s="318" t="s">
        <v>6</v>
      </c>
      <c r="Z70" s="318" t="s">
        <v>7</v>
      </c>
      <c r="AA70" s="324" t="s">
        <v>4</v>
      </c>
      <c r="AB70" s="324" t="s">
        <v>5</v>
      </c>
      <c r="AC70" s="318" t="s">
        <v>6</v>
      </c>
      <c r="AD70" s="318" t="s">
        <v>7</v>
      </c>
    </row>
    <row r="71" spans="1:30" s="318" customFormat="1" x14ac:dyDescent="0.2">
      <c r="B71" s="324" t="s">
        <v>2</v>
      </c>
      <c r="C71" s="469">
        <v>6400.1629999999996</v>
      </c>
      <c r="D71" s="469">
        <v>6322.3239999999996</v>
      </c>
      <c r="E71" s="469">
        <v>6175.33</v>
      </c>
      <c r="F71" s="469">
        <v>6208.3289999999997</v>
      </c>
      <c r="G71" s="469">
        <v>7041.13</v>
      </c>
      <c r="H71" s="469">
        <v>7139.2659999999996</v>
      </c>
      <c r="I71" s="469">
        <v>7133.26</v>
      </c>
      <c r="J71" s="469">
        <v>7180.64</v>
      </c>
      <c r="K71" s="469">
        <v>7180.9219999999996</v>
      </c>
      <c r="L71" s="469">
        <v>7180.64</v>
      </c>
      <c r="M71" s="469">
        <v>7147.7310000000025</v>
      </c>
      <c r="N71" s="469">
        <v>7109.2539999999999</v>
      </c>
      <c r="O71" s="469">
        <v>7109.2539999999999</v>
      </c>
      <c r="P71" s="469">
        <v>7180.9579999999996</v>
      </c>
      <c r="Q71" s="469">
        <v>7147.7309999999998</v>
      </c>
      <c r="R71" s="469">
        <v>7109.2539999999999</v>
      </c>
      <c r="S71" s="469">
        <v>7077.7870000000003</v>
      </c>
      <c r="T71" s="469">
        <v>7053.674</v>
      </c>
      <c r="U71" s="469">
        <v>7145.6139999999996</v>
      </c>
      <c r="V71" s="469">
        <v>7115.9840000000004</v>
      </c>
      <c r="W71" s="488">
        <v>6987.6540000000005</v>
      </c>
      <c r="X71" s="488">
        <v>6939.96</v>
      </c>
      <c r="Y71" s="469">
        <v>6930.6279999999997</v>
      </c>
      <c r="Z71" s="469">
        <v>6987.6540000000005</v>
      </c>
      <c r="AA71" s="469">
        <v>6953.67</v>
      </c>
      <c r="AB71" s="469">
        <v>6985.2129999999997</v>
      </c>
      <c r="AC71" s="469">
        <v>7063.3010000000004</v>
      </c>
      <c r="AD71" s="469"/>
    </row>
    <row r="72" spans="1:30" s="318" customFormat="1" x14ac:dyDescent="0.2">
      <c r="B72" s="324" t="s">
        <v>66</v>
      </c>
      <c r="C72" s="469">
        <v>2257.6610000000001</v>
      </c>
      <c r="D72" s="469">
        <v>2252.0819999999999</v>
      </c>
      <c r="E72" s="469">
        <v>2237.91</v>
      </c>
      <c r="F72" s="469">
        <v>2262.4609999999998</v>
      </c>
      <c r="G72" s="469">
        <v>2342.5540000000001</v>
      </c>
      <c r="H72" s="469">
        <v>2343.7620000000002</v>
      </c>
      <c r="I72" s="469">
        <v>2343.2289999999998</v>
      </c>
      <c r="J72" s="469">
        <v>2343.9470000000001</v>
      </c>
      <c r="K72" s="469">
        <v>2365.7840000000001</v>
      </c>
      <c r="L72" s="469">
        <v>2343.9470000000001</v>
      </c>
      <c r="M72" s="469">
        <v>2362</v>
      </c>
      <c r="N72" s="469">
        <v>2347.1120000000001</v>
      </c>
      <c r="O72" s="469">
        <v>2347.1120000000001</v>
      </c>
      <c r="P72" s="469">
        <v>2364.6660000000002</v>
      </c>
      <c r="Q72" s="469">
        <v>2362</v>
      </c>
      <c r="R72" s="469">
        <v>2347.1120000000001</v>
      </c>
      <c r="S72" s="469">
        <v>2333.41</v>
      </c>
      <c r="T72" s="469">
        <v>2240.038</v>
      </c>
      <c r="U72" s="469">
        <v>2314.279</v>
      </c>
      <c r="V72" s="469">
        <v>2317.27</v>
      </c>
      <c r="W72" s="488">
        <v>2272.2809999999999</v>
      </c>
      <c r="X72" s="488">
        <v>2286.0279999999998</v>
      </c>
      <c r="Y72" s="469">
        <v>2287.085</v>
      </c>
      <c r="Z72" s="469">
        <v>2272.2809999999999</v>
      </c>
      <c r="AA72" s="469">
        <v>2259.7660000000001</v>
      </c>
      <c r="AB72" s="488">
        <v>2265.489</v>
      </c>
      <c r="AC72" s="469">
        <v>2269.16</v>
      </c>
      <c r="AD72" s="469"/>
    </row>
    <row r="73" spans="1:30" s="318" customFormat="1" x14ac:dyDescent="0.2">
      <c r="B73" s="324"/>
      <c r="C73" s="324"/>
      <c r="D73" s="324"/>
      <c r="E73" s="324"/>
      <c r="F73" s="324"/>
      <c r="G73" s="324"/>
      <c r="H73" s="324"/>
      <c r="I73" s="324"/>
      <c r="J73" s="324"/>
      <c r="K73" s="324"/>
      <c r="L73" s="324"/>
      <c r="M73" s="324"/>
      <c r="S73" s="324"/>
      <c r="V73" s="319"/>
    </row>
    <row r="74" spans="1:30" s="318" customFormat="1" x14ac:dyDescent="0.2">
      <c r="B74" s="324"/>
      <c r="C74" s="324"/>
      <c r="D74" s="324"/>
      <c r="E74" s="324"/>
      <c r="F74" s="324"/>
      <c r="G74" s="324"/>
      <c r="H74" s="324"/>
      <c r="I74" s="324"/>
      <c r="J74" s="324"/>
      <c r="K74" s="324"/>
      <c r="L74" s="324"/>
      <c r="M74" s="324"/>
      <c r="S74" s="324"/>
      <c r="V74" s="319"/>
    </row>
    <row r="75" spans="1:30" s="318" customFormat="1" x14ac:dyDescent="0.2">
      <c r="S75" s="324"/>
      <c r="V75" s="319"/>
    </row>
    <row r="76" spans="1:30" s="318" customFormat="1" x14ac:dyDescent="0.2">
      <c r="S76" s="324"/>
      <c r="V76" s="319"/>
    </row>
    <row r="77" spans="1:30" s="40" customFormat="1" x14ac:dyDescent="0.2">
      <c r="S77" s="325"/>
      <c r="V77" s="323"/>
    </row>
    <row r="78" spans="1:30" s="40" customFormat="1" x14ac:dyDescent="0.2">
      <c r="S78" s="325"/>
      <c r="V78" s="323"/>
    </row>
    <row r="79" spans="1:30" s="40" customFormat="1" x14ac:dyDescent="0.2">
      <c r="S79" s="325"/>
      <c r="V79" s="323"/>
    </row>
    <row r="80" spans="1:30" s="40" customFormat="1" x14ac:dyDescent="0.2">
      <c r="S80" s="325"/>
      <c r="V80" s="323"/>
    </row>
    <row r="81" spans="2:16" x14ac:dyDescent="0.2"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</row>
  </sheetData>
  <sortState ref="B14:I46">
    <sortCondition descending="1" ref="D14:D46"/>
  </sortState>
  <mergeCells count="9">
    <mergeCell ref="C8:J8"/>
    <mergeCell ref="C10:D10"/>
    <mergeCell ref="C7:I7"/>
    <mergeCell ref="C48:I48"/>
    <mergeCell ref="C49:I49"/>
    <mergeCell ref="E10:E11"/>
    <mergeCell ref="F10:F11"/>
    <mergeCell ref="H10:H11"/>
    <mergeCell ref="I10:I11"/>
  </mergeCells>
  <pageMargins left="0.70866141732283472" right="0.70866141732283472" top="0.74803149606299213" bottom="0.74803149606299213" header="0.31496062992125984" footer="0.31496062992125984"/>
  <pageSetup scale="63" orientation="portrait" r:id="rId1"/>
  <headerFooter>
    <oddFooter>&amp;C&amp;"-,Negrita"&amp;K08-045Página7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S42"/>
  <sheetViews>
    <sheetView topLeftCell="A16" zoomScaleNormal="100" zoomScaleSheetLayoutView="80" workbookViewId="0">
      <selection activeCell="F26" sqref="F26"/>
    </sheetView>
  </sheetViews>
  <sheetFormatPr baseColWidth="10" defaultColWidth="11.5703125" defaultRowHeight="14.25" x14ac:dyDescent="0.2"/>
  <cols>
    <col min="1" max="1" width="2.28515625" style="16" customWidth="1"/>
    <col min="2" max="2" width="36.85546875" style="16" customWidth="1"/>
    <col min="3" max="3" width="11.5703125" style="16" customWidth="1"/>
    <col min="4" max="4" width="10.140625" style="16" customWidth="1"/>
    <col min="5" max="5" width="10.7109375" style="16" customWidth="1"/>
    <col min="6" max="6" width="11.5703125" style="16" customWidth="1"/>
    <col min="7" max="7" width="13.28515625" style="16" customWidth="1"/>
    <col min="8" max="8" width="15.28515625" style="16" customWidth="1"/>
    <col min="9" max="9" width="13.7109375" style="16" customWidth="1"/>
    <col min="10" max="10" width="2.7109375" style="16" customWidth="1"/>
    <col min="11" max="11" width="5.42578125" style="16" customWidth="1"/>
    <col min="12" max="12" width="10.28515625" style="40" customWidth="1"/>
    <col min="13" max="13" width="11.42578125" style="18" bestFit="1" customWidth="1"/>
    <col min="14" max="14" width="11.42578125" style="19" bestFit="1" customWidth="1"/>
    <col min="15" max="17" width="10.28515625" style="18" customWidth="1"/>
    <col min="18" max="18" width="3" style="18" customWidth="1"/>
    <col min="19" max="19" width="10.28515625" style="16" hidden="1" customWidth="1"/>
    <col min="20" max="20" width="10.28515625" style="16" customWidth="1"/>
    <col min="21" max="16384" width="11.5703125" style="16"/>
  </cols>
  <sheetData>
    <row r="1" spans="1:15" x14ac:dyDescent="0.2">
      <c r="A1" s="210"/>
      <c r="B1" s="39"/>
      <c r="C1" s="39"/>
      <c r="D1" s="39"/>
      <c r="E1" s="39"/>
      <c r="F1" s="39"/>
      <c r="G1" s="39"/>
      <c r="H1" s="39"/>
      <c r="I1" s="39"/>
      <c r="J1" s="212"/>
      <c r="K1" s="18">
        <v>1000</v>
      </c>
    </row>
    <row r="2" spans="1:15" x14ac:dyDescent="0.2">
      <c r="A2" s="184"/>
      <c r="B2" s="32"/>
      <c r="C2" s="32"/>
      <c r="D2" s="32"/>
      <c r="E2" s="32"/>
      <c r="F2" s="32"/>
      <c r="G2" s="32"/>
      <c r="H2" s="32"/>
      <c r="I2" s="32"/>
      <c r="J2" s="36"/>
    </row>
    <row r="3" spans="1:15" x14ac:dyDescent="0.2">
      <c r="A3" s="184"/>
      <c r="B3" s="32"/>
      <c r="C3" s="32"/>
      <c r="D3" s="32"/>
      <c r="E3" s="32"/>
      <c r="F3" s="32"/>
      <c r="G3" s="32"/>
      <c r="H3" s="32"/>
      <c r="I3" s="32"/>
      <c r="J3" s="36"/>
    </row>
    <row r="4" spans="1:15" x14ac:dyDescent="0.2">
      <c r="A4" s="184"/>
      <c r="B4" s="32"/>
      <c r="C4" s="32"/>
      <c r="D4" s="32"/>
      <c r="E4" s="32"/>
      <c r="F4" s="32"/>
      <c r="G4" s="32"/>
      <c r="H4" s="32"/>
      <c r="I4" s="32"/>
      <c r="J4" s="36"/>
    </row>
    <row r="5" spans="1:15" x14ac:dyDescent="0.2">
      <c r="A5" s="184"/>
      <c r="B5" s="32"/>
      <c r="C5" s="32"/>
      <c r="D5" s="32"/>
      <c r="E5" s="32"/>
      <c r="F5" s="32"/>
      <c r="G5" s="32"/>
      <c r="H5" s="32"/>
      <c r="I5" s="32"/>
      <c r="J5" s="36"/>
    </row>
    <row r="6" spans="1:15" x14ac:dyDescent="0.2">
      <c r="A6" s="184"/>
      <c r="B6" s="32"/>
      <c r="C6" s="32"/>
      <c r="D6" s="32"/>
      <c r="E6" s="32"/>
      <c r="F6" s="32"/>
      <c r="G6" s="32"/>
      <c r="H6" s="32"/>
      <c r="I6" s="32"/>
      <c r="J6" s="36"/>
    </row>
    <row r="7" spans="1:15" x14ac:dyDescent="0.2">
      <c r="A7" s="184"/>
      <c r="B7" s="32"/>
      <c r="C7" s="32"/>
      <c r="D7" s="32"/>
      <c r="E7" s="32"/>
      <c r="F7" s="32"/>
      <c r="G7" s="32"/>
      <c r="H7" s="32"/>
      <c r="I7" s="32"/>
      <c r="J7" s="36"/>
    </row>
    <row r="8" spans="1:15" ht="15.75" x14ac:dyDescent="0.25">
      <c r="A8" s="7"/>
      <c r="B8" s="147"/>
      <c r="C8" s="506" t="s">
        <v>88</v>
      </c>
      <c r="D8" s="506"/>
      <c r="E8" s="506"/>
      <c r="F8" s="506"/>
      <c r="G8" s="506"/>
      <c r="H8" s="506"/>
      <c r="I8" s="506"/>
      <c r="J8" s="34"/>
    </row>
    <row r="9" spans="1:15" ht="15.75" x14ac:dyDescent="0.25">
      <c r="A9" s="7"/>
      <c r="B9" s="147"/>
      <c r="C9" s="506" t="s">
        <v>208</v>
      </c>
      <c r="D9" s="506"/>
      <c r="E9" s="506"/>
      <c r="F9" s="506"/>
      <c r="G9" s="506"/>
      <c r="H9" s="506"/>
      <c r="I9" s="506"/>
      <c r="J9" s="511"/>
    </row>
    <row r="10" spans="1:15" ht="12.75" customHeight="1" x14ac:dyDescent="0.25">
      <c r="A10" s="7"/>
      <c r="B10" s="147"/>
      <c r="C10" s="147"/>
      <c r="D10" s="237"/>
      <c r="E10" s="236"/>
      <c r="F10" s="236"/>
      <c r="G10" s="237"/>
      <c r="H10" s="237"/>
      <c r="I10" s="237"/>
      <c r="J10" s="67"/>
    </row>
    <row r="11" spans="1:15" ht="15.75" customHeight="1" x14ac:dyDescent="0.25">
      <c r="A11" s="7"/>
      <c r="B11" s="146"/>
      <c r="C11" s="503" t="s">
        <v>209</v>
      </c>
      <c r="D11" s="503" t="s">
        <v>0</v>
      </c>
      <c r="E11" s="504" t="s">
        <v>210</v>
      </c>
      <c r="F11" s="504" t="s">
        <v>211</v>
      </c>
      <c r="G11" s="343" t="s">
        <v>212</v>
      </c>
      <c r="H11" s="505" t="s">
        <v>213</v>
      </c>
      <c r="I11" s="505" t="s">
        <v>214</v>
      </c>
      <c r="J11" s="34"/>
    </row>
    <row r="12" spans="1:15" ht="15.75" x14ac:dyDescent="0.25">
      <c r="A12" s="7"/>
      <c r="B12" s="6"/>
      <c r="C12" s="340">
        <v>2017</v>
      </c>
      <c r="D12" s="340">
        <v>2018</v>
      </c>
      <c r="E12" s="504"/>
      <c r="F12" s="504"/>
      <c r="G12" s="138">
        <v>2018</v>
      </c>
      <c r="H12" s="505"/>
      <c r="I12" s="505"/>
      <c r="J12" s="66"/>
      <c r="M12" s="510"/>
      <c r="N12" s="510"/>
      <c r="O12" s="50"/>
    </row>
    <row r="13" spans="1:15" ht="15.75" x14ac:dyDescent="0.25">
      <c r="A13" s="7"/>
      <c r="B13" s="121" t="s">
        <v>10</v>
      </c>
      <c r="C13" s="397">
        <v>2287.0850000000005</v>
      </c>
      <c r="D13" s="397">
        <v>2269.1600000000008</v>
      </c>
      <c r="E13" s="398">
        <v>-0.78374874567406216</v>
      </c>
      <c r="F13" s="398">
        <v>100</v>
      </c>
      <c r="G13" s="399">
        <v>2265.489</v>
      </c>
      <c r="H13" s="398">
        <v>0.16204007170199652</v>
      </c>
      <c r="I13" s="399">
        <v>99.999999999999986</v>
      </c>
      <c r="J13" s="66"/>
      <c r="M13" s="64"/>
      <c r="N13" s="64"/>
      <c r="O13" s="50"/>
    </row>
    <row r="14" spans="1:15" ht="15.75" x14ac:dyDescent="0.25">
      <c r="A14" s="7"/>
      <c r="B14" s="148" t="s">
        <v>126</v>
      </c>
      <c r="C14" s="330">
        <v>1115.5429999999999</v>
      </c>
      <c r="D14" s="327">
        <v>1024.617</v>
      </c>
      <c r="E14" s="363">
        <v>-8.1508287892084752</v>
      </c>
      <c r="F14" s="422">
        <v>45.154021752542775</v>
      </c>
      <c r="G14" s="364">
        <v>1041.115</v>
      </c>
      <c r="H14" s="365">
        <v>-1.5846472291725755</v>
      </c>
      <c r="I14" s="422">
        <v>45.955420661940977</v>
      </c>
      <c r="J14" s="37"/>
      <c r="L14" s="333"/>
      <c r="M14" s="336"/>
      <c r="N14" s="336"/>
      <c r="O14" s="50"/>
    </row>
    <row r="15" spans="1:15" ht="16.5" customHeight="1" x14ac:dyDescent="0.25">
      <c r="A15" s="7"/>
      <c r="B15" s="148" t="s">
        <v>50</v>
      </c>
      <c r="C15" s="330">
        <v>855.44</v>
      </c>
      <c r="D15" s="327">
        <v>929.91800000000001</v>
      </c>
      <c r="E15" s="363">
        <v>8.7063967081268068</v>
      </c>
      <c r="F15" s="422">
        <v>40.980715330783184</v>
      </c>
      <c r="G15" s="364">
        <v>912.04499999999996</v>
      </c>
      <c r="H15" s="365">
        <v>1.9596620780772955</v>
      </c>
      <c r="I15" s="422">
        <v>40.258195912670509</v>
      </c>
      <c r="J15" s="37"/>
      <c r="K15" s="242"/>
      <c r="L15" s="334"/>
      <c r="M15" s="337"/>
      <c r="N15" s="337"/>
      <c r="O15" s="91"/>
    </row>
    <row r="16" spans="1:15" ht="16.5" customHeight="1" x14ac:dyDescent="0.25">
      <c r="A16" s="122"/>
      <c r="B16" s="148" t="s">
        <v>49</v>
      </c>
      <c r="C16" s="330">
        <v>170.82400000000001</v>
      </c>
      <c r="D16" s="327">
        <v>174.83799999999999</v>
      </c>
      <c r="E16" s="363">
        <v>2.3497869151875461</v>
      </c>
      <c r="F16" s="422">
        <v>7.7049657141849819</v>
      </c>
      <c r="G16" s="364">
        <v>173.82300000000001</v>
      </c>
      <c r="H16" s="365">
        <v>0.58392732837426742</v>
      </c>
      <c r="I16" s="422">
        <v>7.6726481567555611</v>
      </c>
      <c r="J16" s="257"/>
      <c r="K16" s="242"/>
      <c r="L16" s="334"/>
      <c r="M16" s="338"/>
      <c r="N16" s="338"/>
      <c r="O16" s="91"/>
    </row>
    <row r="17" spans="1:18" ht="16.5" customHeight="1" x14ac:dyDescent="0.25">
      <c r="A17" s="7"/>
      <c r="B17" s="148" t="s">
        <v>48</v>
      </c>
      <c r="C17" s="330">
        <v>144.56800000000001</v>
      </c>
      <c r="D17" s="327">
        <v>136.351</v>
      </c>
      <c r="E17" s="363">
        <v>-5.6838304465718696</v>
      </c>
      <c r="F17" s="422">
        <v>6.0088755310335085</v>
      </c>
      <c r="G17" s="364">
        <v>136.096</v>
      </c>
      <c r="H17" s="365">
        <v>0.18736774041852033</v>
      </c>
      <c r="I17" s="422">
        <v>6.0073564691772949</v>
      </c>
      <c r="J17" s="33"/>
      <c r="K17" s="242"/>
      <c r="L17" s="315"/>
      <c r="M17" s="338"/>
      <c r="N17" s="338"/>
      <c r="O17" s="91"/>
    </row>
    <row r="18" spans="1:18" ht="16.5" customHeight="1" x14ac:dyDescent="0.25">
      <c r="A18" s="7"/>
      <c r="B18" s="148" t="s">
        <v>194</v>
      </c>
      <c r="C18" s="330">
        <v>3.9E-2</v>
      </c>
      <c r="D18" s="444">
        <v>2.6640000000000001</v>
      </c>
      <c r="E18" s="363"/>
      <c r="F18" s="422">
        <v>0.11740027146609315</v>
      </c>
      <c r="G18" s="364">
        <v>1.6379999999999999</v>
      </c>
      <c r="H18" s="365">
        <v>62.637362637362656</v>
      </c>
      <c r="I18" s="422">
        <v>7.2302271165298082E-2</v>
      </c>
      <c r="J18" s="33"/>
      <c r="K18" s="242"/>
      <c r="L18" s="334"/>
      <c r="M18" s="338"/>
      <c r="N18" s="338"/>
      <c r="O18" s="91"/>
    </row>
    <row r="19" spans="1:18" ht="16.5" customHeight="1" x14ac:dyDescent="0.25">
      <c r="A19" s="7"/>
      <c r="B19" s="148" t="s">
        <v>149</v>
      </c>
      <c r="C19" s="330">
        <v>0.65700000000000003</v>
      </c>
      <c r="D19" s="327">
        <v>0.65700000000000003</v>
      </c>
      <c r="E19" s="363">
        <v>0</v>
      </c>
      <c r="F19" s="422">
        <v>2.8953445327786487E-2</v>
      </c>
      <c r="G19" s="364">
        <v>0.65700000000000003</v>
      </c>
      <c r="H19" s="364">
        <v>0</v>
      </c>
      <c r="I19" s="422">
        <v>2.9000361511355828E-2</v>
      </c>
      <c r="J19" s="33"/>
      <c r="K19" s="242"/>
      <c r="L19" s="334"/>
      <c r="M19" s="338"/>
      <c r="N19" s="338"/>
      <c r="O19" s="91"/>
    </row>
    <row r="20" spans="1:18" ht="16.5" customHeight="1" x14ac:dyDescent="0.25">
      <c r="A20" s="7"/>
      <c r="B20" s="362" t="s">
        <v>191</v>
      </c>
      <c r="C20" s="330">
        <v>0</v>
      </c>
      <c r="D20" s="327">
        <v>0.10100000000000001</v>
      </c>
      <c r="E20" s="363"/>
      <c r="F20" s="422">
        <v>4.4509862680463244E-3</v>
      </c>
      <c r="G20" s="364">
        <v>0.10100000000000001</v>
      </c>
      <c r="H20" s="364">
        <v>0</v>
      </c>
      <c r="I20" s="422">
        <v>4.4581986493865125E-3</v>
      </c>
      <c r="J20" s="33"/>
      <c r="K20" s="242"/>
      <c r="L20" s="315"/>
      <c r="M20" s="338"/>
      <c r="N20" s="338"/>
      <c r="O20" s="91"/>
    </row>
    <row r="21" spans="1:18" ht="15.75" x14ac:dyDescent="0.25">
      <c r="A21" s="7"/>
      <c r="B21" s="148" t="s">
        <v>190</v>
      </c>
      <c r="C21" s="330">
        <v>1.4E-2</v>
      </c>
      <c r="D21" s="327">
        <v>1.4E-2</v>
      </c>
      <c r="E21" s="363">
        <v>0</v>
      </c>
      <c r="F21" s="422">
        <v>6.1696839359057958E-4</v>
      </c>
      <c r="G21" s="364">
        <v>1.4E-2</v>
      </c>
      <c r="H21" s="365">
        <v>0</v>
      </c>
      <c r="I21" s="422">
        <v>6.1796812961793237E-4</v>
      </c>
      <c r="J21" s="33"/>
      <c r="K21" s="242"/>
      <c r="L21" s="334"/>
      <c r="M21" s="338"/>
      <c r="N21" s="338"/>
      <c r="O21" s="91"/>
    </row>
    <row r="22" spans="1:18" s="317" customFormat="1" ht="15.75" x14ac:dyDescent="0.25">
      <c r="A22" s="7"/>
      <c r="B22" s="148" t="s">
        <v>181</v>
      </c>
      <c r="C22" s="330">
        <v>0</v>
      </c>
      <c r="D22" s="327">
        <v>0</v>
      </c>
      <c r="E22" s="363"/>
      <c r="F22" s="422">
        <v>0</v>
      </c>
      <c r="G22" s="364">
        <v>0</v>
      </c>
      <c r="H22" s="364"/>
      <c r="I22" s="422">
        <v>0</v>
      </c>
      <c r="J22" s="33"/>
      <c r="K22" s="242"/>
      <c r="L22" s="334"/>
      <c r="M22" s="338"/>
      <c r="N22" s="338"/>
      <c r="O22" s="91"/>
      <c r="P22" s="318"/>
      <c r="Q22" s="318"/>
      <c r="R22" s="318"/>
    </row>
    <row r="23" spans="1:18" ht="15.75" x14ac:dyDescent="0.25">
      <c r="A23" s="7"/>
      <c r="B23" s="148"/>
      <c r="C23" s="291"/>
      <c r="D23" s="292"/>
      <c r="E23" s="292"/>
      <c r="F23" s="292"/>
      <c r="G23" s="124"/>
      <c r="H23" s="98"/>
      <c r="I23" s="98"/>
      <c r="J23" s="33"/>
      <c r="K23" s="242"/>
      <c r="L23" s="57"/>
      <c r="M23" s="50"/>
      <c r="N23" s="52"/>
      <c r="O23" s="57"/>
    </row>
    <row r="24" spans="1:18" ht="15.75" x14ac:dyDescent="0.25">
      <c r="A24" s="7"/>
      <c r="B24" s="97"/>
      <c r="C24" s="516" t="s">
        <v>89</v>
      </c>
      <c r="D24" s="516"/>
      <c r="E24" s="516"/>
      <c r="F24" s="516"/>
      <c r="G24" s="516"/>
      <c r="H24" s="516"/>
      <c r="I24" s="516"/>
      <c r="J24" s="33"/>
      <c r="K24" s="184"/>
      <c r="L24" s="57"/>
    </row>
    <row r="25" spans="1:18" ht="15.6" customHeight="1" x14ac:dyDescent="0.25">
      <c r="A25" s="150"/>
      <c r="B25" s="144"/>
      <c r="C25" s="509" t="str">
        <f>+CONCATENATE("Distribución porcentual,  ",Fechas!J2," de ",D12)</f>
        <v>Distribución porcentual,  Jul-Sep de 2018</v>
      </c>
      <c r="D25" s="509"/>
      <c r="E25" s="509"/>
      <c r="F25" s="509"/>
      <c r="G25" s="509"/>
      <c r="H25" s="509"/>
      <c r="I25" s="509"/>
      <c r="J25" s="260"/>
      <c r="K25" s="184"/>
      <c r="L25" s="57"/>
    </row>
    <row r="26" spans="1:18" ht="15.75" x14ac:dyDescent="0.25">
      <c r="A26" s="515"/>
      <c r="B26" s="499"/>
      <c r="C26" s="499"/>
      <c r="D26" s="499"/>
      <c r="E26" s="141"/>
      <c r="F26" s="141"/>
      <c r="G26" s="151"/>
      <c r="H26" s="151"/>
      <c r="I26" s="151"/>
      <c r="J26" s="59"/>
    </row>
    <row r="27" spans="1:18" ht="26.25" customHeight="1" x14ac:dyDescent="0.25">
      <c r="A27" s="7"/>
      <c r="B27" s="97"/>
      <c r="C27" s="97"/>
      <c r="D27" s="98"/>
      <c r="E27" s="98"/>
      <c r="F27" s="98"/>
      <c r="G27" s="98"/>
      <c r="H27" s="98"/>
      <c r="I27" s="98"/>
      <c r="J27" s="33"/>
    </row>
    <row r="28" spans="1:18" ht="15.75" x14ac:dyDescent="0.25">
      <c r="A28" s="7"/>
      <c r="B28" s="97"/>
      <c r="C28" s="97"/>
      <c r="D28" s="98"/>
      <c r="E28" s="98"/>
      <c r="F28" s="98"/>
      <c r="G28" s="98"/>
      <c r="H28" s="98"/>
      <c r="I28" s="98"/>
      <c r="J28" s="33"/>
    </row>
    <row r="29" spans="1:18" ht="15.75" x14ac:dyDescent="0.25">
      <c r="A29" s="7"/>
      <c r="B29" s="97"/>
      <c r="C29" s="97"/>
      <c r="D29" s="98"/>
      <c r="E29" s="98"/>
      <c r="F29" s="98"/>
      <c r="G29" s="98"/>
      <c r="H29" s="98"/>
      <c r="I29" s="98"/>
      <c r="J29" s="33"/>
    </row>
    <row r="30" spans="1:18" ht="15.75" x14ac:dyDescent="0.25">
      <c r="A30" s="7"/>
      <c r="B30" s="97"/>
      <c r="C30" s="97"/>
      <c r="D30" s="98"/>
      <c r="E30" s="98"/>
      <c r="F30" s="98"/>
      <c r="G30" s="98"/>
      <c r="H30" s="98"/>
      <c r="I30" s="98"/>
      <c r="J30" s="33"/>
    </row>
    <row r="31" spans="1:18" s="27" customFormat="1" ht="15.75" x14ac:dyDescent="0.25">
      <c r="A31" s="7"/>
      <c r="B31" s="97"/>
      <c r="C31" s="97"/>
      <c r="D31" s="98"/>
      <c r="E31" s="98"/>
      <c r="F31" s="98"/>
      <c r="G31" s="98"/>
      <c r="H31" s="98"/>
      <c r="I31" s="98"/>
      <c r="J31" s="33"/>
      <c r="K31" s="16"/>
      <c r="L31" s="40"/>
      <c r="M31" s="18"/>
      <c r="N31" s="19"/>
      <c r="O31" s="28"/>
      <c r="P31" s="28"/>
      <c r="Q31" s="28"/>
      <c r="R31" s="28"/>
    </row>
    <row r="32" spans="1:18" s="27" customFormat="1" ht="15.75" x14ac:dyDescent="0.25">
      <c r="A32" s="7"/>
      <c r="B32" s="97"/>
      <c r="C32" s="97"/>
      <c r="D32" s="98"/>
      <c r="E32" s="98"/>
      <c r="F32" s="98"/>
      <c r="G32" s="98"/>
      <c r="H32" s="98"/>
      <c r="I32" s="98"/>
      <c r="J32" s="33"/>
      <c r="K32" s="16"/>
      <c r="L32" s="40"/>
      <c r="M32" s="18"/>
      <c r="N32" s="19"/>
      <c r="O32" s="28"/>
      <c r="P32" s="28"/>
      <c r="Q32" s="28"/>
      <c r="R32" s="28"/>
    </row>
    <row r="33" spans="1:18" s="27" customFormat="1" ht="15.75" x14ac:dyDescent="0.25">
      <c r="A33" s="7"/>
      <c r="B33" s="97"/>
      <c r="C33" s="97"/>
      <c r="D33" s="98"/>
      <c r="E33" s="98"/>
      <c r="F33" s="98"/>
      <c r="G33" s="98"/>
      <c r="H33" s="98"/>
      <c r="I33" s="98"/>
      <c r="J33" s="33"/>
      <c r="K33" s="16"/>
      <c r="L33" s="40"/>
      <c r="M33" s="18"/>
      <c r="N33" s="19"/>
      <c r="O33" s="28"/>
      <c r="P33" s="28"/>
      <c r="Q33" s="28"/>
      <c r="R33" s="28"/>
    </row>
    <row r="34" spans="1:18" s="27" customFormat="1" ht="15.75" x14ac:dyDescent="0.25">
      <c r="A34" s="7"/>
      <c r="B34" s="97"/>
      <c r="C34" s="97"/>
      <c r="D34" s="98"/>
      <c r="E34" s="98"/>
      <c r="F34" s="98"/>
      <c r="G34" s="98"/>
      <c r="H34" s="98"/>
      <c r="I34" s="98"/>
      <c r="J34" s="33"/>
      <c r="K34" s="16"/>
      <c r="L34" s="40"/>
      <c r="M34" s="18"/>
      <c r="N34" s="19"/>
      <c r="O34" s="28"/>
      <c r="P34" s="28"/>
      <c r="Q34" s="28"/>
      <c r="R34" s="28"/>
    </row>
    <row r="35" spans="1:18" s="27" customFormat="1" ht="15.75" x14ac:dyDescent="0.25">
      <c r="A35" s="7"/>
      <c r="B35" s="97"/>
      <c r="C35" s="97"/>
      <c r="D35" s="98"/>
      <c r="E35" s="98"/>
      <c r="F35" s="98"/>
      <c r="G35" s="98"/>
      <c r="H35" s="98"/>
      <c r="I35" s="98"/>
      <c r="J35" s="33"/>
      <c r="K35" s="16"/>
      <c r="L35" s="40"/>
      <c r="M35" s="18"/>
      <c r="N35" s="19"/>
      <c r="O35" s="28"/>
      <c r="P35" s="28"/>
      <c r="Q35" s="28"/>
      <c r="R35" s="28"/>
    </row>
    <row r="36" spans="1:18" ht="15.75" x14ac:dyDescent="0.25">
      <c r="A36" s="7"/>
      <c r="B36" s="97"/>
      <c r="C36" s="97"/>
      <c r="D36" s="98"/>
      <c r="E36" s="98"/>
      <c r="F36" s="98"/>
      <c r="G36" s="98"/>
      <c r="H36" s="98"/>
      <c r="I36" s="98"/>
      <c r="J36" s="33"/>
    </row>
    <row r="37" spans="1:18" ht="15.75" x14ac:dyDescent="0.25">
      <c r="A37" s="7"/>
      <c r="B37" s="97"/>
      <c r="C37" s="97"/>
      <c r="D37" s="98"/>
      <c r="E37" s="98"/>
      <c r="F37" s="98"/>
      <c r="G37" s="98"/>
      <c r="H37" s="98"/>
      <c r="I37" s="98"/>
      <c r="J37" s="33"/>
    </row>
    <row r="38" spans="1:18" ht="15.75" x14ac:dyDescent="0.25">
      <c r="A38" s="7"/>
      <c r="B38" s="97"/>
      <c r="C38" s="97"/>
      <c r="D38" s="98"/>
      <c r="E38" s="98"/>
      <c r="F38" s="98"/>
      <c r="G38" s="98"/>
      <c r="H38" s="98"/>
      <c r="I38" s="98"/>
      <c r="J38" s="33"/>
    </row>
    <row r="39" spans="1:18" ht="15.75" x14ac:dyDescent="0.25">
      <c r="A39" s="7"/>
      <c r="B39" s="97"/>
      <c r="C39" s="97"/>
      <c r="D39" s="98"/>
      <c r="E39" s="98"/>
      <c r="F39" s="98"/>
      <c r="G39" s="98"/>
      <c r="H39" s="98"/>
      <c r="I39" s="98"/>
      <c r="J39" s="33"/>
    </row>
    <row r="40" spans="1:18" ht="15.75" x14ac:dyDescent="0.25">
      <c r="A40" s="7"/>
      <c r="B40" s="97"/>
      <c r="C40" s="97"/>
      <c r="D40" s="98"/>
      <c r="E40" s="98"/>
      <c r="F40" s="98"/>
      <c r="G40" s="98"/>
      <c r="H40" s="98"/>
      <c r="I40" s="98"/>
      <c r="J40" s="33"/>
    </row>
    <row r="41" spans="1:18" ht="15.75" x14ac:dyDescent="0.25">
      <c r="A41" s="126" t="s">
        <v>8</v>
      </c>
      <c r="B41" s="131"/>
      <c r="C41" s="97"/>
      <c r="D41" s="98"/>
      <c r="E41" s="98"/>
      <c r="F41" s="98"/>
      <c r="G41" s="98"/>
      <c r="H41" s="98"/>
      <c r="I41" s="98"/>
      <c r="J41" s="33"/>
    </row>
    <row r="42" spans="1:18" ht="21" customHeight="1" x14ac:dyDescent="0.2">
      <c r="A42" s="512" t="s">
        <v>74</v>
      </c>
      <c r="B42" s="513"/>
      <c r="C42" s="513"/>
      <c r="D42" s="513"/>
      <c r="E42" s="513"/>
      <c r="F42" s="513"/>
      <c r="G42" s="513"/>
      <c r="H42" s="513"/>
      <c r="I42" s="513"/>
      <c r="J42" s="514"/>
    </row>
  </sheetData>
  <sortState ref="B14:I22">
    <sortCondition descending="1" ref="D14:D22"/>
  </sortState>
  <mergeCells count="12">
    <mergeCell ref="M12:N12"/>
    <mergeCell ref="C11:D11"/>
    <mergeCell ref="E11:E12"/>
    <mergeCell ref="F11:F12"/>
    <mergeCell ref="C24:I24"/>
    <mergeCell ref="A42:J42"/>
    <mergeCell ref="C9:J9"/>
    <mergeCell ref="C8:I8"/>
    <mergeCell ref="H11:H12"/>
    <mergeCell ref="A26:D26"/>
    <mergeCell ref="I11:I12"/>
    <mergeCell ref="C25:I25"/>
  </mergeCells>
  <pageMargins left="0.70866141732283472" right="0.70866141732283472" top="0.74803149606299213" bottom="0.74803149606299213" header="0.31496062992125984" footer="0.31496062992125984"/>
  <pageSetup scale="67" orientation="portrait" r:id="rId1"/>
  <headerFooter>
    <oddFooter>&amp;C&amp;"-,Negrita"&amp;K08-045Página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AP49"/>
  <sheetViews>
    <sheetView topLeftCell="A19" zoomScaleNormal="100" zoomScaleSheetLayoutView="80" workbookViewId="0">
      <selection activeCell="C26" sqref="C26:I26"/>
    </sheetView>
  </sheetViews>
  <sheetFormatPr baseColWidth="10" defaultColWidth="11.5703125" defaultRowHeight="14.25" x14ac:dyDescent="0.2"/>
  <cols>
    <col min="1" max="1" width="4.42578125" style="16" customWidth="1"/>
    <col min="2" max="2" width="28" style="16" customWidth="1"/>
    <col min="3" max="3" width="12.42578125" style="16" customWidth="1"/>
    <col min="4" max="4" width="11.42578125" style="16" customWidth="1"/>
    <col min="5" max="5" width="13" style="16" customWidth="1"/>
    <col min="6" max="6" width="13.28515625" style="16" customWidth="1"/>
    <col min="7" max="7" width="17.5703125" style="16" bestFit="1" customWidth="1"/>
    <col min="8" max="8" width="16.5703125" style="16" customWidth="1"/>
    <col min="9" max="9" width="13.140625" style="16" customWidth="1"/>
    <col min="10" max="10" width="3" style="16" customWidth="1"/>
    <col min="11" max="11" width="10.28515625" style="16" customWidth="1"/>
    <col min="12" max="17" width="10.28515625" style="18" customWidth="1"/>
    <col min="18" max="18" width="3" style="18" customWidth="1"/>
    <col min="19" max="19" width="0" style="18" hidden="1" customWidth="1"/>
    <col min="20" max="41" width="11.5703125" style="18"/>
    <col min="42" max="16384" width="11.5703125" style="16"/>
  </cols>
  <sheetData>
    <row r="1" spans="1:15" x14ac:dyDescent="0.2">
      <c r="A1" s="210"/>
      <c r="B1" s="39"/>
      <c r="C1" s="39"/>
      <c r="D1" s="39"/>
      <c r="E1" s="39"/>
      <c r="F1" s="39"/>
      <c r="G1" s="39"/>
      <c r="H1" s="39"/>
      <c r="I1" s="39"/>
      <c r="J1" s="212"/>
      <c r="K1" s="18">
        <v>1000</v>
      </c>
      <c r="L1" s="40"/>
      <c r="M1" s="40"/>
    </row>
    <row r="2" spans="1:15" x14ac:dyDescent="0.2">
      <c r="A2" s="184"/>
      <c r="B2" s="32"/>
      <c r="C2" s="32"/>
      <c r="D2" s="32"/>
      <c r="E2" s="32"/>
      <c r="F2" s="32"/>
      <c r="G2" s="32"/>
      <c r="H2" s="32"/>
      <c r="I2" s="32"/>
      <c r="J2" s="36"/>
      <c r="K2" s="40"/>
      <c r="L2" s="40"/>
      <c r="M2" s="40"/>
    </row>
    <row r="3" spans="1:15" x14ac:dyDescent="0.2">
      <c r="A3" s="184"/>
      <c r="B3" s="32"/>
      <c r="C3" s="32"/>
      <c r="D3" s="32"/>
      <c r="E3" s="32"/>
      <c r="F3" s="32"/>
      <c r="G3" s="32"/>
      <c r="H3" s="32"/>
      <c r="I3" s="32"/>
      <c r="J3" s="36"/>
      <c r="K3" s="40"/>
      <c r="L3" s="40"/>
      <c r="M3" s="40"/>
    </row>
    <row r="4" spans="1:15" x14ac:dyDescent="0.2">
      <c r="A4" s="184"/>
      <c r="B4" s="32"/>
      <c r="C4" s="32"/>
      <c r="D4" s="32"/>
      <c r="E4" s="32"/>
      <c r="F4" s="32"/>
      <c r="G4" s="32"/>
      <c r="H4" s="32"/>
      <c r="I4" s="32"/>
      <c r="J4" s="36"/>
      <c r="K4" s="40"/>
      <c r="L4" s="40"/>
      <c r="M4" s="40"/>
    </row>
    <row r="5" spans="1:15" x14ac:dyDescent="0.2">
      <c r="A5" s="184"/>
      <c r="B5" s="32"/>
      <c r="C5" s="32"/>
      <c r="D5" s="32"/>
      <c r="E5" s="32"/>
      <c r="F5" s="32"/>
      <c r="G5" s="32"/>
      <c r="H5" s="32"/>
      <c r="I5" s="32"/>
      <c r="J5" s="36"/>
      <c r="K5" s="40"/>
      <c r="L5" s="40"/>
      <c r="M5" s="40"/>
    </row>
    <row r="6" spans="1:15" x14ac:dyDescent="0.2">
      <c r="A6" s="184"/>
      <c r="B6" s="32"/>
      <c r="C6" s="32"/>
      <c r="D6" s="32"/>
      <c r="E6" s="32"/>
      <c r="F6" s="32"/>
      <c r="G6" s="32"/>
      <c r="H6" s="32"/>
      <c r="I6" s="32"/>
      <c r="J6" s="36"/>
      <c r="K6" s="40"/>
      <c r="L6" s="40"/>
      <c r="M6" s="40"/>
    </row>
    <row r="7" spans="1:15" x14ac:dyDescent="0.2">
      <c r="A7" s="184"/>
      <c r="B7" s="32"/>
      <c r="C7" s="32"/>
      <c r="D7" s="32"/>
      <c r="E7" s="32"/>
      <c r="F7" s="32"/>
      <c r="G7" s="32"/>
      <c r="H7" s="32"/>
      <c r="I7" s="32"/>
      <c r="J7" s="36"/>
      <c r="K7" s="40"/>
      <c r="L7" s="40"/>
      <c r="M7" s="40"/>
    </row>
    <row r="8" spans="1:15" ht="15.75" x14ac:dyDescent="0.25">
      <c r="A8" s="7"/>
      <c r="B8" s="147"/>
      <c r="C8" s="506" t="s">
        <v>90</v>
      </c>
      <c r="D8" s="506"/>
      <c r="E8" s="506"/>
      <c r="F8" s="506"/>
      <c r="G8" s="506"/>
      <c r="H8" s="506"/>
      <c r="I8" s="506"/>
      <c r="J8" s="511"/>
      <c r="K8" s="40"/>
      <c r="L8" s="40"/>
      <c r="M8" s="40"/>
    </row>
    <row r="9" spans="1:15" ht="15.75" x14ac:dyDescent="0.25">
      <c r="A9" s="7"/>
      <c r="B9" s="152"/>
      <c r="C9" s="506" t="s">
        <v>208</v>
      </c>
      <c r="D9" s="506"/>
      <c r="E9" s="506"/>
      <c r="F9" s="506"/>
      <c r="G9" s="506"/>
      <c r="H9" s="506"/>
      <c r="I9" s="506"/>
      <c r="J9" s="511"/>
      <c r="K9" s="40"/>
      <c r="L9" s="40"/>
      <c r="M9" s="40"/>
    </row>
    <row r="10" spans="1:15" ht="15.75" x14ac:dyDescent="0.25">
      <c r="A10" s="7"/>
      <c r="B10" s="147"/>
      <c r="C10" s="147"/>
      <c r="D10" s="206"/>
      <c r="E10" s="205"/>
      <c r="F10" s="205"/>
      <c r="G10" s="206"/>
      <c r="H10" s="206"/>
      <c r="I10" s="206"/>
      <c r="J10" s="9"/>
      <c r="K10" s="40"/>
      <c r="L10" s="40"/>
      <c r="M10" s="40"/>
    </row>
    <row r="11" spans="1:15" ht="15.75" customHeight="1" x14ac:dyDescent="0.25">
      <c r="A11" s="7"/>
      <c r="B11" s="6"/>
      <c r="C11" s="503" t="s">
        <v>209</v>
      </c>
      <c r="D11" s="503" t="s">
        <v>0</v>
      </c>
      <c r="E11" s="504" t="s">
        <v>210</v>
      </c>
      <c r="F11" s="504" t="s">
        <v>211</v>
      </c>
      <c r="G11" s="343" t="s">
        <v>212</v>
      </c>
      <c r="H11" s="505" t="s">
        <v>213</v>
      </c>
      <c r="I11" s="505" t="s">
        <v>214</v>
      </c>
      <c r="J11" s="137"/>
      <c r="K11" s="517"/>
      <c r="L11" s="517"/>
      <c r="M11" s="57"/>
    </row>
    <row r="12" spans="1:15" ht="15.75" x14ac:dyDescent="0.25">
      <c r="A12" s="7"/>
      <c r="B12" s="6"/>
      <c r="C12" s="236">
        <v>2017</v>
      </c>
      <c r="D12" s="236">
        <v>2018</v>
      </c>
      <c r="E12" s="504"/>
      <c r="F12" s="504"/>
      <c r="G12" s="340">
        <v>2018</v>
      </c>
      <c r="H12" s="505"/>
      <c r="I12" s="505"/>
      <c r="J12" s="207"/>
      <c r="K12" s="273"/>
      <c r="L12" s="273"/>
      <c r="M12" s="32"/>
      <c r="N12" s="16"/>
    </row>
    <row r="13" spans="1:15" ht="15.75" x14ac:dyDescent="0.25">
      <c r="A13" s="7"/>
      <c r="B13" s="6"/>
      <c r="C13" s="205"/>
      <c r="D13" s="205"/>
      <c r="E13" s="205"/>
      <c r="F13" s="205"/>
      <c r="G13" s="205"/>
      <c r="H13" s="205"/>
      <c r="I13" s="205"/>
      <c r="J13" s="207"/>
      <c r="K13" s="274"/>
      <c r="L13" s="274"/>
      <c r="M13" s="50"/>
      <c r="N13" s="16"/>
    </row>
    <row r="14" spans="1:15" ht="15.75" x14ac:dyDescent="0.25">
      <c r="A14" s="7"/>
      <c r="B14" s="121" t="s">
        <v>10</v>
      </c>
      <c r="C14" s="367">
        <v>2287.085</v>
      </c>
      <c r="D14" s="433">
        <v>2269.16</v>
      </c>
      <c r="E14" s="366">
        <v>-0.78374874567408437</v>
      </c>
      <c r="F14" s="367">
        <v>100</v>
      </c>
      <c r="G14" s="367">
        <v>2265.489</v>
      </c>
      <c r="H14" s="366">
        <v>0.16204007170195212</v>
      </c>
      <c r="I14" s="367">
        <v>100</v>
      </c>
      <c r="J14" s="139"/>
      <c r="K14" s="338"/>
      <c r="L14" s="338"/>
      <c r="M14" s="316"/>
      <c r="N14" s="57"/>
      <c r="O14" s="50"/>
    </row>
    <row r="15" spans="1:15" ht="15.75" x14ac:dyDescent="0.25">
      <c r="A15" s="7"/>
      <c r="B15" s="153" t="s">
        <v>54</v>
      </c>
      <c r="C15" s="368">
        <v>642.30100000000004</v>
      </c>
      <c r="D15" s="433">
        <v>647.92399999999998</v>
      </c>
      <c r="E15" s="365">
        <v>0.87544624716449082</v>
      </c>
      <c r="F15" s="365">
        <v>28.553473532055918</v>
      </c>
      <c r="G15" s="364">
        <v>645.024</v>
      </c>
      <c r="H15" s="369">
        <v>0.44959567395941313</v>
      </c>
      <c r="I15" s="365">
        <v>28.471733917048368</v>
      </c>
      <c r="J15" s="139"/>
      <c r="K15" s="338"/>
      <c r="L15" s="338"/>
      <c r="M15" s="316"/>
      <c r="N15" s="57"/>
      <c r="O15" s="50"/>
    </row>
    <row r="16" spans="1:15" ht="15.75" x14ac:dyDescent="0.25">
      <c r="A16" s="122"/>
      <c r="B16" s="153" t="s">
        <v>53</v>
      </c>
      <c r="C16" s="368">
        <v>586.38300000000004</v>
      </c>
      <c r="D16" s="433">
        <v>603.30600000000004</v>
      </c>
      <c r="E16" s="365">
        <v>2.8859977182148944</v>
      </c>
      <c r="F16" s="365">
        <v>26.587195261682737</v>
      </c>
      <c r="G16" s="364">
        <v>596.29499999999996</v>
      </c>
      <c r="H16" s="369">
        <v>1.1757603199758604</v>
      </c>
      <c r="I16" s="365">
        <v>26.320807560751781</v>
      </c>
      <c r="J16" s="140"/>
      <c r="K16" s="338"/>
      <c r="L16" s="339"/>
      <c r="M16" s="316"/>
      <c r="N16" s="57"/>
      <c r="O16" s="50"/>
    </row>
    <row r="17" spans="1:41" ht="15.75" x14ac:dyDescent="0.25">
      <c r="A17" s="7"/>
      <c r="B17" s="153" t="s">
        <v>51</v>
      </c>
      <c r="C17" s="368">
        <v>559.79499999999996</v>
      </c>
      <c r="D17" s="433">
        <v>521.75300000000004</v>
      </c>
      <c r="E17" s="365">
        <v>-6.7957019980528388</v>
      </c>
      <c r="F17" s="365">
        <v>22.993222161504701</v>
      </c>
      <c r="G17" s="364">
        <v>528.78700000000003</v>
      </c>
      <c r="H17" s="369">
        <v>-1.3302142450551946</v>
      </c>
      <c r="I17" s="365">
        <v>23.340965239734114</v>
      </c>
      <c r="J17" s="130"/>
      <c r="K17" s="338"/>
      <c r="L17" s="339"/>
      <c r="M17" s="316"/>
      <c r="N17" s="57"/>
      <c r="O17" s="50"/>
    </row>
    <row r="18" spans="1:41" ht="15.75" x14ac:dyDescent="0.25">
      <c r="A18" s="7"/>
      <c r="B18" s="153" t="s">
        <v>55</v>
      </c>
      <c r="C18" s="368">
        <v>245.39699999999999</v>
      </c>
      <c r="D18" s="433">
        <v>243.994</v>
      </c>
      <c r="E18" s="365">
        <v>-0.57172663072490026</v>
      </c>
      <c r="F18" s="365">
        <v>10.752613301838567</v>
      </c>
      <c r="G18" s="364">
        <v>243.26900000000001</v>
      </c>
      <c r="H18" s="369">
        <v>0.29802399812552949</v>
      </c>
      <c r="I18" s="365">
        <v>10.738034923144628</v>
      </c>
      <c r="J18" s="130"/>
      <c r="K18" s="338"/>
      <c r="L18" s="339"/>
      <c r="M18" s="316"/>
      <c r="N18" s="57"/>
      <c r="O18" s="50"/>
    </row>
    <row r="19" spans="1:41" ht="15.75" x14ac:dyDescent="0.25">
      <c r="A19" s="7"/>
      <c r="B19" s="153" t="s">
        <v>52</v>
      </c>
      <c r="C19" s="368">
        <v>97.391000000000005</v>
      </c>
      <c r="D19" s="433">
        <v>96.117999999999995</v>
      </c>
      <c r="E19" s="365">
        <v>-1.3071022989804115</v>
      </c>
      <c r="F19" s="365">
        <v>4.2358405753670958</v>
      </c>
      <c r="G19" s="364">
        <v>96.823999999999998</v>
      </c>
      <c r="H19" s="369">
        <v>-0.7291580599851355</v>
      </c>
      <c r="I19" s="365">
        <v>4.2738675844376202</v>
      </c>
      <c r="J19" s="130"/>
      <c r="K19" s="338"/>
      <c r="L19" s="339"/>
      <c r="M19" s="316"/>
      <c r="N19" s="57"/>
      <c r="O19" s="50"/>
    </row>
    <row r="20" spans="1:41" ht="15.75" x14ac:dyDescent="0.25">
      <c r="A20" s="7"/>
      <c r="B20" s="153" t="s">
        <v>56</v>
      </c>
      <c r="C20" s="368">
        <v>73.986000000000004</v>
      </c>
      <c r="D20" s="433">
        <v>73.912000000000006</v>
      </c>
      <c r="E20" s="365">
        <v>-0.1000189224988457</v>
      </c>
      <c r="F20" s="365">
        <v>3.2572405647904956</v>
      </c>
      <c r="G20" s="364">
        <v>73.575000000000003</v>
      </c>
      <c r="H20" s="369">
        <v>0.45803601766905011</v>
      </c>
      <c r="I20" s="365">
        <v>3.2476432240456696</v>
      </c>
      <c r="J20" s="130"/>
      <c r="K20" s="338"/>
      <c r="L20" s="339"/>
      <c r="M20" s="316"/>
      <c r="N20" s="57"/>
      <c r="O20" s="50"/>
    </row>
    <row r="21" spans="1:41" ht="15.75" x14ac:dyDescent="0.25">
      <c r="A21" s="7"/>
      <c r="B21" s="153" t="s">
        <v>57</v>
      </c>
      <c r="C21" s="368">
        <v>72.820999999999998</v>
      </c>
      <c r="D21" s="433">
        <v>72.066000000000003</v>
      </c>
      <c r="E21" s="365">
        <v>-1.0367888383845281</v>
      </c>
      <c r="F21" s="365">
        <v>3.1758888751784808</v>
      </c>
      <c r="G21" s="364">
        <v>71.707999999999998</v>
      </c>
      <c r="H21" s="369">
        <v>0.49924694594745134</v>
      </c>
      <c r="I21" s="365">
        <v>3.1652327599030494</v>
      </c>
      <c r="J21" s="130"/>
      <c r="K21" s="338"/>
      <c r="L21" s="339"/>
      <c r="M21" s="316"/>
      <c r="N21" s="57"/>
      <c r="O21" s="50"/>
    </row>
    <row r="22" spans="1:41" ht="15.75" x14ac:dyDescent="0.25">
      <c r="A22" s="7"/>
      <c r="B22" s="153" t="s">
        <v>58</v>
      </c>
      <c r="C22" s="368">
        <v>8.8949999999999996</v>
      </c>
      <c r="D22" s="433">
        <v>9.7720000000000002</v>
      </c>
      <c r="E22" s="365">
        <v>9.85947161326588</v>
      </c>
      <c r="F22" s="365">
        <v>0.4306439387262247</v>
      </c>
      <c r="G22" s="364">
        <v>9.7080000000000002</v>
      </c>
      <c r="H22" s="369">
        <v>0.65925010300782461</v>
      </c>
      <c r="I22" s="365">
        <v>0.42851675730934913</v>
      </c>
      <c r="J22" s="130"/>
      <c r="K22" s="338"/>
      <c r="L22" s="339"/>
      <c r="M22" s="316"/>
      <c r="N22" s="57"/>
      <c r="O22" s="50"/>
    </row>
    <row r="23" spans="1:41" s="317" customFormat="1" ht="15.75" x14ac:dyDescent="0.25">
      <c r="A23" s="7"/>
      <c r="B23" s="153" t="s">
        <v>187</v>
      </c>
      <c r="C23" s="368">
        <v>0.11600000000000001</v>
      </c>
      <c r="D23" s="433">
        <v>0.315</v>
      </c>
      <c r="E23" s="364">
        <v>171.55172413793102</v>
      </c>
      <c r="F23" s="365">
        <v>1.3881788855788047E-2</v>
      </c>
      <c r="G23" s="364">
        <v>0.29899999999999999</v>
      </c>
      <c r="H23" s="369">
        <v>5.3511705685618693</v>
      </c>
      <c r="I23" s="365">
        <v>1.3198033625411556E-2</v>
      </c>
      <c r="J23" s="130"/>
      <c r="K23" s="338"/>
      <c r="L23" s="338"/>
      <c r="M23" s="316"/>
      <c r="N23" s="325"/>
      <c r="O23" s="324"/>
      <c r="P23" s="318"/>
      <c r="Q23" s="318"/>
      <c r="R23" s="318"/>
      <c r="S23" s="318"/>
      <c r="T23" s="318"/>
      <c r="U23" s="318"/>
      <c r="V23" s="318"/>
      <c r="W23" s="318"/>
      <c r="X23" s="318"/>
      <c r="Y23" s="318"/>
      <c r="Z23" s="318"/>
      <c r="AA23" s="318"/>
      <c r="AB23" s="318"/>
      <c r="AC23" s="318"/>
      <c r="AD23" s="318"/>
      <c r="AE23" s="318"/>
      <c r="AF23" s="318"/>
      <c r="AG23" s="318"/>
      <c r="AH23" s="318"/>
      <c r="AI23" s="318"/>
      <c r="AJ23" s="318"/>
      <c r="AK23" s="318"/>
      <c r="AL23" s="318"/>
      <c r="AM23" s="318"/>
      <c r="AN23" s="318"/>
      <c r="AO23" s="318"/>
    </row>
    <row r="24" spans="1:41" ht="15.75" x14ac:dyDescent="0.25">
      <c r="A24" s="7"/>
      <c r="B24" s="153"/>
      <c r="C24" s="124"/>
      <c r="D24" s="124"/>
      <c r="E24" s="124"/>
      <c r="F24" s="149"/>
      <c r="G24" s="125"/>
      <c r="H24" s="154"/>
      <c r="I24" s="125"/>
      <c r="J24" s="130"/>
      <c r="K24" s="334"/>
      <c r="L24" s="334"/>
      <c r="M24" s="334"/>
      <c r="N24" s="40"/>
    </row>
    <row r="25" spans="1:41" ht="15.6" customHeight="1" x14ac:dyDescent="0.25">
      <c r="A25" s="189"/>
      <c r="B25" s="155"/>
      <c r="C25" s="509" t="s">
        <v>162</v>
      </c>
      <c r="D25" s="509"/>
      <c r="E25" s="509"/>
      <c r="F25" s="509"/>
      <c r="G25" s="509"/>
      <c r="H25" s="509"/>
      <c r="I25" s="509"/>
      <c r="J25" s="156"/>
      <c r="K25" s="40"/>
      <c r="L25" s="40"/>
      <c r="M25" s="40"/>
    </row>
    <row r="26" spans="1:41" ht="15" customHeight="1" x14ac:dyDescent="0.25">
      <c r="A26" s="157"/>
      <c r="B26" s="155"/>
      <c r="C26" s="509" t="s">
        <v>215</v>
      </c>
      <c r="D26" s="509"/>
      <c r="E26" s="509"/>
      <c r="F26" s="509"/>
      <c r="G26" s="509"/>
      <c r="H26" s="509"/>
      <c r="I26" s="509"/>
      <c r="J26" s="156"/>
      <c r="K26" s="40"/>
      <c r="L26" s="40"/>
      <c r="M26" s="40"/>
    </row>
    <row r="27" spans="1:41" ht="15" customHeight="1" x14ac:dyDescent="0.25">
      <c r="A27" s="158"/>
      <c r="B27" s="209"/>
      <c r="C27" s="209"/>
      <c r="D27" s="209"/>
      <c r="E27" s="509"/>
      <c r="F27" s="509"/>
      <c r="G27" s="209"/>
      <c r="H27" s="209"/>
      <c r="I27" s="209"/>
      <c r="J27" s="159"/>
      <c r="K27" s="40"/>
      <c r="L27" s="40"/>
      <c r="M27" s="40"/>
    </row>
    <row r="28" spans="1:41" ht="15.75" x14ac:dyDescent="0.25">
      <c r="A28" s="7"/>
      <c r="B28" s="148"/>
      <c r="C28" s="148"/>
      <c r="D28" s="124"/>
      <c r="E28" s="124"/>
      <c r="F28" s="124"/>
      <c r="G28" s="98"/>
      <c r="H28" s="98"/>
      <c r="I28" s="98"/>
      <c r="J28" s="130"/>
      <c r="K28" s="40"/>
      <c r="L28" s="40"/>
      <c r="M28" s="40"/>
    </row>
    <row r="29" spans="1:41" ht="15.75" x14ac:dyDescent="0.25">
      <c r="A29" s="7"/>
      <c r="B29" s="148"/>
      <c r="C29" s="148"/>
      <c r="D29" s="124"/>
      <c r="E29" s="124"/>
      <c r="F29" s="124"/>
      <c r="G29" s="98"/>
      <c r="H29" s="98"/>
      <c r="I29" s="98"/>
      <c r="J29" s="130"/>
    </row>
    <row r="30" spans="1:41" ht="15.75" x14ac:dyDescent="0.25">
      <c r="A30" s="7"/>
      <c r="B30" s="148"/>
      <c r="C30" s="148"/>
      <c r="D30" s="124"/>
      <c r="E30" s="124"/>
      <c r="F30" s="124"/>
      <c r="G30" s="98"/>
      <c r="H30" s="98"/>
      <c r="I30" s="98"/>
      <c r="J30" s="130"/>
    </row>
    <row r="31" spans="1:41" ht="15.75" x14ac:dyDescent="0.25">
      <c r="A31" s="7"/>
      <c r="B31" s="148"/>
      <c r="C31" s="148"/>
      <c r="D31" s="124"/>
      <c r="E31" s="124"/>
      <c r="F31" s="124"/>
      <c r="G31" s="98"/>
      <c r="H31" s="98"/>
      <c r="I31" s="98"/>
      <c r="J31" s="130"/>
    </row>
    <row r="32" spans="1:41" ht="15.75" x14ac:dyDescent="0.25">
      <c r="A32" s="7"/>
      <c r="B32" s="148"/>
      <c r="C32" s="148"/>
      <c r="D32" s="124"/>
      <c r="E32" s="124"/>
      <c r="F32" s="124"/>
      <c r="G32" s="98"/>
      <c r="H32" s="98"/>
      <c r="I32" s="98"/>
      <c r="J32" s="130"/>
    </row>
    <row r="33" spans="1:42" ht="15.75" x14ac:dyDescent="0.25">
      <c r="A33" s="7"/>
      <c r="B33" s="148"/>
      <c r="C33" s="148"/>
      <c r="D33" s="124"/>
      <c r="E33" s="124"/>
      <c r="F33" s="124"/>
      <c r="G33" s="98"/>
      <c r="H33" s="98"/>
      <c r="I33" s="98"/>
      <c r="J33" s="130"/>
    </row>
    <row r="34" spans="1:42" ht="15.75" x14ac:dyDescent="0.25">
      <c r="A34" s="7"/>
      <c r="B34" s="148"/>
      <c r="C34" s="148"/>
      <c r="D34" s="124"/>
      <c r="E34" s="124"/>
      <c r="F34" s="124"/>
      <c r="G34" s="98"/>
      <c r="H34" s="98"/>
      <c r="I34" s="98"/>
      <c r="J34" s="130"/>
    </row>
    <row r="35" spans="1:42" ht="15.75" x14ac:dyDescent="0.25">
      <c r="A35" s="7"/>
      <c r="B35" s="97"/>
      <c r="C35" s="148"/>
      <c r="D35" s="124"/>
      <c r="E35" s="124"/>
      <c r="F35" s="124"/>
      <c r="G35" s="98"/>
      <c r="H35" s="98"/>
      <c r="I35" s="98"/>
      <c r="J35" s="130"/>
    </row>
    <row r="36" spans="1:42" ht="15.75" x14ac:dyDescent="0.25">
      <c r="A36" s="7"/>
      <c r="B36" s="148"/>
      <c r="C36" s="148"/>
      <c r="D36" s="124"/>
      <c r="E36" s="124"/>
      <c r="F36" s="124"/>
      <c r="G36" s="98"/>
      <c r="H36" s="98"/>
      <c r="I36" s="98"/>
      <c r="J36" s="130"/>
    </row>
    <row r="37" spans="1:42" ht="15.75" x14ac:dyDescent="0.25">
      <c r="A37" s="7"/>
      <c r="B37" s="148"/>
      <c r="C37" s="148"/>
      <c r="D37" s="124"/>
      <c r="E37" s="124"/>
      <c r="F37" s="124"/>
      <c r="G37" s="98"/>
      <c r="H37" s="98"/>
      <c r="I37" s="98"/>
      <c r="J37" s="130"/>
    </row>
    <row r="38" spans="1:42" ht="15.75" x14ac:dyDescent="0.25">
      <c r="A38" s="7"/>
      <c r="B38" s="148"/>
      <c r="C38" s="148"/>
      <c r="D38" s="124"/>
      <c r="E38" s="124"/>
      <c r="F38" s="124"/>
      <c r="G38" s="98"/>
      <c r="H38" s="98"/>
      <c r="I38" s="98"/>
      <c r="J38" s="130"/>
    </row>
    <row r="39" spans="1:42" ht="15.75" x14ac:dyDescent="0.25">
      <c r="A39" s="7"/>
      <c r="B39" s="148"/>
      <c r="C39" s="148"/>
      <c r="D39" s="124"/>
      <c r="E39" s="124"/>
      <c r="F39" s="124"/>
      <c r="G39" s="98"/>
      <c r="H39" s="98"/>
      <c r="I39" s="98"/>
      <c r="J39" s="130"/>
    </row>
    <row r="40" spans="1:42" ht="15.75" x14ac:dyDescent="0.25">
      <c r="A40" s="7"/>
      <c r="B40" s="148"/>
      <c r="C40" s="148"/>
      <c r="D40" s="124"/>
      <c r="E40" s="124"/>
      <c r="F40" s="124"/>
      <c r="G40" s="98"/>
      <c r="H40" s="98"/>
      <c r="I40" s="98"/>
      <c r="J40" s="130"/>
    </row>
    <row r="41" spans="1:42" ht="15.75" x14ac:dyDescent="0.25">
      <c r="A41" s="7"/>
      <c r="B41" s="148"/>
      <c r="C41" s="148"/>
      <c r="D41" s="124"/>
      <c r="E41" s="124"/>
      <c r="F41" s="124"/>
      <c r="G41" s="98"/>
      <c r="H41" s="98"/>
      <c r="I41" s="98"/>
      <c r="J41" s="130"/>
    </row>
    <row r="42" spans="1:42" ht="15.75" x14ac:dyDescent="0.25">
      <c r="A42" s="7"/>
      <c r="B42" s="148"/>
      <c r="C42" s="148"/>
      <c r="D42" s="124"/>
      <c r="E42" s="124"/>
      <c r="F42" s="124"/>
      <c r="G42" s="98"/>
      <c r="H42" s="98"/>
      <c r="I42" s="98"/>
      <c r="J42" s="130"/>
    </row>
    <row r="43" spans="1:42" ht="15.75" x14ac:dyDescent="0.25">
      <c r="A43" s="126" t="s">
        <v>8</v>
      </c>
      <c r="B43" s="7"/>
      <c r="C43" s="148"/>
      <c r="D43" s="148"/>
      <c r="E43" s="124"/>
      <c r="F43" s="124"/>
      <c r="G43" s="124"/>
      <c r="H43" s="98"/>
      <c r="I43" s="98"/>
      <c r="J43" s="130"/>
      <c r="K43" s="23"/>
      <c r="L43" s="16"/>
      <c r="AP43" s="18"/>
    </row>
    <row r="44" spans="1:42" ht="15.75" x14ac:dyDescent="0.25">
      <c r="A44" s="191" t="s">
        <v>75</v>
      </c>
      <c r="B44" s="10"/>
      <c r="C44" s="11"/>
      <c r="D44" s="11"/>
      <c r="E44" s="11"/>
      <c r="F44" s="135"/>
      <c r="G44" s="135"/>
      <c r="H44" s="136"/>
      <c r="I44" s="136"/>
      <c r="J44" s="143"/>
      <c r="K44" s="30"/>
      <c r="L44" s="16"/>
      <c r="AP44" s="18"/>
    </row>
    <row r="45" spans="1:42" s="27" customFormat="1" ht="15" x14ac:dyDescent="0.25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32"/>
      <c r="L45" s="18"/>
      <c r="M45" s="1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8"/>
      <c r="AI45" s="28"/>
      <c r="AJ45" s="28"/>
      <c r="AK45" s="28"/>
      <c r="AL45" s="28"/>
      <c r="AM45" s="28"/>
      <c r="AN45" s="28"/>
      <c r="AO45" s="28"/>
    </row>
    <row r="46" spans="1:42" s="27" customFormat="1" ht="15" x14ac:dyDescent="0.25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8"/>
      <c r="M46" s="1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8"/>
      <c r="AI46" s="28"/>
      <c r="AJ46" s="28"/>
      <c r="AK46" s="28"/>
      <c r="AL46" s="28"/>
      <c r="AM46" s="28"/>
      <c r="AN46" s="28"/>
      <c r="AO46" s="28"/>
    </row>
    <row r="47" spans="1:42" s="27" customFormat="1" ht="15" x14ac:dyDescent="0.25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8"/>
      <c r="M47" s="1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28"/>
      <c r="AO47" s="28"/>
    </row>
    <row r="48" spans="1:42" s="27" customFormat="1" ht="15" x14ac:dyDescent="0.25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8"/>
      <c r="M48" s="1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</row>
    <row r="49" spans="1:41" s="27" customFormat="1" ht="15" x14ac:dyDescent="0.25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8"/>
      <c r="M49" s="1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  <c r="AH49" s="28"/>
      <c r="AI49" s="28"/>
      <c r="AJ49" s="28"/>
      <c r="AK49" s="28"/>
      <c r="AL49" s="28"/>
      <c r="AM49" s="28"/>
      <c r="AN49" s="28"/>
      <c r="AO49" s="28"/>
    </row>
  </sheetData>
  <sortState ref="B15:I23">
    <sortCondition descending="1" ref="D15:D23"/>
  </sortState>
  <mergeCells count="11">
    <mergeCell ref="K11:L11"/>
    <mergeCell ref="C11:D11"/>
    <mergeCell ref="E11:E12"/>
    <mergeCell ref="F11:F12"/>
    <mergeCell ref="C9:J9"/>
    <mergeCell ref="E27:F27"/>
    <mergeCell ref="I11:I12"/>
    <mergeCell ref="H11:H12"/>
    <mergeCell ref="C8:J8"/>
    <mergeCell ref="C25:I25"/>
    <mergeCell ref="C26:I26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&amp;C&amp;"-,Negrita"&amp;K08-045Página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Z46"/>
  <sheetViews>
    <sheetView topLeftCell="A16" zoomScaleNormal="100" zoomScaleSheetLayoutView="80" workbookViewId="0">
      <selection activeCell="C23" sqref="C23:I23"/>
    </sheetView>
  </sheetViews>
  <sheetFormatPr baseColWidth="10" defaultColWidth="11.5703125" defaultRowHeight="14.25" x14ac:dyDescent="0.2"/>
  <cols>
    <col min="1" max="1" width="4.28515625" style="16" customWidth="1"/>
    <col min="2" max="2" width="23.5703125" style="16" customWidth="1"/>
    <col min="3" max="6" width="10.140625" style="16" customWidth="1"/>
    <col min="7" max="7" width="10.140625" style="317" customWidth="1"/>
    <col min="8" max="8" width="10.85546875" style="16" customWidth="1"/>
    <col min="9" max="9" width="11.5703125" style="16" customWidth="1"/>
    <col min="10" max="10" width="11.28515625" style="16" customWidth="1"/>
    <col min="11" max="11" width="5.5703125" style="16" customWidth="1"/>
    <col min="12" max="12" width="12.28515625" style="463" customWidth="1"/>
    <col min="13" max="13" width="11.7109375" style="318" bestFit="1" customWidth="1"/>
    <col min="14" max="14" width="5.85546875" style="318" customWidth="1"/>
    <col min="15" max="15" width="10.42578125" style="463" bestFit="1" customWidth="1"/>
    <col min="16" max="16" width="10" style="318" bestFit="1" customWidth="1"/>
    <col min="17" max="17" width="11.7109375" style="318" bestFit="1" customWidth="1"/>
    <col min="18" max="18" width="3" style="16" customWidth="1"/>
    <col min="19" max="19" width="11.7109375" style="16" hidden="1" customWidth="1"/>
    <col min="20" max="20" width="14.28515625" style="16" customWidth="1"/>
    <col min="21" max="21" width="3.28515625" style="32" customWidth="1"/>
    <col min="22" max="23" width="10.28515625" style="18" customWidth="1"/>
    <col min="24" max="24" width="13.42578125" style="19" customWidth="1"/>
    <col min="25" max="26" width="10.28515625" style="18" customWidth="1"/>
    <col min="27" max="30" width="10.28515625" style="16" customWidth="1"/>
    <col min="31" max="16384" width="11.5703125" style="16"/>
  </cols>
  <sheetData>
    <row r="1" spans="1:22" ht="15.75" customHeight="1" x14ac:dyDescent="0.2">
      <c r="A1" s="184"/>
      <c r="K1" s="36"/>
      <c r="L1" s="474"/>
      <c r="T1" s="22"/>
      <c r="V1" s="50"/>
    </row>
    <row r="2" spans="1:22" ht="15.75" customHeight="1" x14ac:dyDescent="0.2">
      <c r="A2" s="184"/>
      <c r="K2" s="36"/>
      <c r="L2" s="474"/>
      <c r="T2" s="22"/>
      <c r="V2" s="50"/>
    </row>
    <row r="3" spans="1:22" ht="15.75" customHeight="1" x14ac:dyDescent="0.2">
      <c r="A3" s="184"/>
      <c r="K3" s="36"/>
      <c r="L3" s="474"/>
      <c r="T3" s="22"/>
      <c r="V3" s="50"/>
    </row>
    <row r="4" spans="1:22" ht="15.75" customHeight="1" x14ac:dyDescent="0.2">
      <c r="A4" s="184"/>
      <c r="K4" s="36"/>
      <c r="L4" s="474"/>
      <c r="T4" s="22"/>
      <c r="V4" s="50"/>
    </row>
    <row r="5" spans="1:22" ht="15.75" customHeight="1" x14ac:dyDescent="0.2">
      <c r="A5" s="184"/>
      <c r="K5" s="36"/>
      <c r="L5" s="474"/>
      <c r="T5" s="22"/>
      <c r="V5" s="50"/>
    </row>
    <row r="6" spans="1:22" ht="15.75" customHeight="1" x14ac:dyDescent="0.25">
      <c r="A6" s="20"/>
      <c r="B6" s="8"/>
      <c r="C6" s="506" t="s">
        <v>83</v>
      </c>
      <c r="D6" s="506"/>
      <c r="E6" s="506"/>
      <c r="F6" s="506"/>
      <c r="G6" s="506"/>
      <c r="H6" s="506"/>
      <c r="I6" s="3"/>
      <c r="J6" s="3"/>
      <c r="K6" s="176"/>
      <c r="L6" s="208"/>
      <c r="M6" s="88"/>
      <c r="N6" s="88"/>
      <c r="O6" s="208"/>
      <c r="P6" s="88"/>
      <c r="Q6" s="88"/>
      <c r="R6" s="93"/>
      <c r="S6" s="93"/>
      <c r="T6" s="22"/>
      <c r="V6" s="50"/>
    </row>
    <row r="7" spans="1:22" ht="15.75" customHeight="1" x14ac:dyDescent="0.25">
      <c r="A7" s="20"/>
      <c r="B7" s="8"/>
      <c r="C7" s="521" t="s">
        <v>192</v>
      </c>
      <c r="D7" s="521"/>
      <c r="E7" s="521"/>
      <c r="F7" s="521"/>
      <c r="G7" s="521"/>
      <c r="H7" s="521"/>
      <c r="I7" s="3"/>
      <c r="J7" s="3"/>
      <c r="K7" s="34"/>
      <c r="L7" s="208"/>
      <c r="M7" s="88"/>
      <c r="N7" s="88"/>
      <c r="O7" s="208"/>
      <c r="P7" s="88"/>
      <c r="Q7" s="88"/>
      <c r="R7" s="58"/>
      <c r="S7" s="58"/>
      <c r="T7" s="22"/>
      <c r="V7" s="50"/>
    </row>
    <row r="8" spans="1:22" ht="15.75" customHeight="1" x14ac:dyDescent="0.25">
      <c r="A8" s="184"/>
      <c r="B8" s="117"/>
      <c r="C8" s="117"/>
      <c r="D8" s="117"/>
      <c r="E8" s="117"/>
      <c r="F8" s="117"/>
      <c r="G8" s="117"/>
      <c r="H8" s="117"/>
      <c r="I8" s="117"/>
      <c r="J8" s="117"/>
      <c r="K8" s="36"/>
      <c r="L8" s="474"/>
      <c r="T8" s="32"/>
      <c r="V8" s="50"/>
    </row>
    <row r="9" spans="1:22" ht="15.75" customHeight="1" x14ac:dyDescent="0.25">
      <c r="A9" s="184"/>
      <c r="B9" s="117"/>
      <c r="C9" s="518"/>
      <c r="D9" s="518"/>
      <c r="E9" s="518"/>
      <c r="F9" s="278"/>
      <c r="G9" s="393"/>
      <c r="H9" s="117"/>
      <c r="I9" s="117"/>
      <c r="J9" s="117"/>
      <c r="K9" s="36"/>
      <c r="L9" s="474"/>
      <c r="T9" s="32"/>
      <c r="V9" s="50"/>
    </row>
    <row r="10" spans="1:22" ht="15.75" customHeight="1" x14ac:dyDescent="0.2">
      <c r="A10" s="184"/>
      <c r="B10" s="528" t="s">
        <v>9</v>
      </c>
      <c r="C10" s="519">
        <v>2014</v>
      </c>
      <c r="D10" s="519">
        <v>2015</v>
      </c>
      <c r="E10" s="519">
        <v>2016</v>
      </c>
      <c r="F10" s="519">
        <v>2017</v>
      </c>
      <c r="G10" s="519">
        <v>2018</v>
      </c>
      <c r="H10" s="522" t="s">
        <v>204</v>
      </c>
      <c r="I10" s="527" t="s">
        <v>200</v>
      </c>
      <c r="J10" s="522" t="s">
        <v>205</v>
      </c>
      <c r="K10" s="36"/>
      <c r="L10" s="474"/>
      <c r="T10" s="32"/>
      <c r="V10" s="50"/>
    </row>
    <row r="11" spans="1:22" ht="15.75" customHeight="1" x14ac:dyDescent="0.2">
      <c r="A11" s="184"/>
      <c r="B11" s="528"/>
      <c r="C11" s="520"/>
      <c r="D11" s="520"/>
      <c r="E11" s="520"/>
      <c r="F11" s="520"/>
      <c r="G11" s="520"/>
      <c r="H11" s="522"/>
      <c r="I11" s="527"/>
      <c r="J11" s="522"/>
      <c r="K11" s="36"/>
      <c r="L11" s="474"/>
    </row>
    <row r="12" spans="1:22" ht="15.75" customHeight="1" x14ac:dyDescent="0.25">
      <c r="A12" s="184"/>
      <c r="B12" s="232" t="s">
        <v>4</v>
      </c>
      <c r="C12" s="330">
        <v>1395.231</v>
      </c>
      <c r="D12" s="330">
        <v>1531.579</v>
      </c>
      <c r="E12" s="330">
        <v>1647.1610000000001</v>
      </c>
      <c r="F12" s="330">
        <v>1765.2739999999999</v>
      </c>
      <c r="G12" s="330">
        <v>1813.886</v>
      </c>
      <c r="H12" s="329">
        <v>2.7537934620914362</v>
      </c>
      <c r="I12" s="329">
        <v>102.75379346209144</v>
      </c>
      <c r="J12" s="329">
        <v>7.1707015889764136</v>
      </c>
      <c r="K12" s="177"/>
      <c r="L12" s="474"/>
      <c r="R12" s="40"/>
    </row>
    <row r="13" spans="1:22" ht="15.75" customHeight="1" x14ac:dyDescent="0.25">
      <c r="A13" s="184"/>
      <c r="B13" s="232" t="s">
        <v>5</v>
      </c>
      <c r="C13" s="330">
        <v>1437.82</v>
      </c>
      <c r="D13" s="330">
        <v>1568.6959999999999</v>
      </c>
      <c r="E13" s="330">
        <v>1681.115</v>
      </c>
      <c r="F13" s="330">
        <v>1765.5039999999999</v>
      </c>
      <c r="G13" s="330">
        <v>1833.9390000000001</v>
      </c>
      <c r="H13" s="329">
        <v>3.8762302436018414</v>
      </c>
      <c r="I13" s="329">
        <v>103.87623024360184</v>
      </c>
      <c r="J13" s="329">
        <v>5.0198231530858894</v>
      </c>
      <c r="K13" s="177"/>
      <c r="L13" s="475">
        <f>+IF(G12&lt;&gt;"",1,"0")</f>
        <v>1</v>
      </c>
      <c r="N13" s="318" t="s">
        <v>4</v>
      </c>
      <c r="O13" s="476">
        <v>122.536</v>
      </c>
      <c r="P13" s="477">
        <v>123</v>
      </c>
      <c r="R13" s="40"/>
    </row>
    <row r="14" spans="1:22" ht="15.75" customHeight="1" x14ac:dyDescent="0.25">
      <c r="A14" s="184"/>
      <c r="B14" s="232" t="s">
        <v>6</v>
      </c>
      <c r="C14" s="330">
        <v>1480.3620000000001</v>
      </c>
      <c r="D14" s="330">
        <v>1597.19</v>
      </c>
      <c r="E14" s="330">
        <v>1714.6769999999999</v>
      </c>
      <c r="F14" s="330">
        <v>1797.3409999999999</v>
      </c>
      <c r="G14" s="327">
        <v>1860.8309999999999</v>
      </c>
      <c r="H14" s="328">
        <v>3.5324404217118577</v>
      </c>
      <c r="I14" s="328">
        <v>103.53244042171185</v>
      </c>
      <c r="J14" s="328">
        <v>4.8209662811129927</v>
      </c>
      <c r="K14" s="177"/>
      <c r="L14" s="475">
        <f>+IF(G13&lt;&gt;"",1,"0")</f>
        <v>1</v>
      </c>
      <c r="N14" s="318" t="s">
        <v>5</v>
      </c>
      <c r="O14" s="476">
        <v>992.154</v>
      </c>
      <c r="P14" s="477">
        <v>557</v>
      </c>
      <c r="R14" s="40"/>
    </row>
    <row r="15" spans="1:22" ht="15.75" customHeight="1" x14ac:dyDescent="0.25">
      <c r="A15" s="184"/>
      <c r="B15" s="232" t="s">
        <v>7</v>
      </c>
      <c r="C15" s="330">
        <v>1460.194</v>
      </c>
      <c r="D15" s="330">
        <v>1610.4780000000001</v>
      </c>
      <c r="E15" s="330">
        <v>1728.4570000000001</v>
      </c>
      <c r="F15" s="330">
        <v>1805.6189999999999</v>
      </c>
      <c r="G15" s="329"/>
      <c r="H15" s="330"/>
      <c r="I15" s="330"/>
      <c r="J15" s="330"/>
      <c r="K15" s="177"/>
      <c r="L15" s="475">
        <f>+IF(G14&lt;&gt;"",1,"0")</f>
        <v>1</v>
      </c>
      <c r="N15" s="318" t="s">
        <v>6</v>
      </c>
      <c r="O15" s="476">
        <v>1031.827</v>
      </c>
      <c r="P15" s="477">
        <v>716</v>
      </c>
      <c r="R15" s="40"/>
    </row>
    <row r="16" spans="1:22" ht="15.75" customHeight="1" x14ac:dyDescent="0.25">
      <c r="A16" s="184"/>
      <c r="B16" s="121" t="s">
        <v>64</v>
      </c>
      <c r="C16" s="330">
        <v>1443.40175</v>
      </c>
      <c r="D16" s="330">
        <v>1576.9857500000001</v>
      </c>
      <c r="E16" s="330">
        <v>1692.8525</v>
      </c>
      <c r="F16" s="330">
        <v>1783.4344999999998</v>
      </c>
      <c r="G16" s="330"/>
      <c r="H16" s="329"/>
      <c r="I16" s="329"/>
      <c r="J16" s="329"/>
      <c r="K16" s="178"/>
      <c r="L16" s="475" t="str">
        <f>+IF(G15&lt;&gt;"",1,"0")</f>
        <v>0</v>
      </c>
      <c r="M16" s="318">
        <v>2011</v>
      </c>
      <c r="N16" s="318" t="s">
        <v>7</v>
      </c>
      <c r="O16" s="476">
        <v>1055.3430000000001</v>
      </c>
      <c r="P16" s="477">
        <v>800</v>
      </c>
      <c r="R16" s="40"/>
    </row>
    <row r="17" spans="1:26" ht="15.75" customHeight="1" x14ac:dyDescent="0.25">
      <c r="A17" s="184"/>
      <c r="B17" s="121" t="s">
        <v>63</v>
      </c>
      <c r="C17" s="351"/>
      <c r="D17" s="329">
        <v>9.2548037994272949</v>
      </c>
      <c r="E17" s="329">
        <v>7.3473555483935042</v>
      </c>
      <c r="F17" s="329">
        <v>5.3508501183652966</v>
      </c>
      <c r="G17" s="329"/>
      <c r="H17" s="71"/>
      <c r="I17" s="72"/>
      <c r="J17" s="73"/>
      <c r="K17" s="179"/>
      <c r="L17" s="478"/>
      <c r="M17" s="318">
        <v>2012</v>
      </c>
      <c r="N17" s="318" t="s">
        <v>4</v>
      </c>
      <c r="O17" s="476">
        <v>1098.001</v>
      </c>
      <c r="P17" s="477">
        <v>1044</v>
      </c>
      <c r="R17" s="40"/>
    </row>
    <row r="18" spans="1:26" ht="15.75" customHeight="1" x14ac:dyDescent="0.25">
      <c r="A18" s="184"/>
      <c r="B18" s="70"/>
      <c r="C18" s="70"/>
      <c r="D18" s="70"/>
      <c r="E18" s="70"/>
      <c r="F18" s="70"/>
      <c r="G18" s="70"/>
      <c r="H18" s="71"/>
      <c r="I18" s="72"/>
      <c r="J18" s="73"/>
      <c r="K18" s="179"/>
      <c r="L18" s="479"/>
      <c r="N18" s="318" t="s">
        <v>6</v>
      </c>
      <c r="O18" s="476">
        <v>1165.5740000000001</v>
      </c>
      <c r="P18" s="477">
        <v>1073</v>
      </c>
      <c r="R18" s="40"/>
    </row>
    <row r="19" spans="1:26" s="317" customFormat="1" ht="15.75" customHeight="1" x14ac:dyDescent="0.25">
      <c r="A19" s="184"/>
      <c r="B19" s="96" t="s">
        <v>202</v>
      </c>
      <c r="C19" s="385">
        <v>1437.8043333333335</v>
      </c>
      <c r="D19" s="385">
        <v>1565.8216666666667</v>
      </c>
      <c r="E19" s="385">
        <v>1680.9843333333331</v>
      </c>
      <c r="F19" s="385">
        <v>1776.0396666666666</v>
      </c>
      <c r="G19" s="327">
        <v>1836.2186666666666</v>
      </c>
      <c r="H19" s="92"/>
      <c r="I19" s="92"/>
      <c r="J19" s="92"/>
      <c r="K19" s="180"/>
      <c r="L19" s="479"/>
      <c r="M19" s="318"/>
      <c r="N19" s="318"/>
      <c r="O19" s="476"/>
      <c r="P19" s="477"/>
      <c r="Q19" s="318"/>
      <c r="R19" s="40"/>
      <c r="U19" s="322"/>
      <c r="V19" s="318"/>
      <c r="W19" s="318"/>
      <c r="X19" s="319"/>
      <c r="Y19" s="318"/>
      <c r="Z19" s="318"/>
    </row>
    <row r="20" spans="1:26" ht="15.75" customHeight="1" x14ac:dyDescent="0.25">
      <c r="A20" s="184"/>
      <c r="B20" s="69" t="s">
        <v>63</v>
      </c>
      <c r="C20" s="386"/>
      <c r="D20" s="365">
        <v>8.9036686262131468</v>
      </c>
      <c r="E20" s="365">
        <v>7.3547753948139949</v>
      </c>
      <c r="F20" s="365">
        <v>5.6547423701946098</v>
      </c>
      <c r="G20" s="328">
        <v>3.3883815282654162</v>
      </c>
      <c r="H20" s="92"/>
      <c r="I20" s="92"/>
      <c r="J20" s="92"/>
      <c r="K20" s="181"/>
      <c r="L20" s="480"/>
      <c r="M20" s="318">
        <v>2012</v>
      </c>
      <c r="N20" s="318" t="s">
        <v>7</v>
      </c>
      <c r="O20" s="476">
        <v>1203.5440000000001</v>
      </c>
      <c r="P20" s="477">
        <v>1106</v>
      </c>
      <c r="R20" s="40"/>
    </row>
    <row r="21" spans="1:26" ht="15.75" customHeight="1" x14ac:dyDescent="0.25">
      <c r="A21" s="184"/>
      <c r="B21" s="69"/>
      <c r="C21" s="92"/>
      <c r="D21" s="92"/>
      <c r="E21" s="92"/>
      <c r="F21" s="92"/>
      <c r="G21" s="92"/>
      <c r="H21" s="92"/>
      <c r="I21" s="92"/>
      <c r="J21" s="92"/>
      <c r="K21" s="178"/>
      <c r="L21" s="480"/>
      <c r="N21" s="318" t="s">
        <v>4</v>
      </c>
      <c r="O21" s="476">
        <v>1262.2070000000001</v>
      </c>
      <c r="P21" s="477">
        <v>1143</v>
      </c>
      <c r="R21" s="40"/>
    </row>
    <row r="22" spans="1:26" ht="15.75" customHeight="1" x14ac:dyDescent="0.25">
      <c r="A22" s="184"/>
      <c r="B22" s="68"/>
      <c r="C22" s="526" t="s">
        <v>83</v>
      </c>
      <c r="D22" s="526"/>
      <c r="E22" s="526"/>
      <c r="F22" s="526"/>
      <c r="G22" s="526"/>
      <c r="H22" s="526"/>
      <c r="I22" s="526"/>
      <c r="J22" s="400"/>
      <c r="K22" s="36"/>
      <c r="L22" s="478"/>
      <c r="M22" s="318">
        <v>2013</v>
      </c>
      <c r="N22" s="318" t="s">
        <v>5</v>
      </c>
      <c r="O22" s="476">
        <v>1298.1790000000001</v>
      </c>
      <c r="P22" s="477">
        <v>1184</v>
      </c>
      <c r="R22" s="40"/>
    </row>
    <row r="23" spans="1:26" ht="15.75" customHeight="1" x14ac:dyDescent="0.25">
      <c r="A23" s="184"/>
      <c r="B23" s="68"/>
      <c r="C23" s="526" t="s">
        <v>207</v>
      </c>
      <c r="D23" s="526"/>
      <c r="E23" s="526"/>
      <c r="F23" s="526"/>
      <c r="G23" s="526"/>
      <c r="H23" s="526"/>
      <c r="I23" s="526"/>
      <c r="J23" s="400"/>
      <c r="K23" s="36"/>
      <c r="L23" s="478"/>
      <c r="N23" s="318" t="s">
        <v>6</v>
      </c>
      <c r="O23" s="476">
        <v>1358.923</v>
      </c>
      <c r="P23" s="477">
        <v>1232</v>
      </c>
      <c r="R23" s="40"/>
    </row>
    <row r="24" spans="1:26" ht="15.75" customHeight="1" x14ac:dyDescent="0.25">
      <c r="A24" s="184"/>
      <c r="B24" s="68"/>
      <c r="C24" s="75"/>
      <c r="D24" s="75"/>
      <c r="E24" s="76"/>
      <c r="F24" s="76"/>
      <c r="G24" s="76"/>
      <c r="H24" s="77"/>
      <c r="I24" s="77"/>
      <c r="J24" s="77"/>
      <c r="K24" s="36"/>
      <c r="L24" s="474"/>
      <c r="N24" s="318" t="s">
        <v>7</v>
      </c>
      <c r="O24" s="476">
        <v>1327.3710000000001</v>
      </c>
      <c r="P24" s="477">
        <v>1281</v>
      </c>
      <c r="R24" s="40"/>
    </row>
    <row r="25" spans="1:26" ht="15.75" customHeight="1" x14ac:dyDescent="0.25">
      <c r="A25" s="184"/>
      <c r="B25" s="68"/>
      <c r="C25" s="75"/>
      <c r="D25" s="75"/>
      <c r="E25" s="76"/>
      <c r="F25" s="76"/>
      <c r="G25" s="76"/>
      <c r="H25" s="77"/>
      <c r="I25" s="77"/>
      <c r="J25" s="77"/>
      <c r="K25" s="36"/>
      <c r="L25" s="474"/>
      <c r="N25" s="318" t="s">
        <v>4</v>
      </c>
      <c r="O25" s="476">
        <v>1395.231</v>
      </c>
      <c r="P25" s="477">
        <v>1312</v>
      </c>
      <c r="R25" s="40"/>
    </row>
    <row r="26" spans="1:26" ht="15.75" customHeight="1" x14ac:dyDescent="0.25">
      <c r="A26" s="184"/>
      <c r="B26" s="68"/>
      <c r="C26" s="75"/>
      <c r="D26" s="75"/>
      <c r="E26" s="76"/>
      <c r="F26" s="76"/>
      <c r="G26" s="76"/>
      <c r="H26" s="77"/>
      <c r="I26" s="77"/>
      <c r="J26" s="117"/>
      <c r="K26" s="36"/>
      <c r="L26" s="474"/>
      <c r="N26" s="318" t="s">
        <v>5</v>
      </c>
      <c r="O26" s="476">
        <v>1437.82</v>
      </c>
      <c r="P26" s="477">
        <v>1345</v>
      </c>
      <c r="R26" s="40"/>
    </row>
    <row r="27" spans="1:26" ht="15.75" customHeight="1" x14ac:dyDescent="0.25">
      <c r="A27" s="184"/>
      <c r="B27" s="68"/>
      <c r="C27" s="75"/>
      <c r="D27" s="75"/>
      <c r="E27" s="76"/>
      <c r="F27" s="76"/>
      <c r="G27" s="76"/>
      <c r="H27" s="77"/>
      <c r="I27" s="77"/>
      <c r="J27" s="77"/>
      <c r="K27" s="36"/>
      <c r="L27" s="474"/>
      <c r="M27" s="318">
        <v>2014</v>
      </c>
      <c r="N27" s="318" t="s">
        <v>6</v>
      </c>
      <c r="O27" s="476">
        <v>1480.3620000000001</v>
      </c>
      <c r="P27" s="477">
        <v>1380</v>
      </c>
      <c r="R27" s="40"/>
    </row>
    <row r="28" spans="1:26" ht="15.75" customHeight="1" x14ac:dyDescent="0.25">
      <c r="A28" s="184"/>
      <c r="B28" s="68"/>
      <c r="C28" s="75"/>
      <c r="D28" s="75"/>
      <c r="E28" s="76"/>
      <c r="F28" s="76"/>
      <c r="G28" s="76"/>
      <c r="H28" s="77"/>
      <c r="I28" s="77"/>
      <c r="J28" s="77"/>
      <c r="K28" s="36"/>
      <c r="L28" s="474"/>
      <c r="N28" s="318" t="s">
        <v>7</v>
      </c>
      <c r="O28" s="476">
        <v>1460.194</v>
      </c>
      <c r="P28" s="477">
        <v>1410</v>
      </c>
      <c r="R28" s="40"/>
    </row>
    <row r="29" spans="1:26" ht="15.75" customHeight="1" x14ac:dyDescent="0.25">
      <c r="A29" s="184"/>
      <c r="B29" s="68"/>
      <c r="C29" s="75"/>
      <c r="D29" s="75"/>
      <c r="E29" s="76"/>
      <c r="F29" s="76"/>
      <c r="G29" s="76"/>
      <c r="H29" s="77"/>
      <c r="I29" s="77"/>
      <c r="J29" s="77"/>
      <c r="K29" s="36"/>
      <c r="L29" s="474"/>
      <c r="M29" s="318">
        <v>2015</v>
      </c>
      <c r="N29" s="318" t="s">
        <v>4</v>
      </c>
      <c r="O29" s="481">
        <v>1531.579</v>
      </c>
      <c r="P29" s="477">
        <v>1443</v>
      </c>
    </row>
    <row r="30" spans="1:26" ht="15.75" customHeight="1" x14ac:dyDescent="0.25">
      <c r="A30" s="184"/>
      <c r="B30" s="234"/>
      <c r="C30" s="75"/>
      <c r="D30" s="75"/>
      <c r="E30" s="76"/>
      <c r="F30" s="76"/>
      <c r="G30" s="76"/>
      <c r="H30" s="77"/>
      <c r="I30" s="77"/>
      <c r="J30" s="77"/>
      <c r="K30" s="36"/>
      <c r="L30" s="474"/>
      <c r="N30" s="318" t="s">
        <v>5</v>
      </c>
      <c r="O30" s="481">
        <v>1568.6959999999999</v>
      </c>
      <c r="P30" s="477">
        <v>1477</v>
      </c>
    </row>
    <row r="31" spans="1:26" ht="15.75" customHeight="1" x14ac:dyDescent="0.25">
      <c r="A31" s="184"/>
      <c r="B31" s="234"/>
      <c r="C31" s="75"/>
      <c r="D31" s="75"/>
      <c r="E31" s="76"/>
      <c r="F31" s="76"/>
      <c r="G31" s="76"/>
      <c r="H31" s="77"/>
      <c r="I31" s="77"/>
      <c r="J31" s="77"/>
      <c r="K31" s="36"/>
      <c r="L31" s="474"/>
      <c r="N31" s="318" t="s">
        <v>6</v>
      </c>
      <c r="O31" s="481">
        <v>1597.19</v>
      </c>
      <c r="P31" s="477">
        <v>1510</v>
      </c>
    </row>
    <row r="32" spans="1:26" ht="15.75" customHeight="1" x14ac:dyDescent="0.25">
      <c r="A32" s="184"/>
      <c r="B32" s="234"/>
      <c r="C32" s="75"/>
      <c r="D32" s="75"/>
      <c r="E32" s="76"/>
      <c r="F32" s="76"/>
      <c r="G32" s="76"/>
      <c r="H32" s="77"/>
      <c r="I32" s="77"/>
      <c r="J32" s="77"/>
      <c r="K32" s="36"/>
      <c r="L32" s="474"/>
      <c r="N32" s="318" t="s">
        <v>7</v>
      </c>
      <c r="O32" s="481">
        <v>1610.4780000000001</v>
      </c>
      <c r="P32" s="477">
        <v>1539</v>
      </c>
      <c r="U32" s="16"/>
      <c r="V32" s="16"/>
      <c r="W32" s="16"/>
      <c r="X32" s="16"/>
      <c r="Y32" s="16"/>
      <c r="Z32" s="16"/>
    </row>
    <row r="33" spans="1:26" ht="15.75" customHeight="1" x14ac:dyDescent="0.25">
      <c r="A33" s="184"/>
      <c r="B33" s="97"/>
      <c r="C33" s="75"/>
      <c r="D33" s="75"/>
      <c r="E33" s="76"/>
      <c r="F33" s="76"/>
      <c r="G33" s="76"/>
      <c r="H33" s="77"/>
      <c r="I33" s="77"/>
      <c r="J33" s="77"/>
      <c r="K33" s="36"/>
      <c r="L33" s="474"/>
      <c r="M33" s="318">
        <v>2016</v>
      </c>
      <c r="N33" s="318" t="s">
        <v>4</v>
      </c>
      <c r="O33" s="481">
        <v>1647.1610000000001</v>
      </c>
      <c r="P33" s="477">
        <v>1577</v>
      </c>
      <c r="U33" s="16"/>
      <c r="V33" s="16"/>
      <c r="W33" s="16"/>
      <c r="X33" s="16"/>
      <c r="Y33" s="16"/>
      <c r="Z33" s="16"/>
    </row>
    <row r="34" spans="1:26" ht="15.75" customHeight="1" x14ac:dyDescent="0.25">
      <c r="A34" s="184"/>
      <c r="B34" s="234"/>
      <c r="C34" s="76"/>
      <c r="D34" s="76"/>
      <c r="E34" s="76"/>
      <c r="F34" s="76"/>
      <c r="G34" s="76"/>
      <c r="H34" s="78"/>
      <c r="I34" s="78"/>
      <c r="J34" s="78"/>
      <c r="K34" s="36"/>
      <c r="L34" s="474"/>
      <c r="N34" s="318" t="s">
        <v>5</v>
      </c>
      <c r="O34" s="481">
        <f>+F13</f>
        <v>1765.5039999999999</v>
      </c>
      <c r="P34" s="477">
        <f t="shared" ref="P34:P40" si="0">AVERAGE(O31:O34)</f>
        <v>1655.0832499999999</v>
      </c>
      <c r="U34" s="16"/>
      <c r="V34" s="16"/>
      <c r="W34" s="16"/>
      <c r="X34" s="16"/>
      <c r="Y34" s="16"/>
      <c r="Z34" s="16"/>
    </row>
    <row r="35" spans="1:26" ht="15.75" customHeight="1" x14ac:dyDescent="0.25">
      <c r="A35" s="184"/>
      <c r="B35" s="117"/>
      <c r="C35" s="117"/>
      <c r="D35" s="117"/>
      <c r="E35" s="117"/>
      <c r="F35" s="117"/>
      <c r="G35" s="117"/>
      <c r="H35" s="117"/>
      <c r="I35" s="117"/>
      <c r="J35" s="117"/>
      <c r="K35" s="36"/>
      <c r="L35" s="474"/>
      <c r="N35" s="318" t="s">
        <v>6</v>
      </c>
      <c r="O35" s="481">
        <f>+F14</f>
        <v>1797.3409999999999</v>
      </c>
      <c r="P35" s="477">
        <f t="shared" si="0"/>
        <v>1705.1210000000001</v>
      </c>
      <c r="Q35" s="434"/>
      <c r="U35" s="16"/>
      <c r="V35" s="16"/>
      <c r="W35" s="16"/>
      <c r="X35" s="16"/>
      <c r="Y35" s="16"/>
      <c r="Z35" s="16"/>
    </row>
    <row r="36" spans="1:26" ht="15.75" customHeight="1" x14ac:dyDescent="0.25">
      <c r="A36" s="184"/>
      <c r="B36" s="131"/>
      <c r="C36" s="131"/>
      <c r="D36" s="117"/>
      <c r="E36" s="117"/>
      <c r="F36" s="117"/>
      <c r="G36" s="117"/>
      <c r="H36" s="117"/>
      <c r="I36" s="117"/>
      <c r="J36" s="117"/>
      <c r="K36" s="36"/>
      <c r="L36" s="474"/>
      <c r="N36" s="318" t="s">
        <v>7</v>
      </c>
      <c r="O36" s="481">
        <f>+F15</f>
        <v>1805.6189999999999</v>
      </c>
      <c r="P36" s="477">
        <f t="shared" si="0"/>
        <v>1753.9062499999998</v>
      </c>
      <c r="U36" s="16"/>
      <c r="V36" s="16"/>
      <c r="W36" s="16"/>
      <c r="X36" s="16"/>
      <c r="Y36" s="16"/>
      <c r="Z36" s="16"/>
    </row>
    <row r="37" spans="1:26" ht="15.75" customHeight="1" x14ac:dyDescent="0.25">
      <c r="A37" s="184"/>
      <c r="B37" s="131"/>
      <c r="C37" s="131"/>
      <c r="D37" s="117"/>
      <c r="E37" s="117"/>
      <c r="F37" s="117"/>
      <c r="G37" s="117"/>
      <c r="H37" s="117"/>
      <c r="I37" s="117"/>
      <c r="J37" s="117"/>
      <c r="K37" s="36"/>
      <c r="L37" s="474"/>
      <c r="M37" s="318">
        <v>2017</v>
      </c>
      <c r="N37" s="318" t="s">
        <v>4</v>
      </c>
      <c r="O37" s="481">
        <v>1765.2739999999999</v>
      </c>
      <c r="P37" s="481">
        <f t="shared" si="0"/>
        <v>1783.4344999999998</v>
      </c>
      <c r="U37" s="16"/>
      <c r="V37" s="16"/>
      <c r="W37" s="16"/>
      <c r="X37" s="16"/>
      <c r="Y37" s="16"/>
      <c r="Z37" s="16"/>
    </row>
    <row r="38" spans="1:26" ht="15.75" customHeight="1" x14ac:dyDescent="0.25">
      <c r="A38" s="184"/>
      <c r="B38" s="94"/>
      <c r="C38" s="131"/>
      <c r="D38" s="117"/>
      <c r="E38" s="117"/>
      <c r="F38" s="117"/>
      <c r="G38" s="117"/>
      <c r="H38" s="117"/>
      <c r="I38" s="117"/>
      <c r="J38" s="117"/>
      <c r="K38" s="36"/>
      <c r="L38" s="474"/>
      <c r="N38" s="318" t="s">
        <v>5</v>
      </c>
      <c r="O38" s="481">
        <v>1765.5039999999999</v>
      </c>
      <c r="P38" s="481">
        <f t="shared" si="0"/>
        <v>1783.4345000000001</v>
      </c>
      <c r="U38" s="16"/>
      <c r="V38" s="16"/>
      <c r="W38" s="16"/>
      <c r="X38" s="16"/>
      <c r="Y38" s="16"/>
      <c r="Z38" s="16"/>
    </row>
    <row r="39" spans="1:26" ht="15.75" customHeight="1" x14ac:dyDescent="0.25">
      <c r="A39" s="184"/>
      <c r="B39" s="94"/>
      <c r="C39" s="131"/>
      <c r="D39" s="117"/>
      <c r="E39" s="117"/>
      <c r="F39" s="117"/>
      <c r="G39" s="117"/>
      <c r="H39" s="117"/>
      <c r="I39" s="117"/>
      <c r="J39" s="117"/>
      <c r="K39" s="36"/>
      <c r="L39" s="474"/>
      <c r="N39" s="318" t="s">
        <v>6</v>
      </c>
      <c r="O39" s="481">
        <v>1797.3409999999999</v>
      </c>
      <c r="P39" s="481">
        <f t="shared" si="0"/>
        <v>1783.4344999999998</v>
      </c>
      <c r="U39" s="16"/>
      <c r="V39" s="16"/>
      <c r="W39" s="16"/>
      <c r="X39" s="16"/>
      <c r="Y39" s="16"/>
      <c r="Z39" s="16"/>
    </row>
    <row r="40" spans="1:26" ht="15.75" customHeight="1" x14ac:dyDescent="0.25">
      <c r="A40" s="126" t="s">
        <v>8</v>
      </c>
      <c r="B40" s="110"/>
      <c r="C40" s="131"/>
      <c r="D40" s="117"/>
      <c r="E40" s="117"/>
      <c r="F40" s="117"/>
      <c r="G40" s="117"/>
      <c r="H40" s="117"/>
      <c r="I40" s="117"/>
      <c r="J40" s="117"/>
      <c r="K40" s="36"/>
      <c r="L40" s="474"/>
      <c r="N40" s="318" t="s">
        <v>7</v>
      </c>
      <c r="O40" s="481">
        <v>1805.6189999999999</v>
      </c>
      <c r="P40" s="481">
        <f t="shared" si="0"/>
        <v>1783.4344999999998</v>
      </c>
      <c r="U40" s="16"/>
      <c r="V40" s="16"/>
      <c r="W40" s="16"/>
      <c r="X40" s="16"/>
      <c r="Y40" s="16"/>
      <c r="Z40" s="16"/>
    </row>
    <row r="41" spans="1:26" ht="22.5" customHeight="1" x14ac:dyDescent="0.2">
      <c r="A41" s="523" t="s">
        <v>156</v>
      </c>
      <c r="B41" s="524"/>
      <c r="C41" s="524"/>
      <c r="D41" s="524"/>
      <c r="E41" s="524"/>
      <c r="F41" s="524"/>
      <c r="G41" s="524"/>
      <c r="H41" s="524"/>
      <c r="I41" s="524"/>
      <c r="J41" s="524"/>
      <c r="K41" s="525"/>
      <c r="L41" s="474"/>
      <c r="M41" s="318">
        <v>2018</v>
      </c>
      <c r="N41" s="318" t="s">
        <v>4</v>
      </c>
      <c r="O41" s="481">
        <v>1813.886</v>
      </c>
      <c r="P41" s="481">
        <f>AVERAGE(O38:O41)</f>
        <v>1795.5875000000001</v>
      </c>
      <c r="U41" s="16"/>
      <c r="V41" s="16"/>
      <c r="W41" s="16"/>
      <c r="X41" s="16"/>
      <c r="Y41" s="16"/>
      <c r="Z41" s="16"/>
    </row>
    <row r="42" spans="1:26" ht="11.25" customHeight="1" x14ac:dyDescent="0.25">
      <c r="A42" s="111" t="s">
        <v>65</v>
      </c>
      <c r="B42" s="24"/>
      <c r="C42" s="118"/>
      <c r="D42" s="118"/>
      <c r="E42" s="118"/>
      <c r="F42" s="118"/>
      <c r="G42" s="118"/>
      <c r="H42" s="118"/>
      <c r="I42" s="118"/>
      <c r="J42" s="118"/>
      <c r="K42" s="25"/>
      <c r="L42" s="474"/>
      <c r="N42" s="318" t="s">
        <v>5</v>
      </c>
      <c r="O42" s="481">
        <v>1833.9390000000001</v>
      </c>
      <c r="P42" s="481">
        <f>AVERAGE(O39:O42)</f>
        <v>1812.69625</v>
      </c>
      <c r="U42" s="16"/>
      <c r="V42" s="16"/>
      <c r="W42" s="16"/>
      <c r="X42" s="16"/>
      <c r="Y42" s="16"/>
      <c r="Z42" s="16"/>
    </row>
    <row r="43" spans="1:26" ht="15.75" customHeight="1" x14ac:dyDescent="0.2">
      <c r="L43" s="474"/>
      <c r="N43" s="318" t="s">
        <v>6</v>
      </c>
      <c r="O43" s="482">
        <v>1860.8309999999999</v>
      </c>
      <c r="P43" s="481">
        <f>AVERAGE(O40:O43)</f>
        <v>1828.5687500000001</v>
      </c>
      <c r="U43" s="16"/>
      <c r="V43" s="16"/>
      <c r="W43" s="16"/>
      <c r="X43" s="16"/>
      <c r="Y43" s="16"/>
      <c r="Z43" s="16"/>
    </row>
    <row r="44" spans="1:26" ht="15.75" customHeight="1" x14ac:dyDescent="0.2">
      <c r="L44" s="474"/>
      <c r="U44" s="16"/>
      <c r="V44" s="16"/>
      <c r="W44" s="16"/>
      <c r="X44" s="16"/>
      <c r="Y44" s="16"/>
      <c r="Z44" s="16"/>
    </row>
    <row r="45" spans="1:26" ht="15.75" customHeight="1" x14ac:dyDescent="0.2">
      <c r="L45" s="474"/>
      <c r="U45" s="16"/>
      <c r="V45" s="16"/>
      <c r="W45" s="16"/>
      <c r="X45" s="16"/>
      <c r="Y45" s="16"/>
      <c r="Z45" s="16"/>
    </row>
    <row r="46" spans="1:26" ht="15.75" customHeight="1" x14ac:dyDescent="0.2">
      <c r="L46" s="474"/>
      <c r="U46" s="16"/>
      <c r="V46" s="16"/>
      <c r="W46" s="16"/>
      <c r="X46" s="16"/>
      <c r="Y46" s="16"/>
      <c r="Z46" s="16"/>
    </row>
  </sheetData>
  <mergeCells count="15">
    <mergeCell ref="A41:K41"/>
    <mergeCell ref="C22:I22"/>
    <mergeCell ref="C23:I23"/>
    <mergeCell ref="C10:C11"/>
    <mergeCell ref="D10:D11"/>
    <mergeCell ref="I10:I11"/>
    <mergeCell ref="J10:J11"/>
    <mergeCell ref="B10:B11"/>
    <mergeCell ref="C6:H6"/>
    <mergeCell ref="C9:E9"/>
    <mergeCell ref="G10:G11"/>
    <mergeCell ref="C7:H7"/>
    <mergeCell ref="E10:E11"/>
    <mergeCell ref="F10:F11"/>
    <mergeCell ref="H10:H11"/>
  </mergeCells>
  <pageMargins left="0.70866141732283472" right="0.70866141732283472" top="0.74803149606299213" bottom="0.74803149606299213" header="0.31496062992125984" footer="0.31496062992125984"/>
  <pageSetup scale="59" orientation="portrait" r:id="rId1"/>
  <headerFooter>
    <oddFooter>&amp;C&amp;"-,Negrita"&amp;K08-045Página 10</oddFooter>
  </headerFooter>
  <ignoredErrors>
    <ignoredError sqref="P40" formulaRange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Z45"/>
  <sheetViews>
    <sheetView topLeftCell="A16" zoomScaleNormal="100" zoomScaleSheetLayoutView="80" workbookViewId="0">
      <selection activeCell="C22" sqref="C22:K22"/>
    </sheetView>
  </sheetViews>
  <sheetFormatPr baseColWidth="10" defaultColWidth="11.5703125" defaultRowHeight="14.25" x14ac:dyDescent="0.2"/>
  <cols>
    <col min="1" max="1" width="4.28515625" style="16" customWidth="1"/>
    <col min="2" max="2" width="23.28515625" style="16" customWidth="1"/>
    <col min="3" max="8" width="10.140625" style="16" customWidth="1"/>
    <col min="9" max="9" width="10.85546875" style="16" customWidth="1"/>
    <col min="10" max="10" width="11" style="16" customWidth="1"/>
    <col min="11" max="11" width="3.7109375" style="16" customWidth="1"/>
    <col min="12" max="12" width="9.42578125" style="40" customWidth="1"/>
    <col min="13" max="13" width="13.28515625" style="459" customWidth="1"/>
    <col min="14" max="17" width="11.7109375" style="318" bestFit="1" customWidth="1"/>
    <col min="18" max="18" width="3" style="40" customWidth="1"/>
    <col min="19" max="19" width="11.7109375" style="318" hidden="1" customWidth="1"/>
    <col min="20" max="20" width="14.28515625" style="318" customWidth="1"/>
    <col min="21" max="21" width="3.28515625" style="32" customWidth="1"/>
    <col min="22" max="23" width="10.28515625" style="18" customWidth="1"/>
    <col min="24" max="24" width="13.42578125" style="19" customWidth="1"/>
    <col min="25" max="26" width="10.28515625" style="18" customWidth="1"/>
    <col min="27" max="30" width="10.28515625" style="16" customWidth="1"/>
    <col min="31" max="16384" width="11.5703125" style="16"/>
  </cols>
  <sheetData>
    <row r="1" spans="1:22" ht="15.75" customHeight="1" x14ac:dyDescent="0.2">
      <c r="A1" s="210"/>
      <c r="B1" s="39"/>
      <c r="C1" s="39"/>
      <c r="D1" s="39"/>
      <c r="E1" s="39"/>
      <c r="F1" s="39"/>
      <c r="G1" s="39"/>
      <c r="H1" s="39"/>
      <c r="I1" s="39"/>
      <c r="J1" s="39"/>
      <c r="K1" s="212"/>
      <c r="L1" s="325"/>
      <c r="T1" s="402"/>
      <c r="V1" s="50"/>
    </row>
    <row r="2" spans="1:22" ht="15.75" customHeight="1" x14ac:dyDescent="0.2">
      <c r="A2" s="184"/>
      <c r="B2" s="32"/>
      <c r="C2" s="32"/>
      <c r="D2" s="32"/>
      <c r="E2" s="32"/>
      <c r="F2" s="32"/>
      <c r="G2" s="32"/>
      <c r="H2" s="32"/>
      <c r="I2" s="32"/>
      <c r="J2" s="32"/>
      <c r="K2" s="36"/>
      <c r="L2" s="325"/>
      <c r="T2" s="402"/>
      <c r="V2" s="50"/>
    </row>
    <row r="3" spans="1:22" ht="15" customHeight="1" x14ac:dyDescent="0.2">
      <c r="A3" s="184"/>
      <c r="B3" s="32"/>
      <c r="C3" s="32"/>
      <c r="D3" s="32"/>
      <c r="E3" s="32"/>
      <c r="F3" s="32"/>
      <c r="G3" s="32"/>
      <c r="H3" s="32"/>
      <c r="I3" s="32"/>
      <c r="J3" s="32"/>
      <c r="K3" s="36"/>
      <c r="L3" s="325"/>
      <c r="T3" s="402"/>
      <c r="V3" s="50"/>
    </row>
    <row r="4" spans="1:22" ht="15.75" customHeight="1" x14ac:dyDescent="0.2">
      <c r="A4" s="184"/>
      <c r="B4" s="32"/>
      <c r="C4" s="32"/>
      <c r="D4" s="32"/>
      <c r="E4" s="32"/>
      <c r="F4" s="32"/>
      <c r="G4" s="32"/>
      <c r="H4" s="32"/>
      <c r="I4" s="32"/>
      <c r="J4" s="32"/>
      <c r="K4" s="36"/>
      <c r="L4" s="325"/>
      <c r="T4" s="402"/>
      <c r="V4" s="50"/>
    </row>
    <row r="5" spans="1:22" ht="15.75" customHeight="1" x14ac:dyDescent="0.2">
      <c r="A5" s="184"/>
      <c r="B5" s="32"/>
      <c r="C5" s="32"/>
      <c r="D5" s="32"/>
      <c r="E5" s="32"/>
      <c r="F5" s="32"/>
      <c r="G5" s="32"/>
      <c r="H5" s="32"/>
      <c r="I5" s="32"/>
      <c r="J5" s="32"/>
      <c r="K5" s="36"/>
      <c r="L5" s="325"/>
      <c r="T5" s="402"/>
      <c r="V5" s="50"/>
    </row>
    <row r="6" spans="1:22" ht="15.75" customHeight="1" x14ac:dyDescent="0.25">
      <c r="A6" s="20"/>
      <c r="B6" s="206"/>
      <c r="C6" s="506" t="s">
        <v>84</v>
      </c>
      <c r="D6" s="506"/>
      <c r="E6" s="506"/>
      <c r="F6" s="506"/>
      <c r="G6" s="506"/>
      <c r="H6" s="506"/>
      <c r="I6" s="506"/>
      <c r="J6" s="506"/>
      <c r="K6" s="176"/>
      <c r="L6" s="58"/>
      <c r="M6" s="458"/>
      <c r="N6" s="88"/>
      <c r="O6" s="88"/>
      <c r="P6" s="88"/>
      <c r="Q6" s="88"/>
      <c r="R6" s="58"/>
      <c r="S6" s="88"/>
      <c r="T6" s="402"/>
      <c r="V6" s="50"/>
    </row>
    <row r="7" spans="1:22" ht="15.75" customHeight="1" x14ac:dyDescent="0.25">
      <c r="A7" s="20"/>
      <c r="B7" s="206"/>
      <c r="C7" s="506" t="s">
        <v>193</v>
      </c>
      <c r="D7" s="506"/>
      <c r="E7" s="506"/>
      <c r="F7" s="506"/>
      <c r="G7" s="506"/>
      <c r="H7" s="506"/>
      <c r="I7" s="506"/>
      <c r="J7" s="506"/>
      <c r="K7" s="34"/>
      <c r="L7" s="58"/>
      <c r="M7" s="458"/>
      <c r="N7" s="88"/>
      <c r="O7" s="88"/>
      <c r="P7" s="88"/>
      <c r="Q7" s="88"/>
      <c r="R7" s="58"/>
      <c r="S7" s="88"/>
      <c r="T7" s="402"/>
      <c r="V7" s="50"/>
    </row>
    <row r="8" spans="1:22" ht="15.75" customHeight="1" x14ac:dyDescent="0.25">
      <c r="A8" s="184"/>
      <c r="B8" s="100"/>
      <c r="C8" s="100"/>
      <c r="D8" s="100"/>
      <c r="E8" s="100"/>
      <c r="F8" s="100"/>
      <c r="G8" s="100"/>
      <c r="H8" s="100"/>
      <c r="I8" s="100"/>
      <c r="J8" s="100"/>
      <c r="K8" s="36"/>
      <c r="L8" s="325"/>
      <c r="T8" s="324"/>
      <c r="V8" s="50"/>
    </row>
    <row r="9" spans="1:22" ht="15.75" customHeight="1" x14ac:dyDescent="0.2">
      <c r="A9" s="184"/>
      <c r="B9" s="528" t="s">
        <v>9</v>
      </c>
      <c r="C9" s="519">
        <v>2014</v>
      </c>
      <c r="D9" s="519">
        <v>2015</v>
      </c>
      <c r="E9" s="519">
        <v>2016</v>
      </c>
      <c r="F9" s="519">
        <v>2017</v>
      </c>
      <c r="G9" s="519">
        <v>2018</v>
      </c>
      <c r="H9" s="527" t="s">
        <v>199</v>
      </c>
      <c r="I9" s="527" t="s">
        <v>200</v>
      </c>
      <c r="J9" s="527" t="s">
        <v>201</v>
      </c>
      <c r="K9" s="36"/>
      <c r="L9" s="325"/>
      <c r="T9" s="324"/>
      <c r="V9" s="50"/>
    </row>
    <row r="10" spans="1:22" ht="15.75" customHeight="1" x14ac:dyDescent="0.2">
      <c r="A10" s="184"/>
      <c r="B10" s="528"/>
      <c r="C10" s="520"/>
      <c r="D10" s="520"/>
      <c r="E10" s="520"/>
      <c r="F10" s="520"/>
      <c r="G10" s="520"/>
      <c r="H10" s="527"/>
      <c r="I10" s="527"/>
      <c r="J10" s="527"/>
      <c r="K10" s="36"/>
      <c r="L10" s="325"/>
    </row>
    <row r="11" spans="1:22" ht="15.75" customHeight="1" x14ac:dyDescent="0.25">
      <c r="A11" s="184"/>
      <c r="B11" s="232" t="s">
        <v>4</v>
      </c>
      <c r="C11" s="169">
        <v>17.708712119625584</v>
      </c>
      <c r="D11" s="169">
        <v>19.439283960479685</v>
      </c>
      <c r="E11" s="169">
        <v>20.641112701614951</v>
      </c>
      <c r="F11" s="169">
        <v>21.8</v>
      </c>
      <c r="G11" s="169">
        <v>22.2</v>
      </c>
      <c r="H11" s="169">
        <v>0.39999999999999858</v>
      </c>
      <c r="I11" s="169">
        <v>101.83486238532109</v>
      </c>
      <c r="J11" s="169">
        <v>1.15888729838505</v>
      </c>
      <c r="K11" s="177"/>
      <c r="L11" s="448"/>
      <c r="M11" s="449">
        <v>1</v>
      </c>
      <c r="N11" s="318">
        <v>2011</v>
      </c>
      <c r="O11" s="318" t="s">
        <v>5</v>
      </c>
      <c r="P11" s="473">
        <v>13.285753080825366</v>
      </c>
      <c r="Q11" s="473"/>
    </row>
    <row r="12" spans="1:22" ht="15.75" customHeight="1" x14ac:dyDescent="0.25">
      <c r="A12" s="184"/>
      <c r="B12" s="232" t="s">
        <v>5</v>
      </c>
      <c r="C12" s="169">
        <v>18.488474439184525</v>
      </c>
      <c r="D12" s="169">
        <v>19.910384636815103</v>
      </c>
      <c r="E12" s="169">
        <v>21.1</v>
      </c>
      <c r="F12" s="169">
        <v>21.8</v>
      </c>
      <c r="G12" s="169">
        <v>22.4</v>
      </c>
      <c r="H12" s="169">
        <v>0.59999999999999787</v>
      </c>
      <c r="I12" s="169">
        <v>102.75229357798163</v>
      </c>
      <c r="J12" s="169">
        <v>0.69999999999999929</v>
      </c>
      <c r="K12" s="177"/>
      <c r="L12" s="448"/>
      <c r="M12" s="449">
        <v>1</v>
      </c>
      <c r="N12" s="318">
        <v>2011</v>
      </c>
      <c r="O12" s="318" t="s">
        <v>6</v>
      </c>
      <c r="P12" s="473">
        <v>11.643797828652172</v>
      </c>
      <c r="Q12" s="473"/>
    </row>
    <row r="13" spans="1:22" ht="15.75" customHeight="1" x14ac:dyDescent="0.25">
      <c r="A13" s="184"/>
      <c r="B13" s="232" t="s">
        <v>6</v>
      </c>
      <c r="C13" s="169">
        <v>18.917247289871405</v>
      </c>
      <c r="D13" s="169">
        <v>20.272039476147523</v>
      </c>
      <c r="E13" s="169">
        <v>21.5</v>
      </c>
      <c r="F13" s="169">
        <v>22.2</v>
      </c>
      <c r="G13" s="328">
        <v>22.7</v>
      </c>
      <c r="H13" s="328">
        <v>0.5</v>
      </c>
      <c r="I13" s="328">
        <v>102.25225225225225</v>
      </c>
      <c r="J13" s="328">
        <v>0.69999999999999929</v>
      </c>
      <c r="K13" s="177"/>
      <c r="L13" s="448"/>
      <c r="M13" s="449">
        <v>1</v>
      </c>
      <c r="N13" s="318">
        <v>2011</v>
      </c>
      <c r="O13" s="318" t="s">
        <v>7</v>
      </c>
      <c r="P13" s="473">
        <v>14.131905443688666</v>
      </c>
      <c r="Q13" s="473">
        <v>12.917381736317665</v>
      </c>
    </row>
    <row r="14" spans="1:22" ht="15.75" customHeight="1" x14ac:dyDescent="0.25">
      <c r="A14" s="184"/>
      <c r="B14" s="232" t="s">
        <v>7</v>
      </c>
      <c r="C14" s="169">
        <v>19.278512044408753</v>
      </c>
      <c r="D14" s="169">
        <v>20.440694965199572</v>
      </c>
      <c r="E14" s="169">
        <v>21.7</v>
      </c>
      <c r="F14" s="169">
        <v>22.3</v>
      </c>
      <c r="G14" s="169"/>
      <c r="H14" s="169"/>
      <c r="I14" s="169"/>
      <c r="J14" s="169"/>
      <c r="K14" s="177"/>
      <c r="L14" s="448"/>
      <c r="M14" s="449" t="s">
        <v>188</v>
      </c>
      <c r="N14" s="318">
        <v>2012</v>
      </c>
      <c r="O14" s="318" t="s">
        <v>4</v>
      </c>
      <c r="P14" s="473">
        <v>14.502060069908318</v>
      </c>
      <c r="Q14" s="473">
        <v>13.390879105768631</v>
      </c>
    </row>
    <row r="15" spans="1:22" ht="15.75" customHeight="1" x14ac:dyDescent="0.25">
      <c r="A15" s="184"/>
      <c r="B15" s="121" t="s">
        <v>64</v>
      </c>
      <c r="C15" s="169">
        <v>18.598236473272568</v>
      </c>
      <c r="D15" s="169">
        <v>20.015600759660469</v>
      </c>
      <c r="E15" s="169">
        <v>21.235278175403739</v>
      </c>
      <c r="F15" s="169">
        <v>22.024999999999999</v>
      </c>
      <c r="G15" s="169"/>
      <c r="H15" s="198"/>
      <c r="I15" s="199"/>
      <c r="J15" s="200"/>
      <c r="K15" s="178"/>
      <c r="L15" s="451"/>
      <c r="M15" s="445"/>
      <c r="O15" s="318" t="s">
        <v>5</v>
      </c>
      <c r="P15" s="473">
        <v>14.601580036307949</v>
      </c>
      <c r="Q15" s="473">
        <v>13.719835844639277</v>
      </c>
    </row>
    <row r="16" spans="1:22" ht="15.75" customHeight="1" x14ac:dyDescent="0.25">
      <c r="A16" s="184"/>
      <c r="B16" s="121" t="s">
        <v>63</v>
      </c>
      <c r="C16" s="169"/>
      <c r="D16" s="169">
        <v>7.6209606670223184</v>
      </c>
      <c r="E16" s="169">
        <v>6.0936338128876608</v>
      </c>
      <c r="F16" s="169">
        <v>3.7189144313210543</v>
      </c>
      <c r="G16" s="169"/>
      <c r="H16" s="170"/>
      <c r="I16" s="201"/>
      <c r="J16" s="202"/>
      <c r="K16" s="178"/>
      <c r="L16" s="451"/>
      <c r="M16" s="445"/>
      <c r="O16" s="318" t="s">
        <v>6</v>
      </c>
      <c r="P16" s="473">
        <v>15.394543505810393</v>
      </c>
      <c r="Q16" s="473">
        <v>14.657522263928833</v>
      </c>
    </row>
    <row r="17" spans="1:17" ht="15.75" customHeight="1" x14ac:dyDescent="0.25">
      <c r="A17" s="184"/>
      <c r="B17" s="70"/>
      <c r="C17" s="166"/>
      <c r="D17" s="166"/>
      <c r="E17" s="166"/>
      <c r="F17" s="166"/>
      <c r="G17" s="166"/>
      <c r="H17" s="166"/>
      <c r="I17" s="167"/>
      <c r="J17" s="168"/>
      <c r="K17" s="179"/>
      <c r="L17" s="29"/>
      <c r="M17" s="446"/>
      <c r="O17" s="318" t="s">
        <v>7</v>
      </c>
      <c r="P17" s="473">
        <v>15.896039607229625</v>
      </c>
      <c r="Q17" s="473">
        <v>15.098555804814072</v>
      </c>
    </row>
    <row r="18" spans="1:17" ht="15.75" customHeight="1" x14ac:dyDescent="0.25">
      <c r="A18" s="184"/>
      <c r="B18" s="96" t="s">
        <v>202</v>
      </c>
      <c r="C18" s="313">
        <v>18.371477949560504</v>
      </c>
      <c r="D18" s="313">
        <v>19.873902691147435</v>
      </c>
      <c r="E18" s="313">
        <v>21.080370900538316</v>
      </c>
      <c r="F18" s="313">
        <v>21.933333333333334</v>
      </c>
      <c r="G18" s="328">
        <v>22.433333333333334</v>
      </c>
      <c r="H18" s="170"/>
      <c r="I18" s="171"/>
      <c r="J18" s="171"/>
      <c r="K18" s="180"/>
      <c r="L18" s="450"/>
      <c r="M18" s="447"/>
      <c r="N18" s="318">
        <v>2013</v>
      </c>
      <c r="O18" s="318" t="s">
        <v>4</v>
      </c>
      <c r="P18" s="473">
        <v>16.447052434038202</v>
      </c>
      <c r="Q18" s="473">
        <v>15.584803895846541</v>
      </c>
    </row>
    <row r="19" spans="1:17" ht="15.75" customHeight="1" x14ac:dyDescent="0.25">
      <c r="A19" s="184"/>
      <c r="B19" s="69" t="s">
        <v>63</v>
      </c>
      <c r="C19" s="169"/>
      <c r="D19" s="169">
        <v>8.1780287122891657</v>
      </c>
      <c r="E19" s="169">
        <v>6.0706154605873364</v>
      </c>
      <c r="F19" s="169">
        <v>4.0462401578201579</v>
      </c>
      <c r="G19" s="328">
        <v>2.2796352583586588</v>
      </c>
      <c r="H19" s="170"/>
      <c r="I19" s="171"/>
      <c r="J19" s="171"/>
      <c r="K19" s="181"/>
      <c r="L19" s="450"/>
      <c r="M19" s="447"/>
      <c r="O19" s="318" t="s">
        <v>5</v>
      </c>
      <c r="P19" s="473">
        <v>16.915781707570371</v>
      </c>
      <c r="Q19" s="473">
        <v>16.163354313662147</v>
      </c>
    </row>
    <row r="20" spans="1:17" ht="15.75" customHeight="1" x14ac:dyDescent="0.25">
      <c r="A20" s="184"/>
      <c r="B20" s="69"/>
      <c r="C20" s="92"/>
      <c r="D20" s="92"/>
      <c r="E20" s="92"/>
      <c r="F20" s="92"/>
      <c r="G20" s="92"/>
      <c r="H20" s="92"/>
      <c r="I20" s="92"/>
      <c r="J20" s="92"/>
      <c r="K20" s="178"/>
      <c r="L20" s="451"/>
      <c r="M20" s="445"/>
      <c r="O20" s="318" t="s">
        <v>6</v>
      </c>
      <c r="P20" s="473">
        <v>17.258376783176615</v>
      </c>
      <c r="Q20" s="473">
        <v>16.629312633003703</v>
      </c>
    </row>
    <row r="21" spans="1:17" ht="15.75" customHeight="1" x14ac:dyDescent="0.25">
      <c r="A21" s="184"/>
      <c r="B21" s="68"/>
      <c r="C21" s="506" t="s">
        <v>84</v>
      </c>
      <c r="D21" s="506"/>
      <c r="E21" s="506"/>
      <c r="F21" s="506"/>
      <c r="G21" s="506"/>
      <c r="H21" s="506"/>
      <c r="I21" s="506"/>
      <c r="J21" s="506"/>
      <c r="K21" s="34"/>
      <c r="L21" s="451"/>
      <c r="M21" s="445"/>
      <c r="O21" s="318" t="s">
        <v>7</v>
      </c>
      <c r="P21" s="473">
        <v>17.404004448054732</v>
      </c>
      <c r="Q21" s="473">
        <v>17.006303843209981</v>
      </c>
    </row>
    <row r="22" spans="1:17" ht="15.75" customHeight="1" x14ac:dyDescent="0.25">
      <c r="A22" s="184"/>
      <c r="B22" s="68"/>
      <c r="C22" s="502" t="s">
        <v>203</v>
      </c>
      <c r="D22" s="502"/>
      <c r="E22" s="502"/>
      <c r="F22" s="502"/>
      <c r="G22" s="502"/>
      <c r="H22" s="502"/>
      <c r="I22" s="502"/>
      <c r="J22" s="502"/>
      <c r="K22" s="502"/>
      <c r="L22" s="58"/>
      <c r="M22" s="458"/>
      <c r="N22" s="529">
        <v>2014</v>
      </c>
      <c r="O22" s="318" t="s">
        <v>4</v>
      </c>
      <c r="P22" s="473">
        <v>17.708712119625584</v>
      </c>
      <c r="Q22" s="473">
        <v>17.321718764606828</v>
      </c>
    </row>
    <row r="23" spans="1:17" ht="15.75" customHeight="1" x14ac:dyDescent="0.25">
      <c r="A23" s="184"/>
      <c r="B23" s="68"/>
      <c r="C23" s="75"/>
      <c r="D23" s="75"/>
      <c r="E23" s="75"/>
      <c r="F23" s="76"/>
      <c r="G23" s="76"/>
      <c r="H23" s="77"/>
      <c r="I23" s="77"/>
      <c r="J23" s="100"/>
      <c r="K23" s="36"/>
      <c r="L23" s="457"/>
      <c r="M23" s="457"/>
      <c r="N23" s="529"/>
      <c r="O23" s="318" t="s">
        <v>5</v>
      </c>
      <c r="P23" s="473">
        <v>18.488474439184525</v>
      </c>
      <c r="Q23" s="473">
        <f>+AVERAGE(P20:P23)</f>
        <v>17.714891947510367</v>
      </c>
    </row>
    <row r="24" spans="1:17" ht="15.75" customHeight="1" x14ac:dyDescent="0.25">
      <c r="A24" s="184"/>
      <c r="B24" s="234"/>
      <c r="C24" s="75"/>
      <c r="D24" s="75"/>
      <c r="E24" s="75"/>
      <c r="F24" s="76"/>
      <c r="G24" s="76"/>
      <c r="H24" s="77"/>
      <c r="I24" s="77"/>
      <c r="J24" s="77"/>
      <c r="K24" s="36"/>
      <c r="L24" s="325"/>
      <c r="N24" s="529"/>
      <c r="O24" s="318" t="s">
        <v>6</v>
      </c>
      <c r="P24" s="473">
        <v>18.917247289871405</v>
      </c>
      <c r="Q24" s="473">
        <f>+AVERAGE(P21:P24)</f>
        <v>18.129609574184059</v>
      </c>
    </row>
    <row r="25" spans="1:17" ht="15.75" customHeight="1" x14ac:dyDescent="0.25">
      <c r="A25" s="184"/>
      <c r="B25" s="234"/>
      <c r="C25" s="75"/>
      <c r="D25" s="75"/>
      <c r="E25" s="75"/>
      <c r="F25" s="76"/>
      <c r="G25" s="76"/>
      <c r="H25" s="77"/>
      <c r="I25" s="77"/>
      <c r="J25" s="77"/>
      <c r="K25" s="36"/>
      <c r="L25" s="325"/>
      <c r="O25" s="318" t="s">
        <v>7</v>
      </c>
      <c r="P25" s="473">
        <v>19.278512044408753</v>
      </c>
      <c r="Q25" s="473">
        <f>+AVERAGE(P22:P25)</f>
        <v>18.598236473272568</v>
      </c>
    </row>
    <row r="26" spans="1:17" ht="15.75" customHeight="1" x14ac:dyDescent="0.25">
      <c r="A26" s="184"/>
      <c r="B26" s="97"/>
      <c r="C26" s="75"/>
      <c r="D26" s="75"/>
      <c r="E26" s="75"/>
      <c r="F26" s="76"/>
      <c r="G26" s="76"/>
      <c r="H26" s="77"/>
      <c r="I26" s="77"/>
      <c r="J26" s="77"/>
      <c r="K26" s="36"/>
      <c r="L26" s="325"/>
      <c r="N26" s="318">
        <v>2015</v>
      </c>
      <c r="O26" s="318" t="s">
        <v>4</v>
      </c>
      <c r="P26" s="473">
        <v>19.439283960479685</v>
      </c>
      <c r="Q26" s="473">
        <f>+AVERAGE(P23:P26)</f>
        <v>19.030879433486092</v>
      </c>
    </row>
    <row r="27" spans="1:17" ht="15.75" customHeight="1" x14ac:dyDescent="0.25">
      <c r="A27" s="184"/>
      <c r="B27" s="234"/>
      <c r="C27" s="75"/>
      <c r="D27" s="75"/>
      <c r="E27" s="75"/>
      <c r="F27" s="76"/>
      <c r="G27" s="76"/>
      <c r="H27" s="77"/>
      <c r="I27" s="77"/>
      <c r="J27" s="77"/>
      <c r="K27" s="36"/>
      <c r="L27" s="325"/>
      <c r="O27" s="318" t="s">
        <v>5</v>
      </c>
      <c r="P27" s="473">
        <v>19.910384636815103</v>
      </c>
      <c r="Q27" s="473">
        <v>19.386356982893737</v>
      </c>
    </row>
    <row r="28" spans="1:17" ht="15.75" customHeight="1" x14ac:dyDescent="0.25">
      <c r="A28" s="184"/>
      <c r="B28" s="68"/>
      <c r="C28" s="75"/>
      <c r="D28" s="75"/>
      <c r="E28" s="75"/>
      <c r="F28" s="76"/>
      <c r="G28" s="76"/>
      <c r="H28" s="77"/>
      <c r="I28" s="77"/>
      <c r="J28" s="77"/>
      <c r="K28" s="36"/>
      <c r="L28" s="325"/>
      <c r="O28" s="318" t="s">
        <v>6</v>
      </c>
      <c r="P28" s="473">
        <v>20.272039476147523</v>
      </c>
      <c r="Q28" s="473">
        <v>19.725055029462766</v>
      </c>
    </row>
    <row r="29" spans="1:17" ht="15.75" customHeight="1" x14ac:dyDescent="0.25">
      <c r="A29" s="184"/>
      <c r="B29" s="68"/>
      <c r="C29" s="75"/>
      <c r="D29" s="75"/>
      <c r="E29" s="75"/>
      <c r="F29" s="76"/>
      <c r="G29" s="76"/>
      <c r="H29" s="77"/>
      <c r="I29" s="77"/>
      <c r="J29" s="77"/>
      <c r="K29" s="36"/>
      <c r="L29" s="325"/>
      <c r="O29" s="318" t="s">
        <v>7</v>
      </c>
      <c r="P29" s="473">
        <v>20.440694965199572</v>
      </c>
      <c r="Q29" s="473">
        <v>20.015600759660501</v>
      </c>
    </row>
    <row r="30" spans="1:17" ht="15.75" customHeight="1" x14ac:dyDescent="0.25">
      <c r="A30" s="184"/>
      <c r="B30" s="68"/>
      <c r="C30" s="75"/>
      <c r="D30" s="75"/>
      <c r="E30" s="75"/>
      <c r="F30" s="76"/>
      <c r="G30" s="76"/>
      <c r="H30" s="77"/>
      <c r="I30" s="77"/>
      <c r="J30" s="77"/>
      <c r="K30" s="36"/>
      <c r="L30" s="325"/>
      <c r="N30" s="318">
        <v>2016</v>
      </c>
      <c r="O30" s="318" t="s">
        <v>4</v>
      </c>
      <c r="P30" s="473">
        <v>20.641112701615</v>
      </c>
      <c r="Q30" s="473">
        <f t="shared" ref="Q30:Q36" si="0">+AVERAGE(P27:P30)</f>
        <v>20.316057944944298</v>
      </c>
    </row>
    <row r="31" spans="1:17" ht="15.75" customHeight="1" x14ac:dyDescent="0.25">
      <c r="A31" s="184"/>
      <c r="B31" s="74"/>
      <c r="C31" s="76"/>
      <c r="D31" s="76"/>
      <c r="E31" s="76"/>
      <c r="F31" s="76"/>
      <c r="G31" s="76"/>
      <c r="H31" s="78"/>
      <c r="I31" s="78"/>
      <c r="J31" s="78"/>
      <c r="K31" s="36"/>
      <c r="L31" s="325"/>
      <c r="O31" s="318" t="s">
        <v>5</v>
      </c>
      <c r="P31" s="473">
        <f>+F12</f>
        <v>21.8</v>
      </c>
      <c r="Q31" s="473">
        <f t="shared" si="0"/>
        <v>20.788461785740523</v>
      </c>
    </row>
    <row r="32" spans="1:17" ht="15.75" customHeight="1" x14ac:dyDescent="0.25">
      <c r="A32" s="184"/>
      <c r="B32" s="100"/>
      <c r="C32" s="100"/>
      <c r="D32" s="100"/>
      <c r="E32" s="100"/>
      <c r="F32" s="100"/>
      <c r="G32" s="100"/>
      <c r="H32" s="100"/>
      <c r="I32" s="100"/>
      <c r="J32" s="100"/>
      <c r="K32" s="36"/>
      <c r="L32" s="325"/>
      <c r="O32" s="318" t="s">
        <v>6</v>
      </c>
      <c r="P32" s="473">
        <f>+F13</f>
        <v>22.2</v>
      </c>
      <c r="Q32" s="473">
        <f t="shared" si="0"/>
        <v>21.270451916703642</v>
      </c>
    </row>
    <row r="33" spans="1:17" ht="15.75" customHeight="1" x14ac:dyDescent="0.25">
      <c r="A33" s="184"/>
      <c r="B33" s="100"/>
      <c r="C33" s="77"/>
      <c r="D33" s="100"/>
      <c r="E33" s="100"/>
      <c r="F33" s="100"/>
      <c r="G33" s="100"/>
      <c r="H33" s="100"/>
      <c r="I33" s="100"/>
      <c r="J33" s="100"/>
      <c r="K33" s="36"/>
      <c r="L33" s="325"/>
      <c r="O33" s="318" t="s">
        <v>7</v>
      </c>
      <c r="P33" s="473">
        <f>+F14</f>
        <v>22.3</v>
      </c>
      <c r="Q33" s="473">
        <f t="shared" si="0"/>
        <v>21.735278175403749</v>
      </c>
    </row>
    <row r="34" spans="1:17" ht="15.75" customHeight="1" x14ac:dyDescent="0.25">
      <c r="A34" s="184"/>
      <c r="B34" s="100"/>
      <c r="C34" s="100"/>
      <c r="D34" s="100"/>
      <c r="E34" s="100"/>
      <c r="F34" s="100"/>
      <c r="G34" s="100"/>
      <c r="H34" s="100"/>
      <c r="I34" s="100"/>
      <c r="J34" s="100"/>
      <c r="K34" s="36"/>
      <c r="L34" s="325"/>
      <c r="N34" s="318">
        <v>2017</v>
      </c>
      <c r="O34" s="318" t="s">
        <v>4</v>
      </c>
      <c r="P34" s="473">
        <v>21.8</v>
      </c>
      <c r="Q34" s="473">
        <f t="shared" si="0"/>
        <v>22.024999999999999</v>
      </c>
    </row>
    <row r="35" spans="1:17" ht="15.75" customHeight="1" x14ac:dyDescent="0.25">
      <c r="A35" s="184"/>
      <c r="B35" s="94"/>
      <c r="C35" s="100"/>
      <c r="D35" s="100"/>
      <c r="E35" s="100"/>
      <c r="F35" s="100"/>
      <c r="G35" s="100"/>
      <c r="H35" s="100"/>
      <c r="I35" s="100"/>
      <c r="J35" s="100"/>
      <c r="K35" s="36"/>
      <c r="L35" s="325"/>
      <c r="O35" s="318" t="s">
        <v>5</v>
      </c>
      <c r="P35" s="473">
        <v>21.8</v>
      </c>
      <c r="Q35" s="473">
        <f t="shared" si="0"/>
        <v>22.024999999999999</v>
      </c>
    </row>
    <row r="36" spans="1:17" ht="15.75" customHeight="1" x14ac:dyDescent="0.25">
      <c r="A36" s="184"/>
      <c r="B36" s="94"/>
      <c r="C36" s="100"/>
      <c r="D36" s="100"/>
      <c r="E36" s="100"/>
      <c r="F36" s="100"/>
      <c r="G36" s="100"/>
      <c r="H36" s="100"/>
      <c r="I36" s="100"/>
      <c r="J36" s="100"/>
      <c r="K36" s="36"/>
      <c r="L36" s="325"/>
      <c r="O36" s="318" t="s">
        <v>6</v>
      </c>
      <c r="P36" s="318">
        <v>22.2</v>
      </c>
      <c r="Q36" s="473">
        <f t="shared" si="0"/>
        <v>22.025000000000002</v>
      </c>
    </row>
    <row r="37" spans="1:17" ht="15.75" customHeight="1" x14ac:dyDescent="0.25">
      <c r="A37" s="254" t="s">
        <v>61</v>
      </c>
      <c r="B37" s="94"/>
      <c r="C37" s="160"/>
      <c r="D37" s="100"/>
      <c r="E37" s="100"/>
      <c r="F37" s="100"/>
      <c r="G37" s="100"/>
      <c r="H37" s="100"/>
      <c r="I37" s="100"/>
      <c r="J37" s="100"/>
      <c r="K37" s="36"/>
      <c r="L37" s="325"/>
      <c r="O37" s="318" t="s">
        <v>7</v>
      </c>
      <c r="P37" s="318">
        <v>22.3</v>
      </c>
      <c r="Q37" s="473">
        <f>+AVERAGE(P34:P37)</f>
        <v>22.024999999999999</v>
      </c>
    </row>
    <row r="38" spans="1:17" ht="15.75" customHeight="1" x14ac:dyDescent="0.25">
      <c r="A38" s="255" t="s">
        <v>62</v>
      </c>
      <c r="B38" s="182"/>
      <c r="C38" s="183"/>
      <c r="D38" s="116"/>
      <c r="E38" s="116"/>
      <c r="F38" s="116"/>
      <c r="G38" s="116"/>
      <c r="H38" s="116"/>
      <c r="I38" s="116"/>
      <c r="J38" s="116"/>
      <c r="K38" s="25"/>
      <c r="L38" s="325"/>
      <c r="N38" s="318">
        <v>2018</v>
      </c>
      <c r="O38" s="318" t="s">
        <v>4</v>
      </c>
      <c r="P38" s="318">
        <v>22.4</v>
      </c>
      <c r="Q38" s="473">
        <f>+AVERAGE(P35:P38)</f>
        <v>22.174999999999997</v>
      </c>
    </row>
    <row r="39" spans="1:17" ht="15.75" customHeight="1" x14ac:dyDescent="0.25">
      <c r="A39" s="32"/>
      <c r="B39" s="94"/>
      <c r="C39" s="95"/>
      <c r="D39" s="32"/>
      <c r="L39" s="325"/>
      <c r="O39" s="318" t="s">
        <v>5</v>
      </c>
      <c r="P39" s="318">
        <v>22.4</v>
      </c>
      <c r="Q39" s="473">
        <f>+AVERAGE(P36:P39)</f>
        <v>22.325000000000003</v>
      </c>
    </row>
    <row r="40" spans="1:17" ht="15.75" customHeight="1" x14ac:dyDescent="0.25">
      <c r="A40" s="32"/>
      <c r="B40" s="94"/>
      <c r="C40" s="95"/>
      <c r="D40" s="32"/>
      <c r="L40" s="325"/>
      <c r="O40" s="318" t="s">
        <v>6</v>
      </c>
      <c r="P40" s="318">
        <v>22.7</v>
      </c>
    </row>
    <row r="41" spans="1:17" ht="15.75" customHeight="1" x14ac:dyDescent="0.2">
      <c r="L41" s="325"/>
    </row>
    <row r="42" spans="1:17" ht="15.75" customHeight="1" x14ac:dyDescent="0.2">
      <c r="L42" s="325"/>
      <c r="N42" s="324"/>
    </row>
    <row r="43" spans="1:17" ht="15.75" customHeight="1" x14ac:dyDescent="0.2"/>
    <row r="44" spans="1:17" ht="15.75" customHeight="1" x14ac:dyDescent="0.2"/>
    <row r="45" spans="1:17" ht="15.75" customHeight="1" x14ac:dyDescent="0.2"/>
  </sheetData>
  <mergeCells count="14">
    <mergeCell ref="C22:K22"/>
    <mergeCell ref="N22:N24"/>
    <mergeCell ref="C6:J6"/>
    <mergeCell ref="H9:H10"/>
    <mergeCell ref="I9:I10"/>
    <mergeCell ref="J9:J10"/>
    <mergeCell ref="C7:J7"/>
    <mergeCell ref="G9:G10"/>
    <mergeCell ref="B9:B10"/>
    <mergeCell ref="C21:J21"/>
    <mergeCell ref="C9:C10"/>
    <mergeCell ref="D9:D10"/>
    <mergeCell ref="E9:E10"/>
    <mergeCell ref="F9:F10"/>
  </mergeCells>
  <pageMargins left="0.70866141732283472" right="0.70866141732283472" top="0.74803149606299213" bottom="0.74803149606299213" header="0.31496062992125984" footer="0.31496062992125984"/>
  <pageSetup scale="65" orientation="portrait" r:id="rId1"/>
  <headerFooter>
    <oddFooter>&amp;C&amp;"-,Negrita"&amp;K08-045Página 11</oddFooter>
  </headerFooter>
  <ignoredErrors>
    <ignoredError sqref="M14" numberStoredAsText="1"/>
  </ignoredError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AA48"/>
  <sheetViews>
    <sheetView topLeftCell="A16" zoomScaleNormal="100" zoomScaleSheetLayoutView="80" workbookViewId="0">
      <selection activeCell="C22" sqref="C22:J22"/>
    </sheetView>
  </sheetViews>
  <sheetFormatPr baseColWidth="10" defaultColWidth="11.5703125" defaultRowHeight="14.25" x14ac:dyDescent="0.2"/>
  <cols>
    <col min="1" max="1" width="1.85546875" style="16" customWidth="1"/>
    <col min="2" max="2" width="26.7109375" style="16" customWidth="1"/>
    <col min="3" max="4" width="9.7109375" style="16" customWidth="1"/>
    <col min="5" max="7" width="10.140625" style="16" customWidth="1"/>
    <col min="8" max="8" width="11.140625" style="16" customWidth="1"/>
    <col min="9" max="9" width="11.5703125" style="16" customWidth="1"/>
    <col min="10" max="10" width="12.42578125" style="16" customWidth="1"/>
    <col min="11" max="11" width="8.140625" style="16" customWidth="1"/>
    <col min="12" max="12" width="5.42578125" style="318" customWidth="1"/>
    <col min="13" max="13" width="9.140625" style="324" customWidth="1"/>
    <col min="14" max="14" width="11.7109375" style="318" bestFit="1" customWidth="1"/>
    <col min="15" max="15" width="11.7109375" style="318" customWidth="1"/>
    <col min="16" max="16" width="14.28515625" style="318" bestFit="1" customWidth="1"/>
    <col min="17" max="17" width="11.7109375" style="318" bestFit="1" customWidth="1"/>
    <col min="18" max="18" width="3" style="318" customWidth="1"/>
    <col min="19" max="19" width="11.7109375" style="16" hidden="1" customWidth="1"/>
    <col min="20" max="20" width="11.7109375" style="16" bestFit="1" customWidth="1"/>
    <col min="21" max="21" width="14.28515625" style="16" customWidth="1"/>
    <col min="22" max="22" width="3.28515625" style="32" customWidth="1"/>
    <col min="23" max="24" width="10.28515625" style="18" customWidth="1"/>
    <col min="25" max="25" width="13.42578125" style="19" customWidth="1"/>
    <col min="26" max="27" width="10.28515625" style="18" customWidth="1"/>
    <col min="28" max="31" width="10.28515625" style="16" customWidth="1"/>
    <col min="32" max="16384" width="11.5703125" style="16"/>
  </cols>
  <sheetData>
    <row r="1" spans="1:23" ht="15.75" customHeight="1" x14ac:dyDescent="0.2">
      <c r="A1" s="210"/>
      <c r="B1" s="39"/>
      <c r="C1" s="39"/>
      <c r="D1" s="39"/>
      <c r="E1" s="39"/>
      <c r="F1" s="39"/>
      <c r="G1" s="39"/>
      <c r="H1" s="39"/>
      <c r="I1" s="39"/>
      <c r="J1" s="39"/>
      <c r="K1" s="212"/>
      <c r="L1" s="324"/>
      <c r="N1" s="318">
        <v>1000</v>
      </c>
      <c r="U1" s="22"/>
      <c r="W1" s="50"/>
    </row>
    <row r="2" spans="1:23" ht="15.75" customHeight="1" x14ac:dyDescent="0.2">
      <c r="A2" s="184"/>
      <c r="B2" s="32"/>
      <c r="C2" s="32"/>
      <c r="D2" s="32"/>
      <c r="E2" s="32"/>
      <c r="F2" s="32"/>
      <c r="G2" s="32"/>
      <c r="H2" s="32"/>
      <c r="I2" s="32"/>
      <c r="J2" s="32"/>
      <c r="K2" s="36"/>
      <c r="L2" s="324"/>
      <c r="U2" s="22"/>
      <c r="W2" s="50"/>
    </row>
    <row r="3" spans="1:23" ht="15.75" customHeight="1" x14ac:dyDescent="0.2">
      <c r="A3" s="184"/>
      <c r="B3" s="32"/>
      <c r="C3" s="32"/>
      <c r="D3" s="32"/>
      <c r="E3" s="32"/>
      <c r="F3" s="32"/>
      <c r="G3" s="32"/>
      <c r="H3" s="32"/>
      <c r="I3" s="32"/>
      <c r="J3" s="32"/>
      <c r="K3" s="36"/>
      <c r="L3" s="324"/>
      <c r="U3" s="22"/>
      <c r="W3" s="50"/>
    </row>
    <row r="4" spans="1:23" ht="15.75" customHeight="1" x14ac:dyDescent="0.2">
      <c r="A4" s="184"/>
      <c r="B4" s="32"/>
      <c r="C4" s="32"/>
      <c r="D4" s="32"/>
      <c r="E4" s="32"/>
      <c r="F4" s="32"/>
      <c r="G4" s="32"/>
      <c r="H4" s="32"/>
      <c r="I4" s="32"/>
      <c r="J4" s="32"/>
      <c r="K4" s="36"/>
      <c r="L4" s="324"/>
      <c r="U4" s="22"/>
      <c r="W4" s="50"/>
    </row>
    <row r="5" spans="1:23" ht="15.75" customHeight="1" x14ac:dyDescent="0.2">
      <c r="A5" s="184"/>
      <c r="B5" s="32"/>
      <c r="C5" s="32"/>
      <c r="D5" s="32"/>
      <c r="E5" s="32"/>
      <c r="F5" s="32"/>
      <c r="G5" s="32"/>
      <c r="H5" s="32"/>
      <c r="I5" s="32"/>
      <c r="J5" s="32"/>
      <c r="K5" s="36"/>
      <c r="L5" s="324"/>
      <c r="U5" s="22"/>
      <c r="W5" s="50"/>
    </row>
    <row r="6" spans="1:23" ht="15.75" customHeight="1" x14ac:dyDescent="0.25">
      <c r="A6" s="189"/>
      <c r="B6" s="100"/>
      <c r="C6" s="100"/>
      <c r="D6" s="100"/>
      <c r="E6" s="100"/>
      <c r="F6" s="100"/>
      <c r="G6" s="100"/>
      <c r="H6" s="100"/>
      <c r="I6" s="100"/>
      <c r="J6" s="100"/>
      <c r="K6" s="36"/>
      <c r="L6" s="324"/>
      <c r="U6" s="22"/>
      <c r="W6" s="50"/>
    </row>
    <row r="7" spans="1:23" ht="15.75" customHeight="1" x14ac:dyDescent="0.25">
      <c r="A7" s="7"/>
      <c r="B7" s="206"/>
      <c r="C7" s="533" t="s">
        <v>67</v>
      </c>
      <c r="D7" s="533"/>
      <c r="E7" s="533"/>
      <c r="F7" s="533"/>
      <c r="G7" s="533"/>
      <c r="H7" s="533"/>
      <c r="I7" s="533"/>
      <c r="J7" s="533"/>
      <c r="K7" s="176"/>
      <c r="L7" s="324"/>
      <c r="U7" s="22"/>
      <c r="W7" s="50"/>
    </row>
    <row r="8" spans="1:23" ht="15.75" customHeight="1" x14ac:dyDescent="0.25">
      <c r="A8" s="7"/>
      <c r="B8" s="206"/>
      <c r="C8" s="506" t="s">
        <v>192</v>
      </c>
      <c r="D8" s="506"/>
      <c r="E8" s="506"/>
      <c r="F8" s="506"/>
      <c r="G8" s="506"/>
      <c r="H8" s="506"/>
      <c r="I8" s="506"/>
      <c r="J8" s="506"/>
      <c r="K8" s="34"/>
      <c r="L8" s="88"/>
      <c r="M8" s="88"/>
      <c r="N8" s="88"/>
      <c r="O8" s="88"/>
      <c r="P8" s="88"/>
      <c r="Q8" s="88"/>
      <c r="R8" s="88"/>
      <c r="S8" s="93"/>
      <c r="T8" s="93"/>
      <c r="U8" s="22"/>
      <c r="W8" s="50"/>
    </row>
    <row r="9" spans="1:23" ht="15.75" customHeight="1" x14ac:dyDescent="0.25">
      <c r="A9" s="189"/>
      <c r="B9" s="100"/>
      <c r="C9" s="500"/>
      <c r="D9" s="500"/>
      <c r="E9" s="500"/>
      <c r="F9" s="500"/>
      <c r="G9" s="277"/>
      <c r="H9" s="100"/>
      <c r="I9" s="100"/>
      <c r="J9" s="100"/>
      <c r="K9" s="36"/>
      <c r="L9" s="88"/>
      <c r="M9" s="88"/>
      <c r="N9" s="88"/>
      <c r="O9" s="88"/>
      <c r="P9" s="88"/>
      <c r="Q9" s="88"/>
      <c r="R9" s="88"/>
      <c r="S9" s="58"/>
      <c r="T9" s="58"/>
      <c r="U9" s="22"/>
      <c r="W9" s="50"/>
    </row>
    <row r="10" spans="1:23" ht="15.75" customHeight="1" x14ac:dyDescent="0.25">
      <c r="A10" s="189"/>
      <c r="B10" s="528" t="s">
        <v>9</v>
      </c>
      <c r="C10" s="519">
        <v>2014</v>
      </c>
      <c r="D10" s="519">
        <v>2015</v>
      </c>
      <c r="E10" s="519">
        <v>2016</v>
      </c>
      <c r="F10" s="519">
        <v>2017</v>
      </c>
      <c r="G10" s="519">
        <v>2018</v>
      </c>
      <c r="H10" s="522" t="s">
        <v>204</v>
      </c>
      <c r="I10" s="527" t="s">
        <v>200</v>
      </c>
      <c r="J10" s="522" t="s">
        <v>205</v>
      </c>
      <c r="K10" s="36"/>
      <c r="L10" s="324"/>
      <c r="S10" s="40"/>
      <c r="U10" s="32"/>
      <c r="W10" s="50"/>
    </row>
    <row r="11" spans="1:23" ht="15.75" customHeight="1" x14ac:dyDescent="0.25">
      <c r="A11" s="189"/>
      <c r="B11" s="528"/>
      <c r="C11" s="520"/>
      <c r="D11" s="520"/>
      <c r="E11" s="520"/>
      <c r="F11" s="520"/>
      <c r="G11" s="520"/>
      <c r="H11" s="522"/>
      <c r="I11" s="527"/>
      <c r="J11" s="522"/>
      <c r="K11" s="36"/>
      <c r="L11" s="324"/>
      <c r="S11" s="40"/>
      <c r="U11" s="32"/>
      <c r="W11" s="50"/>
    </row>
    <row r="12" spans="1:23" ht="15.75" customHeight="1" x14ac:dyDescent="0.25">
      <c r="A12" s="189"/>
      <c r="B12" s="70" t="s">
        <v>4</v>
      </c>
      <c r="C12" s="421">
        <v>2340.4299999999998</v>
      </c>
      <c r="D12" s="421">
        <v>2368.165</v>
      </c>
      <c r="E12" s="421">
        <v>2333.4029999999998</v>
      </c>
      <c r="F12" s="421">
        <v>2322.2069999999999</v>
      </c>
      <c r="G12" s="421">
        <v>2259.7660000000001</v>
      </c>
      <c r="H12" s="313">
        <v>-2.6888645155233704</v>
      </c>
      <c r="I12" s="313">
        <v>97.311135484476637</v>
      </c>
      <c r="J12" s="313">
        <v>-0.4798142455460952</v>
      </c>
      <c r="K12" s="177"/>
      <c r="L12" s="324"/>
      <c r="S12" s="40"/>
      <c r="U12" s="32"/>
      <c r="W12" s="50"/>
    </row>
    <row r="13" spans="1:23" ht="15.75" customHeight="1" x14ac:dyDescent="0.25">
      <c r="A13" s="189"/>
      <c r="B13" s="70" t="s">
        <v>5</v>
      </c>
      <c r="C13" s="312">
        <v>2343.9470000000001</v>
      </c>
      <c r="D13" s="312">
        <v>2364.6660000000002</v>
      </c>
      <c r="E13" s="312">
        <v>2240.038</v>
      </c>
      <c r="F13" s="312">
        <v>2286.0279999999998</v>
      </c>
      <c r="G13" s="421">
        <v>2265.489</v>
      </c>
      <c r="H13" s="312">
        <v>-0.89845793664818929</v>
      </c>
      <c r="I13" s="312">
        <v>99.101542063351815</v>
      </c>
      <c r="J13" s="312">
        <v>2.0530901707917382</v>
      </c>
      <c r="K13" s="177"/>
      <c r="L13" s="324"/>
      <c r="P13" s="469"/>
      <c r="Q13" s="469"/>
      <c r="S13" s="40"/>
    </row>
    <row r="14" spans="1:23" ht="15.75" customHeight="1" x14ac:dyDescent="0.25">
      <c r="A14" s="189"/>
      <c r="B14" s="70" t="s">
        <v>6</v>
      </c>
      <c r="C14" s="312">
        <v>2379.7040000000002</v>
      </c>
      <c r="D14" s="312">
        <v>2362</v>
      </c>
      <c r="E14" s="312">
        <v>2314.279</v>
      </c>
      <c r="F14" s="312">
        <v>2287.085</v>
      </c>
      <c r="G14" s="327">
        <v>2269.16</v>
      </c>
      <c r="H14" s="328">
        <v>-0.78374874567408437</v>
      </c>
      <c r="I14" s="328">
        <v>99.216251254325911</v>
      </c>
      <c r="J14" s="328">
        <v>-1.1750527918198306</v>
      </c>
      <c r="K14" s="177"/>
      <c r="L14" s="324"/>
      <c r="N14" s="534">
        <v>2011</v>
      </c>
      <c r="P14" s="469">
        <v>2463.471</v>
      </c>
      <c r="Q14" s="469"/>
      <c r="S14" s="40"/>
    </row>
    <row r="15" spans="1:23" ht="15.75" customHeight="1" x14ac:dyDescent="0.25">
      <c r="A15" s="189"/>
      <c r="B15" s="70" t="s">
        <v>7</v>
      </c>
      <c r="C15" s="312">
        <v>2365.7840000000001</v>
      </c>
      <c r="D15" s="312">
        <v>2347.1120000000001</v>
      </c>
      <c r="E15" s="312">
        <v>2317.27</v>
      </c>
      <c r="F15" s="312">
        <v>2272.2809999999999</v>
      </c>
      <c r="G15" s="162"/>
      <c r="H15" s="312"/>
      <c r="I15" s="312"/>
      <c r="J15" s="312"/>
      <c r="K15" s="177"/>
      <c r="L15" s="483"/>
      <c r="M15" s="484">
        <f>+IF(G12&lt;&gt;"",1,"0")</f>
        <v>1</v>
      </c>
      <c r="N15" s="534"/>
      <c r="P15" s="469">
        <v>2443.0740000000001</v>
      </c>
      <c r="Q15" s="469"/>
      <c r="R15" s="438"/>
      <c r="S15" s="40"/>
    </row>
    <row r="16" spans="1:23" ht="15.75" customHeight="1" x14ac:dyDescent="0.25">
      <c r="A16" s="189"/>
      <c r="B16" s="69" t="s">
        <v>64</v>
      </c>
      <c r="C16" s="312">
        <v>2357.4662499999999</v>
      </c>
      <c r="D16" s="312">
        <v>2360.4857499999998</v>
      </c>
      <c r="E16" s="312">
        <v>2301.2474999999999</v>
      </c>
      <c r="F16" s="312">
        <v>2291.9002499999997</v>
      </c>
      <c r="G16" s="162"/>
      <c r="H16" s="198"/>
      <c r="I16" s="199"/>
      <c r="J16" s="200"/>
      <c r="K16" s="178"/>
      <c r="L16" s="483"/>
      <c r="M16" s="484">
        <f>+IF(G13&lt;&gt;"",1,"0")</f>
        <v>1</v>
      </c>
      <c r="N16" s="534"/>
      <c r="P16" s="469">
        <v>2440.6550000000002</v>
      </c>
      <c r="Q16" s="469"/>
      <c r="R16" s="438"/>
      <c r="S16" s="40"/>
    </row>
    <row r="17" spans="1:19" ht="15.75" customHeight="1" x14ac:dyDescent="0.25">
      <c r="A17" s="189"/>
      <c r="B17" s="69" t="s">
        <v>63</v>
      </c>
      <c r="C17" s="169"/>
      <c r="D17" s="313">
        <v>0.1280824274790815</v>
      </c>
      <c r="E17" s="313">
        <v>-2.5095788017360343</v>
      </c>
      <c r="F17" s="313">
        <v>-0.40618186440182225</v>
      </c>
      <c r="G17" s="162"/>
      <c r="H17" s="163"/>
      <c r="I17" s="164"/>
      <c r="J17" s="165"/>
      <c r="K17" s="178"/>
      <c r="L17" s="483"/>
      <c r="M17" s="484">
        <f>+IF(G14&lt;&gt;"",1,"0")</f>
        <v>1</v>
      </c>
      <c r="N17" s="534"/>
      <c r="O17" s="318" t="s">
        <v>7</v>
      </c>
      <c r="P17" s="469">
        <v>2426.56</v>
      </c>
      <c r="Q17" s="469">
        <v>2443.44</v>
      </c>
      <c r="R17" s="438"/>
      <c r="S17" s="40"/>
    </row>
    <row r="18" spans="1:19" ht="15.75" customHeight="1" x14ac:dyDescent="0.25">
      <c r="A18" s="189"/>
      <c r="B18" s="70"/>
      <c r="C18" s="166"/>
      <c r="D18" s="166"/>
      <c r="E18" s="166"/>
      <c r="F18" s="166"/>
      <c r="G18" s="166"/>
      <c r="H18" s="166"/>
      <c r="I18" s="167"/>
      <c r="J18" s="168"/>
      <c r="K18" s="179"/>
      <c r="L18" s="483"/>
      <c r="M18" s="484" t="str">
        <f>+IF(G15&lt;&gt;"",1,"0")</f>
        <v>0</v>
      </c>
      <c r="N18" s="318">
        <v>2012</v>
      </c>
      <c r="O18" s="318" t="s">
        <v>7</v>
      </c>
      <c r="P18" s="469">
        <v>2257.6610000000001</v>
      </c>
      <c r="Q18" s="469">
        <v>2391.9875000000002</v>
      </c>
      <c r="R18" s="438"/>
      <c r="S18" s="40"/>
    </row>
    <row r="19" spans="1:19" ht="15.75" customHeight="1" x14ac:dyDescent="0.25">
      <c r="A19" s="189"/>
      <c r="B19" s="96" t="s">
        <v>202</v>
      </c>
      <c r="C19" s="388">
        <v>2354.6936666666666</v>
      </c>
      <c r="D19" s="388">
        <v>2364.9436666666666</v>
      </c>
      <c r="E19" s="388">
        <v>2295.9066666666663</v>
      </c>
      <c r="F19" s="388">
        <v>2298.44</v>
      </c>
      <c r="G19" s="327">
        <v>2264.8049999999998</v>
      </c>
      <c r="H19" s="170"/>
      <c r="I19" s="171"/>
      <c r="J19" s="171"/>
      <c r="K19" s="180"/>
      <c r="L19" s="486"/>
      <c r="M19" s="486"/>
      <c r="O19" s="318" t="s">
        <v>5</v>
      </c>
      <c r="P19" s="469">
        <v>2252.0819999999999</v>
      </c>
      <c r="Q19" s="469">
        <v>2344.2395000000001</v>
      </c>
      <c r="R19" s="438"/>
      <c r="S19" s="40"/>
    </row>
    <row r="20" spans="1:19" ht="15.75" customHeight="1" x14ac:dyDescent="0.25">
      <c r="A20" s="189"/>
      <c r="B20" s="69" t="s">
        <v>63</v>
      </c>
      <c r="C20" s="169"/>
      <c r="D20" s="387">
        <v>0.43530078434830255</v>
      </c>
      <c r="E20" s="387">
        <v>-2.9191815844521241</v>
      </c>
      <c r="F20" s="387">
        <v>0.11034130307272516</v>
      </c>
      <c r="G20" s="328">
        <v>-1.46338386035747</v>
      </c>
      <c r="H20" s="170"/>
      <c r="I20" s="230"/>
      <c r="J20" s="171"/>
      <c r="K20" s="181"/>
      <c r="L20" s="486"/>
      <c r="M20" s="486"/>
      <c r="O20" s="318" t="s">
        <v>6</v>
      </c>
      <c r="P20" s="469">
        <v>2237.91</v>
      </c>
      <c r="Q20" s="469">
        <v>2293.5532499999999</v>
      </c>
      <c r="R20" s="438"/>
      <c r="S20" s="40"/>
    </row>
    <row r="21" spans="1:19" ht="15.75" customHeight="1" x14ac:dyDescent="0.25">
      <c r="A21" s="189"/>
      <c r="B21" s="69"/>
      <c r="C21" s="92"/>
      <c r="D21" s="92"/>
      <c r="E21" s="92"/>
      <c r="F21" s="92"/>
      <c r="G21" s="92"/>
      <c r="H21" s="92"/>
      <c r="I21" s="92"/>
      <c r="J21" s="92"/>
      <c r="K21" s="178"/>
      <c r="L21" s="485"/>
      <c r="M21" s="485"/>
      <c r="O21" s="318" t="s">
        <v>7</v>
      </c>
      <c r="P21" s="469">
        <v>2262.4609999999998</v>
      </c>
      <c r="Q21" s="469">
        <v>2252.5284999999999</v>
      </c>
      <c r="R21" s="438"/>
      <c r="S21" s="40"/>
    </row>
    <row r="22" spans="1:19" ht="15.75" customHeight="1" x14ac:dyDescent="0.25">
      <c r="A22" s="189"/>
      <c r="B22" s="68"/>
      <c r="C22" s="533" t="s">
        <v>67</v>
      </c>
      <c r="D22" s="533"/>
      <c r="E22" s="533"/>
      <c r="F22" s="533"/>
      <c r="G22" s="533"/>
      <c r="H22" s="533"/>
      <c r="I22" s="533"/>
      <c r="J22" s="533"/>
      <c r="K22" s="34"/>
      <c r="L22" s="486"/>
      <c r="M22" s="486"/>
      <c r="N22" s="318">
        <v>2013</v>
      </c>
      <c r="O22" s="318" t="s">
        <v>4</v>
      </c>
      <c r="P22" s="469">
        <v>2342.5540000000001</v>
      </c>
      <c r="Q22" s="469">
        <v>2273.7517499999999</v>
      </c>
      <c r="R22" s="438"/>
      <c r="S22" s="40"/>
    </row>
    <row r="23" spans="1:19" ht="15.75" customHeight="1" x14ac:dyDescent="0.25">
      <c r="A23" s="189"/>
      <c r="B23" s="68"/>
      <c r="C23" s="526" t="s">
        <v>206</v>
      </c>
      <c r="D23" s="526"/>
      <c r="E23" s="526"/>
      <c r="F23" s="526"/>
      <c r="G23" s="526"/>
      <c r="H23" s="526"/>
      <c r="I23" s="526"/>
      <c r="J23" s="526"/>
      <c r="K23" s="36"/>
      <c r="L23" s="486"/>
      <c r="M23" s="486"/>
      <c r="O23" s="318" t="s">
        <v>5</v>
      </c>
      <c r="P23" s="469">
        <v>2349.6729999999998</v>
      </c>
      <c r="Q23" s="469">
        <v>2298.1494999999995</v>
      </c>
      <c r="R23" s="438"/>
      <c r="S23" s="40"/>
    </row>
    <row r="24" spans="1:19" ht="15.75" customHeight="1" x14ac:dyDescent="0.25">
      <c r="A24" s="189"/>
      <c r="B24" s="68"/>
      <c r="C24" s="75"/>
      <c r="D24" s="75"/>
      <c r="E24" s="75"/>
      <c r="F24" s="76"/>
      <c r="G24" s="76"/>
      <c r="H24" s="77"/>
      <c r="I24" s="77"/>
      <c r="J24" s="77"/>
      <c r="K24" s="36"/>
      <c r="L24" s="486"/>
      <c r="M24" s="486"/>
      <c r="O24" s="318" t="s">
        <v>6</v>
      </c>
      <c r="P24" s="469">
        <v>2343.7620000000002</v>
      </c>
      <c r="Q24" s="469">
        <v>2324.6124999999997</v>
      </c>
      <c r="R24" s="438"/>
      <c r="S24" s="40"/>
    </row>
    <row r="25" spans="1:19" ht="15.75" customHeight="1" x14ac:dyDescent="0.25">
      <c r="A25" s="189"/>
      <c r="B25" s="68"/>
      <c r="C25" s="75"/>
      <c r="D25" s="75"/>
      <c r="E25" s="75"/>
      <c r="F25" s="76"/>
      <c r="G25" s="76"/>
      <c r="H25" s="77"/>
      <c r="I25" s="77"/>
      <c r="J25" s="77"/>
      <c r="K25" s="36"/>
      <c r="L25" s="486"/>
      <c r="M25" s="486"/>
      <c r="O25" s="318" t="s">
        <v>7</v>
      </c>
      <c r="P25" s="469">
        <v>2343.2289999999998</v>
      </c>
      <c r="Q25" s="469">
        <v>2344.8044999999997</v>
      </c>
      <c r="R25" s="438"/>
      <c r="S25" s="40"/>
    </row>
    <row r="26" spans="1:19" ht="15.75" customHeight="1" x14ac:dyDescent="0.25">
      <c r="A26" s="189"/>
      <c r="B26" s="68"/>
      <c r="C26" s="75"/>
      <c r="D26" s="75"/>
      <c r="E26" s="75"/>
      <c r="F26" s="76"/>
      <c r="G26" s="76"/>
      <c r="H26" s="77"/>
      <c r="I26" s="77"/>
      <c r="J26" s="100"/>
      <c r="K26" s="36"/>
      <c r="L26" s="88"/>
      <c r="M26" s="88"/>
      <c r="O26" s="318" t="s">
        <v>4</v>
      </c>
      <c r="P26" s="469">
        <v>2340.4299999999998</v>
      </c>
      <c r="Q26" s="469">
        <v>2344.2734999999998</v>
      </c>
      <c r="R26" s="438"/>
      <c r="S26" s="40"/>
    </row>
    <row r="27" spans="1:19" ht="15.75" customHeight="1" x14ac:dyDescent="0.25">
      <c r="A27" s="189"/>
      <c r="B27" s="68"/>
      <c r="C27" s="75"/>
      <c r="D27" s="75"/>
      <c r="E27" s="75"/>
      <c r="F27" s="76"/>
      <c r="G27" s="76"/>
      <c r="H27" s="77"/>
      <c r="I27" s="77"/>
      <c r="J27" s="77"/>
      <c r="K27" s="36"/>
      <c r="L27" s="324"/>
      <c r="O27" s="318" t="s">
        <v>5</v>
      </c>
      <c r="P27" s="469">
        <v>2343.9470000000001</v>
      </c>
      <c r="Q27" s="469">
        <v>2342.8420000000001</v>
      </c>
      <c r="R27" s="438"/>
      <c r="S27" s="40"/>
    </row>
    <row r="28" spans="1:19" ht="15.75" customHeight="1" x14ac:dyDescent="0.25">
      <c r="A28" s="189"/>
      <c r="B28" s="234"/>
      <c r="C28" s="75"/>
      <c r="D28" s="75"/>
      <c r="E28" s="75"/>
      <c r="F28" s="76"/>
      <c r="G28" s="76"/>
      <c r="H28" s="77"/>
      <c r="I28" s="77"/>
      <c r="J28" s="77"/>
      <c r="K28" s="36"/>
      <c r="L28" s="324"/>
      <c r="N28" s="487">
        <v>2014</v>
      </c>
      <c r="O28" s="318" t="s">
        <v>6</v>
      </c>
      <c r="P28" s="469">
        <v>2379.7040000000002</v>
      </c>
      <c r="Q28" s="469">
        <v>2351.8274999999999</v>
      </c>
      <c r="R28" s="438"/>
      <c r="S28" s="40"/>
    </row>
    <row r="29" spans="1:19" ht="15.75" customHeight="1" x14ac:dyDescent="0.25">
      <c r="A29" s="189"/>
      <c r="B29" s="68"/>
      <c r="C29" s="75"/>
      <c r="D29" s="75"/>
      <c r="E29" s="75"/>
      <c r="F29" s="76"/>
      <c r="G29" s="76"/>
      <c r="H29" s="77"/>
      <c r="I29" s="77"/>
      <c r="J29" s="77"/>
      <c r="K29" s="36"/>
      <c r="L29" s="324"/>
      <c r="O29" s="318" t="s">
        <v>7</v>
      </c>
      <c r="P29" s="469">
        <v>2365.7840000000001</v>
      </c>
      <c r="Q29" s="469">
        <v>2357.4662499999999</v>
      </c>
      <c r="R29" s="438"/>
      <c r="S29" s="40"/>
    </row>
    <row r="30" spans="1:19" ht="15.75" customHeight="1" x14ac:dyDescent="0.25">
      <c r="A30" s="189"/>
      <c r="B30" s="68"/>
      <c r="C30" s="75"/>
      <c r="D30" s="75"/>
      <c r="E30" s="75"/>
      <c r="F30" s="76"/>
      <c r="G30" s="76"/>
      <c r="H30" s="77"/>
      <c r="I30" s="77"/>
      <c r="J30" s="77"/>
      <c r="K30" s="36"/>
      <c r="L30" s="324"/>
      <c r="N30" s="318">
        <v>2015</v>
      </c>
      <c r="O30" s="318" t="s">
        <v>4</v>
      </c>
      <c r="P30" s="469">
        <v>2368.165</v>
      </c>
      <c r="Q30" s="469">
        <v>2364.3999999999996</v>
      </c>
      <c r="R30" s="438"/>
      <c r="S30" s="40"/>
    </row>
    <row r="31" spans="1:19" ht="15.75" customHeight="1" x14ac:dyDescent="0.25">
      <c r="A31" s="189"/>
      <c r="B31" s="68"/>
      <c r="C31" s="75"/>
      <c r="D31" s="75"/>
      <c r="E31" s="75"/>
      <c r="F31" s="76"/>
      <c r="G31" s="76"/>
      <c r="H31" s="77"/>
      <c r="I31" s="77"/>
      <c r="J31" s="77"/>
      <c r="K31" s="36"/>
      <c r="L31" s="324"/>
      <c r="O31" s="318" t="s">
        <v>5</v>
      </c>
      <c r="P31" s="469">
        <v>2364.6660000000002</v>
      </c>
      <c r="Q31" s="469">
        <v>2369.5797499999999</v>
      </c>
      <c r="R31" s="438"/>
      <c r="S31" s="40"/>
    </row>
    <row r="32" spans="1:19" ht="15.75" customHeight="1" x14ac:dyDescent="0.25">
      <c r="A32" s="189"/>
      <c r="B32" s="68"/>
      <c r="C32" s="75"/>
      <c r="D32" s="75"/>
      <c r="E32" s="75"/>
      <c r="F32" s="76"/>
      <c r="G32" s="76"/>
      <c r="H32" s="77"/>
      <c r="I32" s="77"/>
      <c r="J32" s="77"/>
      <c r="K32" s="36"/>
      <c r="L32" s="324"/>
      <c r="O32" s="318" t="s">
        <v>6</v>
      </c>
      <c r="P32" s="469">
        <v>2362</v>
      </c>
      <c r="Q32" s="469">
        <v>2365.1537500000004</v>
      </c>
      <c r="R32" s="438"/>
      <c r="S32" s="40"/>
    </row>
    <row r="33" spans="1:19" ht="15.75" customHeight="1" x14ac:dyDescent="0.25">
      <c r="A33" s="189"/>
      <c r="B33" s="68"/>
      <c r="C33" s="75"/>
      <c r="D33" s="75"/>
      <c r="E33" s="75"/>
      <c r="F33" s="76"/>
      <c r="G33" s="76"/>
      <c r="H33" s="77"/>
      <c r="I33" s="77"/>
      <c r="J33" s="77"/>
      <c r="K33" s="36"/>
      <c r="L33" s="324"/>
      <c r="O33" s="318" t="s">
        <v>7</v>
      </c>
      <c r="P33" s="469">
        <v>2347.1120000000001</v>
      </c>
      <c r="Q33" s="469">
        <v>2360.4857499999998</v>
      </c>
      <c r="S33" s="40"/>
    </row>
    <row r="34" spans="1:19" ht="15.75" customHeight="1" x14ac:dyDescent="0.25">
      <c r="A34" s="189"/>
      <c r="B34" s="74"/>
      <c r="C34" s="76"/>
      <c r="D34" s="76"/>
      <c r="E34" s="76"/>
      <c r="F34" s="76"/>
      <c r="G34" s="76"/>
      <c r="H34" s="78"/>
      <c r="I34" s="78"/>
      <c r="J34" s="78"/>
      <c r="K34" s="36"/>
      <c r="L34" s="324"/>
      <c r="N34" s="318">
        <v>2016</v>
      </c>
      <c r="O34" s="318" t="s">
        <v>4</v>
      </c>
      <c r="P34" s="469">
        <v>2333.4029999999998</v>
      </c>
      <c r="Q34" s="469">
        <f t="shared" ref="Q34:Q39" si="0">+AVERAGE(P31:P34)</f>
        <v>2351.7952500000001</v>
      </c>
      <c r="S34" s="40"/>
    </row>
    <row r="35" spans="1:19" ht="15.75" customHeight="1" x14ac:dyDescent="0.25">
      <c r="A35" s="189"/>
      <c r="B35" s="100"/>
      <c r="C35" s="100"/>
      <c r="D35" s="100"/>
      <c r="E35" s="100"/>
      <c r="F35" s="100"/>
      <c r="G35" s="100"/>
      <c r="H35" s="100"/>
      <c r="I35" s="100"/>
      <c r="J35" s="100"/>
      <c r="K35" s="36"/>
      <c r="L35" s="324"/>
      <c r="O35" s="318" t="s">
        <v>5</v>
      </c>
      <c r="P35" s="488">
        <f>+F13</f>
        <v>2286.0279999999998</v>
      </c>
      <c r="Q35" s="469">
        <f t="shared" si="0"/>
        <v>2332.1357499999999</v>
      </c>
      <c r="S35" s="40"/>
    </row>
    <row r="36" spans="1:19" ht="15.75" customHeight="1" x14ac:dyDescent="0.25">
      <c r="A36" s="189"/>
      <c r="B36" s="100"/>
      <c r="C36" s="77"/>
      <c r="D36" s="100"/>
      <c r="E36" s="100"/>
      <c r="F36" s="100"/>
      <c r="G36" s="100"/>
      <c r="H36" s="100"/>
      <c r="I36" s="100"/>
      <c r="J36" s="100"/>
      <c r="K36" s="36"/>
      <c r="L36" s="324"/>
      <c r="O36" s="318" t="s">
        <v>6</v>
      </c>
      <c r="P36" s="488">
        <f>+F14</f>
        <v>2287.085</v>
      </c>
      <c r="Q36" s="469">
        <f t="shared" si="0"/>
        <v>2313.4070000000002</v>
      </c>
      <c r="S36" s="40"/>
    </row>
    <row r="37" spans="1:19" ht="15.75" customHeight="1" x14ac:dyDescent="0.25">
      <c r="A37" s="189"/>
      <c r="B37" s="100"/>
      <c r="C37" s="100"/>
      <c r="D37" s="100"/>
      <c r="E37" s="100"/>
      <c r="F37" s="100"/>
      <c r="G37" s="100"/>
      <c r="H37" s="100"/>
      <c r="I37" s="100"/>
      <c r="J37" s="100"/>
      <c r="K37" s="36"/>
      <c r="L37" s="324"/>
      <c r="O37" s="318" t="s">
        <v>7</v>
      </c>
      <c r="P37" s="488">
        <f>+F15</f>
        <v>2272.2809999999999</v>
      </c>
      <c r="Q37" s="469">
        <f t="shared" si="0"/>
        <v>2294.6992499999997</v>
      </c>
    </row>
    <row r="38" spans="1:19" ht="15.75" customHeight="1" x14ac:dyDescent="0.25">
      <c r="A38" s="189"/>
      <c r="B38" s="94"/>
      <c r="C38" s="100"/>
      <c r="D38" s="100"/>
      <c r="E38" s="100"/>
      <c r="F38" s="100"/>
      <c r="G38" s="100"/>
      <c r="H38" s="100"/>
      <c r="I38" s="100"/>
      <c r="J38" s="100"/>
      <c r="K38" s="36"/>
      <c r="L38" s="324"/>
      <c r="N38" s="318">
        <v>2017</v>
      </c>
      <c r="O38" s="318" t="s">
        <v>4</v>
      </c>
      <c r="P38" s="488">
        <v>2322.2069999999999</v>
      </c>
      <c r="Q38" s="488">
        <f t="shared" si="0"/>
        <v>2291.9002499999997</v>
      </c>
    </row>
    <row r="39" spans="1:19" ht="15.75" customHeight="1" x14ac:dyDescent="0.25">
      <c r="A39" s="126" t="s">
        <v>8</v>
      </c>
      <c r="B39" s="94"/>
      <c r="C39" s="160"/>
      <c r="D39" s="100"/>
      <c r="E39" s="100"/>
      <c r="F39" s="100"/>
      <c r="G39" s="100"/>
      <c r="H39" s="100"/>
      <c r="I39" s="100"/>
      <c r="J39" s="100"/>
      <c r="K39" s="36"/>
      <c r="L39" s="324"/>
      <c r="O39" s="318" t="s">
        <v>5</v>
      </c>
      <c r="P39" s="488">
        <v>2286.0279999999998</v>
      </c>
      <c r="Q39" s="488">
        <f t="shared" si="0"/>
        <v>2291.9002500000001</v>
      </c>
    </row>
    <row r="40" spans="1:19" ht="12" customHeight="1" x14ac:dyDescent="0.2">
      <c r="A40" s="530" t="s">
        <v>150</v>
      </c>
      <c r="B40" s="531"/>
      <c r="C40" s="531"/>
      <c r="D40" s="531"/>
      <c r="E40" s="531"/>
      <c r="F40" s="531"/>
      <c r="G40" s="531"/>
      <c r="H40" s="531"/>
      <c r="I40" s="531"/>
      <c r="J40" s="531"/>
      <c r="K40" s="532"/>
      <c r="L40" s="324"/>
      <c r="O40" s="318" t="s">
        <v>6</v>
      </c>
      <c r="P40" s="488">
        <v>2287.085</v>
      </c>
      <c r="Q40" s="488">
        <f>+AVERAGE(P37:P40)</f>
        <v>2291.9002499999997</v>
      </c>
    </row>
    <row r="41" spans="1:19" ht="15.75" customHeight="1" x14ac:dyDescent="0.25">
      <c r="A41" s="32"/>
      <c r="B41" s="94"/>
      <c r="C41" s="95"/>
      <c r="D41" s="32"/>
      <c r="L41" s="324"/>
      <c r="O41" s="318" t="s">
        <v>7</v>
      </c>
      <c r="P41" s="488">
        <v>2272.2809999999999</v>
      </c>
      <c r="Q41" s="488">
        <f>+AVERAGE(P38:P41)</f>
        <v>2291.9002499999997</v>
      </c>
    </row>
    <row r="42" spans="1:19" ht="15.75" customHeight="1" x14ac:dyDescent="0.25">
      <c r="A42" s="32"/>
      <c r="B42" s="94"/>
      <c r="C42" s="95"/>
      <c r="D42" s="32"/>
      <c r="L42" s="324"/>
      <c r="N42" s="318">
        <v>2018</v>
      </c>
      <c r="O42" s="318" t="s">
        <v>4</v>
      </c>
      <c r="P42" s="488">
        <v>2259.7660000000001</v>
      </c>
      <c r="Q42" s="488">
        <f>+AVERAGE(P39:P42)</f>
        <v>2276.29</v>
      </c>
    </row>
    <row r="43" spans="1:19" ht="15.75" customHeight="1" x14ac:dyDescent="0.2">
      <c r="L43" s="324"/>
      <c r="O43" s="318" t="s">
        <v>5</v>
      </c>
      <c r="P43" s="488">
        <v>2265.489</v>
      </c>
      <c r="Q43" s="488">
        <f>+AVERAGE(P40:P43)</f>
        <v>2271.1552499999998</v>
      </c>
    </row>
    <row r="44" spans="1:19" ht="15.75" customHeight="1" x14ac:dyDescent="0.2">
      <c r="L44" s="324"/>
      <c r="O44" s="318" t="s">
        <v>6</v>
      </c>
      <c r="P44" s="469">
        <v>2269.16</v>
      </c>
    </row>
    <row r="45" spans="1:19" ht="15.75" customHeight="1" x14ac:dyDescent="0.2">
      <c r="L45" s="324"/>
    </row>
    <row r="46" spans="1:19" ht="15.75" customHeight="1" x14ac:dyDescent="0.2"/>
    <row r="47" spans="1:19" ht="15.75" customHeight="1" x14ac:dyDescent="0.2"/>
    <row r="48" spans="1:19" ht="15.75" customHeight="1" x14ac:dyDescent="0.2"/>
  </sheetData>
  <mergeCells count="16">
    <mergeCell ref="N14:N17"/>
    <mergeCell ref="B10:B11"/>
    <mergeCell ref="C22:J22"/>
    <mergeCell ref="C23:J23"/>
    <mergeCell ref="C10:C11"/>
    <mergeCell ref="D10:D11"/>
    <mergeCell ref="E10:E11"/>
    <mergeCell ref="F10:F11"/>
    <mergeCell ref="A40:K40"/>
    <mergeCell ref="C7:J7"/>
    <mergeCell ref="C8:J8"/>
    <mergeCell ref="C9:F9"/>
    <mergeCell ref="H10:H11"/>
    <mergeCell ref="I10:I11"/>
    <mergeCell ref="J10:J11"/>
    <mergeCell ref="G10:G11"/>
  </mergeCells>
  <pageMargins left="0.70866141732283472" right="0.70866141732283472" top="0.74803149606299213" bottom="0.74803149606299213" header="0.31496062992125984" footer="0.31496062992125984"/>
  <pageSetup scale="55" orientation="portrait" r:id="rId1"/>
  <headerFooter>
    <oddFooter>&amp;C&amp;"-,Negrita"&amp;K08-045Página 12</oddFooter>
  </headerFooter>
  <ignoredErrors>
    <ignoredError sqref="Q34 Q41:Q42" formulaRange="1"/>
  </ignoredError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AU91"/>
  <sheetViews>
    <sheetView topLeftCell="A19" zoomScaleNormal="100" zoomScaleSheetLayoutView="80" workbookViewId="0">
      <selection activeCell="B22" sqref="B22:J22"/>
    </sheetView>
  </sheetViews>
  <sheetFormatPr baseColWidth="10" defaultColWidth="11.5703125" defaultRowHeight="14.25" x14ac:dyDescent="0.2"/>
  <cols>
    <col min="1" max="1" width="4.28515625" style="16" customWidth="1"/>
    <col min="2" max="2" width="23.28515625" style="16" customWidth="1"/>
    <col min="3" max="10" width="10.140625" style="16" customWidth="1"/>
    <col min="11" max="11" width="3.140625" style="16" customWidth="1"/>
    <col min="12" max="12" width="6.85546875" style="318" customWidth="1"/>
    <col min="13" max="13" width="4.7109375" style="324" customWidth="1"/>
    <col min="14" max="14" width="10.85546875" style="318" bestFit="1" customWidth="1"/>
    <col min="15" max="15" width="3.28515625" style="318" bestFit="1" customWidth="1"/>
    <col min="16" max="16" width="5.7109375" style="318" bestFit="1" customWidth="1"/>
    <col min="17" max="17" width="12.140625" style="318" customWidth="1"/>
    <col min="18" max="18" width="3" style="318" customWidth="1"/>
    <col min="19" max="19" width="10.85546875" style="318" hidden="1" customWidth="1"/>
    <col min="20" max="20" width="10.85546875" style="318" bestFit="1" customWidth="1"/>
    <col min="21" max="21" width="10.85546875" style="40" bestFit="1" customWidth="1"/>
    <col min="22" max="22" width="17" style="40" customWidth="1"/>
    <col min="23" max="23" width="2.85546875" style="32" customWidth="1"/>
    <col min="24" max="25" width="10.28515625" style="18" customWidth="1"/>
    <col min="26" max="26" width="10.7109375" style="19" customWidth="1"/>
    <col min="27" max="27" width="10.28515625" style="18" customWidth="1"/>
    <col min="28" max="28" width="13.7109375" style="18" customWidth="1"/>
    <col min="29" max="29" width="18.42578125" style="18" customWidth="1"/>
    <col min="30" max="32" width="10.28515625" style="18" customWidth="1"/>
    <col min="33" max="47" width="11.5703125" style="18"/>
    <col min="48" max="16384" width="11.5703125" style="16"/>
  </cols>
  <sheetData>
    <row r="1" spans="1:33" ht="15" x14ac:dyDescent="0.2">
      <c r="A1" s="210"/>
      <c r="B1" s="39"/>
      <c r="C1" s="39"/>
      <c r="D1" s="39"/>
      <c r="E1" s="39"/>
      <c r="F1" s="39"/>
      <c r="G1" s="39"/>
      <c r="H1" s="39"/>
      <c r="I1" s="39"/>
      <c r="J1" s="39"/>
      <c r="K1" s="212"/>
      <c r="L1" s="324"/>
      <c r="N1" s="324"/>
      <c r="V1" s="320"/>
      <c r="X1" s="50"/>
    </row>
    <row r="2" spans="1:33" ht="15" x14ac:dyDescent="0.2">
      <c r="A2" s="184"/>
      <c r="B2" s="32"/>
      <c r="C2" s="32"/>
      <c r="D2" s="32"/>
      <c r="E2" s="32"/>
      <c r="F2" s="32"/>
      <c r="G2" s="32"/>
      <c r="H2" s="32"/>
      <c r="I2" s="32"/>
      <c r="J2" s="32"/>
      <c r="K2" s="36"/>
      <c r="L2" s="324"/>
      <c r="N2" s="324"/>
      <c r="V2" s="320"/>
      <c r="X2" s="50"/>
    </row>
    <row r="3" spans="1:33" ht="15" x14ac:dyDescent="0.2">
      <c r="A3" s="184"/>
      <c r="B3" s="32"/>
      <c r="C3" s="32"/>
      <c r="D3" s="32"/>
      <c r="E3" s="32"/>
      <c r="F3" s="32"/>
      <c r="G3" s="32"/>
      <c r="H3" s="32"/>
      <c r="I3" s="32"/>
      <c r="J3" s="32"/>
      <c r="K3" s="36"/>
      <c r="L3" s="324"/>
      <c r="N3" s="324"/>
      <c r="V3" s="320"/>
      <c r="X3" s="50"/>
    </row>
    <row r="4" spans="1:33" ht="15" x14ac:dyDescent="0.2">
      <c r="A4" s="184"/>
      <c r="B4" s="32"/>
      <c r="C4" s="32"/>
      <c r="D4" s="32"/>
      <c r="E4" s="32"/>
      <c r="F4" s="32"/>
      <c r="G4" s="32"/>
      <c r="H4" s="32"/>
      <c r="I4" s="32"/>
      <c r="J4" s="32"/>
      <c r="K4" s="36"/>
      <c r="L4" s="324"/>
      <c r="N4" s="324"/>
      <c r="V4" s="320"/>
      <c r="X4" s="50"/>
    </row>
    <row r="5" spans="1:33" ht="15" x14ac:dyDescent="0.2">
      <c r="A5" s="184"/>
      <c r="B5" s="32"/>
      <c r="C5" s="32"/>
      <c r="D5" s="32"/>
      <c r="E5" s="32"/>
      <c r="F5" s="32"/>
      <c r="G5" s="32"/>
      <c r="H5" s="32"/>
      <c r="I5" s="32"/>
      <c r="J5" s="32"/>
      <c r="K5" s="36"/>
      <c r="L5" s="324"/>
      <c r="N5" s="324"/>
      <c r="O5" s="331"/>
      <c r="V5" s="320"/>
      <c r="X5" s="50"/>
    </row>
    <row r="6" spans="1:33" ht="8.25" customHeight="1" x14ac:dyDescent="0.2">
      <c r="A6" s="184"/>
      <c r="B6" s="32"/>
      <c r="C6" s="32"/>
      <c r="D6" s="32"/>
      <c r="E6" s="32"/>
      <c r="F6" s="32"/>
      <c r="G6" s="32"/>
      <c r="H6" s="32"/>
      <c r="I6" s="32"/>
      <c r="J6" s="32"/>
      <c r="K6" s="36"/>
      <c r="L6" s="324"/>
      <c r="N6" s="324"/>
      <c r="V6" s="320"/>
      <c r="X6" s="50"/>
    </row>
    <row r="7" spans="1:33" ht="25.9" customHeight="1" x14ac:dyDescent="0.25">
      <c r="A7" s="20"/>
      <c r="B7" s="284"/>
      <c r="C7" s="506" t="s">
        <v>91</v>
      </c>
      <c r="D7" s="506"/>
      <c r="E7" s="506"/>
      <c r="F7" s="506"/>
      <c r="G7" s="506"/>
      <c r="H7" s="506"/>
      <c r="I7" s="506"/>
      <c r="J7" s="506"/>
      <c r="K7" s="34"/>
      <c r="L7" s="88"/>
      <c r="M7" s="88"/>
      <c r="N7" s="88"/>
      <c r="O7" s="88"/>
      <c r="P7" s="88"/>
      <c r="R7" s="88"/>
      <c r="S7" s="88"/>
      <c r="T7" s="88"/>
      <c r="U7" s="58"/>
      <c r="V7" s="320"/>
      <c r="X7" s="50"/>
    </row>
    <row r="8" spans="1:33" ht="15.75" x14ac:dyDescent="0.25">
      <c r="A8" s="20"/>
      <c r="B8" s="284"/>
      <c r="C8" s="506" t="s">
        <v>193</v>
      </c>
      <c r="D8" s="506"/>
      <c r="E8" s="506"/>
      <c r="F8" s="506"/>
      <c r="G8" s="506"/>
      <c r="H8" s="506"/>
      <c r="I8" s="506"/>
      <c r="J8" s="506"/>
      <c r="K8" s="34"/>
      <c r="L8" s="88"/>
      <c r="M8" s="88"/>
      <c r="N8" s="88"/>
      <c r="O8" s="88"/>
      <c r="P8" s="88"/>
      <c r="Q8" s="88"/>
      <c r="R8" s="88"/>
      <c r="S8" s="88"/>
      <c r="T8" s="88"/>
      <c r="U8" s="58"/>
      <c r="V8" s="320"/>
      <c r="X8" s="50"/>
      <c r="Y8" s="40"/>
      <c r="Z8" s="41"/>
      <c r="AA8" s="40"/>
      <c r="AB8" s="40"/>
      <c r="AC8" s="40"/>
      <c r="AD8" s="40"/>
      <c r="AE8" s="40"/>
      <c r="AF8" s="40"/>
      <c r="AG8" s="40"/>
    </row>
    <row r="9" spans="1:33" ht="12.75" customHeight="1" x14ac:dyDescent="0.25">
      <c r="A9" s="20"/>
      <c r="B9" s="528" t="s">
        <v>9</v>
      </c>
      <c r="C9" s="519">
        <v>2014</v>
      </c>
      <c r="D9" s="519">
        <v>2015</v>
      </c>
      <c r="E9" s="519">
        <v>2016</v>
      </c>
      <c r="F9" s="519">
        <v>2017</v>
      </c>
      <c r="G9" s="519">
        <v>2018</v>
      </c>
      <c r="H9" s="527" t="s">
        <v>199</v>
      </c>
      <c r="I9" s="527" t="s">
        <v>200</v>
      </c>
      <c r="J9" s="527" t="s">
        <v>201</v>
      </c>
      <c r="K9" s="33"/>
      <c r="L9" s="253"/>
      <c r="M9" s="253"/>
      <c r="N9" s="253"/>
      <c r="O9" s="253"/>
      <c r="P9" s="253"/>
      <c r="Q9" s="253"/>
      <c r="R9" s="253"/>
      <c r="S9" s="253"/>
      <c r="T9" s="253"/>
      <c r="U9" s="65"/>
      <c r="V9" s="320"/>
      <c r="X9" s="50"/>
      <c r="Y9" s="40"/>
      <c r="Z9" s="41"/>
      <c r="AA9" s="40"/>
      <c r="AB9" s="40"/>
      <c r="AC9" s="40"/>
      <c r="AD9" s="40"/>
      <c r="AE9" s="40"/>
      <c r="AF9" s="40"/>
      <c r="AG9" s="40"/>
    </row>
    <row r="10" spans="1:33" ht="22.5" customHeight="1" x14ac:dyDescent="0.25">
      <c r="A10" s="20"/>
      <c r="B10" s="528"/>
      <c r="C10" s="520"/>
      <c r="D10" s="520"/>
      <c r="E10" s="520"/>
      <c r="F10" s="520"/>
      <c r="G10" s="520"/>
      <c r="H10" s="527"/>
      <c r="I10" s="527"/>
      <c r="J10" s="527"/>
      <c r="K10" s="33"/>
      <c r="L10" s="489"/>
      <c r="M10" s="489"/>
      <c r="N10" s="489"/>
      <c r="O10" s="489"/>
      <c r="P10" s="489"/>
      <c r="Q10" s="489"/>
      <c r="R10" s="489"/>
      <c r="S10" s="489"/>
      <c r="T10" s="489"/>
      <c r="U10" s="23"/>
      <c r="W10" s="50"/>
      <c r="X10" s="50"/>
      <c r="Y10" s="53"/>
      <c r="Z10" s="53"/>
      <c r="AA10" s="54"/>
      <c r="AB10" s="50"/>
      <c r="AC10" s="50"/>
      <c r="AD10" s="50"/>
      <c r="AE10" s="53"/>
      <c r="AF10" s="55"/>
    </row>
    <row r="11" spans="1:33" ht="17.25" customHeight="1" x14ac:dyDescent="0.25">
      <c r="A11" s="20"/>
      <c r="B11" s="70" t="s">
        <v>4</v>
      </c>
      <c r="C11" s="329">
        <v>30.094852089761336</v>
      </c>
      <c r="D11" s="329">
        <v>30.057497458681119</v>
      </c>
      <c r="E11" s="329">
        <v>29.24063543350433</v>
      </c>
      <c r="F11" s="329">
        <v>28.7</v>
      </c>
      <c r="G11" s="329">
        <v>27.6</v>
      </c>
      <c r="H11" s="161">
        <v>-1.0999999999999979</v>
      </c>
      <c r="I11" s="329">
        <v>96.167247386759584</v>
      </c>
      <c r="J11" s="329">
        <v>-0.54063543350433108</v>
      </c>
      <c r="K11" s="33"/>
      <c r="L11" s="489"/>
      <c r="M11" s="489"/>
      <c r="N11" s="489"/>
      <c r="O11" s="489"/>
      <c r="P11" s="489"/>
      <c r="Q11" s="489"/>
      <c r="R11" s="489"/>
      <c r="S11" s="489"/>
      <c r="T11" s="489"/>
      <c r="U11" s="23"/>
      <c r="W11" s="50"/>
      <c r="X11" s="50"/>
      <c r="Y11" s="53"/>
      <c r="Z11" s="53"/>
      <c r="AA11" s="54"/>
      <c r="AB11" s="50"/>
      <c r="AC11" s="50"/>
      <c r="AD11" s="50"/>
      <c r="AE11" s="53"/>
      <c r="AF11" s="55"/>
    </row>
    <row r="12" spans="1:33" ht="18" customHeight="1" x14ac:dyDescent="0.25">
      <c r="A12" s="20"/>
      <c r="B12" s="70" t="s">
        <v>5</v>
      </c>
      <c r="C12" s="329">
        <v>30.140076084839031</v>
      </c>
      <c r="D12" s="329">
        <v>30.013087046565438</v>
      </c>
      <c r="E12" s="329">
        <v>28.070648111447603</v>
      </c>
      <c r="F12" s="162">
        <v>28.3</v>
      </c>
      <c r="G12" s="329">
        <v>27.7</v>
      </c>
      <c r="H12" s="329">
        <v>-0.60000000000000142</v>
      </c>
      <c r="I12" s="329">
        <v>97.879858657243815</v>
      </c>
      <c r="J12" s="329">
        <v>0.2293518885523973</v>
      </c>
      <c r="K12" s="33"/>
      <c r="L12" s="489"/>
      <c r="M12" s="489"/>
      <c r="N12" s="489"/>
      <c r="O12" s="489"/>
      <c r="P12" s="489"/>
      <c r="Q12" s="489"/>
      <c r="R12" s="489"/>
      <c r="S12" s="489"/>
      <c r="T12" s="489"/>
      <c r="U12" s="23"/>
      <c r="W12" s="50"/>
      <c r="X12" s="50"/>
      <c r="Y12" s="53"/>
      <c r="Z12" s="53"/>
      <c r="AA12" s="54"/>
      <c r="AB12" s="50"/>
      <c r="AC12" s="50"/>
      <c r="AD12" s="50"/>
      <c r="AE12" s="53"/>
      <c r="AF12" s="55"/>
    </row>
    <row r="13" spans="1:33" ht="15.75" x14ac:dyDescent="0.25">
      <c r="A13" s="20"/>
      <c r="B13" s="70" t="s">
        <v>6</v>
      </c>
      <c r="C13" s="329">
        <v>30.599864083699753</v>
      </c>
      <c r="D13" s="329">
        <v>29.979249333304399</v>
      </c>
      <c r="E13" s="329">
        <v>29</v>
      </c>
      <c r="F13" s="162">
        <v>28.3</v>
      </c>
      <c r="G13" s="293">
        <v>27.7</v>
      </c>
      <c r="H13" s="293">
        <v>-0.60000000000000142</v>
      </c>
      <c r="I13" s="293">
        <v>97.879858657243815</v>
      </c>
      <c r="J13" s="293">
        <v>-0.69999999999999929</v>
      </c>
      <c r="K13" s="33"/>
      <c r="L13" s="489"/>
      <c r="M13" s="490">
        <f>+IF(G11&lt;&gt;"",1,"0")</f>
        <v>1</v>
      </c>
      <c r="N13" s="489"/>
      <c r="O13" s="489"/>
      <c r="P13" s="489"/>
      <c r="Q13" s="489"/>
      <c r="R13" s="489"/>
      <c r="S13" s="489"/>
      <c r="T13" s="489"/>
      <c r="U13" s="23"/>
      <c r="W13" s="50"/>
      <c r="X13" s="50"/>
      <c r="Y13" s="53"/>
      <c r="Z13" s="53"/>
      <c r="AA13" s="54"/>
      <c r="AB13" s="50"/>
      <c r="AC13" s="50"/>
      <c r="AD13" s="50"/>
      <c r="AE13" s="53"/>
      <c r="AF13" s="55"/>
    </row>
    <row r="14" spans="1:33" ht="15.75" x14ac:dyDescent="0.25">
      <c r="A14" s="20"/>
      <c r="B14" s="70" t="s">
        <v>7</v>
      </c>
      <c r="C14" s="329">
        <v>30.420871188766142</v>
      </c>
      <c r="D14" s="329">
        <v>29.790286139369492</v>
      </c>
      <c r="E14" s="329">
        <v>29</v>
      </c>
      <c r="F14" s="329">
        <v>28.1</v>
      </c>
      <c r="G14" s="329"/>
      <c r="H14" s="329"/>
      <c r="I14" s="329"/>
      <c r="J14" s="329"/>
      <c r="K14" s="33"/>
      <c r="L14" s="489"/>
      <c r="M14" s="490">
        <f>+IF(G12&lt;&gt;"",1,"0")</f>
        <v>1</v>
      </c>
      <c r="N14" s="489"/>
      <c r="O14" s="489"/>
      <c r="P14" s="489"/>
      <c r="Q14" s="489"/>
      <c r="R14" s="489"/>
      <c r="S14" s="489"/>
      <c r="T14" s="489"/>
      <c r="U14" s="23"/>
      <c r="W14" s="50"/>
      <c r="X14" s="50"/>
      <c r="Y14" s="53"/>
      <c r="Z14" s="53"/>
      <c r="AA14" s="54"/>
      <c r="AB14" s="50"/>
      <c r="AC14" s="50"/>
      <c r="AD14" s="50"/>
      <c r="AE14" s="53"/>
      <c r="AF14" s="55"/>
    </row>
    <row r="15" spans="1:33" ht="15.75" x14ac:dyDescent="0.25">
      <c r="A15" s="20"/>
      <c r="B15" s="69" t="s">
        <v>64</v>
      </c>
      <c r="C15" s="329">
        <v>30.313915861766567</v>
      </c>
      <c r="D15" s="329">
        <v>29.960029994480109</v>
      </c>
      <c r="E15" s="329">
        <v>28.827820886237983</v>
      </c>
      <c r="F15" s="329">
        <v>28.35</v>
      </c>
      <c r="G15" s="329"/>
      <c r="H15" s="161"/>
      <c r="I15" s="329"/>
      <c r="J15" s="329"/>
      <c r="K15" s="33"/>
      <c r="L15" s="489"/>
      <c r="M15" s="490">
        <f>+IF(G13&lt;&gt;"",1,"0")</f>
        <v>1</v>
      </c>
      <c r="N15" s="489"/>
      <c r="O15" s="489"/>
      <c r="P15" s="489"/>
      <c r="Q15" s="489"/>
      <c r="R15" s="489"/>
      <c r="S15" s="489"/>
      <c r="T15" s="489"/>
      <c r="U15" s="23"/>
      <c r="W15" s="50"/>
      <c r="X15" s="50"/>
      <c r="Y15" s="53"/>
      <c r="Z15" s="53"/>
      <c r="AA15" s="54"/>
      <c r="AB15" s="50"/>
      <c r="AC15" s="50"/>
      <c r="AD15" s="50"/>
      <c r="AE15" s="53"/>
      <c r="AF15" s="55"/>
    </row>
    <row r="16" spans="1:33" ht="15.75" customHeight="1" x14ac:dyDescent="0.25">
      <c r="A16" s="20"/>
      <c r="B16" s="69" t="s">
        <v>63</v>
      </c>
      <c r="C16" s="161"/>
      <c r="D16" s="105">
        <v>-1.1674040031654176</v>
      </c>
      <c r="E16" s="105">
        <v>-3.7790653362187121</v>
      </c>
      <c r="F16" s="329">
        <v>-1.6574991502950831</v>
      </c>
      <c r="G16" s="329"/>
      <c r="H16" s="163"/>
      <c r="I16" s="256"/>
      <c r="J16" s="164"/>
      <c r="K16" s="33"/>
      <c r="L16" s="489"/>
      <c r="M16" s="490" t="str">
        <f>+IF(G14&lt;&gt;"",1,"0")</f>
        <v>0</v>
      </c>
      <c r="N16" s="489"/>
      <c r="O16" s="489"/>
      <c r="P16" s="489"/>
      <c r="Q16" s="489"/>
      <c r="R16" s="489"/>
      <c r="S16" s="489"/>
      <c r="T16" s="489"/>
      <c r="U16" s="23"/>
      <c r="W16" s="50"/>
      <c r="X16" s="50"/>
      <c r="Y16" s="53"/>
      <c r="Z16" s="53"/>
      <c r="AA16" s="54"/>
      <c r="AB16" s="50"/>
      <c r="AC16" s="50"/>
      <c r="AD16" s="50"/>
      <c r="AE16" s="53"/>
      <c r="AF16" s="55"/>
    </row>
    <row r="17" spans="1:38" ht="15.75" customHeight="1" x14ac:dyDescent="0.25">
      <c r="A17" s="20"/>
      <c r="B17" s="70"/>
      <c r="C17" s="98"/>
      <c r="D17" s="98"/>
      <c r="E17" s="98"/>
      <c r="F17" s="98"/>
      <c r="G17" s="98"/>
      <c r="H17" s="98"/>
      <c r="I17" s="98"/>
      <c r="J17" s="98"/>
      <c r="K17" s="33"/>
      <c r="L17" s="489"/>
      <c r="M17" s="491"/>
      <c r="N17" s="489"/>
      <c r="O17" s="489"/>
      <c r="P17" s="489"/>
      <c r="Q17" s="489"/>
      <c r="R17" s="489"/>
      <c r="S17" s="489"/>
      <c r="T17" s="489"/>
      <c r="U17" s="23"/>
      <c r="W17" s="50"/>
      <c r="X17" s="50"/>
      <c r="Y17" s="305"/>
      <c r="Z17" s="305"/>
      <c r="AA17" s="306"/>
      <c r="AB17" s="280"/>
      <c r="AC17" s="280"/>
      <c r="AD17" s="280"/>
      <c r="AE17" s="305"/>
      <c r="AF17" s="307"/>
      <c r="AG17" s="279"/>
      <c r="AH17" s="279"/>
      <c r="AI17" s="279"/>
      <c r="AJ17" s="279"/>
      <c r="AK17" s="279"/>
      <c r="AL17" s="279"/>
    </row>
    <row r="18" spans="1:38" ht="15.75" customHeight="1" x14ac:dyDescent="0.25">
      <c r="A18" s="20"/>
      <c r="B18" s="96" t="s">
        <v>202</v>
      </c>
      <c r="C18" s="313">
        <v>30.278264086100041</v>
      </c>
      <c r="D18" s="313">
        <v>30.016611279516983</v>
      </c>
      <c r="E18" s="313">
        <v>28.770427848317311</v>
      </c>
      <c r="F18" s="313">
        <v>28.433333333333334</v>
      </c>
      <c r="G18" s="293">
        <v>27.666666666666668</v>
      </c>
      <c r="H18" s="98"/>
      <c r="I18" s="98"/>
      <c r="J18" s="98"/>
      <c r="K18" s="33"/>
      <c r="L18" s="489"/>
      <c r="M18" s="489"/>
      <c r="N18" s="489"/>
      <c r="O18" s="489"/>
      <c r="P18" s="489"/>
      <c r="Q18" s="489"/>
      <c r="R18" s="489"/>
      <c r="S18" s="489"/>
      <c r="T18" s="489"/>
      <c r="U18" s="23"/>
      <c r="W18" s="50"/>
      <c r="X18" s="50"/>
      <c r="Y18" s="305"/>
      <c r="Z18" s="305"/>
      <c r="AA18" s="306"/>
      <c r="AB18" s="280"/>
      <c r="AC18" s="280"/>
      <c r="AD18" s="280"/>
      <c r="AE18" s="305"/>
      <c r="AF18" s="307"/>
      <c r="AG18" s="279"/>
      <c r="AH18" s="279"/>
      <c r="AI18" s="279"/>
      <c r="AJ18" s="279"/>
      <c r="AK18" s="279"/>
      <c r="AL18" s="279"/>
    </row>
    <row r="19" spans="1:38" ht="15.75" x14ac:dyDescent="0.25">
      <c r="A19" s="20"/>
      <c r="B19" s="69" t="s">
        <v>63</v>
      </c>
      <c r="C19" s="169"/>
      <c r="D19" s="169">
        <v>-0.86416052729778592</v>
      </c>
      <c r="E19" s="169">
        <v>-4.1516459656125608</v>
      </c>
      <c r="F19" s="169">
        <v>-1.1716701495062876</v>
      </c>
      <c r="G19" s="293">
        <v>-2.6963657678780728</v>
      </c>
      <c r="H19" s="98"/>
      <c r="I19" s="98"/>
      <c r="J19" s="98"/>
      <c r="K19" s="33"/>
      <c r="L19" s="489"/>
      <c r="M19" s="489"/>
      <c r="N19" s="489"/>
      <c r="O19" s="489"/>
      <c r="P19" s="489"/>
      <c r="Q19" s="489"/>
      <c r="R19" s="489"/>
      <c r="S19" s="489"/>
      <c r="T19" s="489"/>
      <c r="U19" s="23"/>
      <c r="W19" s="50"/>
      <c r="X19" s="50"/>
      <c r="Y19" s="305"/>
      <c r="Z19" s="305"/>
      <c r="AA19" s="306"/>
      <c r="AB19" s="280"/>
      <c r="AC19" s="280"/>
      <c r="AD19" s="280"/>
      <c r="AE19" s="305"/>
      <c r="AF19" s="307"/>
      <c r="AG19" s="279"/>
      <c r="AH19" s="279"/>
      <c r="AI19" s="279"/>
      <c r="AJ19" s="279"/>
      <c r="AK19" s="279"/>
      <c r="AL19" s="279"/>
    </row>
    <row r="20" spans="1:38" ht="15.75" x14ac:dyDescent="0.25">
      <c r="A20" s="20"/>
      <c r="B20" s="231"/>
      <c r="C20" s="98"/>
      <c r="D20" s="98"/>
      <c r="E20" s="98"/>
      <c r="F20" s="98"/>
      <c r="G20" s="98"/>
      <c r="H20" s="98"/>
      <c r="I20" s="98"/>
      <c r="J20" s="98"/>
      <c r="K20" s="33"/>
      <c r="L20" s="489"/>
      <c r="M20" s="489"/>
      <c r="N20" s="489"/>
      <c r="O20" s="489"/>
      <c r="P20" s="489"/>
      <c r="Q20" s="489"/>
      <c r="R20" s="489"/>
      <c r="S20" s="489"/>
      <c r="T20" s="489"/>
      <c r="U20" s="23"/>
      <c r="W20" s="50"/>
      <c r="X20" s="50"/>
      <c r="Y20" s="305"/>
      <c r="Z20" s="305"/>
      <c r="AA20" s="306"/>
      <c r="AB20" s="280"/>
      <c r="AC20" s="280"/>
      <c r="AD20" s="280"/>
      <c r="AE20" s="305"/>
      <c r="AF20" s="307"/>
      <c r="AG20" s="279"/>
      <c r="AH20" s="279"/>
      <c r="AI20" s="279"/>
      <c r="AJ20" s="279"/>
      <c r="AK20" s="279"/>
      <c r="AL20" s="279"/>
    </row>
    <row r="21" spans="1:38" ht="15.75" x14ac:dyDescent="0.25">
      <c r="A21" s="20"/>
      <c r="B21" s="500" t="s">
        <v>91</v>
      </c>
      <c r="C21" s="500"/>
      <c r="D21" s="500"/>
      <c r="E21" s="500"/>
      <c r="F21" s="500"/>
      <c r="G21" s="500"/>
      <c r="H21" s="500"/>
      <c r="I21" s="500"/>
      <c r="J21" s="500"/>
      <c r="K21" s="62"/>
      <c r="L21" s="489"/>
      <c r="M21" s="489"/>
      <c r="N21" s="489"/>
      <c r="O21" s="489"/>
      <c r="P21" s="489"/>
      <c r="Q21" s="489"/>
      <c r="R21" s="489"/>
      <c r="S21" s="489"/>
      <c r="T21" s="489"/>
      <c r="U21" s="23"/>
      <c r="W21" s="50"/>
      <c r="X21" s="50"/>
      <c r="Y21" s="305"/>
      <c r="Z21" s="305"/>
      <c r="AA21" s="306"/>
      <c r="AB21" s="280"/>
      <c r="AC21" s="280"/>
      <c r="AD21" s="280"/>
      <c r="AE21" s="305"/>
      <c r="AF21" s="307"/>
      <c r="AG21" s="279"/>
      <c r="AH21" s="279"/>
      <c r="AI21" s="279"/>
      <c r="AJ21" s="279"/>
      <c r="AK21" s="279"/>
      <c r="AL21" s="279"/>
    </row>
    <row r="22" spans="1:38" ht="15.75" x14ac:dyDescent="0.25">
      <c r="A22" s="20"/>
      <c r="B22" s="502" t="s">
        <v>203</v>
      </c>
      <c r="C22" s="502"/>
      <c r="D22" s="502"/>
      <c r="E22" s="502"/>
      <c r="F22" s="502"/>
      <c r="G22" s="502"/>
      <c r="H22" s="502"/>
      <c r="I22" s="502"/>
      <c r="J22" s="502"/>
      <c r="K22" s="62"/>
      <c r="L22" s="489"/>
      <c r="M22" s="489"/>
      <c r="N22" s="489"/>
      <c r="O22" s="489"/>
      <c r="P22" s="489"/>
      <c r="Q22" s="489"/>
      <c r="R22" s="489"/>
      <c r="S22" s="489"/>
      <c r="T22" s="489"/>
      <c r="U22" s="23"/>
      <c r="W22" s="50"/>
      <c r="X22" s="50"/>
      <c r="Y22" s="305"/>
      <c r="Z22" s="305"/>
      <c r="AA22" s="306"/>
      <c r="AB22" s="280"/>
      <c r="AC22" s="280"/>
      <c r="AD22" s="280"/>
      <c r="AE22" s="305"/>
      <c r="AF22" s="307"/>
      <c r="AG22" s="279"/>
      <c r="AH22" s="279"/>
      <c r="AI22" s="279"/>
      <c r="AJ22" s="279"/>
      <c r="AK22" s="279"/>
      <c r="AL22" s="279"/>
    </row>
    <row r="23" spans="1:38" ht="15.75" x14ac:dyDescent="0.25">
      <c r="A23" s="20"/>
      <c r="B23" s="231"/>
      <c r="C23" s="98"/>
      <c r="D23" s="98"/>
      <c r="E23" s="98"/>
      <c r="F23" s="98"/>
      <c r="G23" s="98"/>
      <c r="H23" s="98"/>
      <c r="I23" s="98"/>
      <c r="J23" s="98"/>
      <c r="K23" s="33"/>
      <c r="L23" s="489"/>
      <c r="M23" s="489"/>
      <c r="N23" s="489"/>
      <c r="O23" s="489"/>
      <c r="P23" s="489"/>
      <c r="Q23" s="489"/>
      <c r="R23" s="489"/>
      <c r="S23" s="489"/>
      <c r="T23" s="489"/>
      <c r="U23" s="23"/>
      <c r="W23" s="50"/>
      <c r="X23" s="50"/>
      <c r="Y23" s="305"/>
      <c r="Z23" s="305"/>
      <c r="AA23" s="306"/>
      <c r="AB23" s="280"/>
      <c r="AC23" s="280"/>
      <c r="AD23" s="280"/>
      <c r="AE23" s="305"/>
      <c r="AF23" s="307"/>
      <c r="AG23" s="279"/>
      <c r="AH23" s="279"/>
      <c r="AI23" s="279"/>
      <c r="AJ23" s="279"/>
      <c r="AK23" s="279"/>
      <c r="AL23" s="279"/>
    </row>
    <row r="24" spans="1:38" ht="15" customHeight="1" x14ac:dyDescent="0.25">
      <c r="A24" s="20"/>
      <c r="B24" s="231"/>
      <c r="C24" s="98"/>
      <c r="D24" s="98"/>
      <c r="E24" s="98"/>
      <c r="F24" s="98"/>
      <c r="G24" s="98"/>
      <c r="H24" s="98"/>
      <c r="I24" s="98"/>
      <c r="J24" s="98"/>
      <c r="K24" s="33"/>
      <c r="L24" s="492"/>
      <c r="M24" s="492"/>
      <c r="N24" s="492"/>
      <c r="O24" s="492"/>
      <c r="P24" s="492"/>
      <c r="Q24" s="492"/>
      <c r="R24" s="492"/>
      <c r="S24" s="492"/>
      <c r="T24" s="492"/>
      <c r="U24" s="23"/>
      <c r="W24" s="50"/>
      <c r="X24" s="50"/>
      <c r="Y24" s="305"/>
      <c r="Z24" s="305"/>
      <c r="AA24" s="306"/>
      <c r="AB24" s="280"/>
      <c r="AC24" s="280"/>
      <c r="AD24" s="280"/>
      <c r="AE24" s="305"/>
      <c r="AF24" s="307"/>
      <c r="AG24" s="279"/>
      <c r="AH24" s="279"/>
      <c r="AI24" s="279"/>
      <c r="AJ24" s="279"/>
      <c r="AK24" s="279"/>
      <c r="AL24" s="279"/>
    </row>
    <row r="25" spans="1:38" ht="15.75" x14ac:dyDescent="0.25">
      <c r="A25" s="20"/>
      <c r="B25" s="231"/>
      <c r="C25" s="98"/>
      <c r="D25" s="98"/>
      <c r="E25" s="98"/>
      <c r="F25" s="98"/>
      <c r="G25" s="98"/>
      <c r="H25" s="98"/>
      <c r="I25" s="98"/>
      <c r="J25" s="98"/>
      <c r="K25" s="33"/>
      <c r="L25" s="492"/>
      <c r="M25" s="492"/>
      <c r="N25" s="324">
        <v>2011</v>
      </c>
      <c r="O25" s="492" t="s">
        <v>70</v>
      </c>
      <c r="P25" s="493">
        <v>32.987890415977709</v>
      </c>
      <c r="Q25" s="489"/>
      <c r="R25" s="489"/>
      <c r="S25" s="489"/>
      <c r="T25" s="489"/>
      <c r="U25" s="23"/>
      <c r="X25" s="50"/>
      <c r="Y25" s="305"/>
      <c r="Z25" s="305"/>
      <c r="AA25" s="306"/>
      <c r="AB25" s="280"/>
      <c r="AC25" s="280"/>
      <c r="AD25" s="280"/>
      <c r="AE25" s="305"/>
      <c r="AF25" s="307"/>
      <c r="AG25" s="279"/>
      <c r="AH25" s="279"/>
      <c r="AI25" s="279"/>
      <c r="AJ25" s="279"/>
      <c r="AK25" s="279"/>
      <c r="AL25" s="279"/>
    </row>
    <row r="26" spans="1:38" ht="15.75" x14ac:dyDescent="0.25">
      <c r="A26" s="20"/>
      <c r="B26" s="231"/>
      <c r="C26" s="98"/>
      <c r="D26" s="98"/>
      <c r="E26" s="98"/>
      <c r="F26" s="98"/>
      <c r="G26" s="98"/>
      <c r="H26" s="98"/>
      <c r="I26" s="98"/>
      <c r="J26" s="98"/>
      <c r="K26" s="33"/>
      <c r="L26" s="489"/>
      <c r="M26" s="489"/>
      <c r="N26" s="324">
        <v>2011</v>
      </c>
      <c r="O26" s="318" t="s">
        <v>69</v>
      </c>
      <c r="P26" s="493">
        <v>32.714757912767929</v>
      </c>
      <c r="R26" s="489"/>
      <c r="S26" s="489"/>
      <c r="T26" s="489"/>
      <c r="U26" s="23"/>
      <c r="X26" s="50"/>
      <c r="Y26" s="305"/>
      <c r="Z26" s="305"/>
      <c r="AA26" s="306"/>
      <c r="AB26" s="280"/>
      <c r="AC26" s="280"/>
      <c r="AD26" s="280"/>
      <c r="AE26" s="305"/>
      <c r="AF26" s="307"/>
      <c r="AG26" s="279"/>
      <c r="AH26" s="279"/>
      <c r="AI26" s="279"/>
      <c r="AJ26" s="279"/>
      <c r="AK26" s="279"/>
      <c r="AL26" s="279"/>
    </row>
    <row r="27" spans="1:38" ht="15.75" x14ac:dyDescent="0.25">
      <c r="A27" s="20"/>
      <c r="B27" s="97"/>
      <c r="C27" s="98"/>
      <c r="D27" s="98"/>
      <c r="E27" s="98"/>
      <c r="F27" s="98"/>
      <c r="G27" s="98"/>
      <c r="H27" s="98"/>
      <c r="I27" s="98"/>
      <c r="J27" s="98"/>
      <c r="K27" s="33"/>
      <c r="L27" s="489"/>
      <c r="M27" s="489"/>
      <c r="N27" s="324">
        <v>2011</v>
      </c>
      <c r="O27" s="318" t="s">
        <v>68</v>
      </c>
      <c r="P27" s="493">
        <v>32.682365525394083</v>
      </c>
      <c r="R27" s="489"/>
      <c r="S27" s="489"/>
      <c r="T27" s="489"/>
      <c r="U27" s="23"/>
      <c r="X27" s="50"/>
      <c r="Y27" s="305"/>
      <c r="Z27" s="305"/>
      <c r="AA27" s="306"/>
      <c r="AB27" s="280"/>
      <c r="AC27" s="280"/>
      <c r="AD27" s="280"/>
      <c r="AE27" s="305"/>
      <c r="AF27" s="307"/>
      <c r="AG27" s="279"/>
      <c r="AH27" s="279"/>
      <c r="AI27" s="279"/>
      <c r="AJ27" s="279"/>
      <c r="AK27" s="279"/>
      <c r="AL27" s="279"/>
    </row>
    <row r="28" spans="1:38" ht="15.75" x14ac:dyDescent="0.25">
      <c r="A28" s="20"/>
      <c r="B28" s="234"/>
      <c r="C28" s="98"/>
      <c r="D28" s="98"/>
      <c r="E28" s="98"/>
      <c r="F28" s="98"/>
      <c r="G28" s="98"/>
      <c r="H28" s="98"/>
      <c r="I28" s="98"/>
      <c r="J28" s="98"/>
      <c r="K28" s="33"/>
      <c r="L28" s="489"/>
      <c r="M28" s="489"/>
      <c r="N28" s="324">
        <v>2011</v>
      </c>
      <c r="O28" s="318" t="s">
        <v>7</v>
      </c>
      <c r="P28" s="493">
        <v>32.493621953655989</v>
      </c>
      <c r="Q28" s="489">
        <f t="shared" ref="Q28:Q44" si="0">+AVERAGE(P25:P28)</f>
        <v>32.719658951948929</v>
      </c>
      <c r="R28" s="489"/>
      <c r="S28" s="489"/>
      <c r="T28" s="489"/>
      <c r="U28" s="23"/>
      <c r="X28" s="50"/>
      <c r="Y28" s="305"/>
      <c r="Z28" s="305"/>
      <c r="AA28" s="306"/>
      <c r="AB28" s="280"/>
      <c r="AC28" s="280"/>
      <c r="AD28" s="280"/>
      <c r="AE28" s="305"/>
      <c r="AF28" s="307"/>
      <c r="AG28" s="279"/>
      <c r="AH28" s="279"/>
      <c r="AI28" s="279"/>
      <c r="AJ28" s="279"/>
      <c r="AK28" s="279"/>
      <c r="AL28" s="279"/>
    </row>
    <row r="29" spans="1:38" ht="15.75" x14ac:dyDescent="0.25">
      <c r="A29" s="20"/>
      <c r="B29" s="231"/>
      <c r="C29" s="98"/>
      <c r="D29" s="98"/>
      <c r="E29" s="98"/>
      <c r="F29" s="98"/>
      <c r="G29" s="98"/>
      <c r="H29" s="98"/>
      <c r="I29" s="98"/>
      <c r="J29" s="98"/>
      <c r="K29" s="33"/>
      <c r="L29" s="489"/>
      <c r="M29" s="489"/>
      <c r="N29" s="324">
        <v>2012</v>
      </c>
      <c r="O29" s="318" t="s">
        <v>7</v>
      </c>
      <c r="P29" s="493">
        <v>29.818493279595632</v>
      </c>
      <c r="Q29" s="489">
        <f t="shared" si="0"/>
        <v>31.927309667853407</v>
      </c>
      <c r="R29" s="489"/>
      <c r="S29" s="489"/>
      <c r="T29" s="489"/>
      <c r="U29" s="23"/>
      <c r="X29" s="50"/>
      <c r="Y29" s="305"/>
      <c r="Z29" s="305"/>
      <c r="AA29" s="306"/>
      <c r="AB29" s="280"/>
      <c r="AC29" s="280"/>
      <c r="AD29" s="280"/>
      <c r="AE29" s="305"/>
      <c r="AF29" s="307"/>
      <c r="AG29" s="279"/>
      <c r="AH29" s="279"/>
      <c r="AI29" s="279"/>
      <c r="AJ29" s="279"/>
      <c r="AK29" s="279"/>
      <c r="AL29" s="279"/>
    </row>
    <row r="30" spans="1:38" ht="15.75" x14ac:dyDescent="0.25">
      <c r="A30" s="20"/>
      <c r="B30" s="231"/>
      <c r="C30" s="98"/>
      <c r="D30" s="98"/>
      <c r="E30" s="98"/>
      <c r="F30" s="98"/>
      <c r="G30" s="98"/>
      <c r="H30" s="98"/>
      <c r="I30" s="98"/>
      <c r="J30" s="98"/>
      <c r="K30" s="33"/>
      <c r="L30" s="489"/>
      <c r="M30" s="489"/>
      <c r="N30" s="324"/>
      <c r="O30" s="318" t="s">
        <v>5</v>
      </c>
      <c r="P30" s="493">
        <v>29.744807560611754</v>
      </c>
      <c r="Q30" s="489">
        <f t="shared" si="0"/>
        <v>31.18482207981436</v>
      </c>
      <c r="R30" s="489"/>
      <c r="S30" s="489"/>
      <c r="T30" s="489"/>
      <c r="U30" s="23"/>
      <c r="X30" s="50"/>
      <c r="Y30" s="305"/>
      <c r="Z30" s="305"/>
      <c r="AA30" s="306"/>
      <c r="AB30" s="280"/>
      <c r="AC30" s="280"/>
      <c r="AD30" s="280"/>
      <c r="AE30" s="305"/>
      <c r="AF30" s="307"/>
      <c r="AG30" s="279"/>
      <c r="AH30" s="279"/>
      <c r="AI30" s="279"/>
      <c r="AJ30" s="279"/>
      <c r="AK30" s="279"/>
      <c r="AL30" s="279"/>
    </row>
    <row r="31" spans="1:38" ht="15.75" x14ac:dyDescent="0.25">
      <c r="A31" s="20"/>
      <c r="B31" s="231"/>
      <c r="C31" s="98"/>
      <c r="D31" s="98"/>
      <c r="E31" s="98"/>
      <c r="F31" s="98"/>
      <c r="G31" s="98"/>
      <c r="H31" s="98"/>
      <c r="I31" s="98"/>
      <c r="J31" s="98"/>
      <c r="K31" s="33"/>
      <c r="L31" s="489"/>
      <c r="M31" s="489"/>
      <c r="N31" s="324"/>
      <c r="O31" s="318" t="s">
        <v>6</v>
      </c>
      <c r="P31" s="493">
        <v>29.557628136084141</v>
      </c>
      <c r="Q31" s="489">
        <f t="shared" si="0"/>
        <v>30.403637732486878</v>
      </c>
      <c r="R31" s="489"/>
      <c r="S31" s="489"/>
      <c r="T31" s="489"/>
      <c r="U31" s="23"/>
      <c r="X31" s="50"/>
      <c r="Y31" s="305"/>
      <c r="Z31" s="305"/>
      <c r="AA31" s="306"/>
      <c r="AB31" s="280"/>
      <c r="AC31" s="280"/>
      <c r="AD31" s="280"/>
      <c r="AE31" s="305"/>
      <c r="AF31" s="307"/>
      <c r="AG31" s="279"/>
      <c r="AH31" s="279"/>
      <c r="AI31" s="279"/>
      <c r="AJ31" s="279"/>
      <c r="AK31" s="279"/>
      <c r="AL31" s="279"/>
    </row>
    <row r="32" spans="1:38" ht="15.75" x14ac:dyDescent="0.25">
      <c r="A32" s="20"/>
      <c r="B32" s="231"/>
      <c r="C32" s="98"/>
      <c r="D32" s="98"/>
      <c r="E32" s="98"/>
      <c r="F32" s="98"/>
      <c r="G32" s="98"/>
      <c r="H32" s="98"/>
      <c r="I32" s="98"/>
      <c r="J32" s="98"/>
      <c r="K32" s="33"/>
      <c r="L32" s="489"/>
      <c r="M32" s="489"/>
      <c r="N32" s="324">
        <v>2012</v>
      </c>
      <c r="O32" s="318" t="s">
        <v>7</v>
      </c>
      <c r="P32" s="493">
        <v>29.881890205769253</v>
      </c>
      <c r="Q32" s="489">
        <f t="shared" si="0"/>
        <v>29.750704795515198</v>
      </c>
      <c r="R32" s="489"/>
      <c r="S32" s="489"/>
      <c r="T32" s="489"/>
      <c r="U32" s="23"/>
      <c r="X32" s="50"/>
      <c r="Y32" s="305"/>
      <c r="Z32" s="305"/>
      <c r="AA32" s="306"/>
      <c r="AB32" s="280"/>
      <c r="AC32" s="280"/>
      <c r="AD32" s="280"/>
      <c r="AE32" s="280"/>
      <c r="AF32" s="308"/>
      <c r="AG32" s="279"/>
      <c r="AH32" s="279"/>
      <c r="AI32" s="279"/>
      <c r="AJ32" s="279"/>
      <c r="AK32" s="279"/>
      <c r="AL32" s="279"/>
    </row>
    <row r="33" spans="1:38" ht="15.75" x14ac:dyDescent="0.25">
      <c r="A33" s="20"/>
      <c r="B33" s="231"/>
      <c r="C33" s="98"/>
      <c r="D33" s="98"/>
      <c r="E33" s="98"/>
      <c r="F33" s="98"/>
      <c r="G33" s="98"/>
      <c r="H33" s="98"/>
      <c r="I33" s="98"/>
      <c r="J33" s="98"/>
      <c r="K33" s="33"/>
      <c r="L33" s="489"/>
      <c r="M33" s="489"/>
      <c r="N33" s="324">
        <v>2013</v>
      </c>
      <c r="O33" s="318" t="s">
        <v>4</v>
      </c>
      <c r="P33" s="493">
        <v>30.524397715720099</v>
      </c>
      <c r="Q33" s="489">
        <f t="shared" si="0"/>
        <v>29.927180904546312</v>
      </c>
      <c r="R33" s="489"/>
      <c r="S33" s="489"/>
      <c r="T33" s="489"/>
      <c r="U33" s="23"/>
      <c r="X33" s="50"/>
      <c r="Y33" s="305"/>
      <c r="Z33" s="305"/>
      <c r="AA33" s="306"/>
      <c r="AB33" s="280"/>
      <c r="AC33" s="280"/>
      <c r="AD33" s="280"/>
      <c r="AE33" s="280"/>
      <c r="AF33" s="280"/>
      <c r="AG33" s="279"/>
      <c r="AH33" s="279"/>
      <c r="AI33" s="279"/>
      <c r="AJ33" s="279"/>
      <c r="AK33" s="279"/>
      <c r="AL33" s="279"/>
    </row>
    <row r="34" spans="1:38" ht="15.75" x14ac:dyDescent="0.25">
      <c r="A34" s="20"/>
      <c r="B34" s="231"/>
      <c r="C34" s="98"/>
      <c r="D34" s="98"/>
      <c r="E34" s="98"/>
      <c r="F34" s="98"/>
      <c r="G34" s="98"/>
      <c r="H34" s="98"/>
      <c r="I34" s="98"/>
      <c r="J34" s="98"/>
      <c r="K34" s="33"/>
      <c r="L34" s="489"/>
      <c r="M34" s="489"/>
      <c r="O34" s="318" t="s">
        <v>5</v>
      </c>
      <c r="P34" s="493">
        <v>30.61716107884352</v>
      </c>
      <c r="Q34" s="489">
        <f t="shared" si="0"/>
        <v>30.145269284104256</v>
      </c>
      <c r="R34" s="489"/>
      <c r="S34" s="489"/>
      <c r="T34" s="489"/>
      <c r="U34" s="23"/>
      <c r="X34" s="50"/>
      <c r="Y34" s="305"/>
      <c r="Z34" s="305"/>
      <c r="AA34" s="306"/>
      <c r="AB34" s="280"/>
      <c r="AC34" s="280"/>
      <c r="AD34" s="280"/>
      <c r="AE34" s="280"/>
      <c r="AF34" s="280"/>
      <c r="AG34" s="279"/>
      <c r="AH34" s="279"/>
      <c r="AI34" s="279"/>
      <c r="AJ34" s="279"/>
      <c r="AK34" s="279"/>
      <c r="AL34" s="279"/>
    </row>
    <row r="35" spans="1:38" ht="15.75" x14ac:dyDescent="0.25">
      <c r="A35" s="20"/>
      <c r="B35" s="231"/>
      <c r="C35" s="98"/>
      <c r="D35" s="98"/>
      <c r="E35" s="98"/>
      <c r="F35" s="98"/>
      <c r="G35" s="98"/>
      <c r="H35" s="98"/>
      <c r="I35" s="98"/>
      <c r="J35" s="98"/>
      <c r="K35" s="33"/>
      <c r="L35" s="489"/>
      <c r="M35" s="489"/>
      <c r="N35" s="324"/>
      <c r="O35" s="318" t="s">
        <v>6</v>
      </c>
      <c r="P35" s="493">
        <v>30.540138429676144</v>
      </c>
      <c r="Q35" s="489">
        <f t="shared" si="0"/>
        <v>30.390896857502256</v>
      </c>
      <c r="R35" s="489"/>
      <c r="S35" s="489"/>
      <c r="T35" s="489"/>
      <c r="U35" s="23"/>
      <c r="X35" s="50"/>
      <c r="Y35" s="305"/>
      <c r="Z35" s="305"/>
      <c r="AA35" s="306"/>
      <c r="AB35" s="280"/>
      <c r="AC35" s="280"/>
      <c r="AD35" s="280"/>
      <c r="AE35" s="280"/>
      <c r="AF35" s="280"/>
      <c r="AG35" s="279"/>
      <c r="AH35" s="279"/>
      <c r="AI35" s="279"/>
      <c r="AJ35" s="279"/>
      <c r="AK35" s="279"/>
      <c r="AL35" s="279"/>
    </row>
    <row r="36" spans="1:38" ht="15.75" x14ac:dyDescent="0.25">
      <c r="A36" s="20"/>
      <c r="B36" s="231"/>
      <c r="C36" s="98"/>
      <c r="D36" s="98"/>
      <c r="E36" s="98"/>
      <c r="F36" s="98"/>
      <c r="G36" s="98"/>
      <c r="H36" s="98"/>
      <c r="I36" s="98"/>
      <c r="J36" s="98"/>
      <c r="K36" s="33"/>
      <c r="L36" s="489"/>
      <c r="M36" s="489"/>
      <c r="N36" s="324"/>
      <c r="O36" s="318" t="s">
        <v>7</v>
      </c>
      <c r="P36" s="493">
        <v>30.533193230554811</v>
      </c>
      <c r="Q36" s="489">
        <f t="shared" si="0"/>
        <v>30.553722613698646</v>
      </c>
      <c r="R36" s="489"/>
      <c r="S36" s="489"/>
      <c r="T36" s="489"/>
      <c r="U36" s="23"/>
      <c r="X36" s="50"/>
      <c r="Y36" s="280"/>
      <c r="Z36" s="309"/>
      <c r="AA36" s="306"/>
      <c r="AB36" s="280"/>
      <c r="AC36" s="280"/>
      <c r="AD36" s="280"/>
      <c r="AE36" s="280"/>
      <c r="AF36" s="280"/>
      <c r="AG36" s="279"/>
      <c r="AH36" s="279"/>
      <c r="AI36" s="279"/>
      <c r="AJ36" s="279"/>
      <c r="AK36" s="279"/>
      <c r="AL36" s="279"/>
    </row>
    <row r="37" spans="1:38" ht="15.75" x14ac:dyDescent="0.25">
      <c r="A37" s="126" t="s">
        <v>8</v>
      </c>
      <c r="B37" s="231"/>
      <c r="C37" s="98"/>
      <c r="D37" s="98"/>
      <c r="E37" s="98"/>
      <c r="F37" s="98"/>
      <c r="G37" s="98"/>
      <c r="H37" s="98"/>
      <c r="I37" s="98"/>
      <c r="J37" s="98"/>
      <c r="K37" s="33"/>
      <c r="L37" s="489"/>
      <c r="M37" s="489"/>
      <c r="O37" s="318" t="s">
        <v>4</v>
      </c>
      <c r="P37" s="493">
        <v>30.094852089761336</v>
      </c>
      <c r="Q37" s="489">
        <f t="shared" si="0"/>
        <v>30.446336207208951</v>
      </c>
      <c r="R37" s="489"/>
      <c r="S37" s="489"/>
      <c r="T37" s="489"/>
      <c r="U37" s="23"/>
      <c r="X37" s="50"/>
      <c r="Y37" s="50"/>
      <c r="Z37" s="52"/>
      <c r="AA37" s="50"/>
      <c r="AB37" s="50"/>
      <c r="AC37" s="50"/>
      <c r="AD37" s="50"/>
      <c r="AE37" s="50"/>
      <c r="AF37" s="280"/>
      <c r="AG37" s="279"/>
      <c r="AH37" s="279"/>
      <c r="AI37" s="279"/>
      <c r="AJ37" s="279"/>
      <c r="AK37" s="279"/>
      <c r="AL37" s="279"/>
    </row>
    <row r="38" spans="1:38" ht="14.25" customHeight="1" x14ac:dyDescent="0.2">
      <c r="A38" s="530" t="s">
        <v>163</v>
      </c>
      <c r="B38" s="531"/>
      <c r="C38" s="531"/>
      <c r="D38" s="531"/>
      <c r="E38" s="531"/>
      <c r="F38" s="531"/>
      <c r="G38" s="531"/>
      <c r="H38" s="531"/>
      <c r="I38" s="531"/>
      <c r="J38" s="531"/>
      <c r="K38" s="532"/>
      <c r="L38" s="489"/>
      <c r="M38" s="489"/>
      <c r="N38" s="494">
        <v>2014</v>
      </c>
      <c r="O38" s="318" t="s">
        <v>5</v>
      </c>
      <c r="P38" s="493">
        <v>30.140076084839031</v>
      </c>
      <c r="Q38" s="489">
        <f t="shared" si="0"/>
        <v>30.32706495870783</v>
      </c>
      <c r="R38" s="489"/>
      <c r="S38" s="489"/>
      <c r="T38" s="489"/>
      <c r="U38" s="23"/>
      <c r="X38" s="50"/>
      <c r="Y38" s="50"/>
      <c r="Z38" s="52"/>
      <c r="AA38" s="50"/>
      <c r="AB38" s="50"/>
      <c r="AC38" s="50"/>
      <c r="AD38" s="50"/>
      <c r="AE38" s="50"/>
      <c r="AF38" s="280"/>
      <c r="AG38" s="279"/>
      <c r="AH38" s="279"/>
      <c r="AI38" s="279"/>
      <c r="AJ38" s="279"/>
      <c r="AK38" s="279"/>
      <c r="AL38" s="279"/>
    </row>
    <row r="39" spans="1:38" ht="15.75" x14ac:dyDescent="0.25">
      <c r="A39" s="22"/>
      <c r="B39" s="231"/>
      <c r="C39" s="98"/>
      <c r="D39" s="98"/>
      <c r="E39" s="98"/>
      <c r="F39" s="98"/>
      <c r="G39" s="98"/>
      <c r="H39" s="98"/>
      <c r="I39" s="98"/>
      <c r="J39" s="98"/>
      <c r="K39" s="23"/>
      <c r="L39" s="489"/>
      <c r="M39" s="489"/>
      <c r="N39" s="494"/>
      <c r="O39" s="489" t="s">
        <v>6</v>
      </c>
      <c r="P39" s="493">
        <v>30.599864083699753</v>
      </c>
      <c r="Q39" s="489">
        <f t="shared" si="0"/>
        <v>30.341996372213732</v>
      </c>
      <c r="R39" s="489"/>
      <c r="S39" s="489"/>
      <c r="T39" s="489"/>
      <c r="U39" s="23"/>
      <c r="X39" s="50"/>
      <c r="Y39" s="50"/>
      <c r="Z39" s="52"/>
      <c r="AA39" s="50"/>
      <c r="AB39" s="50"/>
      <c r="AC39" s="50"/>
      <c r="AD39" s="50"/>
      <c r="AE39" s="50"/>
      <c r="AF39" s="280"/>
      <c r="AG39" s="279"/>
      <c r="AH39" s="279"/>
      <c r="AI39" s="279"/>
      <c r="AJ39" s="279"/>
      <c r="AK39" s="279"/>
      <c r="AL39" s="279"/>
    </row>
    <row r="40" spans="1:38" ht="15.75" x14ac:dyDescent="0.25">
      <c r="A40" s="22"/>
      <c r="B40" s="131"/>
      <c r="C40" s="98"/>
      <c r="D40" s="98"/>
      <c r="E40" s="98"/>
      <c r="F40" s="98"/>
      <c r="G40" s="98"/>
      <c r="H40" s="98"/>
      <c r="I40" s="98"/>
      <c r="J40" s="98"/>
      <c r="K40" s="23"/>
      <c r="L40" s="489"/>
      <c r="M40" s="489"/>
      <c r="N40" s="534"/>
      <c r="O40" s="489" t="s">
        <v>7</v>
      </c>
      <c r="P40" s="493">
        <v>30.420871188766142</v>
      </c>
      <c r="Q40" s="489">
        <f t="shared" si="0"/>
        <v>30.313915861766567</v>
      </c>
      <c r="R40" s="489"/>
      <c r="S40" s="489"/>
      <c r="T40" s="489"/>
      <c r="U40" s="23"/>
      <c r="X40" s="50"/>
      <c r="Y40" s="18">
        <v>2010</v>
      </c>
      <c r="Z40" s="19">
        <v>1</v>
      </c>
      <c r="AA40" s="18" t="s">
        <v>11</v>
      </c>
      <c r="AB40" s="18">
        <v>45508205</v>
      </c>
      <c r="AC40" s="18">
        <v>7346979</v>
      </c>
      <c r="AD40" s="18">
        <v>16.1442952979578</v>
      </c>
      <c r="AF40" s="279"/>
      <c r="AG40" s="279"/>
      <c r="AH40" s="279"/>
      <c r="AI40" s="279"/>
      <c r="AJ40" s="279"/>
      <c r="AK40" s="279"/>
      <c r="AL40" s="279"/>
    </row>
    <row r="41" spans="1:38" ht="15.75" x14ac:dyDescent="0.25">
      <c r="A41" s="32"/>
      <c r="B41" s="131"/>
      <c r="C41" s="98"/>
      <c r="D41" s="98"/>
      <c r="E41" s="98"/>
      <c r="F41" s="98"/>
      <c r="G41" s="98"/>
      <c r="H41" s="98"/>
      <c r="I41" s="98"/>
      <c r="J41" s="98"/>
      <c r="K41" s="23"/>
      <c r="L41" s="489"/>
      <c r="M41" s="489"/>
      <c r="N41" s="534">
        <v>2015</v>
      </c>
      <c r="O41" s="489" t="s">
        <v>4</v>
      </c>
      <c r="P41" s="489">
        <v>30.057497458681119</v>
      </c>
      <c r="Q41" s="489">
        <f t="shared" si="0"/>
        <v>30.304577203996509</v>
      </c>
      <c r="R41" s="489"/>
      <c r="S41" s="489"/>
      <c r="T41" s="489"/>
      <c r="U41" s="23"/>
      <c r="X41" s="50"/>
      <c r="Y41" s="18">
        <v>2010</v>
      </c>
      <c r="Z41" s="19">
        <v>2</v>
      </c>
      <c r="AA41" s="18" t="s">
        <v>11</v>
      </c>
      <c r="AB41" s="18">
        <v>45508205</v>
      </c>
      <c r="AC41" s="18">
        <v>7260962</v>
      </c>
      <c r="AD41" s="18">
        <v>15.95528103118987</v>
      </c>
      <c r="AF41" s="279"/>
      <c r="AG41" s="279"/>
      <c r="AH41" s="279"/>
      <c r="AI41" s="279"/>
      <c r="AJ41" s="279"/>
      <c r="AK41" s="279"/>
      <c r="AL41" s="279"/>
    </row>
    <row r="42" spans="1:38" ht="15.75" x14ac:dyDescent="0.25">
      <c r="A42" s="32"/>
      <c r="B42" s="99"/>
      <c r="C42" s="131"/>
      <c r="D42" s="131"/>
      <c r="E42" s="131"/>
      <c r="F42" s="131"/>
      <c r="G42" s="131"/>
      <c r="H42" s="131"/>
      <c r="I42" s="131"/>
      <c r="J42" s="131"/>
      <c r="K42" s="32"/>
      <c r="L42" s="489"/>
      <c r="M42" s="489"/>
      <c r="N42" s="534"/>
      <c r="O42" s="489" t="s">
        <v>5</v>
      </c>
      <c r="P42" s="489">
        <v>30.013087046565438</v>
      </c>
      <c r="Q42" s="489">
        <f t="shared" si="0"/>
        <v>30.272829944428111</v>
      </c>
      <c r="R42" s="489"/>
      <c r="S42" s="489"/>
      <c r="T42" s="489"/>
      <c r="U42" s="23"/>
      <c r="X42" s="50"/>
      <c r="Y42" s="18">
        <v>2010</v>
      </c>
      <c r="Z42" s="19">
        <v>3</v>
      </c>
      <c r="AA42" s="18" t="s">
        <v>11</v>
      </c>
      <c r="AB42" s="18">
        <v>45508205</v>
      </c>
      <c r="AC42" s="18">
        <v>7251786</v>
      </c>
      <c r="AD42" s="18">
        <v>15.935117634281553</v>
      </c>
      <c r="AF42" s="279"/>
      <c r="AG42" s="279"/>
      <c r="AH42" s="279"/>
      <c r="AI42" s="279"/>
      <c r="AJ42" s="279"/>
      <c r="AK42" s="279"/>
      <c r="AL42" s="279"/>
    </row>
    <row r="43" spans="1:38" ht="15" x14ac:dyDescent="0.2">
      <c r="A43" s="32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489"/>
      <c r="M43" s="489"/>
      <c r="N43" s="489"/>
      <c r="O43" s="489" t="s">
        <v>6</v>
      </c>
      <c r="P43" s="489">
        <v>29.979249333304399</v>
      </c>
      <c r="Q43" s="489">
        <f t="shared" si="0"/>
        <v>30.117676256829274</v>
      </c>
      <c r="R43" s="489"/>
      <c r="S43" s="489"/>
      <c r="T43" s="489"/>
      <c r="U43" s="23"/>
      <c r="X43" s="50"/>
      <c r="Y43" s="18">
        <v>2010</v>
      </c>
      <c r="Z43" s="19">
        <v>4</v>
      </c>
      <c r="AA43" s="18" t="s">
        <v>11</v>
      </c>
      <c r="AB43" s="18">
        <v>45508205</v>
      </c>
      <c r="AC43" s="18">
        <v>7186165</v>
      </c>
      <c r="AD43" s="18">
        <v>15.790921659072248</v>
      </c>
      <c r="AF43" s="279"/>
      <c r="AG43" s="279"/>
      <c r="AH43" s="279"/>
      <c r="AI43" s="279"/>
      <c r="AJ43" s="279"/>
      <c r="AK43" s="279"/>
      <c r="AL43" s="279"/>
    </row>
    <row r="44" spans="1:38" ht="15" x14ac:dyDescent="0.2">
      <c r="A44" s="32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489"/>
      <c r="M44" s="489"/>
      <c r="N44" s="489"/>
      <c r="O44" s="489" t="s">
        <v>7</v>
      </c>
      <c r="P44" s="489">
        <v>29.790286139369492</v>
      </c>
      <c r="Q44" s="489">
        <f t="shared" si="0"/>
        <v>29.960029994480109</v>
      </c>
      <c r="R44" s="489"/>
      <c r="S44" s="489"/>
      <c r="T44" s="489"/>
      <c r="U44" s="23"/>
      <c r="X44" s="50"/>
      <c r="Y44" s="18">
        <v>2011</v>
      </c>
      <c r="Z44" s="19">
        <v>1</v>
      </c>
      <c r="AA44" s="18" t="s">
        <v>11</v>
      </c>
      <c r="AB44" s="18">
        <v>46043696</v>
      </c>
      <c r="AC44" s="18">
        <v>7176114</v>
      </c>
      <c r="AD44" s="18">
        <v>15.58544301048291</v>
      </c>
      <c r="AF44" s="279"/>
      <c r="AG44" s="279"/>
      <c r="AH44" s="279"/>
      <c r="AI44" s="279"/>
      <c r="AJ44" s="279"/>
      <c r="AK44" s="279"/>
      <c r="AL44" s="279"/>
    </row>
    <row r="45" spans="1:38" ht="15" x14ac:dyDescent="0.2">
      <c r="A45" s="32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489"/>
      <c r="M45" s="489"/>
      <c r="N45" s="324">
        <v>2016</v>
      </c>
      <c r="O45" s="489" t="s">
        <v>4</v>
      </c>
      <c r="P45" s="489">
        <v>29.24063543350433</v>
      </c>
      <c r="Q45" s="489">
        <f t="shared" ref="Q45:Q50" si="1">+AVERAGE(P42:P45)</f>
        <v>29.755814488185919</v>
      </c>
      <c r="R45" s="489"/>
      <c r="S45" s="489"/>
      <c r="T45" s="489"/>
      <c r="U45" s="23"/>
      <c r="X45" s="50"/>
      <c r="Y45" s="18">
        <v>2011</v>
      </c>
      <c r="Z45" s="19">
        <v>2</v>
      </c>
      <c r="AA45" s="18" t="s">
        <v>11</v>
      </c>
      <c r="AB45" s="18">
        <v>46043696</v>
      </c>
      <c r="AC45" s="18">
        <v>7168939</v>
      </c>
      <c r="AD45" s="18">
        <v>15.569859986913301</v>
      </c>
      <c r="AF45" s="279"/>
      <c r="AG45" s="279"/>
      <c r="AH45" s="279"/>
      <c r="AI45" s="279"/>
      <c r="AJ45" s="279"/>
      <c r="AK45" s="279"/>
      <c r="AL45" s="279"/>
    </row>
    <row r="46" spans="1:38" ht="15" x14ac:dyDescent="0.2">
      <c r="A46" s="32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4"/>
      <c r="N46" s="534"/>
      <c r="O46" s="324" t="s">
        <v>5</v>
      </c>
      <c r="P46" s="495">
        <f>+F12</f>
        <v>28.3</v>
      </c>
      <c r="Q46" s="489">
        <f t="shared" si="1"/>
        <v>29.327542726544554</v>
      </c>
      <c r="R46" s="324"/>
      <c r="S46" s="324"/>
      <c r="T46" s="324"/>
      <c r="U46" s="325"/>
      <c r="V46" s="325"/>
      <c r="X46" s="50"/>
      <c r="Y46" s="18">
        <v>2011</v>
      </c>
      <c r="Z46" s="19">
        <v>3</v>
      </c>
      <c r="AA46" s="18" t="s">
        <v>11</v>
      </c>
      <c r="AB46" s="18">
        <v>46043696</v>
      </c>
      <c r="AC46" s="18">
        <v>7157756</v>
      </c>
      <c r="AD46" s="18">
        <v>15.545572188644458</v>
      </c>
      <c r="AF46" s="279"/>
      <c r="AG46" s="279"/>
      <c r="AH46" s="279"/>
      <c r="AI46" s="279"/>
      <c r="AJ46" s="279"/>
      <c r="AK46" s="279"/>
      <c r="AL46" s="279"/>
    </row>
    <row r="47" spans="1:38" ht="15" x14ac:dyDescent="0.2">
      <c r="A47" s="32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4"/>
      <c r="N47" s="534"/>
      <c r="O47" s="324" t="s">
        <v>6</v>
      </c>
      <c r="P47" s="495">
        <f>+F13</f>
        <v>28.3</v>
      </c>
      <c r="Q47" s="489">
        <f t="shared" si="1"/>
        <v>28.907730393218454</v>
      </c>
      <c r="R47" s="324"/>
      <c r="S47" s="324"/>
      <c r="T47" s="324"/>
      <c r="U47" s="325"/>
      <c r="V47" s="325"/>
      <c r="X47" s="50"/>
      <c r="Y47" s="18">
        <v>2011</v>
      </c>
      <c r="Z47" s="19">
        <v>4</v>
      </c>
      <c r="AA47" s="18" t="s">
        <v>11</v>
      </c>
      <c r="AB47" s="18">
        <v>46043696</v>
      </c>
      <c r="AC47" s="18">
        <v>7126730</v>
      </c>
      <c r="AD47" s="18">
        <v>15.478188371324492</v>
      </c>
      <c r="AF47" s="279"/>
      <c r="AG47" s="279"/>
      <c r="AH47" s="279"/>
      <c r="AI47" s="279"/>
      <c r="AJ47" s="279"/>
      <c r="AK47" s="279"/>
      <c r="AL47" s="279"/>
    </row>
    <row r="48" spans="1:38" ht="15" x14ac:dyDescent="0.2">
      <c r="A48" s="32"/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4"/>
      <c r="N48" s="534"/>
      <c r="O48" s="324" t="s">
        <v>7</v>
      </c>
      <c r="P48" s="495">
        <f>+F14</f>
        <v>28.1</v>
      </c>
      <c r="Q48" s="489">
        <f t="shared" si="1"/>
        <v>28.485158858376082</v>
      </c>
      <c r="R48" s="324"/>
      <c r="S48" s="324"/>
      <c r="T48" s="324"/>
      <c r="U48" s="325"/>
      <c r="V48" s="325"/>
      <c r="Y48" s="18">
        <v>2012</v>
      </c>
      <c r="Z48" s="19">
        <v>1</v>
      </c>
      <c r="AA48" s="18" t="s">
        <v>11</v>
      </c>
      <c r="AB48" s="18">
        <v>46581823</v>
      </c>
      <c r="AC48" s="18">
        <v>6400163</v>
      </c>
      <c r="AD48" s="18">
        <v>13.739614699064054</v>
      </c>
      <c r="AF48" s="279"/>
      <c r="AG48" s="279"/>
      <c r="AH48" s="279"/>
      <c r="AI48" s="279"/>
      <c r="AJ48" s="279"/>
      <c r="AK48" s="279"/>
      <c r="AL48" s="279"/>
    </row>
    <row r="49" spans="1:38" x14ac:dyDescent="0.2">
      <c r="A49" s="32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4"/>
      <c r="N49" s="324">
        <v>2017</v>
      </c>
      <c r="O49" s="318" t="s">
        <v>4</v>
      </c>
      <c r="P49" s="473">
        <v>28.7</v>
      </c>
      <c r="Q49" s="473">
        <f t="shared" si="1"/>
        <v>28.35</v>
      </c>
      <c r="Y49" s="18">
        <v>2012</v>
      </c>
      <c r="Z49" s="19">
        <v>2</v>
      </c>
      <c r="AA49" s="18" t="s">
        <v>11</v>
      </c>
      <c r="AB49" s="18">
        <v>46581823</v>
      </c>
      <c r="AC49" s="18">
        <v>6322324</v>
      </c>
      <c r="AD49" s="18">
        <v>13.572513037971914</v>
      </c>
      <c r="AF49" s="279"/>
      <c r="AG49" s="279"/>
      <c r="AH49" s="279"/>
      <c r="AI49" s="279"/>
      <c r="AJ49" s="279"/>
      <c r="AK49" s="279"/>
      <c r="AL49" s="279"/>
    </row>
    <row r="50" spans="1:38" x14ac:dyDescent="0.2">
      <c r="A50" s="32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4"/>
      <c r="N50" s="324"/>
      <c r="O50" s="318" t="s">
        <v>5</v>
      </c>
      <c r="P50" s="473">
        <v>28.3</v>
      </c>
      <c r="Q50" s="473">
        <f t="shared" si="1"/>
        <v>28.35</v>
      </c>
      <c r="Y50" s="18">
        <v>2012</v>
      </c>
      <c r="Z50" s="19">
        <v>3</v>
      </c>
      <c r="AA50" s="18" t="s">
        <v>11</v>
      </c>
      <c r="AB50" s="18">
        <v>46581823</v>
      </c>
      <c r="AC50" s="18">
        <v>6175330</v>
      </c>
      <c r="AD50" s="18">
        <v>13.256952180682152</v>
      </c>
      <c r="AF50" s="279"/>
      <c r="AG50" s="279"/>
      <c r="AH50" s="279"/>
      <c r="AI50" s="279"/>
      <c r="AJ50" s="279"/>
      <c r="AK50" s="279"/>
      <c r="AL50" s="279"/>
    </row>
    <row r="51" spans="1:38" x14ac:dyDescent="0.2">
      <c r="L51" s="324"/>
      <c r="N51" s="324"/>
      <c r="O51" s="324" t="s">
        <v>6</v>
      </c>
      <c r="P51" s="318">
        <v>28.3</v>
      </c>
      <c r="Q51" s="473">
        <f>+AVERAGE(P48:P51)</f>
        <v>28.349999999999998</v>
      </c>
      <c r="Y51" s="18">
        <v>2012</v>
      </c>
      <c r="Z51" s="19">
        <v>4</v>
      </c>
      <c r="AA51" s="18" t="s">
        <v>11</v>
      </c>
      <c r="AB51" s="18">
        <v>46581823</v>
      </c>
      <c r="AC51" s="18">
        <v>6208329</v>
      </c>
      <c r="AD51" s="18">
        <v>13.327793117929282</v>
      </c>
      <c r="AF51" s="279"/>
      <c r="AG51" s="279"/>
      <c r="AH51" s="279"/>
      <c r="AI51" s="279"/>
      <c r="AJ51" s="279"/>
      <c r="AK51" s="279"/>
      <c r="AL51" s="279"/>
    </row>
    <row r="52" spans="1:38" x14ac:dyDescent="0.2">
      <c r="L52" s="324"/>
      <c r="N52" s="324"/>
      <c r="O52" s="318" t="s">
        <v>7</v>
      </c>
      <c r="P52" s="318">
        <v>28.1</v>
      </c>
      <c r="Q52" s="473">
        <f>+AVERAGE(P49:P52)</f>
        <v>28.35</v>
      </c>
      <c r="Y52" s="18">
        <v>2013</v>
      </c>
      <c r="Z52" s="19">
        <v>1</v>
      </c>
      <c r="AA52" s="18" t="s">
        <v>11</v>
      </c>
      <c r="AB52" s="18">
        <v>47120770</v>
      </c>
      <c r="AC52" s="18">
        <v>7041130</v>
      </c>
      <c r="AD52" s="18">
        <v>14.942731199002054</v>
      </c>
      <c r="AF52" s="279"/>
      <c r="AG52" s="279"/>
      <c r="AH52" s="279"/>
      <c r="AI52" s="279"/>
      <c r="AJ52" s="279"/>
      <c r="AK52" s="279"/>
      <c r="AL52" s="279"/>
    </row>
    <row r="53" spans="1:38" x14ac:dyDescent="0.2">
      <c r="L53" s="324"/>
      <c r="N53" s="324">
        <v>2018</v>
      </c>
      <c r="O53" s="318" t="s">
        <v>4</v>
      </c>
      <c r="P53" s="318">
        <v>27.6</v>
      </c>
      <c r="Q53" s="473">
        <f>+AVERAGE(P50:P53)</f>
        <v>28.075000000000003</v>
      </c>
      <c r="Y53" s="18">
        <v>2013</v>
      </c>
      <c r="Z53" s="19">
        <v>2</v>
      </c>
      <c r="AA53" s="18" t="s">
        <v>11</v>
      </c>
      <c r="AB53" s="18">
        <v>47120770</v>
      </c>
      <c r="AC53" s="18">
        <v>6959274</v>
      </c>
      <c r="AD53" s="18">
        <v>14.769015871345056</v>
      </c>
      <c r="AF53" s="279"/>
      <c r="AG53" s="279"/>
      <c r="AH53" s="279"/>
      <c r="AI53" s="279"/>
      <c r="AJ53" s="279"/>
      <c r="AK53" s="279"/>
      <c r="AL53" s="279"/>
    </row>
    <row r="54" spans="1:38" x14ac:dyDescent="0.2">
      <c r="L54" s="324"/>
      <c r="N54" s="324"/>
      <c r="O54" s="318" t="s">
        <v>5</v>
      </c>
      <c r="P54" s="318">
        <v>27.7</v>
      </c>
      <c r="Q54" s="473">
        <f>+AVERAGE(P51:P54)</f>
        <v>27.925000000000001</v>
      </c>
      <c r="Y54" s="18">
        <v>2013</v>
      </c>
      <c r="Z54" s="19">
        <v>3</v>
      </c>
      <c r="AA54" s="18" t="s">
        <v>11</v>
      </c>
      <c r="AB54" s="18">
        <v>47120770</v>
      </c>
      <c r="AC54" s="18">
        <v>7139266</v>
      </c>
      <c r="AD54" s="18">
        <v>15.150996046966124</v>
      </c>
      <c r="AF54" s="279"/>
      <c r="AG54" s="279"/>
      <c r="AH54" s="279"/>
      <c r="AI54" s="279"/>
      <c r="AJ54" s="279"/>
      <c r="AK54" s="279"/>
      <c r="AL54" s="279"/>
    </row>
    <row r="55" spans="1:38" x14ac:dyDescent="0.2">
      <c r="O55" s="318" t="s">
        <v>6</v>
      </c>
      <c r="P55" s="318">
        <v>27.7</v>
      </c>
      <c r="Y55" s="18">
        <v>2013</v>
      </c>
      <c r="Z55" s="19">
        <v>4</v>
      </c>
      <c r="AA55" s="18" t="s">
        <v>11</v>
      </c>
      <c r="AB55" s="18">
        <v>47120770</v>
      </c>
      <c r="AC55" s="18">
        <v>7133260</v>
      </c>
      <c r="AD55" s="18">
        <v>15.138250075285272</v>
      </c>
      <c r="AF55" s="279"/>
      <c r="AG55" s="279"/>
      <c r="AH55" s="279"/>
      <c r="AI55" s="279"/>
      <c r="AJ55" s="279"/>
      <c r="AK55" s="279"/>
      <c r="AL55" s="279"/>
    </row>
    <row r="56" spans="1:38" x14ac:dyDescent="0.2">
      <c r="Y56" s="18">
        <v>2014</v>
      </c>
      <c r="Z56" s="19">
        <v>1</v>
      </c>
      <c r="AA56" s="18" t="s">
        <v>11</v>
      </c>
      <c r="AB56" s="18">
        <v>47661368</v>
      </c>
      <c r="AC56" s="18">
        <v>7153332</v>
      </c>
      <c r="AD56" s="18">
        <v>15.008658584873183</v>
      </c>
      <c r="AF56" s="279"/>
      <c r="AG56" s="279"/>
      <c r="AH56" s="279"/>
      <c r="AI56" s="279"/>
      <c r="AJ56" s="279"/>
      <c r="AK56" s="279"/>
      <c r="AL56" s="279"/>
    </row>
    <row r="57" spans="1:38" x14ac:dyDescent="0.2">
      <c r="AB57" s="50"/>
      <c r="AF57" s="279"/>
      <c r="AG57" s="279"/>
      <c r="AH57" s="279"/>
      <c r="AI57" s="279"/>
      <c r="AJ57" s="279"/>
      <c r="AK57" s="279"/>
      <c r="AL57" s="279"/>
    </row>
    <row r="58" spans="1:38" ht="15" x14ac:dyDescent="0.25">
      <c r="Y58" s="18">
        <v>2015</v>
      </c>
      <c r="AB58" s="310">
        <v>48202617</v>
      </c>
      <c r="AF58" s="279"/>
      <c r="AG58" s="279"/>
      <c r="AH58" s="279"/>
      <c r="AI58" s="279"/>
      <c r="AJ58" s="279"/>
      <c r="AK58" s="279"/>
      <c r="AL58" s="279"/>
    </row>
    <row r="59" spans="1:38" x14ac:dyDescent="0.2">
      <c r="AB59" s="50"/>
      <c r="AF59" s="279"/>
      <c r="AG59" s="279"/>
      <c r="AH59" s="279"/>
      <c r="AI59" s="279"/>
      <c r="AJ59" s="279"/>
      <c r="AK59" s="279"/>
      <c r="AL59" s="279"/>
    </row>
    <row r="60" spans="1:38" x14ac:dyDescent="0.2">
      <c r="AF60" s="279"/>
      <c r="AG60" s="279"/>
      <c r="AH60" s="279"/>
      <c r="AI60" s="279"/>
      <c r="AJ60" s="279"/>
      <c r="AK60" s="279"/>
      <c r="AL60" s="279"/>
    </row>
    <row r="61" spans="1:38" x14ac:dyDescent="0.2">
      <c r="Y61" s="279"/>
      <c r="Z61" s="281"/>
      <c r="AA61" s="279"/>
      <c r="AB61" s="279"/>
      <c r="AC61" s="279"/>
      <c r="AD61" s="279"/>
      <c r="AE61" s="279"/>
      <c r="AF61" s="279"/>
      <c r="AG61" s="279"/>
      <c r="AH61" s="279"/>
      <c r="AI61" s="279"/>
      <c r="AJ61" s="279"/>
      <c r="AK61" s="279"/>
      <c r="AL61" s="279"/>
    </row>
    <row r="62" spans="1:38" x14ac:dyDescent="0.2">
      <c r="Y62" s="279"/>
      <c r="Z62" s="281"/>
      <c r="AA62" s="279"/>
      <c r="AB62" s="279"/>
      <c r="AC62" s="279"/>
      <c r="AD62" s="279"/>
      <c r="AE62" s="279"/>
      <c r="AF62" s="279"/>
      <c r="AG62" s="279"/>
      <c r="AH62" s="279"/>
      <c r="AI62" s="279"/>
      <c r="AJ62" s="279"/>
      <c r="AK62" s="279"/>
      <c r="AL62" s="279"/>
    </row>
    <row r="63" spans="1:38" x14ac:dyDescent="0.2">
      <c r="Y63" s="279"/>
      <c r="Z63" s="281"/>
      <c r="AA63" s="279"/>
      <c r="AB63" s="279"/>
      <c r="AC63" s="279"/>
      <c r="AD63" s="279"/>
      <c r="AE63" s="279"/>
      <c r="AF63" s="279"/>
      <c r="AG63" s="279"/>
      <c r="AH63" s="279"/>
      <c r="AI63" s="279"/>
      <c r="AJ63" s="279"/>
      <c r="AK63" s="279"/>
      <c r="AL63" s="279"/>
    </row>
    <row r="64" spans="1:38" x14ac:dyDescent="0.2">
      <c r="Y64" s="279"/>
      <c r="Z64" s="281"/>
      <c r="AA64" s="279"/>
      <c r="AB64" s="279"/>
      <c r="AC64" s="279"/>
      <c r="AD64" s="279"/>
      <c r="AE64" s="279"/>
      <c r="AF64" s="279"/>
      <c r="AG64" s="279"/>
      <c r="AH64" s="279"/>
      <c r="AI64" s="279"/>
      <c r="AJ64" s="279"/>
      <c r="AK64" s="279"/>
      <c r="AL64" s="279"/>
    </row>
    <row r="65" spans="25:38" x14ac:dyDescent="0.2">
      <c r="Y65" s="279"/>
      <c r="Z65" s="281"/>
      <c r="AA65" s="279"/>
      <c r="AB65" s="279"/>
      <c r="AC65" s="279"/>
      <c r="AD65" s="279"/>
      <c r="AE65" s="279"/>
      <c r="AF65" s="279"/>
      <c r="AG65" s="279"/>
      <c r="AH65" s="279"/>
      <c r="AI65" s="279"/>
      <c r="AJ65" s="279"/>
      <c r="AK65" s="279"/>
      <c r="AL65" s="279"/>
    </row>
    <row r="66" spans="25:38" x14ac:dyDescent="0.2">
      <c r="Y66" s="279"/>
      <c r="Z66" s="281"/>
      <c r="AA66" s="279"/>
      <c r="AB66" s="279"/>
      <c r="AC66" s="279"/>
      <c r="AD66" s="279"/>
      <c r="AE66" s="279"/>
      <c r="AF66" s="279"/>
      <c r="AG66" s="279"/>
      <c r="AH66" s="279"/>
      <c r="AI66" s="279"/>
      <c r="AJ66" s="279"/>
      <c r="AK66" s="279"/>
      <c r="AL66" s="279"/>
    </row>
    <row r="67" spans="25:38" x14ac:dyDescent="0.2">
      <c r="Y67" s="279"/>
      <c r="Z67" s="281"/>
      <c r="AA67" s="279"/>
      <c r="AB67" s="279"/>
      <c r="AC67" s="279"/>
      <c r="AD67" s="279"/>
      <c r="AE67" s="279"/>
      <c r="AF67" s="279"/>
      <c r="AG67" s="279"/>
      <c r="AH67" s="279"/>
      <c r="AI67" s="279"/>
      <c r="AJ67" s="279"/>
      <c r="AK67" s="279"/>
      <c r="AL67" s="279"/>
    </row>
    <row r="68" spans="25:38" x14ac:dyDescent="0.2">
      <c r="Y68" s="279"/>
      <c r="Z68" s="281"/>
      <c r="AA68" s="279"/>
      <c r="AB68" s="279"/>
      <c r="AC68" s="279"/>
      <c r="AD68" s="279"/>
      <c r="AE68" s="279"/>
      <c r="AF68" s="279"/>
      <c r="AG68" s="279"/>
      <c r="AH68" s="279"/>
      <c r="AI68" s="279"/>
      <c r="AJ68" s="279"/>
      <c r="AK68" s="279"/>
      <c r="AL68" s="279"/>
    </row>
    <row r="69" spans="25:38" x14ac:dyDescent="0.2">
      <c r="Y69" s="279"/>
      <c r="Z69" s="281"/>
      <c r="AA69" s="279"/>
      <c r="AB69" s="279"/>
      <c r="AC69" s="279"/>
      <c r="AD69" s="279"/>
      <c r="AE69" s="279"/>
      <c r="AF69" s="279"/>
      <c r="AG69" s="279"/>
      <c r="AH69" s="279"/>
      <c r="AI69" s="279"/>
      <c r="AJ69" s="279"/>
      <c r="AK69" s="279"/>
      <c r="AL69" s="279"/>
    </row>
    <row r="70" spans="25:38" x14ac:dyDescent="0.2">
      <c r="Y70" s="279"/>
      <c r="Z70" s="281"/>
      <c r="AA70" s="279"/>
      <c r="AB70" s="279"/>
      <c r="AC70" s="279"/>
      <c r="AD70" s="279"/>
      <c r="AE70" s="279"/>
      <c r="AF70" s="279"/>
      <c r="AG70" s="279"/>
      <c r="AH70" s="279"/>
      <c r="AI70" s="279"/>
      <c r="AJ70" s="279"/>
      <c r="AK70" s="279"/>
      <c r="AL70" s="279"/>
    </row>
    <row r="71" spans="25:38" x14ac:dyDescent="0.2">
      <c r="Y71" s="279"/>
      <c r="Z71" s="281"/>
      <c r="AA71" s="279"/>
      <c r="AB71" s="279"/>
      <c r="AC71" s="279"/>
      <c r="AD71" s="279"/>
      <c r="AE71" s="279"/>
      <c r="AF71" s="279"/>
      <c r="AG71" s="279"/>
      <c r="AH71" s="279"/>
      <c r="AI71" s="279"/>
      <c r="AJ71" s="279"/>
      <c r="AK71" s="279"/>
      <c r="AL71" s="279"/>
    </row>
    <row r="72" spans="25:38" x14ac:dyDescent="0.2">
      <c r="Y72" s="279"/>
      <c r="Z72" s="281"/>
      <c r="AA72" s="279"/>
      <c r="AB72" s="279"/>
      <c r="AC72" s="279"/>
      <c r="AD72" s="279"/>
      <c r="AE72" s="279"/>
      <c r="AF72" s="279"/>
      <c r="AG72" s="279"/>
      <c r="AH72" s="279"/>
      <c r="AI72" s="279"/>
      <c r="AJ72" s="279"/>
      <c r="AK72" s="279"/>
      <c r="AL72" s="279"/>
    </row>
    <row r="73" spans="25:38" x14ac:dyDescent="0.2">
      <c r="Y73" s="279"/>
      <c r="Z73" s="281"/>
      <c r="AA73" s="279"/>
      <c r="AB73" s="279"/>
      <c r="AC73" s="279"/>
      <c r="AD73" s="279"/>
      <c r="AE73" s="279"/>
      <c r="AF73" s="279"/>
      <c r="AG73" s="279"/>
      <c r="AH73" s="279"/>
      <c r="AI73" s="279"/>
      <c r="AJ73" s="279"/>
      <c r="AK73" s="279"/>
      <c r="AL73" s="279"/>
    </row>
    <row r="74" spans="25:38" x14ac:dyDescent="0.2">
      <c r="Y74" s="279"/>
      <c r="Z74" s="281"/>
      <c r="AA74" s="279"/>
      <c r="AB74" s="279"/>
      <c r="AC74" s="279"/>
      <c r="AD74" s="279"/>
      <c r="AE74" s="279"/>
      <c r="AF74" s="279"/>
      <c r="AG74" s="279"/>
      <c r="AH74" s="279"/>
      <c r="AI74" s="279"/>
      <c r="AJ74" s="279"/>
      <c r="AK74" s="279"/>
      <c r="AL74" s="279"/>
    </row>
    <row r="75" spans="25:38" x14ac:dyDescent="0.2">
      <c r="Y75" s="279"/>
      <c r="Z75" s="281"/>
      <c r="AA75" s="279"/>
      <c r="AB75" s="279"/>
      <c r="AC75" s="279"/>
      <c r="AD75" s="279"/>
      <c r="AE75" s="279"/>
      <c r="AF75" s="279"/>
      <c r="AG75" s="279"/>
      <c r="AH75" s="279"/>
      <c r="AI75" s="279"/>
      <c r="AJ75" s="279"/>
      <c r="AK75" s="279"/>
      <c r="AL75" s="279"/>
    </row>
    <row r="76" spans="25:38" x14ac:dyDescent="0.2">
      <c r="Y76" s="279"/>
      <c r="Z76" s="281"/>
      <c r="AA76" s="279"/>
      <c r="AB76" s="279"/>
      <c r="AC76" s="279"/>
      <c r="AD76" s="279"/>
      <c r="AE76" s="279"/>
      <c r="AF76" s="279"/>
      <c r="AG76" s="279"/>
      <c r="AH76" s="279"/>
      <c r="AI76" s="279"/>
      <c r="AJ76" s="279"/>
      <c r="AK76" s="279"/>
      <c r="AL76" s="279"/>
    </row>
    <row r="77" spans="25:38" x14ac:dyDescent="0.2">
      <c r="Y77" s="279"/>
      <c r="Z77" s="281"/>
      <c r="AA77" s="279"/>
      <c r="AB77" s="279"/>
      <c r="AC77" s="279"/>
      <c r="AD77" s="279"/>
      <c r="AE77" s="279"/>
      <c r="AF77" s="279"/>
      <c r="AG77" s="279"/>
      <c r="AH77" s="279"/>
      <c r="AI77" s="279"/>
      <c r="AJ77" s="279"/>
      <c r="AK77" s="279"/>
      <c r="AL77" s="279"/>
    </row>
    <row r="78" spans="25:38" x14ac:dyDescent="0.2">
      <c r="Y78" s="279"/>
      <c r="Z78" s="281"/>
      <c r="AA78" s="279"/>
      <c r="AB78" s="279"/>
      <c r="AC78" s="279"/>
      <c r="AD78" s="279"/>
      <c r="AE78" s="279"/>
      <c r="AF78" s="279"/>
      <c r="AG78" s="279"/>
      <c r="AH78" s="279"/>
      <c r="AI78" s="279"/>
      <c r="AJ78" s="279"/>
      <c r="AK78" s="279"/>
      <c r="AL78" s="279"/>
    </row>
    <row r="79" spans="25:38" x14ac:dyDescent="0.2">
      <c r="Y79" s="279"/>
      <c r="Z79" s="281"/>
      <c r="AA79" s="279"/>
      <c r="AB79" s="279"/>
      <c r="AC79" s="279"/>
      <c r="AD79" s="279"/>
      <c r="AE79" s="279"/>
      <c r="AF79" s="279"/>
      <c r="AG79" s="279"/>
      <c r="AH79" s="279"/>
      <c r="AI79" s="279"/>
      <c r="AJ79" s="279"/>
      <c r="AK79" s="279"/>
      <c r="AL79" s="279"/>
    </row>
    <row r="80" spans="25:38" x14ac:dyDescent="0.2">
      <c r="Y80" s="279"/>
      <c r="Z80" s="281"/>
      <c r="AA80" s="279"/>
      <c r="AB80" s="279"/>
      <c r="AC80" s="279"/>
      <c r="AD80" s="279"/>
      <c r="AE80" s="279"/>
      <c r="AF80" s="279"/>
      <c r="AG80" s="279"/>
      <c r="AH80" s="279"/>
      <c r="AI80" s="279"/>
      <c r="AJ80" s="279"/>
      <c r="AK80" s="279"/>
      <c r="AL80" s="279"/>
    </row>
    <row r="81" spans="25:38" x14ac:dyDescent="0.2">
      <c r="Y81" s="279"/>
      <c r="Z81" s="281"/>
      <c r="AA81" s="279"/>
      <c r="AB81" s="279"/>
      <c r="AC81" s="279"/>
      <c r="AD81" s="279"/>
      <c r="AE81" s="279"/>
      <c r="AF81" s="279"/>
      <c r="AG81" s="279"/>
      <c r="AH81" s="279"/>
      <c r="AI81" s="279"/>
      <c r="AJ81" s="279"/>
      <c r="AK81" s="279"/>
      <c r="AL81" s="279"/>
    </row>
    <row r="82" spans="25:38" x14ac:dyDescent="0.2">
      <c r="Y82" s="279"/>
      <c r="Z82" s="281"/>
      <c r="AA82" s="279"/>
      <c r="AB82" s="279"/>
      <c r="AC82" s="279"/>
      <c r="AD82" s="279"/>
      <c r="AE82" s="279"/>
      <c r="AF82" s="279"/>
      <c r="AG82" s="279"/>
      <c r="AH82" s="279"/>
      <c r="AI82" s="279"/>
      <c r="AJ82" s="279"/>
      <c r="AK82" s="279"/>
      <c r="AL82" s="279"/>
    </row>
    <row r="83" spans="25:38" x14ac:dyDescent="0.2">
      <c r="Y83" s="279"/>
      <c r="Z83" s="281"/>
      <c r="AA83" s="279"/>
      <c r="AB83" s="279"/>
      <c r="AC83" s="279"/>
      <c r="AD83" s="279"/>
      <c r="AE83" s="279"/>
      <c r="AF83" s="279"/>
      <c r="AG83" s="279"/>
      <c r="AH83" s="279"/>
      <c r="AI83" s="279"/>
      <c r="AJ83" s="279"/>
      <c r="AK83" s="279"/>
      <c r="AL83" s="279"/>
    </row>
    <row r="84" spans="25:38" x14ac:dyDescent="0.2">
      <c r="Y84" s="279"/>
      <c r="Z84" s="281"/>
      <c r="AA84" s="279"/>
      <c r="AB84" s="279"/>
      <c r="AC84" s="279"/>
      <c r="AD84" s="279"/>
      <c r="AE84" s="279"/>
      <c r="AF84" s="279"/>
      <c r="AG84" s="279"/>
      <c r="AH84" s="279"/>
      <c r="AI84" s="279"/>
      <c r="AJ84" s="279"/>
      <c r="AK84" s="279"/>
      <c r="AL84" s="279"/>
    </row>
    <row r="85" spans="25:38" x14ac:dyDescent="0.2">
      <c r="Y85" s="279"/>
      <c r="Z85" s="281"/>
      <c r="AA85" s="279"/>
      <c r="AB85" s="279"/>
      <c r="AC85" s="279"/>
      <c r="AD85" s="279"/>
      <c r="AE85" s="279"/>
      <c r="AF85" s="279"/>
      <c r="AG85" s="279"/>
      <c r="AH85" s="279"/>
      <c r="AI85" s="279"/>
      <c r="AJ85" s="279"/>
      <c r="AK85" s="279"/>
      <c r="AL85" s="279"/>
    </row>
    <row r="86" spans="25:38" x14ac:dyDescent="0.2">
      <c r="Y86" s="279"/>
      <c r="Z86" s="281"/>
      <c r="AA86" s="279"/>
      <c r="AB86" s="279"/>
      <c r="AC86" s="279"/>
      <c r="AD86" s="279"/>
      <c r="AE86" s="279"/>
      <c r="AF86" s="279"/>
      <c r="AG86" s="279"/>
      <c r="AH86" s="279"/>
      <c r="AI86" s="279"/>
      <c r="AJ86" s="279"/>
      <c r="AK86" s="279"/>
      <c r="AL86" s="279"/>
    </row>
    <row r="87" spans="25:38" x14ac:dyDescent="0.2">
      <c r="Y87" s="279"/>
      <c r="Z87" s="281"/>
      <c r="AA87" s="279"/>
      <c r="AB87" s="279"/>
      <c r="AC87" s="279"/>
      <c r="AD87" s="279"/>
      <c r="AE87" s="279"/>
      <c r="AF87" s="279"/>
      <c r="AG87" s="279"/>
      <c r="AH87" s="279"/>
      <c r="AI87" s="279"/>
      <c r="AJ87" s="279"/>
      <c r="AK87" s="279"/>
      <c r="AL87" s="279"/>
    </row>
    <row r="88" spans="25:38" x14ac:dyDescent="0.2">
      <c r="Y88" s="279"/>
      <c r="Z88" s="281"/>
      <c r="AA88" s="279"/>
      <c r="AB88" s="279"/>
      <c r="AC88" s="279"/>
      <c r="AD88" s="279"/>
      <c r="AE88" s="279"/>
      <c r="AF88" s="279"/>
      <c r="AG88" s="279"/>
      <c r="AH88" s="279"/>
      <c r="AI88" s="279"/>
      <c r="AJ88" s="279"/>
      <c r="AK88" s="279"/>
      <c r="AL88" s="279"/>
    </row>
    <row r="89" spans="25:38" x14ac:dyDescent="0.2">
      <c r="Y89" s="279"/>
      <c r="Z89" s="281"/>
      <c r="AA89" s="279"/>
      <c r="AB89" s="279"/>
      <c r="AC89" s="279"/>
      <c r="AD89" s="279"/>
      <c r="AE89" s="279"/>
      <c r="AF89" s="279"/>
      <c r="AG89" s="279"/>
      <c r="AH89" s="279"/>
      <c r="AI89" s="279"/>
      <c r="AJ89" s="279"/>
      <c r="AK89" s="279"/>
      <c r="AL89" s="279"/>
    </row>
    <row r="90" spans="25:38" x14ac:dyDescent="0.2">
      <c r="Y90" s="279"/>
      <c r="Z90" s="281"/>
      <c r="AA90" s="279"/>
      <c r="AB90" s="279"/>
      <c r="AC90" s="279"/>
      <c r="AD90" s="279"/>
      <c r="AE90" s="279"/>
      <c r="AF90" s="279"/>
      <c r="AG90" s="279"/>
      <c r="AH90" s="279"/>
      <c r="AI90" s="279"/>
      <c r="AJ90" s="279"/>
      <c r="AK90" s="279"/>
      <c r="AL90" s="279"/>
    </row>
    <row r="91" spans="25:38" x14ac:dyDescent="0.2">
      <c r="Y91" s="279"/>
      <c r="Z91" s="281"/>
      <c r="AA91" s="279"/>
      <c r="AB91" s="279"/>
      <c r="AC91" s="279"/>
      <c r="AD91" s="279"/>
      <c r="AE91" s="279"/>
      <c r="AF91" s="279"/>
      <c r="AG91" s="279"/>
      <c r="AH91" s="279"/>
      <c r="AI91" s="279"/>
      <c r="AJ91" s="279"/>
      <c r="AK91" s="279"/>
      <c r="AL91" s="279"/>
    </row>
  </sheetData>
  <mergeCells count="16">
    <mergeCell ref="A38:K38"/>
    <mergeCell ref="N46:N48"/>
    <mergeCell ref="B21:J21"/>
    <mergeCell ref="N40:N42"/>
    <mergeCell ref="B22:J22"/>
    <mergeCell ref="B9:B10"/>
    <mergeCell ref="H9:H10"/>
    <mergeCell ref="I9:I10"/>
    <mergeCell ref="J9:J10"/>
    <mergeCell ref="G9:G10"/>
    <mergeCell ref="C7:J7"/>
    <mergeCell ref="C8:J8"/>
    <mergeCell ref="C9:C10"/>
    <mergeCell ref="D9:D10"/>
    <mergeCell ref="E9:E10"/>
    <mergeCell ref="F9:F10"/>
  </mergeCells>
  <pageMargins left="0.70866141732283472" right="0.70866141732283472" top="0.74803149606299213" bottom="0.74803149606299213" header="0.31496062992125984" footer="0.31496062992125984"/>
  <pageSetup scale="80" orientation="portrait" r:id="rId1"/>
  <headerFooter>
    <oddFooter>&amp;C&amp;"-,Negrita"&amp;K08-044Página 13</oddFooter>
  </headerFooter>
  <ignoredErrors>
    <ignoredError sqref="Q45 Q28:Q44 Q52:Q53" formulaRange="1"/>
  </ignoredError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4" tint="-0.249977111117893"/>
  </sheetPr>
  <dimension ref="B2:J6"/>
  <sheetViews>
    <sheetView zoomScaleNormal="100" zoomScaleSheetLayoutView="80" workbookViewId="0">
      <selection sqref="A1:XFD1048576"/>
    </sheetView>
  </sheetViews>
  <sheetFormatPr baseColWidth="10" defaultRowHeight="15" x14ac:dyDescent="0.25"/>
  <cols>
    <col min="9" max="9" width="12.28515625" customWidth="1"/>
    <col min="10" max="10" width="11" customWidth="1"/>
    <col min="18" max="18" width="3" customWidth="1"/>
    <col min="19" max="19" width="0" hidden="1" customWidth="1"/>
  </cols>
  <sheetData>
    <row r="2" spans="2:10" x14ac:dyDescent="0.25">
      <c r="B2" s="535" t="s">
        <v>173</v>
      </c>
      <c r="C2" s="535"/>
      <c r="D2" s="341" t="s">
        <v>6</v>
      </c>
      <c r="F2" s="535" t="s">
        <v>175</v>
      </c>
      <c r="G2" s="535"/>
      <c r="H2" s="535"/>
      <c r="I2" s="535"/>
      <c r="J2" s="414" t="s">
        <v>198</v>
      </c>
    </row>
    <row r="3" spans="2:10" x14ac:dyDescent="0.25">
      <c r="B3" s="535" t="s">
        <v>174</v>
      </c>
      <c r="C3" s="535"/>
      <c r="D3" s="342">
        <v>2018</v>
      </c>
      <c r="F3" s="535" t="s">
        <v>176</v>
      </c>
      <c r="G3" s="535"/>
      <c r="H3" s="535"/>
      <c r="I3" s="535"/>
      <c r="J3" s="414" t="s">
        <v>197</v>
      </c>
    </row>
    <row r="4" spans="2:10" x14ac:dyDescent="0.25">
      <c r="B4" s="342"/>
      <c r="C4" s="342"/>
      <c r="D4" s="342">
        <v>2018</v>
      </c>
      <c r="F4" s="535" t="s">
        <v>177</v>
      </c>
      <c r="G4" s="535"/>
      <c r="H4" s="535"/>
      <c r="I4" s="535"/>
      <c r="J4" s="414">
        <f>+IF(J3="diciembre",D3-1,D3)</f>
        <v>2018</v>
      </c>
    </row>
    <row r="5" spans="2:10" x14ac:dyDescent="0.25">
      <c r="B5" s="535" t="s">
        <v>173</v>
      </c>
      <c r="C5" s="535"/>
      <c r="D5" s="341" t="s">
        <v>5</v>
      </c>
    </row>
    <row r="6" spans="2:10" x14ac:dyDescent="0.25">
      <c r="B6" s="535" t="s">
        <v>174</v>
      </c>
      <c r="C6" s="535"/>
      <c r="D6" s="342">
        <v>2012</v>
      </c>
    </row>
  </sheetData>
  <mergeCells count="7">
    <mergeCell ref="B6:C6"/>
    <mergeCell ref="F2:I2"/>
    <mergeCell ref="F3:I3"/>
    <mergeCell ref="B2:C2"/>
    <mergeCell ref="B3:C3"/>
    <mergeCell ref="F4:I4"/>
    <mergeCell ref="B5:C5"/>
  </mergeCells>
  <pageMargins left="0.7" right="0.7" top="0.75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16</vt:i4>
      </vt:variant>
    </vt:vector>
  </HeadingPairs>
  <TitlesOfParts>
    <vt:vector size="31" baseType="lpstr">
      <vt:lpstr>Indice</vt:lpstr>
      <vt:lpstr>Suscriptores internet </vt:lpstr>
      <vt:lpstr>Penetración internet.Dep</vt:lpstr>
      <vt:lpstr>Penetración internet.Ciu</vt:lpstr>
      <vt:lpstr>Internet por proveedor</vt:lpstr>
      <vt:lpstr>Internet por tecnología</vt:lpstr>
      <vt:lpstr>Internet por segmento</vt:lpstr>
      <vt:lpstr>Suscriptores lineas TPBC</vt:lpstr>
      <vt:lpstr>Lineas TPBC por proveedor</vt:lpstr>
      <vt:lpstr>Lineas TPBC por estrato</vt:lpstr>
      <vt:lpstr>Histórico suscriptores internet</vt:lpstr>
      <vt:lpstr>Histórico penetración internet</vt:lpstr>
      <vt:lpstr>Histórico líneas TPBC</vt:lpstr>
      <vt:lpstr>Histórico penetración TPBC</vt:lpstr>
      <vt:lpstr>Fechas</vt:lpstr>
      <vt:lpstr>'Histórico líneas TPBC'!Área_de_impresión</vt:lpstr>
      <vt:lpstr>'Histórico penetración internet'!Área_de_impresión</vt:lpstr>
      <vt:lpstr>'Histórico penetración TPBC'!Área_de_impresión</vt:lpstr>
      <vt:lpstr>'Histórico suscriptores internet'!Área_de_impresión</vt:lpstr>
      <vt:lpstr>Indice!Área_de_impresión</vt:lpstr>
      <vt:lpstr>'Internet por proveedor'!Área_de_impresión</vt:lpstr>
      <vt:lpstr>'Internet por segmento'!Área_de_impresión</vt:lpstr>
      <vt:lpstr>'Internet por tecnología'!Área_de_impresión</vt:lpstr>
      <vt:lpstr>'Lineas TPBC por estrato'!Área_de_impresión</vt:lpstr>
      <vt:lpstr>'Lineas TPBC por proveedor'!Área_de_impresión</vt:lpstr>
      <vt:lpstr>'Penetración internet.Ciu'!Área_de_impresión</vt:lpstr>
      <vt:lpstr>'Penetración internet.Dep'!Área_de_impresión</vt:lpstr>
      <vt:lpstr>'Suscriptores internet '!Área_de_impresión</vt:lpstr>
      <vt:lpstr>'Suscriptores lineas TPBC'!Área_de_impresión</vt:lpstr>
      <vt:lpstr>Historico_penetración_lineas_TPBC</vt:lpstr>
      <vt:lpstr>Internet_por_tecnología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Gina Marcela Ospina Palomo</dc:creator>
  <cp:lastModifiedBy>Cindy Lorein Bohorquez Escorcia</cp:lastModifiedBy>
  <cp:lastPrinted>2015-12-11T16:07:18Z</cp:lastPrinted>
  <dcterms:created xsi:type="dcterms:W3CDTF">2014-07-22T20:01:34Z</dcterms:created>
  <dcterms:modified xsi:type="dcterms:W3CDTF">2019-03-14T13:03:10Z</dcterms:modified>
</cp:coreProperties>
</file>