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035" windowWidth="7500" windowHeight="4050"/>
  </bookViews>
  <sheets>
    <sheet name="Indice" sheetId="1" r:id="rId1"/>
    <sheet name="Suscriptores internet " sheetId="2" r:id="rId2"/>
    <sheet name="Penetración internet.Dep" sheetId="4" r:id="rId3"/>
    <sheet name="Penetración internet.Ciu" sheetId="50" r:id="rId4"/>
    <sheet name="Internet por proveedor" sheetId="40" r:id="rId5"/>
    <sheet name="Internet por tecnología" sheetId="17" r:id="rId6"/>
    <sheet name="Internet por segmento" sheetId="35" r:id="rId7"/>
    <sheet name="Suscriptores lineas TPBC" sheetId="28" r:id="rId8"/>
    <sheet name="Lineas TPBC por proveedor" sheetId="36" r:id="rId9"/>
    <sheet name="Lineas TPBC por estrato" sheetId="20" r:id="rId10"/>
    <sheet name="Histórico suscriptores internet" sheetId="43" r:id="rId11"/>
    <sheet name="Histórico penetración internet" sheetId="47" r:id="rId12"/>
    <sheet name="Histórico líneas TPBC" sheetId="49" r:id="rId13"/>
    <sheet name="Histórico penetración TPBC" sheetId="10" r:id="rId14"/>
    <sheet name="Fechas" sheetId="51" state="hidden" r:id="rId15"/>
  </sheets>
  <definedNames>
    <definedName name="_xlnm._FilterDatabase" localSheetId="13" hidden="1">'Histórico penetración TPBC'!#REF!</definedName>
    <definedName name="_xlnm._FilterDatabase" localSheetId="4" hidden="1">'Internet por proveedor'!$B$15:$I$36</definedName>
    <definedName name="_xlnm._FilterDatabase" localSheetId="3" hidden="1">'Penetración internet.Ciu'!$B$17:$G$46</definedName>
    <definedName name="_xlnm._FilterDatabase" localSheetId="2" hidden="1">'Penetración internet.Dep'!$B$15:$G$46</definedName>
    <definedName name="_xlnm._FilterDatabase" localSheetId="1" hidden="1">'Suscriptores internet '!$B$14:$I$47</definedName>
    <definedName name="_xlnm.Print_Area" localSheetId="12">'Histórico líneas TPBC'!$A$1:$K$40</definedName>
    <definedName name="_xlnm.Print_Area" localSheetId="11">'Histórico penetración internet'!$A$1:$K$38</definedName>
    <definedName name="_xlnm.Print_Area" localSheetId="13">'Histórico penetración TPBC'!$A$1:$K$38</definedName>
    <definedName name="_xlnm.Print_Area" localSheetId="10">'Histórico suscriptores internet'!$A$1:$K$40</definedName>
    <definedName name="_xlnm.Print_Area" localSheetId="0">Indice!$A$1:$S$25</definedName>
    <definedName name="_xlnm.Print_Area" localSheetId="4">'Internet por proveedor'!$A$1:$J$57</definedName>
    <definedName name="_xlnm.Print_Area" localSheetId="6">'Internet por segmento'!$A$1:$K$44</definedName>
    <definedName name="_xlnm.Print_Area" localSheetId="5">'Internet por tecnología'!$A$1:$J$47</definedName>
    <definedName name="_xlnm.Print_Area" localSheetId="9">'Lineas TPBC por estrato'!$A$1:$J$44</definedName>
    <definedName name="_xlnm.Print_Area" localSheetId="8">'Lineas TPBC por proveedor'!$A$1:$J$42</definedName>
    <definedName name="_xlnm.Print_Area" localSheetId="3">'Penetración internet.Ciu'!$A$1:$H$69</definedName>
    <definedName name="_xlnm.Print_Area" localSheetId="2">'Penetración internet.Dep'!$A$1:$H$68</definedName>
    <definedName name="_xlnm.Print_Area" localSheetId="1">'Suscriptores internet '!$A$1:$J$66</definedName>
    <definedName name="_xlnm.Print_Area" localSheetId="7">'Suscriptores lineas TPBC'!$A$1:$J$65</definedName>
    <definedName name="Historico_penetración_lineas_TPBC">Indice!$K$16</definedName>
    <definedName name="Internet_por_tecnología">Indice!$C$17</definedName>
  </definedNames>
  <calcPr calcId="145621"/>
</workbook>
</file>

<file path=xl/calcChain.xml><?xml version="1.0" encoding="utf-8"?>
<calcChain xmlns="http://schemas.openxmlformats.org/spreadsheetml/2006/main">
  <c r="Q28" i="10" l="1"/>
  <c r="Q29" i="10"/>
  <c r="Q30" i="10"/>
  <c r="Q31" i="10"/>
  <c r="Q32" i="10"/>
  <c r="Q33" i="10"/>
  <c r="Q34" i="10"/>
  <c r="Q35" i="10"/>
  <c r="Q36" i="10"/>
  <c r="Q37" i="10"/>
  <c r="Q38" i="10"/>
  <c r="Q39" i="10"/>
  <c r="Q40" i="10"/>
  <c r="Q41" i="10"/>
  <c r="Q42" i="10"/>
  <c r="Q43" i="10"/>
  <c r="Q44" i="10"/>
  <c r="Q53" i="10" l="1"/>
  <c r="Q52" i="10"/>
  <c r="Q42" i="49"/>
  <c r="Q41" i="49"/>
  <c r="F16" i="47"/>
  <c r="E16" i="47"/>
  <c r="Q38" i="47"/>
  <c r="Q37" i="47"/>
  <c r="P39" i="43"/>
  <c r="P38" i="43"/>
  <c r="D13" i="35"/>
  <c r="E13" i="35"/>
  <c r="C15" i="17"/>
  <c r="D15" i="17"/>
  <c r="F26" i="17" s="1"/>
  <c r="B19" i="49"/>
  <c r="B18" i="10"/>
  <c r="B18" i="47"/>
  <c r="F15" i="43"/>
  <c r="H17" i="17"/>
  <c r="H16" i="17"/>
  <c r="F16" i="17"/>
  <c r="H22" i="17"/>
  <c r="H21" i="17"/>
  <c r="H20" i="17"/>
  <c r="H18" i="17"/>
  <c r="H15" i="17"/>
  <c r="F24" i="17"/>
  <c r="F22" i="17"/>
  <c r="F20" i="17"/>
  <c r="F19" i="17"/>
  <c r="J4" i="51"/>
  <c r="M13" i="10"/>
  <c r="M14" i="10"/>
  <c r="M15" i="10"/>
  <c r="M16" i="10"/>
  <c r="D16" i="10"/>
  <c r="E16" i="10"/>
  <c r="Q45" i="10"/>
  <c r="P46" i="10"/>
  <c r="P47" i="10"/>
  <c r="P48" i="10"/>
  <c r="Q51" i="10"/>
  <c r="M15" i="49"/>
  <c r="M16" i="49"/>
  <c r="M17" i="49"/>
  <c r="M18" i="49"/>
  <c r="F17" i="49"/>
  <c r="D17" i="49"/>
  <c r="E17" i="49"/>
  <c r="Q34" i="49"/>
  <c r="P35" i="49"/>
  <c r="P36" i="49"/>
  <c r="P37" i="49"/>
  <c r="Q40" i="49" s="1"/>
  <c r="D16" i="47"/>
  <c r="Q23" i="47"/>
  <c r="Q24" i="47"/>
  <c r="Q25" i="47"/>
  <c r="Q26" i="47"/>
  <c r="Q30" i="47"/>
  <c r="P31" i="47"/>
  <c r="P32" i="47"/>
  <c r="P33" i="47"/>
  <c r="Q36" i="47" s="1"/>
  <c r="L11" i="43"/>
  <c r="L12" i="43"/>
  <c r="L13" i="43"/>
  <c r="L14" i="43"/>
  <c r="D15" i="43"/>
  <c r="E15" i="43"/>
  <c r="B17" i="43"/>
  <c r="O32" i="43"/>
  <c r="P32" i="43" s="1"/>
  <c r="O33" i="43"/>
  <c r="O34" i="43"/>
  <c r="P37" i="43" s="1"/>
  <c r="W72" i="50"/>
  <c r="W73" i="50"/>
  <c r="W74" i="50"/>
  <c r="W75" i="50"/>
  <c r="W76" i="50"/>
  <c r="Q47" i="10" l="1"/>
  <c r="F16" i="10"/>
  <c r="Q50" i="10"/>
  <c r="Q48" i="10"/>
  <c r="Q46" i="10"/>
  <c r="Q49" i="10"/>
  <c r="Q37" i="49"/>
  <c r="Q39" i="49"/>
  <c r="Q38" i="49"/>
  <c r="Q35" i="49"/>
  <c r="Q36" i="49"/>
  <c r="Q35" i="47"/>
  <c r="Q34" i="47"/>
  <c r="Q31" i="47"/>
  <c r="Q33" i="47"/>
  <c r="Q32" i="47"/>
  <c r="P34" i="43"/>
  <c r="P35" i="43"/>
  <c r="P33" i="43"/>
  <c r="P36" i="43"/>
  <c r="F18" i="17"/>
  <c r="F23" i="17"/>
  <c r="F17" i="17"/>
  <c r="F21" i="17"/>
  <c r="F25" i="17"/>
</calcChain>
</file>

<file path=xl/sharedStrings.xml><?xml version="1.0" encoding="utf-8"?>
<sst xmlns="http://schemas.openxmlformats.org/spreadsheetml/2006/main" count="645" uniqueCount="227">
  <si>
    <t xml:space="preserve"> </t>
  </si>
  <si>
    <t>Índice de cuadros y gráficas</t>
  </si>
  <si>
    <t>Colombia</t>
  </si>
  <si>
    <t>Bogotá D.C.</t>
  </si>
  <si>
    <t>I</t>
  </si>
  <si>
    <t>II</t>
  </si>
  <si>
    <t>III</t>
  </si>
  <si>
    <t>IV</t>
  </si>
  <si>
    <t>Fuente: Ministerio de las TIC</t>
  </si>
  <si>
    <t>Trimestre</t>
  </si>
  <si>
    <t>Total Bogotá</t>
  </si>
  <si>
    <t>TOTAL NACIONAL</t>
  </si>
  <si>
    <t>Suscriptores a internet dedicado en Bogotá por proveedor de servicio</t>
  </si>
  <si>
    <t>Suscriptores a internet dedicado en Bogotá por segmento</t>
  </si>
  <si>
    <t>+</t>
  </si>
  <si>
    <t>Amazonas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</si>
  <si>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</si>
  <si>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</si>
  <si>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</si>
  <si>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</si>
  <si>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</si>
  <si>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</si>
  <si>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</si>
  <si>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</si>
  <si>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</si>
  <si>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</si>
  <si>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</si>
  <si>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</si>
  <si>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</si>
  <si>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</si>
  <si>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</si>
  <si>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</si>
  <si>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</si>
  <si>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</si>
  <si>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Suscriptores a internet dedicado según departamento y Bogotá</t>
  </si>
  <si>
    <t>La guajira</t>
  </si>
  <si>
    <t>Atlántico</t>
  </si>
  <si>
    <t>Quindío</t>
  </si>
  <si>
    <t>Norte de Santander</t>
  </si>
  <si>
    <t>Bolívar</t>
  </si>
  <si>
    <t>Córdoba</t>
  </si>
  <si>
    <t>San Andrés</t>
  </si>
  <si>
    <t>Vaupés</t>
  </si>
  <si>
    <t>Guainía</t>
  </si>
  <si>
    <t xml:space="preserve">Índice de penetración internet dedicado según departamento y Bogotá </t>
  </si>
  <si>
    <t>Líneas de telefonía pública básica conmutadas en servicio según departamento y Bogotá</t>
  </si>
  <si>
    <t>Cable</t>
  </si>
  <si>
    <t>Satelital</t>
  </si>
  <si>
    <t>Une epm telecomunicaciones s.a.</t>
  </si>
  <si>
    <t xml:space="preserve">Colombia telecomunicaciones s.a. </t>
  </si>
  <si>
    <t xml:space="preserve">Telmex telecomunicaciones s.a. </t>
  </si>
  <si>
    <t>Corporativo</t>
  </si>
  <si>
    <t>Estrato 1</t>
  </si>
  <si>
    <t>Estrato 2</t>
  </si>
  <si>
    <t>Estrato 3</t>
  </si>
  <si>
    <t>Estrato 4</t>
  </si>
  <si>
    <t>Estrato 5</t>
  </si>
  <si>
    <t>Estrato 6</t>
  </si>
  <si>
    <t>Uso interno del operador</t>
  </si>
  <si>
    <t>Resumen</t>
  </si>
  <si>
    <t>Historico</t>
  </si>
  <si>
    <t>Fuente:  Ministerio de las TIC</t>
  </si>
  <si>
    <t>Nota: índice de penetración: Número de suscriptores o abonados / Población</t>
  </si>
  <si>
    <t>% Cambio</t>
  </si>
  <si>
    <t>Total</t>
  </si>
  <si>
    <t>Es un acceso a Internet donde el ancho de banda no se comparte con otros usuarios</t>
  </si>
  <si>
    <t>Bogotá</t>
  </si>
  <si>
    <t>Líneas de telefonía pública básica conmutadas en servicio. Bogotá</t>
  </si>
  <si>
    <t>iii</t>
  </si>
  <si>
    <t>ii</t>
  </si>
  <si>
    <t>i</t>
  </si>
  <si>
    <t>Boyacá</t>
  </si>
  <si>
    <t>Fibra óptica</t>
  </si>
  <si>
    <t xml:space="preserve">Nota: Telefonía Pública Básica es el servicio de telecomunicaciones cuyo objeto es la transmisión conmutada de voz a través de la Red Telefónica Pública </t>
  </si>
  <si>
    <t>Nota: Telefonía Pública es el servicio de telecomunicaciones cuyo objeto es la transmisión de voz a través de la Red Telefónica Pública  - con acceso generalizado al público</t>
  </si>
  <si>
    <t>Nota: Telefonía Pública es el servicio de telecomunicaciones cuyo objeto es la transmisión de voz a través de la Red Telefónica Pública Conmutada</t>
  </si>
  <si>
    <t>Suscriptores a internet dedicado</t>
  </si>
  <si>
    <t>Internet por proveedor</t>
  </si>
  <si>
    <t>Internet por segmento</t>
  </si>
  <si>
    <t>p.p.: Puntos porcentuales</t>
  </si>
  <si>
    <t xml:space="preserve">Índice de penetración internet dedicado. Colombia y Bogotá </t>
  </si>
  <si>
    <t xml:space="preserve">* Corporativo: centro colectivo. </t>
  </si>
  <si>
    <t>Líneas de telefonía pública básica conmutadas en servicio.  Bogotá y Colombia</t>
  </si>
  <si>
    <t>Histórico suscriptores a internet dedicado en Bogotá</t>
  </si>
  <si>
    <t>Histórico penetración internet dedicado Bogotá</t>
  </si>
  <si>
    <t>Promedio móvil penetración internet dedicado Bogotá</t>
  </si>
  <si>
    <t>Suscriptores a internet dedicado en Bogotá según proveedor de servicio</t>
  </si>
  <si>
    <t xml:space="preserve">Suscriptores a internet dedicado en Bogotá según tipo de tecnología </t>
  </si>
  <si>
    <t>Suscriptores a internet dedicado en Bogotá según segmento</t>
  </si>
  <si>
    <t>Suscriptores a telefonía pública básica en Bogotá según proveedor</t>
  </si>
  <si>
    <t>Suscriptores a telefonía pública básica en Bogotá por proveedor</t>
  </si>
  <si>
    <t>Suscriptores a telefonía pública básica en Bogotá por estrato y segmento</t>
  </si>
  <si>
    <t>Penetración telefonía pública básica en servicio. Colombia</t>
  </si>
  <si>
    <t xml:space="preserve">Índice de penetración internet dedicado según ciudades capitales </t>
  </si>
  <si>
    <t>Leticia</t>
  </si>
  <si>
    <t>Medellín</t>
  </si>
  <si>
    <t>Barranquilla</t>
  </si>
  <si>
    <t>Cartagena</t>
  </si>
  <si>
    <t>Tunja</t>
  </si>
  <si>
    <t>Manizales</t>
  </si>
  <si>
    <t>Florencia</t>
  </si>
  <si>
    <t>Yopal</t>
  </si>
  <si>
    <t>Popayán</t>
  </si>
  <si>
    <t>Valledupar</t>
  </si>
  <si>
    <t>Quibdó</t>
  </si>
  <si>
    <t>Montería</t>
  </si>
  <si>
    <t>Inírida</t>
  </si>
  <si>
    <t>San José del Guaviare</t>
  </si>
  <si>
    <t>Neiva</t>
  </si>
  <si>
    <t>Riohacha</t>
  </si>
  <si>
    <t>Villavicencio</t>
  </si>
  <si>
    <t>Pasto</t>
  </si>
  <si>
    <t>Cúcuta</t>
  </si>
  <si>
    <t>Mocoa</t>
  </si>
  <si>
    <t>Armenia</t>
  </si>
  <si>
    <t>Pereira</t>
  </si>
  <si>
    <t>Bucaramanga</t>
  </si>
  <si>
    <t>Sincelejo</t>
  </si>
  <si>
    <t>Ibagué</t>
  </si>
  <si>
    <t>Cali</t>
  </si>
  <si>
    <t>Mitú</t>
  </si>
  <si>
    <t>Puerto Carreño</t>
  </si>
  <si>
    <t>Índice de penetración internet dedicado. Ciudades capitales</t>
  </si>
  <si>
    <t>Penetración internet dedicado por ciudades capitales</t>
  </si>
  <si>
    <t>Penetración internet dedicado por departamento</t>
  </si>
  <si>
    <t>Medellin</t>
  </si>
  <si>
    <t>Chocó</t>
  </si>
  <si>
    <t>ETB</t>
  </si>
  <si>
    <t>xDSL</t>
  </si>
  <si>
    <t>WIFI</t>
  </si>
  <si>
    <t xml:space="preserve">UNE EPM </t>
  </si>
  <si>
    <t>Clear channel</t>
  </si>
  <si>
    <t>Wimax</t>
  </si>
  <si>
    <t>Ifx networks colombia ltda</t>
  </si>
  <si>
    <t>Axesat s.a.</t>
  </si>
  <si>
    <t>Level 3 colombia s.a.</t>
  </si>
  <si>
    <t>Media commerce partners s.a</t>
  </si>
  <si>
    <t>Bt latam Colombia s a.</t>
  </si>
  <si>
    <t>Mercanet</t>
  </si>
  <si>
    <t>Itelkom s.a.s.</t>
  </si>
  <si>
    <t>Skynet de Colombia s.a.</t>
  </si>
  <si>
    <t>Consultores en tecnologias de informacion sas</t>
  </si>
  <si>
    <t>Hv television sas</t>
  </si>
  <si>
    <t xml:space="preserve">Directv </t>
  </si>
  <si>
    <t>Columbus networks de Colombia ltda</t>
  </si>
  <si>
    <t>Flywan s.a.</t>
  </si>
  <si>
    <t>Diveo de Colombia s.a.s.</t>
  </si>
  <si>
    <t>Tv cable San Gil ltda</t>
  </si>
  <si>
    <t>Avantel s.a.s.</t>
  </si>
  <si>
    <t>Radio microondas</t>
  </si>
  <si>
    <t>Caqueta</t>
  </si>
  <si>
    <t>Avantel S.A.S.</t>
  </si>
  <si>
    <t>Nota: Telefonía Pública Básica es el servicio básico de telecomunicaciones cuyo objeto es la transmisión de voz a través de la Red Telefónica Pública</t>
  </si>
  <si>
    <t>Bogotá, D.C.</t>
  </si>
  <si>
    <t>Santa Marta</t>
  </si>
  <si>
    <t>Fuente: Ministerio de Tecnologías de la Información y las Comunicaciones (MINTIC)</t>
  </si>
  <si>
    <t xml:space="preserve">Nota. Internet dedicado: acceso a Internet a través de una línea, la cual es conectada directamente desde los nodos del proveedor hasta el cliente. </t>
  </si>
  <si>
    <t>Nota. Índice de penetración: Número de suscriptores o abonados / Población</t>
  </si>
  <si>
    <t xml:space="preserve">Nota. Internet dedicado: acceso a Internet a través de una línea dedicada, la cual es conectada directamente desde los nodos del proveedor hasta el cliente. </t>
  </si>
  <si>
    <t>Suscriptores a internet dedicado en Bogotá según tipo de tecnología</t>
  </si>
  <si>
    <t>Otras inalámbricas</t>
  </si>
  <si>
    <t>Nota 1. Tecnología usada para el acceso a Internet:Alámbricas:Fibra Óptica, Clear Channel, xDSL, Cable. Inalámbricas:Micro-ondas, Satelital, WiMAX, Wifi</t>
  </si>
  <si>
    <t>Nota 2. Internet dedicado: acceso a Internet a través de una línea, la cual es conectada directamente desde los nodos del proveedor hasta el cliente.</t>
  </si>
  <si>
    <t>Nota. Segmento:Uso al acceso y al sector de la población al que pertenecen los suscriptores (6 estratos según clasificación socioeconómica)</t>
  </si>
  <si>
    <t>Suscriptores a telefonía pública básica conmutada en Bogotá</t>
  </si>
  <si>
    <t>Promedio móvil suscriptores internet dedicado en Bogotá</t>
  </si>
  <si>
    <t>Promedio móvil líneas de telefonía pública en Bogotá</t>
  </si>
  <si>
    <t>Nota. Telefonía Pública es el servicio de telecomunicaciones cuyo objeto es la transmisión de voz a través de la Red Telefónica Pública</t>
  </si>
  <si>
    <t>Promedio móvil penetración  telefonía pública básica en Colombia</t>
  </si>
  <si>
    <t>Internet por tecnología</t>
  </si>
  <si>
    <t>Suscriptores líneas TPBC</t>
  </si>
  <si>
    <t>Suscriptores líneas TPBC por proveedor</t>
  </si>
  <si>
    <t>Suscriptores líneas TPBC por estrato</t>
  </si>
  <si>
    <t>Histórico suscriptores internet dedicado</t>
  </si>
  <si>
    <t>Histórico penetración internet dedicado</t>
  </si>
  <si>
    <t>Histórico penetración líneas TPBC</t>
  </si>
  <si>
    <t>Histórico líneas TPBC</t>
  </si>
  <si>
    <t>Valle del Cauca</t>
  </si>
  <si>
    <t>Trimestre de referencia:</t>
  </si>
  <si>
    <t>Año de referencia:</t>
  </si>
  <si>
    <t>Mes actual (trimestre de referencia):</t>
  </si>
  <si>
    <t>Mes pasado (trimestre anterior de referencia):</t>
  </si>
  <si>
    <t>Año de referencia (trimestre anterior de referencia)</t>
  </si>
  <si>
    <t>Azteca comunicaciones Colombia s a s</t>
  </si>
  <si>
    <t>Fuente: MinTIC</t>
  </si>
  <si>
    <t>La Guajira</t>
  </si>
  <si>
    <t>Espacios y Redes E.U.</t>
  </si>
  <si>
    <t>Fecha de Publicación:</t>
  </si>
  <si>
    <t>Los démas</t>
  </si>
  <si>
    <t>Telmex</t>
  </si>
  <si>
    <t>Colombia Telecomunicaciones S.A.</t>
  </si>
  <si>
    <t>Los demas*</t>
  </si>
  <si>
    <t>Sin estratificar</t>
  </si>
  <si>
    <t>0</t>
  </si>
  <si>
    <t>Marzo</t>
  </si>
  <si>
    <t>Diciembre</t>
  </si>
  <si>
    <t>Otras tecnologias-fija</t>
  </si>
  <si>
    <t>Gilat Colombia SA</t>
  </si>
  <si>
    <t>Ariatel SAS E S P</t>
  </si>
  <si>
    <t>Miles de personas 2014 - 2018</t>
  </si>
  <si>
    <t>Porcentaje (%) 2014 - 2018</t>
  </si>
  <si>
    <t>Sistmas satelitales S.A.</t>
  </si>
  <si>
    <t xml:space="preserve">Marzo </t>
  </si>
  <si>
    <t>% Cambio
´18/´17</t>
  </si>
  <si>
    <t>% del total
´18</t>
  </si>
  <si>
    <t xml:space="preserve">Diciembre </t>
  </si>
  <si>
    <t>% Cambio Mar-18/'Dic -17</t>
  </si>
  <si>
    <t>% del total Dic-17</t>
  </si>
  <si>
    <t>Miles de personas, Marzo 2018</t>
  </si>
  <si>
    <t>Porcentaje (%),  Marzo 2018</t>
  </si>
  <si>
    <t>Porcentaje (%), Marzo2018</t>
  </si>
  <si>
    <t>Porcentaje (%), Marzo 2018</t>
  </si>
  <si>
    <t>Porcentaje (%), 2014 I/ 2018 I</t>
  </si>
  <si>
    <t>Miles de personas, Marzo2018</t>
  </si>
  <si>
    <t>Distribución porcentual, Marzo de 2018</t>
  </si>
  <si>
    <t>p.p. '18/'17</t>
  </si>
  <si>
    <t>p.p 'Mar-18/'Dic-17</t>
  </si>
  <si>
    <t>Miles de personas,  2014 I/2018 I</t>
  </si>
  <si>
    <t>Distribución porcentual,  Marzo de 2018</t>
  </si>
  <si>
    <t>% Cambio   '18/'17</t>
  </si>
  <si>
    <t>'18 como % de '17</t>
  </si>
  <si>
    <t>% Cambio   '17/'16</t>
  </si>
  <si>
    <t>Miles de personas, 2014 - I / 2018 - I</t>
  </si>
  <si>
    <t>p.p   '18/'17</t>
  </si>
  <si>
    <t>p.p   '17/'16</t>
  </si>
  <si>
    <t>Miles de personas. 2014 - I / 2018 - I</t>
  </si>
  <si>
    <t>Porcentaje (%), 2014/I - 2018/I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</si>
</sst>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#,##0.0"/>
    <numFmt numFmtId="165" formatCode="0.0"/>
    <numFmt numFmtId="166" formatCode="0.000"/>
    <numFmt numFmtId="167" formatCode="_-* #,##0\ _€_-;\-* #,##0\ _€_-;_-* &quot;-&quot;??\ _€_-;_-@_-"/>
    <numFmt numFmtId="168" formatCode="_(* #,##0.0_);_(* \(#,##0.0\);_(* &quot;-&quot;??_);_(@_)"/>
    <numFmt numFmtId="169" formatCode="_(* #,##0_);_(* \(#,##0\);_(* &quot;-&quot;??_);_(@_)"/>
    <numFmt numFmtId="170" formatCode="#,##0.000"/>
    <numFmt numFmtId="171" formatCode="0.0%"/>
    <numFmt numFmtId="172" formatCode="_-* #,##0.0\ _€_-;\-* #,##0.0\ _€_-;_-* &quot;-&quot;??\ _€_-;_-@_-"/>
    <numFmt numFmtId="173" formatCode="_-&quot;$&quot;* #,##0_-;\-&quot;$&quot;* #,##0_-;_-&quot;$&quot;* &quot;-&quot;_-;_-@_-"/>
    <numFmt numFmtId="174" formatCode="_-* #,##0_-;\-* #,##0_-;_-* &quot;-&quot;_-;_-@_-"/>
  </numFmts>
  <fonts count="7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u/>
      <sz val="12"/>
      <color indexed="12"/>
      <name val="Calibri"/>
      <family val="2"/>
    </font>
    <font>
      <sz val="8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2"/>
      <color rgb="FFFF0000"/>
      <name val="Arial"/>
      <family val="2"/>
    </font>
    <font>
      <b/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FF0000"/>
      <name val="Arial"/>
      <family val="2"/>
    </font>
    <font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0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color rgb="FF000000"/>
      <name val="Arial"/>
      <family val="2"/>
    </font>
    <font>
      <b/>
      <sz val="12"/>
      <color theme="1"/>
      <name val="Calibri"/>
      <family val="2"/>
    </font>
    <font>
      <sz val="12"/>
      <color rgb="FF000000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b/>
      <sz val="12"/>
      <color theme="1"/>
      <name val="Arial"/>
      <family val="2"/>
    </font>
    <font>
      <sz val="8"/>
      <color theme="0"/>
      <name val="Arial"/>
      <family val="2"/>
    </font>
    <font>
      <b/>
      <sz val="11"/>
      <color theme="0"/>
      <name val="Calibri"/>
      <family val="2"/>
    </font>
    <font>
      <b/>
      <sz val="14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7"/>
        <bgColor indexed="64"/>
      </patternFill>
    </fill>
    <fill>
      <patternFill patternType="solid">
        <fgColor rgb="FFFCFCFC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5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4" fillId="4" borderId="0" applyNumberFormat="0" applyBorder="0" applyAlignment="0" applyProtection="0"/>
    <xf numFmtId="0" fontId="15" fillId="16" borderId="1" applyNumberFormat="0" applyAlignment="0" applyProtection="0"/>
    <xf numFmtId="0" fontId="16" fillId="17" borderId="2" applyNumberFormat="0" applyAlignment="0" applyProtection="0"/>
    <xf numFmtId="0" fontId="17" fillId="0" borderId="3" applyNumberFormat="0" applyFill="0" applyAlignment="0" applyProtection="0"/>
    <xf numFmtId="0" fontId="18" fillId="0" borderId="0" applyNumberFormat="0" applyFill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21" borderId="0" applyNumberFormat="0" applyBorder="0" applyAlignment="0" applyProtection="0"/>
    <xf numFmtId="0" fontId="19" fillId="7" borderId="1" applyNumberFormat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0" fillId="3" borderId="0" applyNumberFormat="0" applyBorder="0" applyAlignment="0" applyProtection="0"/>
    <xf numFmtId="43" fontId="28" fillId="0" borderId="0" applyFont="0" applyFill="0" applyBorder="0" applyAlignment="0" applyProtection="0"/>
    <xf numFmtId="174" fontId="28" fillId="0" borderId="0" applyFont="0" applyFill="0" applyBorder="0" applyAlignment="0" applyProtection="0"/>
    <xf numFmtId="173" fontId="28" fillId="0" borderId="0" applyFont="0" applyFill="0" applyBorder="0" applyAlignment="0" applyProtection="0"/>
    <xf numFmtId="0" fontId="5" fillId="22" borderId="0" applyNumberFormat="0" applyBorder="0" applyAlignment="0" applyProtection="0"/>
    <xf numFmtId="0" fontId="3" fillId="0" borderId="0"/>
    <xf numFmtId="0" fontId="3" fillId="0" borderId="0"/>
    <xf numFmtId="0" fontId="28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2" fillId="0" borderId="0"/>
    <xf numFmtId="0" fontId="3" fillId="23" borderId="4" applyNumberFormat="0" applyFont="0" applyAlignment="0" applyProtection="0"/>
    <xf numFmtId="0" fontId="3" fillId="23" borderId="4" applyNumberFormat="0" applyFont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18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6" fillId="0" borderId="9" applyNumberFormat="0" applyFill="0" applyAlignment="0" applyProtection="0"/>
  </cellStyleXfs>
  <cellXfs count="524">
    <xf numFmtId="0" fontId="0" fillId="0" borderId="0" xfId="0"/>
    <xf numFmtId="0" fontId="0" fillId="25" borderId="0" xfId="0" applyFill="1"/>
    <xf numFmtId="0" fontId="34" fillId="25" borderId="0" xfId="45" applyFont="1" applyFill="1" applyBorder="1" applyAlignment="1">
      <alignment horizontal="left"/>
    </xf>
    <xf numFmtId="0" fontId="34" fillId="25" borderId="0" xfId="45" applyFont="1" applyFill="1" applyBorder="1" applyAlignment="1"/>
    <xf numFmtId="0" fontId="35" fillId="25" borderId="11" xfId="44" applyFont="1" applyFill="1" applyBorder="1"/>
    <xf numFmtId="0" fontId="34" fillId="25" borderId="12" xfId="44" applyFont="1" applyFill="1" applyBorder="1" applyAlignment="1">
      <alignment horizontal="center"/>
    </xf>
    <xf numFmtId="0" fontId="35" fillId="25" borderId="0" xfId="44" applyFont="1" applyFill="1" applyBorder="1"/>
    <xf numFmtId="0" fontId="35" fillId="25" borderId="13" xfId="44" applyFont="1" applyFill="1" applyBorder="1"/>
    <xf numFmtId="0" fontId="34" fillId="25" borderId="0" xfId="44" applyFont="1" applyFill="1" applyBorder="1" applyAlignment="1">
      <alignment horizontal="center"/>
    </xf>
    <xf numFmtId="0" fontId="34" fillId="25" borderId="14" xfId="44" applyFont="1" applyFill="1" applyBorder="1" applyAlignment="1">
      <alignment horizontal="center"/>
    </xf>
    <xf numFmtId="0" fontId="35" fillId="25" borderId="15" xfId="44" applyFont="1" applyFill="1" applyBorder="1"/>
    <xf numFmtId="0" fontId="35" fillId="25" borderId="16" xfId="44" applyFont="1" applyFill="1" applyBorder="1"/>
    <xf numFmtId="0" fontId="35" fillId="25" borderId="17" xfId="44" applyFont="1" applyFill="1" applyBorder="1"/>
    <xf numFmtId="0" fontId="4" fillId="25" borderId="0" xfId="31" applyFill="1" applyAlignment="1" applyProtection="1"/>
    <xf numFmtId="0" fontId="33" fillId="25" borderId="0" xfId="0" applyFont="1" applyFill="1" applyBorder="1" applyAlignment="1">
      <alignment horizontal="left"/>
    </xf>
    <xf numFmtId="0" fontId="33" fillId="25" borderId="0" xfId="0" applyFont="1" applyFill="1" applyBorder="1" applyAlignment="1"/>
    <xf numFmtId="0" fontId="37" fillId="25" borderId="0" xfId="0" applyFont="1" applyFill="1"/>
    <xf numFmtId="0" fontId="7" fillId="25" borderId="14" xfId="44" applyFont="1" applyFill="1" applyBorder="1"/>
    <xf numFmtId="0" fontId="38" fillId="25" borderId="0" xfId="0" applyFont="1" applyFill="1"/>
    <xf numFmtId="2" fontId="38" fillId="25" borderId="0" xfId="0" applyNumberFormat="1" applyFont="1" applyFill="1"/>
    <xf numFmtId="0" fontId="7" fillId="25" borderId="13" xfId="44" applyFont="1" applyFill="1" applyBorder="1"/>
    <xf numFmtId="0" fontId="8" fillId="25" borderId="0" xfId="44" applyFont="1" applyFill="1" applyBorder="1" applyAlignment="1">
      <alignment horizontal="center"/>
    </xf>
    <xf numFmtId="0" fontId="7" fillId="25" borderId="0" xfId="44" applyFont="1" applyFill="1" applyBorder="1"/>
    <xf numFmtId="164" fontId="7" fillId="25" borderId="0" xfId="49" applyNumberFormat="1" applyFont="1" applyFill="1" applyBorder="1"/>
    <xf numFmtId="0" fontId="37" fillId="25" borderId="16" xfId="0" applyFont="1" applyFill="1" applyBorder="1"/>
    <xf numFmtId="0" fontId="37" fillId="25" borderId="17" xfId="0" applyFont="1" applyFill="1" applyBorder="1"/>
    <xf numFmtId="0" fontId="8" fillId="25" borderId="13" xfId="44" applyFont="1" applyFill="1" applyBorder="1"/>
    <xf numFmtId="0" fontId="39" fillId="25" borderId="0" xfId="0" applyFont="1" applyFill="1"/>
    <xf numFmtId="0" fontId="40" fillId="25" borderId="0" xfId="0" applyFont="1" applyFill="1"/>
    <xf numFmtId="164" fontId="7" fillId="25" borderId="0" xfId="50" applyNumberFormat="1" applyFont="1" applyFill="1" applyBorder="1"/>
    <xf numFmtId="0" fontId="41" fillId="25" borderId="0" xfId="44" applyFont="1" applyFill="1" applyBorder="1"/>
    <xf numFmtId="0" fontId="41" fillId="25" borderId="17" xfId="44" applyFont="1" applyFill="1" applyBorder="1"/>
    <xf numFmtId="0" fontId="37" fillId="25" borderId="0" xfId="0" applyFont="1" applyFill="1" applyBorder="1"/>
    <xf numFmtId="164" fontId="7" fillId="25" borderId="14" xfId="49" applyNumberFormat="1" applyFont="1" applyFill="1" applyBorder="1"/>
    <xf numFmtId="0" fontId="8" fillId="25" borderId="14" xfId="45" applyFont="1" applyFill="1" applyBorder="1" applyAlignment="1"/>
    <xf numFmtId="164" fontId="7" fillId="25" borderId="14" xfId="50" applyNumberFormat="1" applyFont="1" applyFill="1" applyBorder="1"/>
    <xf numFmtId="0" fontId="37" fillId="25" borderId="14" xfId="0" applyFont="1" applyFill="1" applyBorder="1"/>
    <xf numFmtId="164" fontId="8" fillId="25" borderId="14" xfId="49" applyNumberFormat="1" applyFont="1" applyFill="1" applyBorder="1"/>
    <xf numFmtId="0" fontId="39" fillId="25" borderId="14" xfId="0" applyFont="1" applyFill="1" applyBorder="1"/>
    <xf numFmtId="0" fontId="37" fillId="25" borderId="12" xfId="0" applyFont="1" applyFill="1" applyBorder="1"/>
    <xf numFmtId="0" fontId="9" fillId="25" borderId="0" xfId="0" applyFont="1" applyFill="1"/>
    <xf numFmtId="2" fontId="9" fillId="25" borderId="0" xfId="0" applyNumberFormat="1" applyFont="1" applyFill="1"/>
    <xf numFmtId="0" fontId="10" fillId="25" borderId="0" xfId="0" applyFont="1" applyFill="1"/>
    <xf numFmtId="2" fontId="10" fillId="25" borderId="0" xfId="0" applyNumberFormat="1" applyFont="1" applyFill="1"/>
    <xf numFmtId="0" fontId="4" fillId="25" borderId="0" xfId="31" applyFill="1" applyAlignment="1" applyProtection="1">
      <alignment horizontal="left"/>
    </xf>
    <xf numFmtId="0" fontId="4" fillId="25" borderId="0" xfId="31" applyFill="1" applyBorder="1" applyAlignment="1" applyProtection="1"/>
    <xf numFmtId="0" fontId="42" fillId="25" borderId="0" xfId="45" applyFont="1" applyFill="1" applyBorder="1" applyAlignment="1">
      <alignment horizontal="left"/>
    </xf>
    <xf numFmtId="0" fontId="43" fillId="25" borderId="0" xfId="0" applyFont="1" applyFill="1" applyBorder="1" applyAlignment="1">
      <alignment horizontal="center"/>
    </xf>
    <xf numFmtId="0" fontId="43" fillId="25" borderId="0" xfId="0" applyFont="1" applyFill="1" applyBorder="1" applyAlignment="1"/>
    <xf numFmtId="0" fontId="44" fillId="25" borderId="0" xfId="0" applyFont="1" applyFill="1" applyBorder="1" applyAlignment="1">
      <alignment horizontal="left"/>
    </xf>
    <xf numFmtId="0" fontId="38" fillId="25" borderId="0" xfId="0" applyFont="1" applyFill="1" applyBorder="1"/>
    <xf numFmtId="164" fontId="8" fillId="25" borderId="0" xfId="49" applyNumberFormat="1" applyFont="1" applyFill="1" applyBorder="1" applyAlignment="1"/>
    <xf numFmtId="2" fontId="38" fillId="25" borderId="0" xfId="0" applyNumberFormat="1" applyFont="1" applyFill="1" applyBorder="1"/>
    <xf numFmtId="0" fontId="29" fillId="25" borderId="0" xfId="0" applyFont="1" applyFill="1" applyBorder="1"/>
    <xf numFmtId="3" fontId="38" fillId="25" borderId="0" xfId="0" applyNumberFormat="1" applyFont="1" applyFill="1" applyBorder="1"/>
    <xf numFmtId="167" fontId="29" fillId="25" borderId="0" xfId="33" applyNumberFormat="1" applyFont="1" applyFill="1" applyBorder="1"/>
    <xf numFmtId="1" fontId="38" fillId="25" borderId="0" xfId="0" applyNumberFormat="1" applyFont="1" applyFill="1" applyBorder="1"/>
    <xf numFmtId="0" fontId="9" fillId="25" borderId="0" xfId="0" applyFont="1" applyFill="1" applyBorder="1"/>
    <xf numFmtId="0" fontId="8" fillId="25" borderId="0" xfId="45" applyFont="1" applyFill="1" applyBorder="1" applyAlignment="1"/>
    <xf numFmtId="3" fontId="8" fillId="25" borderId="14" xfId="49" applyNumberFormat="1" applyFont="1" applyFill="1" applyBorder="1" applyAlignment="1"/>
    <xf numFmtId="165" fontId="9" fillId="25" borderId="0" xfId="0" applyNumberFormat="1" applyFont="1" applyFill="1"/>
    <xf numFmtId="3" fontId="9" fillId="25" borderId="0" xfId="0" applyNumberFormat="1" applyFont="1" applyFill="1"/>
    <xf numFmtId="164" fontId="8" fillId="25" borderId="14" xfId="49" applyNumberFormat="1" applyFont="1" applyFill="1" applyBorder="1" applyAlignment="1"/>
    <xf numFmtId="3" fontId="9" fillId="25" borderId="0" xfId="49" applyNumberFormat="1" applyFont="1" applyFill="1" applyBorder="1"/>
    <xf numFmtId="0" fontId="8" fillId="25" borderId="0" xfId="45" applyFont="1" applyFill="1" applyBorder="1" applyAlignment="1">
      <alignment horizontal="center"/>
    </xf>
    <xf numFmtId="0" fontId="8" fillId="25" borderId="0" xfId="44" applyFont="1" applyFill="1" applyBorder="1" applyAlignment="1">
      <alignment horizontal="center"/>
    </xf>
    <xf numFmtId="0" fontId="8" fillId="25" borderId="14" xfId="45" applyFont="1" applyFill="1" applyBorder="1" applyAlignment="1">
      <alignment horizontal="center"/>
    </xf>
    <xf numFmtId="0" fontId="8" fillId="25" borderId="14" xfId="44" applyFont="1" applyFill="1" applyBorder="1" applyAlignment="1">
      <alignment horizontal="center"/>
    </xf>
    <xf numFmtId="0" fontId="45" fillId="24" borderId="0" xfId="44" applyFont="1" applyFill="1" applyBorder="1"/>
    <xf numFmtId="0" fontId="34" fillId="24" borderId="0" xfId="44" applyFont="1" applyFill="1" applyBorder="1"/>
    <xf numFmtId="0" fontId="35" fillId="24" borderId="0" xfId="44" applyFont="1" applyFill="1" applyBorder="1"/>
    <xf numFmtId="9" fontId="35" fillId="24" borderId="0" xfId="50" applyFont="1" applyFill="1" applyBorder="1"/>
    <xf numFmtId="9" fontId="46" fillId="24" borderId="0" xfId="50" applyFont="1" applyFill="1" applyBorder="1"/>
    <xf numFmtId="164" fontId="45" fillId="24" borderId="0" xfId="50" applyNumberFormat="1" applyFont="1" applyFill="1" applyBorder="1"/>
    <xf numFmtId="0" fontId="46" fillId="24" borderId="0" xfId="44" applyFont="1" applyFill="1" applyBorder="1"/>
    <xf numFmtId="3" fontId="45" fillId="25" borderId="0" xfId="45" applyNumberFormat="1" applyFont="1" applyFill="1" applyBorder="1"/>
    <xf numFmtId="3" fontId="46" fillId="25" borderId="0" xfId="45" applyNumberFormat="1" applyFont="1" applyFill="1" applyBorder="1"/>
    <xf numFmtId="164" fontId="45" fillId="25" borderId="0" xfId="45" applyNumberFormat="1" applyFont="1" applyFill="1" applyBorder="1"/>
    <xf numFmtId="164" fontId="46" fillId="25" borderId="0" xfId="45" applyNumberFormat="1" applyFont="1" applyFill="1" applyBorder="1"/>
    <xf numFmtId="3" fontId="38" fillId="25" borderId="0" xfId="49" applyNumberFormat="1" applyFont="1" applyFill="1" applyBorder="1"/>
    <xf numFmtId="0" fontId="10" fillId="25" borderId="0" xfId="0" applyFont="1" applyFill="1" applyBorder="1"/>
    <xf numFmtId="0" fontId="39" fillId="25" borderId="14" xfId="0" applyFont="1" applyFill="1" applyBorder="1" applyAlignment="1"/>
    <xf numFmtId="0" fontId="39" fillId="25" borderId="0" xfId="0" applyFont="1" applyFill="1" applyBorder="1"/>
    <xf numFmtId="0" fontId="39" fillId="25" borderId="0" xfId="0" applyFont="1" applyFill="1" applyBorder="1" applyAlignment="1"/>
    <xf numFmtId="1" fontId="9" fillId="25" borderId="0" xfId="0" applyNumberFormat="1" applyFont="1" applyFill="1" applyBorder="1"/>
    <xf numFmtId="165" fontId="7" fillId="25" borderId="0" xfId="44" applyNumberFormat="1" applyFont="1" applyFill="1" applyBorder="1"/>
    <xf numFmtId="2" fontId="7" fillId="25" borderId="0" xfId="44" applyNumberFormat="1" applyFont="1" applyFill="1" applyBorder="1"/>
    <xf numFmtId="0" fontId="47" fillId="25" borderId="13" xfId="44" applyFont="1" applyFill="1" applyBorder="1"/>
    <xf numFmtId="0" fontId="48" fillId="25" borderId="0" xfId="45" applyFont="1" applyFill="1" applyBorder="1" applyAlignment="1"/>
    <xf numFmtId="0" fontId="8" fillId="25" borderId="0" xfId="0" applyFont="1" applyFill="1" applyBorder="1" applyAlignment="1">
      <alignment horizontal="center"/>
    </xf>
    <xf numFmtId="0" fontId="8" fillId="25" borderId="13" xfId="44" applyFont="1" applyFill="1" applyBorder="1" applyAlignment="1"/>
    <xf numFmtId="3" fontId="9" fillId="25" borderId="0" xfId="0" applyNumberFormat="1" applyFont="1" applyFill="1" applyBorder="1"/>
    <xf numFmtId="164" fontId="34" fillId="24" borderId="0" xfId="45" applyNumberFormat="1" applyFont="1" applyFill="1" applyBorder="1"/>
    <xf numFmtId="0" fontId="49" fillId="25" borderId="0" xfId="45" applyFont="1" applyFill="1" applyBorder="1" applyAlignment="1"/>
    <xf numFmtId="3" fontId="35" fillId="24" borderId="0" xfId="45" applyNumberFormat="1" applyFont="1" applyFill="1" applyBorder="1"/>
    <xf numFmtId="3" fontId="37" fillId="25" borderId="0" xfId="0" applyNumberFormat="1" applyFont="1" applyFill="1" applyBorder="1"/>
    <xf numFmtId="0" fontId="34" fillId="25" borderId="0" xfId="44" applyFont="1" applyFill="1" applyBorder="1"/>
    <xf numFmtId="1" fontId="35" fillId="25" borderId="0" xfId="44" applyNumberFormat="1" applyFont="1" applyFill="1" applyBorder="1"/>
    <xf numFmtId="164" fontId="35" fillId="25" borderId="0" xfId="49" applyNumberFormat="1" applyFont="1" applyFill="1" applyBorder="1"/>
    <xf numFmtId="0" fontId="50" fillId="25" borderId="0" xfId="44" applyFont="1" applyFill="1" applyBorder="1"/>
    <xf numFmtId="0" fontId="51" fillId="25" borderId="0" xfId="0" applyFont="1" applyFill="1" applyBorder="1"/>
    <xf numFmtId="0" fontId="36" fillId="25" borderId="0" xfId="0" applyFont="1" applyFill="1" applyBorder="1"/>
    <xf numFmtId="3" fontId="52" fillId="26" borderId="18" xfId="49" applyNumberFormat="1" applyFont="1" applyFill="1" applyBorder="1"/>
    <xf numFmtId="3" fontId="34" fillId="25" borderId="0" xfId="49" applyNumberFormat="1" applyFont="1" applyFill="1" applyBorder="1"/>
    <xf numFmtId="164" fontId="52" fillId="26" borderId="18" xfId="49" applyNumberFormat="1" applyFont="1" applyFill="1" applyBorder="1"/>
    <xf numFmtId="164" fontId="35" fillId="25" borderId="18" xfId="49" applyNumberFormat="1" applyFont="1" applyFill="1" applyBorder="1"/>
    <xf numFmtId="3" fontId="36" fillId="25" borderId="0" xfId="0" applyNumberFormat="1" applyFont="1" applyFill="1" applyBorder="1"/>
    <xf numFmtId="164" fontId="35" fillId="25" borderId="0" xfId="50" applyNumberFormat="1" applyFont="1" applyFill="1" applyBorder="1"/>
    <xf numFmtId="0" fontId="51" fillId="25" borderId="14" xfId="0" applyFont="1" applyFill="1" applyBorder="1"/>
    <xf numFmtId="0" fontId="53" fillId="25" borderId="0" xfId="44" applyFont="1" applyFill="1" applyBorder="1"/>
    <xf numFmtId="164" fontId="53" fillId="25" borderId="0" xfId="50" applyNumberFormat="1" applyFont="1" applyFill="1" applyBorder="1"/>
    <xf numFmtId="0" fontId="53" fillId="25" borderId="16" xfId="44" applyFont="1" applyFill="1" applyBorder="1" applyAlignment="1">
      <alignment horizontal="left"/>
    </xf>
    <xf numFmtId="0" fontId="35" fillId="25" borderId="16" xfId="44" applyFont="1" applyFill="1" applyBorder="1" applyAlignment="1">
      <alignment horizontal="left"/>
    </xf>
    <xf numFmtId="0" fontId="51" fillId="25" borderId="17" xfId="0" applyFont="1" applyFill="1" applyBorder="1"/>
    <xf numFmtId="0" fontId="36" fillId="25" borderId="16" xfId="0" applyFont="1" applyFill="1" applyBorder="1"/>
    <xf numFmtId="2" fontId="36" fillId="25" borderId="16" xfId="0" applyNumberFormat="1" applyFont="1" applyFill="1" applyBorder="1"/>
    <xf numFmtId="0" fontId="51" fillId="25" borderId="16" xfId="0" applyFont="1" applyFill="1" applyBorder="1"/>
    <xf numFmtId="0" fontId="0" fillId="25" borderId="0" xfId="0" applyFont="1" applyFill="1"/>
    <xf numFmtId="0" fontId="0" fillId="25" borderId="16" xfId="0" applyFont="1" applyFill="1" applyBorder="1"/>
    <xf numFmtId="0" fontId="54" fillId="25" borderId="16" xfId="0" applyFont="1" applyFill="1" applyBorder="1"/>
    <xf numFmtId="0" fontId="55" fillId="25" borderId="0" xfId="44" applyFont="1" applyFill="1" applyBorder="1" applyAlignment="1">
      <alignment horizontal="center"/>
    </xf>
    <xf numFmtId="0" fontId="34" fillId="25" borderId="0" xfId="44" applyFont="1" applyFill="1" applyBorder="1" applyAlignment="1">
      <alignment horizontal="left"/>
    </xf>
    <xf numFmtId="0" fontId="34" fillId="25" borderId="13" xfId="44" applyFont="1" applyFill="1" applyBorder="1"/>
    <xf numFmtId="164" fontId="35" fillId="25" borderId="0" xfId="49" applyNumberFormat="1" applyFont="1" applyFill="1" applyBorder="1" applyAlignment="1">
      <alignment wrapText="1"/>
    </xf>
    <xf numFmtId="3" fontId="35" fillId="25" borderId="0" xfId="49" applyNumberFormat="1" applyFont="1" applyFill="1" applyBorder="1"/>
    <xf numFmtId="164" fontId="34" fillId="25" borderId="0" xfId="49" applyNumberFormat="1" applyFont="1" applyFill="1" applyBorder="1"/>
    <xf numFmtId="0" fontId="53" fillId="25" borderId="13" xfId="44" applyFont="1" applyFill="1" applyBorder="1"/>
    <xf numFmtId="0" fontId="35" fillId="25" borderId="0" xfId="49" applyNumberFormat="1" applyFont="1" applyFill="1" applyBorder="1" applyAlignment="1">
      <alignment wrapText="1"/>
    </xf>
    <xf numFmtId="164" fontId="34" fillId="25" borderId="0" xfId="49" applyNumberFormat="1" applyFont="1" applyFill="1" applyBorder="1" applyAlignment="1"/>
    <xf numFmtId="0" fontId="34" fillId="25" borderId="14" xfId="44" applyFont="1" applyFill="1" applyBorder="1" applyAlignment="1">
      <alignment horizontal="left"/>
    </xf>
    <xf numFmtId="164" fontId="35" fillId="25" borderId="14" xfId="49" applyNumberFormat="1" applyFont="1" applyFill="1" applyBorder="1"/>
    <xf numFmtId="0" fontId="0" fillId="25" borderId="0" xfId="0" applyFont="1" applyFill="1" applyBorder="1"/>
    <xf numFmtId="3" fontId="35" fillId="25" borderId="0" xfId="45" applyNumberFormat="1" applyFont="1" applyFill="1" applyBorder="1"/>
    <xf numFmtId="0" fontId="50" fillId="25" borderId="16" xfId="44" applyFont="1" applyFill="1" applyBorder="1"/>
    <xf numFmtId="0" fontId="53" fillId="25" borderId="16" xfId="44" applyFont="1" applyFill="1" applyBorder="1"/>
    <xf numFmtId="0" fontId="56" fillId="25" borderId="16" xfId="44" applyFont="1" applyFill="1" applyBorder="1"/>
    <xf numFmtId="0" fontId="57" fillId="25" borderId="16" xfId="44" applyFont="1" applyFill="1" applyBorder="1"/>
    <xf numFmtId="0" fontId="34" fillId="25" borderId="14" xfId="45" applyFont="1" applyFill="1" applyBorder="1" applyAlignment="1"/>
    <xf numFmtId="0" fontId="34" fillId="25" borderId="0" xfId="45" applyNumberFormat="1" applyFont="1" applyFill="1" applyBorder="1" applyAlignment="1">
      <alignment horizontal="center" vertical="center" wrapText="1"/>
    </xf>
    <xf numFmtId="164" fontId="34" fillId="25" borderId="14" xfId="49" applyNumberFormat="1" applyFont="1" applyFill="1" applyBorder="1"/>
    <xf numFmtId="164" fontId="52" fillId="25" borderId="14" xfId="49" applyNumberFormat="1" applyFont="1" applyFill="1" applyBorder="1"/>
    <xf numFmtId="0" fontId="34" fillId="25" borderId="0" xfId="44" applyFont="1" applyFill="1" applyBorder="1" applyAlignment="1"/>
    <xf numFmtId="164" fontId="35" fillId="25" borderId="14" xfId="50" applyNumberFormat="1" applyFont="1" applyFill="1" applyBorder="1"/>
    <xf numFmtId="0" fontId="57" fillId="25" borderId="17" xfId="44" applyFont="1" applyFill="1" applyBorder="1"/>
    <xf numFmtId="0" fontId="58" fillId="25" borderId="0" xfId="44" applyFont="1" applyFill="1" applyBorder="1" applyAlignment="1"/>
    <xf numFmtId="0" fontId="52" fillId="25" borderId="0" xfId="44" applyFont="1" applyFill="1" applyBorder="1" applyAlignment="1">
      <alignment horizontal="center"/>
    </xf>
    <xf numFmtId="0" fontId="57" fillId="25" borderId="0" xfId="44" applyFont="1" applyFill="1" applyBorder="1"/>
    <xf numFmtId="0" fontId="35" fillId="25" borderId="0" xfId="44" applyFont="1" applyFill="1" applyBorder="1" applyAlignment="1">
      <alignment horizontal="center"/>
    </xf>
    <xf numFmtId="1" fontId="35" fillId="25" borderId="0" xfId="44" applyNumberFormat="1" applyFont="1" applyFill="1" applyBorder="1" applyAlignment="1">
      <alignment wrapText="1"/>
    </xf>
    <xf numFmtId="3" fontId="36" fillId="25" borderId="0" xfId="49" applyNumberFormat="1" applyFont="1" applyFill="1" applyBorder="1"/>
    <xf numFmtId="0" fontId="58" fillId="25" borderId="13" xfId="44" applyFont="1" applyFill="1" applyBorder="1" applyAlignment="1"/>
    <xf numFmtId="3" fontId="34" fillId="25" borderId="0" xfId="49" applyNumberFormat="1" applyFont="1" applyFill="1" applyBorder="1" applyAlignment="1"/>
    <xf numFmtId="0" fontId="57" fillId="25" borderId="0" xfId="44" applyFont="1" applyFill="1" applyBorder="1" applyAlignment="1">
      <alignment horizontal="center"/>
    </xf>
    <xf numFmtId="0" fontId="35" fillId="25" borderId="0" xfId="44" applyNumberFormat="1" applyFont="1" applyFill="1" applyBorder="1" applyAlignment="1">
      <alignment wrapText="1"/>
    </xf>
    <xf numFmtId="164" fontId="52" fillId="25" borderId="0" xfId="49" applyNumberFormat="1" applyFont="1" applyFill="1" applyBorder="1"/>
    <xf numFmtId="0" fontId="34" fillId="25" borderId="0" xfId="44" applyFont="1" applyFill="1" applyBorder="1" applyAlignment="1">
      <alignment wrapText="1"/>
    </xf>
    <xf numFmtId="0" fontId="34" fillId="25" borderId="14" xfId="44" applyFont="1" applyFill="1" applyBorder="1" applyAlignment="1">
      <alignment wrapText="1"/>
    </xf>
    <xf numFmtId="0" fontId="34" fillId="25" borderId="13" xfId="44" applyFont="1" applyFill="1" applyBorder="1" applyAlignment="1">
      <alignment wrapText="1"/>
    </xf>
    <xf numFmtId="0" fontId="34" fillId="25" borderId="13" xfId="44" applyFont="1" applyFill="1" applyBorder="1" applyAlignment="1">
      <alignment horizontal="center" wrapText="1"/>
    </xf>
    <xf numFmtId="0" fontId="34" fillId="25" borderId="14" xfId="44" applyFont="1" applyFill="1" applyBorder="1" applyAlignment="1">
      <alignment horizontal="center" wrapText="1"/>
    </xf>
    <xf numFmtId="3" fontId="51" fillId="25" borderId="0" xfId="0" applyNumberFormat="1" applyFont="1" applyFill="1" applyBorder="1"/>
    <xf numFmtId="172" fontId="35" fillId="0" borderId="18" xfId="33" applyNumberFormat="1" applyFont="1" applyBorder="1" applyAlignment="1">
      <alignment horizontal="center" vertical="center"/>
    </xf>
    <xf numFmtId="164" fontId="35" fillId="24" borderId="18" xfId="45" applyNumberFormat="1" applyFont="1" applyFill="1" applyBorder="1" applyAlignment="1"/>
    <xf numFmtId="164" fontId="34" fillId="24" borderId="13" xfId="45" applyNumberFormat="1" applyFont="1" applyFill="1" applyBorder="1" applyAlignment="1"/>
    <xf numFmtId="3" fontId="46" fillId="24" borderId="0" xfId="45" applyNumberFormat="1" applyFont="1" applyFill="1" applyBorder="1" applyAlignment="1"/>
    <xf numFmtId="164" fontId="46" fillId="24" borderId="0" xfId="45" applyNumberFormat="1" applyFont="1" applyFill="1" applyBorder="1" applyAlignment="1"/>
    <xf numFmtId="9" fontId="35" fillId="24" borderId="0" xfId="50" applyFont="1" applyFill="1" applyBorder="1" applyAlignment="1">
      <alignment horizontal="right"/>
    </xf>
    <xf numFmtId="9" fontId="46" fillId="24" borderId="0" xfId="50" applyFont="1" applyFill="1" applyBorder="1" applyAlignment="1">
      <alignment horizontal="right"/>
    </xf>
    <xf numFmtId="164" fontId="45" fillId="24" borderId="0" xfId="50" applyNumberFormat="1" applyFont="1" applyFill="1" applyBorder="1" applyAlignment="1">
      <alignment horizontal="right"/>
    </xf>
    <xf numFmtId="164" fontId="35" fillId="24" borderId="18" xfId="45" applyNumberFormat="1" applyFont="1" applyFill="1" applyBorder="1" applyAlignment="1">
      <alignment horizontal="right"/>
    </xf>
    <xf numFmtId="164" fontId="34" fillId="24" borderId="13" xfId="45" applyNumberFormat="1" applyFont="1" applyFill="1" applyBorder="1" applyAlignment="1">
      <alignment horizontal="right"/>
    </xf>
    <xf numFmtId="164" fontId="34" fillId="24" borderId="0" xfId="45" applyNumberFormat="1" applyFont="1" applyFill="1" applyBorder="1" applyAlignment="1">
      <alignment horizontal="right"/>
    </xf>
    <xf numFmtId="164" fontId="35" fillId="25" borderId="16" xfId="49" applyNumberFormat="1" applyFont="1" applyFill="1" applyBorder="1"/>
    <xf numFmtId="3" fontId="35" fillId="25" borderId="16" xfId="45" applyNumberFormat="1" applyFont="1" applyFill="1" applyBorder="1"/>
    <xf numFmtId="164" fontId="35" fillId="25" borderId="16" xfId="50" applyNumberFormat="1" applyFont="1" applyFill="1" applyBorder="1"/>
    <xf numFmtId="164" fontId="7" fillId="25" borderId="17" xfId="50" applyNumberFormat="1" applyFont="1" applyFill="1" applyBorder="1"/>
    <xf numFmtId="0" fontId="49" fillId="25" borderId="14" xfId="45" applyFont="1" applyFill="1" applyBorder="1" applyAlignment="1"/>
    <xf numFmtId="0" fontId="59" fillId="25" borderId="14" xfId="0" applyFont="1" applyFill="1" applyBorder="1"/>
    <xf numFmtId="164" fontId="60" fillId="24" borderId="14" xfId="45" applyNumberFormat="1" applyFont="1" applyFill="1" applyBorder="1"/>
    <xf numFmtId="164" fontId="61" fillId="25" borderId="14" xfId="50" applyNumberFormat="1" applyFont="1" applyFill="1" applyBorder="1"/>
    <xf numFmtId="164" fontId="48" fillId="25" borderId="14" xfId="45" applyNumberFormat="1" applyFont="1" applyFill="1" applyBorder="1"/>
    <xf numFmtId="164" fontId="60" fillId="25" borderId="14" xfId="45" applyNumberFormat="1" applyFont="1" applyFill="1" applyBorder="1"/>
    <xf numFmtId="3" fontId="35" fillId="24" borderId="16" xfId="45" applyNumberFormat="1" applyFont="1" applyFill="1" applyBorder="1"/>
    <xf numFmtId="3" fontId="51" fillId="25" borderId="16" xfId="0" applyNumberFormat="1" applyFont="1" applyFill="1" applyBorder="1"/>
    <xf numFmtId="0" fontId="37" fillId="25" borderId="13" xfId="0" applyFont="1" applyFill="1" applyBorder="1"/>
    <xf numFmtId="164" fontId="7" fillId="25" borderId="13" xfId="49" applyNumberFormat="1" applyFont="1" applyFill="1" applyBorder="1"/>
    <xf numFmtId="0" fontId="38" fillId="25" borderId="13" xfId="0" applyFont="1" applyFill="1" applyBorder="1"/>
    <xf numFmtId="0" fontId="62" fillId="25" borderId="13" xfId="0" applyFont="1" applyFill="1" applyBorder="1"/>
    <xf numFmtId="0" fontId="62" fillId="25" borderId="15" xfId="0" applyFont="1" applyFill="1" applyBorder="1"/>
    <xf numFmtId="0" fontId="51" fillId="25" borderId="13" xfId="0" applyFont="1" applyFill="1" applyBorder="1"/>
    <xf numFmtId="0" fontId="39" fillId="25" borderId="13" xfId="0" applyFont="1" applyFill="1" applyBorder="1"/>
    <xf numFmtId="0" fontId="53" fillId="25" borderId="15" xfId="44" applyFont="1" applyFill="1" applyBorder="1"/>
    <xf numFmtId="0" fontId="53" fillId="25" borderId="15" xfId="44" applyFont="1" applyFill="1" applyBorder="1" applyAlignment="1">
      <alignment horizontal="left"/>
    </xf>
    <xf numFmtId="0" fontId="0" fillId="25" borderId="0" xfId="0" applyFill="1" applyBorder="1"/>
    <xf numFmtId="0" fontId="11" fillId="25" borderId="0" xfId="31" applyFont="1" applyFill="1" applyBorder="1" applyAlignment="1" applyProtection="1"/>
    <xf numFmtId="0" fontId="63" fillId="25" borderId="0" xfId="0" applyFont="1" applyFill="1" applyBorder="1"/>
    <xf numFmtId="0" fontId="0" fillId="25" borderId="14" xfId="0" applyFill="1" applyBorder="1"/>
    <xf numFmtId="0" fontId="34" fillId="25" borderId="0" xfId="44" applyFont="1" applyFill="1" applyBorder="1" applyAlignment="1">
      <alignment vertical="center"/>
    </xf>
    <xf numFmtId="164" fontId="35" fillId="24" borderId="13" xfId="45" applyNumberFormat="1" applyFont="1" applyFill="1" applyBorder="1" applyAlignment="1">
      <alignment horizontal="right"/>
    </xf>
    <xf numFmtId="164" fontId="34" fillId="25" borderId="0" xfId="45" applyNumberFormat="1" applyFont="1" applyFill="1" applyBorder="1" applyAlignment="1">
      <alignment horizontal="right"/>
    </xf>
    <xf numFmtId="164" fontId="35" fillId="24" borderId="0" xfId="45" applyNumberFormat="1" applyFont="1" applyFill="1" applyBorder="1" applyAlignment="1">
      <alignment horizontal="right"/>
    </xf>
    <xf numFmtId="3" fontId="46" fillId="24" borderId="0" xfId="45" applyNumberFormat="1" applyFont="1" applyFill="1" applyBorder="1" applyAlignment="1">
      <alignment horizontal="right"/>
    </xf>
    <xf numFmtId="164" fontId="46" fillId="24" borderId="0" xfId="45" applyNumberFormat="1" applyFont="1" applyFill="1" applyBorder="1" applyAlignment="1">
      <alignment horizontal="right"/>
    </xf>
    <xf numFmtId="0" fontId="34" fillId="25" borderId="0" xfId="44" applyFont="1" applyFill="1" applyBorder="1" applyAlignment="1">
      <alignment horizontal="center"/>
    </xf>
    <xf numFmtId="0" fontId="44" fillId="25" borderId="0" xfId="0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/>
    </xf>
    <xf numFmtId="0" fontId="34" fillId="25" borderId="0" xfId="44" applyFont="1" applyFill="1" applyBorder="1" applyAlignment="1">
      <alignment horizontal="center"/>
    </xf>
    <xf numFmtId="0" fontId="34" fillId="25" borderId="14" xfId="45" applyFont="1" applyFill="1" applyBorder="1" applyAlignment="1">
      <alignment horizontal="center"/>
    </xf>
    <xf numFmtId="0" fontId="48" fillId="25" borderId="0" xfId="45" applyFont="1" applyFill="1" applyBorder="1" applyAlignment="1">
      <alignment horizontal="center"/>
    </xf>
    <xf numFmtId="0" fontId="34" fillId="25" borderId="0" xfId="44" applyFont="1" applyFill="1" applyBorder="1" applyAlignment="1">
      <alignment horizontal="center" wrapText="1"/>
    </xf>
    <xf numFmtId="0" fontId="37" fillId="25" borderId="11" xfId="0" applyFont="1" applyFill="1" applyBorder="1"/>
    <xf numFmtId="0" fontId="7" fillId="25" borderId="12" xfId="44" applyFont="1" applyFill="1" applyBorder="1"/>
    <xf numFmtId="0" fontId="37" fillId="25" borderId="19" xfId="0" applyFont="1" applyFill="1" applyBorder="1"/>
    <xf numFmtId="0" fontId="38" fillId="25" borderId="12" xfId="0" applyFont="1" applyFill="1" applyBorder="1"/>
    <xf numFmtId="2" fontId="38" fillId="25" borderId="12" xfId="0" applyNumberFormat="1" applyFont="1" applyFill="1" applyBorder="1"/>
    <xf numFmtId="2" fontId="36" fillId="25" borderId="0" xfId="0" applyNumberFormat="1" applyFont="1" applyFill="1" applyBorder="1"/>
    <xf numFmtId="0" fontId="52" fillId="25" borderId="0" xfId="0" applyFont="1" applyFill="1" applyBorder="1"/>
    <xf numFmtId="0" fontId="39" fillId="25" borderId="0" xfId="0" applyFont="1" applyFill="1" applyBorder="1" applyAlignment="1">
      <alignment horizontal="center"/>
    </xf>
    <xf numFmtId="164" fontId="52" fillId="26" borderId="20" xfId="0" applyNumberFormat="1" applyFont="1" applyFill="1" applyBorder="1"/>
    <xf numFmtId="164" fontId="35" fillId="0" borderId="20" xfId="49" applyNumberFormat="1" applyFont="1" applyFill="1" applyBorder="1"/>
    <xf numFmtId="164" fontId="34" fillId="0" borderId="21" xfId="49" applyNumberFormat="1" applyFont="1" applyFill="1" applyBorder="1"/>
    <xf numFmtId="164" fontId="35" fillId="0" borderId="21" xfId="49" applyNumberFormat="1" applyFont="1" applyFill="1" applyBorder="1"/>
    <xf numFmtId="2" fontId="9" fillId="25" borderId="0" xfId="0" applyNumberFormat="1" applyFont="1" applyFill="1" applyBorder="1"/>
    <xf numFmtId="0" fontId="64" fillId="25" borderId="0" xfId="0" applyFont="1" applyFill="1" applyAlignment="1">
      <alignment vertical="center" wrapText="1"/>
    </xf>
    <xf numFmtId="10" fontId="64" fillId="25" borderId="0" xfId="0" applyNumberFormat="1" applyFont="1" applyFill="1" applyAlignment="1">
      <alignment horizontal="right" vertical="center" wrapText="1"/>
    </xf>
    <xf numFmtId="0" fontId="0" fillId="25" borderId="0" xfId="0" applyNumberFormat="1" applyFill="1" applyBorder="1"/>
    <xf numFmtId="0" fontId="34" fillId="25" borderId="0" xfId="45" applyFont="1" applyFill="1" applyBorder="1" applyAlignment="1">
      <alignment horizontal="center"/>
    </xf>
    <xf numFmtId="0" fontId="34" fillId="25" borderId="0" xfId="44" applyFont="1" applyFill="1" applyBorder="1" applyAlignment="1">
      <alignment horizontal="center"/>
    </xf>
    <xf numFmtId="0" fontId="44" fillId="25" borderId="0" xfId="0" applyFont="1" applyFill="1" applyBorder="1" applyAlignment="1"/>
    <xf numFmtId="17" fontId="65" fillId="25" borderId="16" xfId="0" applyNumberFormat="1" applyFont="1" applyFill="1" applyBorder="1" applyAlignment="1">
      <alignment horizontal="center"/>
    </xf>
    <xf numFmtId="0" fontId="51" fillId="25" borderId="0" xfId="0" applyFont="1" applyFill="1" applyBorder="1" applyAlignment="1">
      <alignment horizontal="right"/>
    </xf>
    <xf numFmtId="0" fontId="62" fillId="25" borderId="0" xfId="0" applyFont="1" applyFill="1" applyBorder="1"/>
    <xf numFmtId="0" fontId="35" fillId="25" borderId="0" xfId="44" applyFont="1" applyFill="1" applyBorder="1" applyAlignment="1">
      <alignment horizontal="left"/>
    </xf>
    <xf numFmtId="0" fontId="8" fillId="25" borderId="0" xfId="45" applyFont="1" applyFill="1" applyBorder="1" applyAlignment="1">
      <alignment horizontal="center"/>
    </xf>
    <xf numFmtId="0" fontId="45" fillId="25" borderId="0" xfId="44" applyFont="1" applyFill="1" applyBorder="1"/>
    <xf numFmtId="0" fontId="4" fillId="25" borderId="0" xfId="31" applyFill="1" applyBorder="1" applyAlignment="1" applyProtection="1">
      <alignment horizontal="left"/>
    </xf>
    <xf numFmtId="0" fontId="34" fillId="25" borderId="0" xfId="45" applyFont="1" applyFill="1" applyBorder="1" applyAlignment="1">
      <alignment horizontal="center"/>
    </xf>
    <xf numFmtId="0" fontId="34" fillId="25" borderId="0" xfId="44" applyFont="1" applyFill="1" applyBorder="1" applyAlignment="1">
      <alignment horizontal="center"/>
    </xf>
    <xf numFmtId="0" fontId="34" fillId="25" borderId="14" xfId="45" applyFont="1" applyFill="1" applyBorder="1" applyAlignment="1">
      <alignment horizontal="center"/>
    </xf>
    <xf numFmtId="164" fontId="7" fillId="25" borderId="0" xfId="44" applyNumberFormat="1" applyFont="1" applyFill="1" applyBorder="1"/>
    <xf numFmtId="164" fontId="35" fillId="25" borderId="20" xfId="0" applyNumberFormat="1" applyFont="1" applyFill="1" applyBorder="1"/>
    <xf numFmtId="3" fontId="9" fillId="25" borderId="13" xfId="0" applyNumberFormat="1" applyFont="1" applyFill="1" applyBorder="1"/>
    <xf numFmtId="0" fontId="0" fillId="25" borderId="13" xfId="0" applyFill="1" applyBorder="1"/>
    <xf numFmtId="0" fontId="0" fillId="0" borderId="0" xfId="0" applyNumberFormat="1"/>
    <xf numFmtId="0" fontId="0" fillId="25" borderId="0" xfId="0" applyNumberFormat="1" applyFill="1"/>
    <xf numFmtId="164" fontId="35" fillId="0" borderId="22" xfId="49" applyNumberFormat="1" applyFont="1" applyFill="1" applyBorder="1"/>
    <xf numFmtId="164" fontId="34" fillId="0" borderId="22" xfId="49" applyNumberFormat="1" applyFont="1" applyFill="1" applyBorder="1"/>
    <xf numFmtId="165" fontId="40" fillId="26" borderId="18" xfId="0" applyNumberFormat="1" applyFont="1" applyFill="1" applyBorder="1"/>
    <xf numFmtId="164" fontId="34" fillId="25" borderId="20" xfId="0" applyNumberFormat="1" applyFont="1" applyFill="1" applyBorder="1"/>
    <xf numFmtId="165" fontId="8" fillId="25" borderId="0" xfId="45" applyNumberFormat="1" applyFont="1" applyFill="1" applyBorder="1" applyAlignment="1">
      <alignment horizontal="center"/>
    </xf>
    <xf numFmtId="3" fontId="10" fillId="25" borderId="0" xfId="49" applyNumberFormat="1" applyFont="1" applyFill="1" applyBorder="1"/>
    <xf numFmtId="0" fontId="3" fillId="25" borderId="13" xfId="44" applyFont="1" applyFill="1" applyBorder="1"/>
    <xf numFmtId="0" fontId="3" fillId="25" borderId="15" xfId="44" applyFont="1" applyFill="1" applyBorder="1"/>
    <xf numFmtId="0" fontId="48" fillId="25" borderId="0" xfId="44" applyFont="1" applyFill="1" applyBorder="1" applyAlignment="1">
      <alignment horizontal="center"/>
    </xf>
    <xf numFmtId="0" fontId="67" fillId="25" borderId="13" xfId="0" applyFont="1" applyFill="1" applyBorder="1"/>
    <xf numFmtId="0" fontId="67" fillId="25" borderId="15" xfId="0" applyFont="1" applyFill="1" applyBorder="1"/>
    <xf numFmtId="167" fontId="68" fillId="0" borderId="0" xfId="33" applyNumberFormat="1" applyFont="1" applyFill="1" applyBorder="1" applyAlignment="1">
      <alignment horizontal="right"/>
    </xf>
    <xf numFmtId="164" fontId="48" fillId="25" borderId="14" xfId="49" applyNumberFormat="1" applyFont="1" applyFill="1" applyBorder="1"/>
    <xf numFmtId="3" fontId="34" fillId="25" borderId="14" xfId="49" applyNumberFormat="1" applyFont="1" applyFill="1" applyBorder="1" applyAlignment="1">
      <alignment wrapText="1"/>
    </xf>
    <xf numFmtId="0" fontId="34" fillId="25" borderId="0" xfId="0" applyFont="1" applyFill="1" applyBorder="1" applyAlignment="1">
      <alignment wrapText="1"/>
    </xf>
    <xf numFmtId="0" fontId="8" fillId="25" borderId="14" xfId="44" applyFont="1" applyFill="1" applyBorder="1" applyAlignment="1"/>
    <xf numFmtId="0" fontId="35" fillId="25" borderId="19" xfId="44" applyFont="1" applyFill="1" applyBorder="1"/>
    <xf numFmtId="0" fontId="35" fillId="25" borderId="14" xfId="44" applyFont="1" applyFill="1" applyBorder="1"/>
    <xf numFmtId="0" fontId="0" fillId="25" borderId="15" xfId="0" applyFill="1" applyBorder="1"/>
    <xf numFmtId="0" fontId="0" fillId="25" borderId="16" xfId="0" applyFill="1" applyBorder="1"/>
    <xf numFmtId="0" fontId="0" fillId="25" borderId="17" xfId="0" applyFill="1" applyBorder="1"/>
    <xf numFmtId="0" fontId="42" fillId="25" borderId="0" xfId="44" applyFont="1" applyFill="1" applyBorder="1"/>
    <xf numFmtId="0" fontId="34" fillId="25" borderId="0" xfId="45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 vertical="center" wrapText="1"/>
    </xf>
    <xf numFmtId="0" fontId="34" fillId="25" borderId="0" xfId="44" applyFont="1" applyFill="1" applyBorder="1" applyAlignment="1">
      <alignment horizontal="center"/>
    </xf>
    <xf numFmtId="0" fontId="66" fillId="27" borderId="0" xfId="0" applyFont="1" applyFill="1" applyAlignment="1">
      <alignment vertical="center"/>
    </xf>
    <xf numFmtId="0" fontId="69" fillId="27" borderId="0" xfId="0" applyFont="1" applyFill="1" applyBorder="1" applyAlignment="1">
      <alignment wrapText="1"/>
    </xf>
    <xf numFmtId="0" fontId="0" fillId="25" borderId="0" xfId="0" applyFill="1" applyAlignment="1">
      <alignment vertical="center"/>
    </xf>
    <xf numFmtId="0" fontId="59" fillId="25" borderId="0" xfId="45" applyFont="1" applyFill="1" applyBorder="1" applyAlignment="1">
      <alignment horizontal="center"/>
    </xf>
    <xf numFmtId="0" fontId="47" fillId="25" borderId="0" xfId="45" applyFont="1" applyFill="1" applyBorder="1" applyAlignment="1">
      <alignment horizontal="center"/>
    </xf>
    <xf numFmtId="3" fontId="7" fillId="25" borderId="0" xfId="44" applyNumberFormat="1" applyFont="1" applyFill="1" applyBorder="1"/>
    <xf numFmtId="0" fontId="35" fillId="25" borderId="0" xfId="0" applyFont="1" applyFill="1" applyAlignment="1">
      <alignment vertical="center"/>
    </xf>
    <xf numFmtId="0" fontId="44" fillId="25" borderId="0" xfId="0" applyFont="1" applyFill="1" applyBorder="1" applyAlignment="1">
      <alignment horizontal="center"/>
    </xf>
    <xf numFmtId="0" fontId="70" fillId="25" borderId="0" xfId="0" applyFont="1" applyFill="1"/>
    <xf numFmtId="0" fontId="70" fillId="25" borderId="0" xfId="0" applyFont="1" applyFill="1" applyBorder="1"/>
    <xf numFmtId="2" fontId="70" fillId="25" borderId="0" xfId="0" applyNumberFormat="1" applyFont="1" applyFill="1"/>
    <xf numFmtId="0" fontId="34" fillId="25" borderId="0" xfId="45" applyFont="1" applyFill="1" applyBorder="1" applyAlignment="1">
      <alignment horizontal="center"/>
    </xf>
    <xf numFmtId="3" fontId="37" fillId="25" borderId="0" xfId="0" applyNumberFormat="1" applyFont="1" applyFill="1"/>
    <xf numFmtId="0" fontId="34" fillId="25" borderId="0" xfId="44" applyFont="1" applyFill="1" applyBorder="1" applyAlignment="1">
      <alignment horizontal="center"/>
    </xf>
    <xf numFmtId="0" fontId="44" fillId="25" borderId="0" xfId="0" applyFont="1" applyFill="1" applyBorder="1" applyAlignment="1">
      <alignment horizontal="center"/>
    </xf>
    <xf numFmtId="0" fontId="53" fillId="25" borderId="15" xfId="0" applyFont="1" applyFill="1" applyBorder="1"/>
    <xf numFmtId="0" fontId="35" fillId="25" borderId="16" xfId="0" applyFont="1" applyFill="1" applyBorder="1"/>
    <xf numFmtId="0" fontId="9" fillId="25" borderId="17" xfId="0" applyFont="1" applyFill="1" applyBorder="1"/>
    <xf numFmtId="0" fontId="8" fillId="25" borderId="0" xfId="45" applyFont="1" applyFill="1" applyBorder="1" applyAlignment="1">
      <alignment horizontal="center"/>
    </xf>
    <xf numFmtId="0" fontId="51" fillId="27" borderId="0" xfId="0" applyFont="1" applyFill="1" applyAlignment="1">
      <alignment vertical="center" wrapText="1"/>
    </xf>
    <xf numFmtId="1" fontId="35" fillId="25" borderId="0" xfId="49" applyNumberFormat="1" applyFont="1" applyFill="1" applyBorder="1"/>
    <xf numFmtId="165" fontId="35" fillId="25" borderId="0" xfId="49" applyNumberFormat="1" applyFont="1" applyFill="1" applyBorder="1"/>
    <xf numFmtId="164" fontId="52" fillId="26" borderId="15" xfId="49" applyNumberFormat="1" applyFont="1" applyFill="1" applyBorder="1"/>
    <xf numFmtId="165" fontId="38" fillId="25" borderId="0" xfId="49" applyNumberFormat="1" applyFont="1" applyFill="1"/>
    <xf numFmtId="164" fontId="35" fillId="0" borderId="22" xfId="0" applyNumberFormat="1" applyFont="1" applyFill="1" applyBorder="1"/>
    <xf numFmtId="164" fontId="35" fillId="0" borderId="21" xfId="0" applyNumberFormat="1" applyFont="1" applyFill="1" applyBorder="1"/>
    <xf numFmtId="164" fontId="35" fillId="25" borderId="0" xfId="0" applyNumberFormat="1" applyFont="1" applyFill="1" applyBorder="1"/>
    <xf numFmtId="164" fontId="35" fillId="0" borderId="18" xfId="0" applyNumberFormat="1" applyFont="1" applyFill="1" applyBorder="1"/>
    <xf numFmtId="164" fontId="52" fillId="26" borderId="22" xfId="49" applyNumberFormat="1" applyFont="1" applyFill="1" applyBorder="1"/>
    <xf numFmtId="164" fontId="52" fillId="26" borderId="21" xfId="49" applyNumberFormat="1" applyFont="1" applyFill="1" applyBorder="1"/>
    <xf numFmtId="3" fontId="10" fillId="25" borderId="0" xfId="0" applyNumberFormat="1" applyFont="1" applyFill="1"/>
    <xf numFmtId="171" fontId="9" fillId="25" borderId="0" xfId="49" applyNumberFormat="1" applyFont="1" applyFill="1"/>
    <xf numFmtId="3" fontId="8" fillId="25" borderId="0" xfId="45" applyNumberFormat="1" applyFont="1" applyFill="1" applyBorder="1" applyAlignment="1"/>
    <xf numFmtId="3" fontId="8" fillId="25" borderId="0" xfId="44" applyNumberFormat="1" applyFont="1" applyFill="1" applyBorder="1" applyAlignment="1">
      <alignment horizontal="center"/>
    </xf>
    <xf numFmtId="3" fontId="8" fillId="25" borderId="0" xfId="45" applyNumberFormat="1" applyFont="1" applyFill="1" applyBorder="1" applyAlignment="1">
      <alignment horizontal="center"/>
    </xf>
    <xf numFmtId="0" fontId="32" fillId="25" borderId="0" xfId="0" applyFont="1" applyFill="1" applyBorder="1"/>
    <xf numFmtId="3" fontId="70" fillId="25" borderId="0" xfId="0" applyNumberFormat="1" applyFont="1" applyFill="1" applyBorder="1"/>
    <xf numFmtId="167" fontId="32" fillId="25" borderId="0" xfId="33" applyNumberFormat="1" applyFont="1" applyFill="1" applyBorder="1"/>
    <xf numFmtId="167" fontId="71" fillId="25" borderId="0" xfId="0" applyNumberFormat="1" applyFont="1" applyFill="1" applyBorder="1"/>
    <xf numFmtId="1" fontId="70" fillId="25" borderId="0" xfId="0" applyNumberFormat="1" applyFont="1" applyFill="1" applyBorder="1"/>
    <xf numFmtId="169" fontId="30" fillId="0" borderId="0" xfId="33" applyNumberFormat="1" applyFont="1" applyFill="1" applyBorder="1"/>
    <xf numFmtId="0" fontId="34" fillId="25" borderId="0" xfId="0" applyFont="1" applyFill="1" applyAlignment="1">
      <alignment vertical="center"/>
    </xf>
    <xf numFmtId="3" fontId="35" fillId="25" borderId="18" xfId="45" applyNumberFormat="1" applyFont="1" applyFill="1" applyBorder="1" applyAlignment="1">
      <alignment horizontal="right"/>
    </xf>
    <xf numFmtId="164" fontId="35" fillId="25" borderId="18" xfId="45" applyNumberFormat="1" applyFont="1" applyFill="1" applyBorder="1" applyAlignment="1">
      <alignment horizontal="right"/>
    </xf>
    <xf numFmtId="0" fontId="72" fillId="25" borderId="0" xfId="0" applyFont="1" applyFill="1"/>
    <xf numFmtId="0" fontId="32" fillId="25" borderId="0" xfId="0" applyNumberFormat="1" applyFont="1" applyFill="1" applyBorder="1"/>
    <xf numFmtId="0" fontId="32" fillId="25" borderId="0" xfId="0" applyFont="1" applyFill="1" applyBorder="1" applyAlignment="1">
      <alignment horizontal="left"/>
    </xf>
    <xf numFmtId="0" fontId="37" fillId="25" borderId="0" xfId="0" applyFont="1" applyFill="1"/>
    <xf numFmtId="0" fontId="38" fillId="25" borderId="0" xfId="0" applyFont="1" applyFill="1"/>
    <xf numFmtId="2" fontId="38" fillId="25" borderId="0" xfId="0" applyNumberFormat="1" applyFont="1" applyFill="1"/>
    <xf numFmtId="0" fontId="7" fillId="25" borderId="0" xfId="44" applyFont="1" applyFill="1" applyBorder="1"/>
    <xf numFmtId="1" fontId="38" fillId="25" borderId="0" xfId="0" applyNumberFormat="1" applyFont="1" applyFill="1"/>
    <xf numFmtId="0" fontId="39" fillId="25" borderId="0" xfId="0" applyFont="1" applyFill="1"/>
    <xf numFmtId="0" fontId="37" fillId="25" borderId="0" xfId="0" applyFont="1" applyFill="1" applyBorder="1"/>
    <xf numFmtId="2" fontId="9" fillId="25" borderId="0" xfId="0" applyNumberFormat="1" applyFont="1" applyFill="1"/>
    <xf numFmtId="0" fontId="38" fillId="25" borderId="0" xfId="0" applyFont="1" applyFill="1" applyBorder="1"/>
    <xf numFmtId="0" fontId="29" fillId="25" borderId="0" xfId="0" applyFont="1" applyFill="1" applyBorder="1"/>
    <xf numFmtId="0" fontId="9" fillId="25" borderId="0" xfId="0" applyFont="1" applyFill="1" applyBorder="1"/>
    <xf numFmtId="165" fontId="9" fillId="25" borderId="0" xfId="0" applyNumberFormat="1" applyFont="1" applyFill="1"/>
    <xf numFmtId="3" fontId="52" fillId="26" borderId="18" xfId="49" applyNumberFormat="1" applyFont="1" applyFill="1" applyBorder="1"/>
    <xf numFmtId="164" fontId="52" fillId="26" borderId="18" xfId="49" applyNumberFormat="1" applyFont="1" applyFill="1" applyBorder="1"/>
    <xf numFmtId="164" fontId="35" fillId="25" borderId="18" xfId="49" applyNumberFormat="1" applyFont="1" applyFill="1" applyBorder="1"/>
    <xf numFmtId="3" fontId="35" fillId="25" borderId="18" xfId="49" applyNumberFormat="1" applyFont="1" applyFill="1" applyBorder="1"/>
    <xf numFmtId="165" fontId="38" fillId="25" borderId="0" xfId="0" applyNumberFormat="1" applyFont="1" applyFill="1"/>
    <xf numFmtId="3" fontId="7" fillId="25" borderId="0" xfId="44" applyNumberFormat="1" applyFont="1" applyFill="1" applyBorder="1"/>
    <xf numFmtId="0" fontId="70" fillId="25" borderId="0" xfId="0" applyFont="1" applyFill="1"/>
    <xf numFmtId="0" fontId="70" fillId="25" borderId="0" xfId="0" applyFont="1" applyFill="1" applyBorder="1"/>
    <xf numFmtId="2" fontId="70" fillId="25" borderId="0" xfId="0" applyNumberFormat="1" applyFont="1" applyFill="1"/>
    <xf numFmtId="1" fontId="38" fillId="25" borderId="12" xfId="0" applyNumberFormat="1" applyFont="1" applyFill="1" applyBorder="1" applyAlignment="1"/>
    <xf numFmtId="0" fontId="38" fillId="25" borderId="0" xfId="0" applyFont="1" applyFill="1" applyBorder="1" applyAlignment="1"/>
    <xf numFmtId="0" fontId="49" fillId="25" borderId="0" xfId="45" applyFont="1" applyFill="1" applyBorder="1" applyAlignment="1">
      <alignment horizontal="center"/>
    </xf>
    <xf numFmtId="3" fontId="49" fillId="25" borderId="0" xfId="49" applyNumberFormat="1" applyFont="1" applyFill="1" applyBorder="1"/>
    <xf numFmtId="3" fontId="41" fillId="25" borderId="0" xfId="49" applyNumberFormat="1" applyFont="1" applyFill="1" applyBorder="1"/>
    <xf numFmtId="164" fontId="41" fillId="25" borderId="0" xfId="49" applyNumberFormat="1" applyFont="1" applyFill="1" applyBorder="1"/>
    <xf numFmtId="0" fontId="34" fillId="25" borderId="0" xfId="45" applyFont="1" applyFill="1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10" xfId="0" applyBorder="1"/>
    <xf numFmtId="0" fontId="34" fillId="25" borderId="16" xfId="45" applyNumberFormat="1" applyFont="1" applyFill="1" applyBorder="1" applyAlignment="1">
      <alignment horizontal="center" vertical="center" wrapText="1"/>
    </xf>
    <xf numFmtId="1" fontId="38" fillId="25" borderId="0" xfId="0" applyNumberFormat="1" applyFont="1" applyFill="1" applyBorder="1" applyAlignment="1"/>
    <xf numFmtId="0" fontId="8" fillId="25" borderId="0" xfId="45" applyFont="1" applyFill="1" applyBorder="1" applyAlignment="1">
      <alignment horizontal="center"/>
    </xf>
    <xf numFmtId="0" fontId="68" fillId="25" borderId="0" xfId="0" applyNumberFormat="1" applyFont="1" applyFill="1" applyBorder="1"/>
    <xf numFmtId="171" fontId="38" fillId="25" borderId="0" xfId="49" applyNumberFormat="1" applyFont="1" applyFill="1"/>
    <xf numFmtId="0" fontId="9" fillId="25" borderId="0" xfId="0" applyFont="1" applyFill="1" applyAlignment="1">
      <alignment horizontal="right"/>
    </xf>
    <xf numFmtId="0" fontId="68" fillId="0" borderId="0" xfId="0" applyNumberFormat="1" applyFont="1" applyBorder="1"/>
    <xf numFmtId="0" fontId="68" fillId="25" borderId="0" xfId="0" applyFont="1" applyFill="1"/>
    <xf numFmtId="0" fontId="68" fillId="0" borderId="0" xfId="0" applyFont="1" applyBorder="1"/>
    <xf numFmtId="3" fontId="57" fillId="25" borderId="18" xfId="49" applyNumberFormat="1" applyFont="1" applyFill="1" applyBorder="1"/>
    <xf numFmtId="0" fontId="55" fillId="25" borderId="0" xfId="45" applyFont="1" applyFill="1" applyBorder="1" applyAlignment="1">
      <alignment horizontal="center"/>
    </xf>
    <xf numFmtId="164" fontId="34" fillId="0" borderId="18" xfId="49" applyNumberFormat="1" applyFont="1" applyFill="1" applyBorder="1"/>
    <xf numFmtId="164" fontId="35" fillId="0" borderId="18" xfId="49" applyNumberFormat="1" applyFont="1" applyFill="1" applyBorder="1"/>
    <xf numFmtId="1" fontId="35" fillId="25" borderId="18" xfId="44" applyNumberFormat="1" applyFont="1" applyFill="1" applyBorder="1"/>
    <xf numFmtId="165" fontId="35" fillId="25" borderId="18" xfId="44" applyNumberFormat="1" applyFont="1" applyFill="1" applyBorder="1"/>
    <xf numFmtId="3" fontId="34" fillId="25" borderId="18" xfId="44" applyNumberFormat="1" applyFont="1" applyFill="1" applyBorder="1"/>
    <xf numFmtId="165" fontId="34" fillId="25" borderId="18" xfId="44" applyNumberFormat="1" applyFont="1" applyFill="1" applyBorder="1"/>
    <xf numFmtId="164" fontId="52" fillId="26" borderId="18" xfId="44" applyNumberFormat="1" applyFont="1" applyFill="1" applyBorder="1"/>
    <xf numFmtId="165" fontId="52" fillId="26" borderId="18" xfId="44" applyNumberFormat="1" applyFont="1" applyFill="1" applyBorder="1"/>
    <xf numFmtId="0" fontId="27" fillId="25" borderId="0" xfId="44" applyFont="1" applyFill="1" applyBorder="1"/>
    <xf numFmtId="166" fontId="51" fillId="25" borderId="0" xfId="0" applyNumberFormat="1" applyFont="1" applyFill="1" applyBorder="1"/>
    <xf numFmtId="0" fontId="68" fillId="0" borderId="0" xfId="0" applyFont="1" applyAlignment="1">
      <alignment horizontal="left"/>
    </xf>
    <xf numFmtId="165" fontId="35" fillId="25" borderId="18" xfId="49" applyNumberFormat="1" applyFont="1" applyFill="1" applyBorder="1" applyAlignment="1">
      <alignment horizontal="center"/>
    </xf>
    <xf numFmtId="3" fontId="35" fillId="25" borderId="18" xfId="49" applyNumberFormat="1" applyFont="1" applyFill="1" applyBorder="1" applyAlignment="1">
      <alignment horizontal="center"/>
    </xf>
    <xf numFmtId="164" fontId="35" fillId="25" borderId="18" xfId="49" applyNumberFormat="1" applyFont="1" applyFill="1" applyBorder="1" applyAlignment="1">
      <alignment horizontal="center"/>
    </xf>
    <xf numFmtId="164" fontId="52" fillId="26" borderId="18" xfId="49" applyNumberFormat="1" applyFont="1" applyFill="1" applyBorder="1" applyAlignment="1">
      <alignment horizontal="center"/>
    </xf>
    <xf numFmtId="3" fontId="52" fillId="26" borderId="18" xfId="49" applyNumberFormat="1" applyFont="1" applyFill="1" applyBorder="1" applyAlignment="1">
      <alignment horizontal="center"/>
    </xf>
    <xf numFmtId="3" fontId="51" fillId="25" borderId="18" xfId="49" applyNumberFormat="1" applyFont="1" applyFill="1" applyBorder="1" applyAlignment="1">
      <alignment horizontal="center"/>
    </xf>
    <xf numFmtId="165" fontId="9" fillId="25" borderId="18" xfId="0" applyNumberFormat="1" applyFont="1" applyFill="1" applyBorder="1" applyAlignment="1">
      <alignment horizontal="center"/>
    </xf>
    <xf numFmtId="164" fontId="34" fillId="25" borderId="18" xfId="44" applyNumberFormat="1" applyFont="1" applyFill="1" applyBorder="1"/>
    <xf numFmtId="1" fontId="34" fillId="25" borderId="0" xfId="45" applyNumberFormat="1" applyFont="1" applyFill="1" applyBorder="1" applyAlignment="1">
      <alignment horizontal="center"/>
    </xf>
    <xf numFmtId="0" fontId="59" fillId="25" borderId="0" xfId="44" applyFont="1" applyFill="1" applyBorder="1"/>
    <xf numFmtId="2" fontId="37" fillId="25" borderId="0" xfId="0" applyNumberFormat="1" applyFont="1" applyFill="1"/>
    <xf numFmtId="0" fontId="73" fillId="25" borderId="0" xfId="45" applyFont="1" applyFill="1" applyBorder="1" applyAlignment="1"/>
    <xf numFmtId="164" fontId="73" fillId="25" borderId="0" xfId="45" applyNumberFormat="1" applyFont="1" applyFill="1" applyBorder="1" applyAlignment="1"/>
    <xf numFmtId="0" fontId="73" fillId="25" borderId="0" xfId="44" applyFont="1" applyFill="1" applyBorder="1" applyAlignment="1">
      <alignment horizontal="center"/>
    </xf>
    <xf numFmtId="164" fontId="59" fillId="25" borderId="0" xfId="44" applyNumberFormat="1" applyFont="1" applyFill="1" applyBorder="1"/>
    <xf numFmtId="165" fontId="0" fillId="25" borderId="0" xfId="0" applyNumberFormat="1" applyFont="1" applyFill="1" applyBorder="1" applyAlignment="1">
      <alignment horizontal="left"/>
    </xf>
    <xf numFmtId="164" fontId="51" fillId="25" borderId="0" xfId="49" applyNumberFormat="1" applyFont="1" applyFill="1" applyBorder="1"/>
    <xf numFmtId="0" fontId="51" fillId="25" borderId="0" xfId="0" applyFont="1" applyFill="1" applyAlignment="1">
      <alignment vertical="center"/>
    </xf>
    <xf numFmtId="0" fontId="0" fillId="25" borderId="0" xfId="0" applyFont="1" applyFill="1" applyBorder="1" applyAlignment="1">
      <alignment horizontal="left"/>
    </xf>
    <xf numFmtId="2" fontId="39" fillId="25" borderId="0" xfId="0" applyNumberFormat="1" applyFont="1" applyFill="1"/>
    <xf numFmtId="165" fontId="37" fillId="25" borderId="0" xfId="0" applyNumberFormat="1" applyFont="1" applyFill="1"/>
    <xf numFmtId="164" fontId="44" fillId="25" borderId="0" xfId="49" applyNumberFormat="1" applyFont="1" applyFill="1" applyBorder="1"/>
    <xf numFmtId="169" fontId="35" fillId="25" borderId="18" xfId="33" applyNumberFormat="1" applyFont="1" applyFill="1" applyBorder="1"/>
    <xf numFmtId="167" fontId="35" fillId="25" borderId="18" xfId="33" applyNumberFormat="1" applyFont="1" applyFill="1" applyBorder="1"/>
    <xf numFmtId="164" fontId="35" fillId="24" borderId="18" xfId="45" applyNumberFormat="1" applyFont="1" applyFill="1" applyBorder="1" applyAlignment="1">
      <alignment horizontal="center"/>
    </xf>
    <xf numFmtId="3" fontId="35" fillId="25" borderId="18" xfId="45" applyNumberFormat="1" applyFont="1" applyFill="1" applyBorder="1" applyAlignment="1">
      <alignment horizontal="center"/>
    </xf>
    <xf numFmtId="3" fontId="38" fillId="25" borderId="0" xfId="0" applyNumberFormat="1" applyFont="1" applyFill="1"/>
    <xf numFmtId="3" fontId="34" fillId="25" borderId="18" xfId="49" applyNumberFormat="1" applyFont="1" applyFill="1" applyBorder="1"/>
    <xf numFmtId="164" fontId="34" fillId="25" borderId="18" xfId="49" applyNumberFormat="1" applyFont="1" applyFill="1" applyBorder="1"/>
    <xf numFmtId="3" fontId="40" fillId="26" borderId="0" xfId="0" applyNumberFormat="1" applyFont="1" applyFill="1"/>
    <xf numFmtId="0" fontId="68" fillId="25" borderId="0" xfId="0" applyFont="1" applyFill="1" applyBorder="1"/>
    <xf numFmtId="3" fontId="52" fillId="26" borderId="18" xfId="33" applyNumberFormat="1" applyFont="1" applyFill="1" applyBorder="1"/>
    <xf numFmtId="0" fontId="35" fillId="25" borderId="14" xfId="0" applyFont="1" applyFill="1" applyBorder="1"/>
    <xf numFmtId="168" fontId="35" fillId="25" borderId="18" xfId="33" applyNumberFormat="1" applyFont="1" applyFill="1" applyBorder="1"/>
    <xf numFmtId="3" fontId="52" fillId="26" borderId="0" xfId="44" applyNumberFormat="1" applyFont="1" applyFill="1" applyBorder="1"/>
    <xf numFmtId="164" fontId="52" fillId="26" borderId="0" xfId="49" applyNumberFormat="1" applyFont="1" applyFill="1" applyBorder="1" applyAlignment="1">
      <alignment horizontal="center"/>
    </xf>
    <xf numFmtId="3" fontId="52" fillId="26" borderId="0" xfId="49" applyNumberFormat="1" applyFont="1" applyFill="1" applyBorder="1" applyAlignment="1">
      <alignment horizontal="center"/>
    </xf>
    <xf numFmtId="3" fontId="44" fillId="25" borderId="0" xfId="45" applyNumberFormat="1" applyFont="1" applyFill="1" applyBorder="1" applyAlignment="1"/>
    <xf numFmtId="0" fontId="38" fillId="25" borderId="0" xfId="0" applyFont="1" applyFill="1" applyAlignment="1">
      <alignment horizontal="center"/>
    </xf>
    <xf numFmtId="164" fontId="47" fillId="25" borderId="0" xfId="49" applyNumberFormat="1" applyFont="1" applyFill="1" applyBorder="1"/>
    <xf numFmtId="164" fontId="48" fillId="25" borderId="0" xfId="49" applyNumberFormat="1" applyFont="1" applyFill="1" applyBorder="1" applyAlignment="1"/>
    <xf numFmtId="0" fontId="29" fillId="25" borderId="0" xfId="0" applyFont="1" applyFill="1" applyBorder="1" applyAlignment="1">
      <alignment horizontal="left"/>
    </xf>
    <xf numFmtId="0" fontId="47" fillId="25" borderId="0" xfId="44" applyFont="1" applyFill="1" applyBorder="1"/>
    <xf numFmtId="0" fontId="29" fillId="25" borderId="0" xfId="0" applyFont="1" applyFill="1" applyAlignment="1">
      <alignment horizontal="left"/>
    </xf>
    <xf numFmtId="164" fontId="47" fillId="25" borderId="0" xfId="44" applyNumberFormat="1" applyFont="1" applyFill="1" applyBorder="1"/>
    <xf numFmtId="0" fontId="40" fillId="25" borderId="13" xfId="0" applyFont="1" applyFill="1" applyBorder="1"/>
    <xf numFmtId="165" fontId="29" fillId="25" borderId="0" xfId="0" applyNumberFormat="1" applyFont="1" applyFill="1" applyBorder="1" applyAlignment="1">
      <alignment horizontal="left"/>
    </xf>
    <xf numFmtId="0" fontId="40" fillId="25" borderId="0" xfId="0" applyFont="1" applyFill="1" applyBorder="1"/>
    <xf numFmtId="165" fontId="40" fillId="25" borderId="0" xfId="0" applyNumberFormat="1" applyFont="1" applyFill="1"/>
    <xf numFmtId="2" fontId="40" fillId="25" borderId="0" xfId="0" applyNumberFormat="1" applyFont="1" applyFill="1"/>
    <xf numFmtId="0" fontId="29" fillId="0" borderId="0" xfId="0" applyFont="1" applyBorder="1" applyAlignment="1">
      <alignment horizontal="left"/>
    </xf>
    <xf numFmtId="0" fontId="40" fillId="25" borderId="0" xfId="0" applyFont="1" applyFill="1" applyBorder="1" applyAlignment="1"/>
    <xf numFmtId="0" fontId="47" fillId="25" borderId="0" xfId="0" applyFont="1" applyFill="1" applyBorder="1" applyAlignment="1">
      <alignment horizontal="center"/>
    </xf>
    <xf numFmtId="164" fontId="48" fillId="24" borderId="0" xfId="45" applyNumberFormat="1" applyFont="1" applyFill="1" applyBorder="1"/>
    <xf numFmtId="164" fontId="47" fillId="25" borderId="0" xfId="50" applyNumberFormat="1" applyFont="1" applyFill="1" applyBorder="1"/>
    <xf numFmtId="164" fontId="48" fillId="25" borderId="0" xfId="45" applyNumberFormat="1" applyFont="1" applyFill="1" applyBorder="1"/>
    <xf numFmtId="0" fontId="34" fillId="25" borderId="0" xfId="45" applyFont="1" applyFill="1" applyBorder="1" applyAlignment="1">
      <alignment horizontal="center"/>
    </xf>
    <xf numFmtId="14" fontId="0" fillId="25" borderId="0" xfId="0" applyNumberFormat="1" applyFill="1" applyBorder="1"/>
    <xf numFmtId="0" fontId="0" fillId="0" borderId="10" xfId="0" applyBorder="1" applyAlignment="1">
      <alignment horizontal="center"/>
    </xf>
    <xf numFmtId="3" fontId="40" fillId="26" borderId="0" xfId="0" applyNumberFormat="1" applyFont="1" applyFill="1" applyBorder="1"/>
    <xf numFmtId="10" fontId="12" fillId="25" borderId="0" xfId="0" applyNumberFormat="1" applyFont="1" applyFill="1" applyAlignment="1">
      <alignment horizontal="right" wrapText="1"/>
    </xf>
    <xf numFmtId="165" fontId="9" fillId="25" borderId="0" xfId="49" applyNumberFormat="1" applyFont="1" applyFill="1"/>
    <xf numFmtId="0" fontId="12" fillId="25" borderId="0" xfId="0" applyFont="1" applyFill="1" applyAlignment="1">
      <alignment vertical="center" wrapText="1"/>
    </xf>
    <xf numFmtId="10" fontId="12" fillId="25" borderId="0" xfId="0" applyNumberFormat="1" applyFont="1" applyFill="1" applyAlignment="1">
      <alignment horizontal="right" vertical="center" wrapText="1"/>
    </xf>
    <xf numFmtId="1" fontId="38" fillId="25" borderId="0" xfId="0" applyNumberFormat="1" applyFont="1" applyFill="1" applyBorder="1" applyAlignment="1">
      <alignment horizontal="center" vertical="center"/>
    </xf>
    <xf numFmtId="1" fontId="29" fillId="25" borderId="0" xfId="0" applyNumberFormat="1" applyFont="1" applyFill="1" applyBorder="1"/>
    <xf numFmtId="1" fontId="74" fillId="25" borderId="0" xfId="0" applyNumberFormat="1" applyFont="1" applyFill="1" applyBorder="1" applyAlignment="1">
      <alignment horizontal="right" wrapText="1"/>
    </xf>
    <xf numFmtId="1" fontId="75" fillId="25" borderId="0" xfId="49" applyNumberFormat="1" applyFont="1" applyFill="1" applyBorder="1"/>
    <xf numFmtId="0" fontId="74" fillId="25" borderId="0" xfId="0" applyFont="1" applyFill="1" applyAlignment="1">
      <alignment vertical="center" wrapText="1"/>
    </xf>
    <xf numFmtId="10" fontId="74" fillId="25" borderId="0" xfId="0" applyNumberFormat="1" applyFont="1" applyFill="1" applyAlignment="1">
      <alignment horizontal="right" vertical="center" wrapText="1"/>
    </xf>
    <xf numFmtId="1" fontId="52" fillId="26" borderId="18" xfId="44" applyNumberFormat="1" applyFont="1" applyFill="1" applyBorder="1"/>
    <xf numFmtId="3" fontId="35" fillId="24" borderId="18" xfId="45" applyNumberFormat="1" applyFont="1" applyFill="1" applyBorder="1" applyAlignment="1"/>
    <xf numFmtId="0" fontId="47" fillId="25" borderId="0" xfId="0" applyFont="1" applyFill="1" applyBorder="1"/>
    <xf numFmtId="165" fontId="35" fillId="25" borderId="18" xfId="44" applyNumberFormat="1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 vertical="center" wrapText="1"/>
    </xf>
    <xf numFmtId="0" fontId="35" fillId="25" borderId="0" xfId="0" applyFont="1" applyFill="1" applyBorder="1"/>
    <xf numFmtId="0" fontId="74" fillId="28" borderId="0" xfId="0" applyFont="1" applyFill="1" applyAlignment="1">
      <alignment vertical="center" wrapText="1"/>
    </xf>
    <xf numFmtId="10" fontId="74" fillId="28" borderId="0" xfId="0" applyNumberFormat="1" applyFont="1" applyFill="1" applyAlignment="1">
      <alignment horizontal="right" vertical="center" wrapText="1"/>
    </xf>
    <xf numFmtId="0" fontId="74" fillId="29" borderId="0" xfId="0" applyFont="1" applyFill="1" applyAlignment="1">
      <alignment vertical="center" wrapText="1"/>
    </xf>
    <xf numFmtId="10" fontId="74" fillId="29" borderId="0" xfId="0" applyNumberFormat="1" applyFont="1" applyFill="1" applyAlignment="1">
      <alignment horizontal="right" vertical="center" wrapText="1"/>
    </xf>
    <xf numFmtId="0" fontId="34" fillId="25" borderId="0" xfId="44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/>
    </xf>
    <xf numFmtId="3" fontId="52" fillId="26" borderId="23" xfId="49" applyNumberFormat="1" applyFont="1" applyFill="1" applyBorder="1"/>
    <xf numFmtId="3" fontId="35" fillId="0" borderId="18" xfId="49" applyNumberFormat="1" applyFont="1" applyFill="1" applyBorder="1"/>
    <xf numFmtId="4" fontId="9" fillId="25" borderId="13" xfId="0" applyNumberFormat="1" applyFont="1" applyFill="1" applyBorder="1"/>
    <xf numFmtId="170" fontId="9" fillId="25" borderId="13" xfId="0" applyNumberFormat="1" applyFont="1" applyFill="1" applyBorder="1"/>
    <xf numFmtId="3" fontId="52" fillId="26" borderId="18" xfId="49" applyNumberFormat="1" applyFont="1" applyFill="1" applyBorder="1" applyAlignment="1">
      <alignment horizontal="right"/>
    </xf>
    <xf numFmtId="167" fontId="38" fillId="25" borderId="0" xfId="0" applyNumberFormat="1" applyFont="1" applyFill="1" applyAlignment="1">
      <alignment horizontal="center"/>
    </xf>
    <xf numFmtId="167" fontId="38" fillId="25" borderId="0" xfId="0" applyNumberFormat="1" applyFont="1" applyFill="1"/>
    <xf numFmtId="3" fontId="38" fillId="25" borderId="0" xfId="0" applyNumberFormat="1" applyFont="1" applyFill="1" applyAlignment="1">
      <alignment horizontal="center"/>
    </xf>
    <xf numFmtId="0" fontId="29" fillId="25" borderId="0" xfId="0" applyFont="1" applyFill="1"/>
    <xf numFmtId="164" fontId="38" fillId="25" borderId="0" xfId="0" applyNumberFormat="1" applyFont="1" applyFill="1"/>
    <xf numFmtId="164" fontId="48" fillId="24" borderId="0" xfId="45" applyNumberFormat="1" applyFont="1" applyFill="1" applyBorder="1" applyAlignment="1">
      <alignment horizontal="center"/>
    </xf>
    <xf numFmtId="164" fontId="47" fillId="25" borderId="0" xfId="50" applyNumberFormat="1" applyFont="1" applyFill="1" applyBorder="1" applyAlignment="1">
      <alignment horizontal="center"/>
    </xf>
    <xf numFmtId="164" fontId="48" fillId="25" borderId="0" xfId="45" applyNumberFormat="1" applyFont="1" applyFill="1" applyBorder="1" applyAlignment="1">
      <alignment horizontal="center"/>
    </xf>
    <xf numFmtId="164" fontId="52" fillId="25" borderId="0" xfId="49" applyNumberFormat="1" applyFont="1" applyFill="1" applyBorder="1" applyAlignment="1">
      <alignment horizontal="center"/>
    </xf>
    <xf numFmtId="0" fontId="38" fillId="24" borderId="0" xfId="44" applyFont="1" applyFill="1" applyBorder="1" applyAlignment="1">
      <alignment horizontal="center"/>
    </xf>
    <xf numFmtId="3" fontId="47" fillId="25" borderId="0" xfId="49" applyNumberFormat="1" applyFont="1" applyFill="1" applyBorder="1" applyAlignment="1">
      <alignment horizontal="center"/>
    </xf>
    <xf numFmtId="164" fontId="47" fillId="25" borderId="0" xfId="49" applyNumberFormat="1" applyFont="1" applyFill="1" applyBorder="1" applyAlignment="1">
      <alignment horizontal="center"/>
    </xf>
    <xf numFmtId="1" fontId="38" fillId="25" borderId="0" xfId="0" applyNumberFormat="1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/>
    </xf>
    <xf numFmtId="0" fontId="38" fillId="25" borderId="0" xfId="0" applyFont="1" applyFill="1" applyBorder="1" applyAlignment="1">
      <alignment horizontal="center"/>
    </xf>
    <xf numFmtId="164" fontId="38" fillId="25" borderId="0" xfId="49" applyNumberFormat="1" applyFont="1" applyFill="1" applyBorder="1"/>
    <xf numFmtId="0" fontId="29" fillId="25" borderId="0" xfId="0" applyNumberFormat="1" applyFont="1" applyFill="1" applyBorder="1"/>
    <xf numFmtId="0" fontId="29" fillId="25" borderId="13" xfId="0" applyFont="1" applyFill="1" applyBorder="1"/>
    <xf numFmtId="1" fontId="38" fillId="25" borderId="0" xfId="0" applyNumberFormat="1" applyFont="1" applyFill="1" applyBorder="1" applyAlignment="1">
      <alignment horizontal="right"/>
    </xf>
    <xf numFmtId="165" fontId="38" fillId="25" borderId="0" xfId="0" applyNumberFormat="1" applyFont="1" applyFill="1" applyAlignment="1">
      <alignment horizontal="left"/>
    </xf>
    <xf numFmtId="10" fontId="74" fillId="25" borderId="0" xfId="0" applyNumberFormat="1" applyFont="1" applyFill="1" applyAlignment="1">
      <alignment horizontal="center" vertical="center" wrapText="1"/>
    </xf>
    <xf numFmtId="164" fontId="47" fillId="25" borderId="0" xfId="49" applyNumberFormat="1" applyFont="1" applyFill="1" applyBorder="1" applyAlignment="1"/>
    <xf numFmtId="164" fontId="38" fillId="25" borderId="0" xfId="0" applyNumberFormat="1" applyFont="1" applyFill="1" applyBorder="1"/>
    <xf numFmtId="0" fontId="66" fillId="25" borderId="0" xfId="0" applyFont="1" applyFill="1" applyBorder="1" applyAlignment="1">
      <alignment wrapText="1"/>
    </xf>
    <xf numFmtId="0" fontId="38" fillId="25" borderId="0" xfId="0" applyFont="1" applyFill="1" applyAlignment="1"/>
    <xf numFmtId="0" fontId="38" fillId="25" borderId="0" xfId="0" applyFont="1" applyFill="1" applyAlignment="1">
      <alignment horizontal="left"/>
    </xf>
    <xf numFmtId="3" fontId="52" fillId="26" borderId="18" xfId="44" applyNumberFormat="1" applyFont="1" applyFill="1" applyBorder="1"/>
    <xf numFmtId="3" fontId="35" fillId="25" borderId="18" xfId="44" applyNumberFormat="1" applyFont="1" applyFill="1" applyBorder="1"/>
    <xf numFmtId="0" fontId="76" fillId="25" borderId="15" xfId="45" applyFont="1" applyFill="1" applyBorder="1" applyAlignment="1">
      <alignment horizontal="center"/>
    </xf>
    <xf numFmtId="0" fontId="76" fillId="25" borderId="16" xfId="45" applyFont="1" applyFill="1" applyBorder="1" applyAlignment="1">
      <alignment horizontal="center"/>
    </xf>
    <xf numFmtId="0" fontId="34" fillId="25" borderId="0" xfId="44" applyFont="1" applyFill="1" applyBorder="1" applyAlignment="1">
      <alignment horizontal="center"/>
    </xf>
    <xf numFmtId="0" fontId="44" fillId="25" borderId="0" xfId="0" applyFont="1" applyFill="1" applyBorder="1" applyAlignment="1">
      <alignment horizontal="center"/>
    </xf>
    <xf numFmtId="0" fontId="34" fillId="25" borderId="0" xfId="0" applyFont="1" applyFill="1" applyBorder="1" applyAlignment="1">
      <alignment horizontal="center"/>
    </xf>
    <xf numFmtId="164" fontId="34" fillId="25" borderId="0" xfId="49" applyNumberFormat="1" applyFont="1" applyFill="1" applyBorder="1" applyAlignment="1">
      <alignment horizontal="center"/>
    </xf>
    <xf numFmtId="0" fontId="34" fillId="25" borderId="16" xfId="45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 wrapText="1"/>
    </xf>
    <xf numFmtId="0" fontId="34" fillId="25" borderId="0" xfId="45" applyNumberFormat="1" applyFont="1" applyFill="1" applyBorder="1" applyAlignment="1">
      <alignment horizontal="center" vertical="center" wrapText="1"/>
    </xf>
    <xf numFmtId="0" fontId="34" fillId="25" borderId="0" xfId="45" applyFont="1" applyFill="1" applyBorder="1" applyAlignment="1">
      <alignment horizontal="center"/>
    </xf>
    <xf numFmtId="0" fontId="34" fillId="25" borderId="0" xfId="45" applyFont="1" applyFill="1" applyBorder="1" applyAlignment="1">
      <alignment horizontal="center" vertical="center" wrapText="1"/>
    </xf>
    <xf numFmtId="1" fontId="38" fillId="25" borderId="0" xfId="0" applyNumberFormat="1" applyFont="1" applyFill="1" applyBorder="1" applyAlignment="1">
      <alignment horizontal="center"/>
    </xf>
    <xf numFmtId="0" fontId="34" fillId="25" borderId="0" xfId="44" applyFont="1" applyFill="1" applyBorder="1" applyAlignment="1">
      <alignment horizontal="center" wrapText="1"/>
    </xf>
    <xf numFmtId="0" fontId="8" fillId="25" borderId="0" xfId="45" applyFont="1" applyFill="1" applyBorder="1" applyAlignment="1">
      <alignment horizontal="center"/>
    </xf>
    <xf numFmtId="0" fontId="34" fillId="25" borderId="14" xfId="45" applyFont="1" applyFill="1" applyBorder="1" applyAlignment="1">
      <alignment horizontal="center"/>
    </xf>
    <xf numFmtId="0" fontId="38" fillId="25" borderId="0" xfId="0" applyFont="1" applyFill="1" applyBorder="1" applyAlignment="1">
      <alignment horizontal="center"/>
    </xf>
    <xf numFmtId="1" fontId="34" fillId="25" borderId="0" xfId="44" applyNumberFormat="1" applyFont="1" applyFill="1" applyBorder="1" applyAlignment="1">
      <alignment horizontal="center"/>
    </xf>
    <xf numFmtId="1" fontId="50" fillId="25" borderId="15" xfId="44" applyNumberFormat="1" applyFont="1" applyFill="1" applyBorder="1" applyAlignment="1">
      <alignment horizontal="left" wrapText="1"/>
    </xf>
    <xf numFmtId="1" fontId="50" fillId="25" borderId="16" xfId="44" applyNumberFormat="1" applyFont="1" applyFill="1" applyBorder="1" applyAlignment="1">
      <alignment horizontal="left" wrapText="1"/>
    </xf>
    <xf numFmtId="1" fontId="50" fillId="25" borderId="17" xfId="44" applyNumberFormat="1" applyFont="1" applyFill="1" applyBorder="1" applyAlignment="1">
      <alignment horizontal="left" wrapText="1"/>
    </xf>
    <xf numFmtId="0" fontId="34" fillId="25" borderId="13" xfId="44" applyFont="1" applyFill="1" applyBorder="1" applyAlignment="1">
      <alignment horizontal="center"/>
    </xf>
    <xf numFmtId="0" fontId="7" fillId="25" borderId="0" xfId="45" applyFont="1" applyFill="1" applyBorder="1" applyAlignment="1">
      <alignment horizontal="center"/>
    </xf>
    <xf numFmtId="0" fontId="53" fillId="25" borderId="13" xfId="44" applyFont="1" applyFill="1" applyBorder="1" applyAlignment="1">
      <alignment horizontal="left" wrapText="1"/>
    </xf>
    <xf numFmtId="0" fontId="53" fillId="25" borderId="0" xfId="44" applyFont="1" applyFill="1" applyBorder="1" applyAlignment="1">
      <alignment horizontal="left" wrapText="1"/>
    </xf>
    <xf numFmtId="0" fontId="53" fillId="25" borderId="14" xfId="44" applyFont="1" applyFill="1" applyBorder="1" applyAlignment="1">
      <alignment horizontal="left" wrapText="1"/>
    </xf>
    <xf numFmtId="3" fontId="44" fillId="25" borderId="0" xfId="45" applyNumberFormat="1" applyFont="1" applyFill="1" applyBorder="1" applyAlignment="1">
      <alignment horizontal="center"/>
    </xf>
    <xf numFmtId="0" fontId="34" fillId="24" borderId="0" xfId="45" applyFont="1" applyFill="1" applyBorder="1" applyAlignment="1">
      <alignment horizontal="center" vertical="center"/>
    </xf>
    <xf numFmtId="0" fontId="34" fillId="24" borderId="16" xfId="45" applyFont="1" applyFill="1" applyBorder="1" applyAlignment="1">
      <alignment horizontal="center" vertical="center"/>
    </xf>
    <xf numFmtId="164" fontId="34" fillId="25" borderId="0" xfId="49" applyNumberFormat="1" applyFont="1" applyFill="1" applyBorder="1" applyAlignment="1">
      <alignment horizontal="center" wrapText="1"/>
    </xf>
    <xf numFmtId="1" fontId="34" fillId="24" borderId="0" xfId="45" applyNumberFormat="1" applyFont="1" applyFill="1" applyBorder="1" applyAlignment="1">
      <alignment horizontal="center" vertical="center" wrapText="1"/>
    </xf>
    <xf numFmtId="0" fontId="34" fillId="24" borderId="0" xfId="44" applyFont="1" applyFill="1" applyBorder="1" applyAlignment="1">
      <alignment horizontal="left" vertical="center"/>
    </xf>
    <xf numFmtId="0" fontId="34" fillId="25" borderId="0" xfId="45" applyFont="1" applyFill="1" applyBorder="1" applyAlignment="1">
      <alignment horizontal="center" vertical="center"/>
    </xf>
    <xf numFmtId="0" fontId="38" fillId="25" borderId="0" xfId="0" applyFont="1" applyFill="1" applyBorder="1" applyAlignment="1">
      <alignment horizontal="right" vertical="center"/>
    </xf>
    <xf numFmtId="0" fontId="53" fillId="25" borderId="15" xfId="44" applyFont="1" applyFill="1" applyBorder="1" applyAlignment="1">
      <alignment horizontal="left" wrapText="1"/>
    </xf>
    <xf numFmtId="0" fontId="53" fillId="25" borderId="16" xfId="44" applyFont="1" applyFill="1" applyBorder="1" applyAlignment="1">
      <alignment horizontal="left" wrapText="1"/>
    </xf>
    <xf numFmtId="0" fontId="53" fillId="25" borderId="17" xfId="44" applyFont="1" applyFill="1" applyBorder="1" applyAlignment="1">
      <alignment horizontal="left" wrapText="1"/>
    </xf>
    <xf numFmtId="164" fontId="34" fillId="25" borderId="0" xfId="45" applyNumberFormat="1" applyFont="1" applyFill="1" applyBorder="1" applyAlignment="1">
      <alignment horizontal="center"/>
    </xf>
    <xf numFmtId="0" fontId="0" fillId="0" borderId="10" xfId="0" applyBorder="1" applyAlignment="1">
      <alignment horizontal="left"/>
    </xf>
  </cellXfs>
  <cellStyles count="5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Hipervínculo" xfId="31" builtinId="8"/>
    <cellStyle name="Incorrecto 2" xfId="32"/>
    <cellStyle name="Millares" xfId="33" builtinId="3"/>
    <cellStyle name="Millares [0] 2" xfId="34"/>
    <cellStyle name="Moneda [0] 2" xfId="35"/>
    <cellStyle name="Neutral 2" xfId="36"/>
    <cellStyle name="Normal" xfId="0" builtinId="0"/>
    <cellStyle name="Normal 2" xfId="37"/>
    <cellStyle name="Normal 2 2" xfId="38"/>
    <cellStyle name="Normal 3" xfId="39"/>
    <cellStyle name="Normal 3 2" xfId="40"/>
    <cellStyle name="Normal 4" xfId="41"/>
    <cellStyle name="Normal 4 2" xfId="42"/>
    <cellStyle name="Normal 5" xfId="43"/>
    <cellStyle name="Normal_Fenaviquín 14 (2007) - Base importaciones maquinaria" xfId="44"/>
    <cellStyle name="Normal_Fenaviquín 15 (2007) - Huevo por colores" xfId="45"/>
    <cellStyle name="Notas 2" xfId="46"/>
    <cellStyle name="Notas 3" xfId="47"/>
    <cellStyle name="Percent 2" xfId="48"/>
    <cellStyle name="Porcentaje" xfId="49" builtinId="5"/>
    <cellStyle name="Porcentual 2" xfId="50"/>
    <cellStyle name="Salida 2" xfId="51"/>
    <cellStyle name="Texto de advertencia 2" xfId="52"/>
    <cellStyle name="Texto explicativo 2" xfId="53"/>
    <cellStyle name="Título 1 2" xfId="54"/>
    <cellStyle name="Título 2 2" xfId="55"/>
    <cellStyle name="Título 3 2" xfId="56"/>
    <cellStyle name="Título 4" xfId="57"/>
    <cellStyle name="Total 2" xfId="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482815276943111"/>
          <c:y val="1.3666228646517739E-2"/>
          <c:w val="0.58868219597550309"/>
          <c:h val="0.9824262666082639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Lbls>
            <c:txPr>
              <a:bodyPr/>
              <a:lstStyle/>
              <a:p>
                <a:pPr>
                  <a:defRPr sz="900"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'Suscriptores internet '!$L$12:$L$16</c:f>
              <c:strCache>
                <c:ptCount val="5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Cundinamarca</c:v>
                </c:pt>
                <c:pt idx="4">
                  <c:v>Los démas</c:v>
                </c:pt>
              </c:strCache>
            </c:strRef>
          </c:cat>
          <c:val>
            <c:numRef>
              <c:f>'Suscriptores internet '!$N$12:$N$16</c:f>
              <c:numCache>
                <c:formatCode>#,##0.0</c:formatCode>
                <c:ptCount val="5"/>
                <c:pt idx="0">
                  <c:v>28.144897299580297</c:v>
                </c:pt>
                <c:pt idx="1">
                  <c:v>17.271595002058245</c:v>
                </c:pt>
                <c:pt idx="2">
                  <c:v>11.136956184764399</c:v>
                </c:pt>
                <c:pt idx="3">
                  <c:v>5.6691637135165909</c:v>
                </c:pt>
                <c:pt idx="4">
                  <c:v>37.779049601594345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11896360055165E-2"/>
          <c:y val="5.1400469678132346E-2"/>
          <c:w val="0.91438052668723968"/>
          <c:h val="0.75272643551135054"/>
        </c:manualLayout>
      </c:layout>
      <c:lineChart>
        <c:grouping val="standard"/>
        <c:varyColors val="0"/>
        <c:ser>
          <c:idx val="0"/>
          <c:order val="0"/>
          <c:tx>
            <c:strRef>
              <c:f>'Penetración internet.Dep'!$F$72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149384885764509E-2"/>
                  <c:y val="-5.614035087719302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2179261862917442E-2"/>
                  <c:y val="-5.614035087719298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5776215582894051E-2"/>
                  <c:y val="-5.1461988304093612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0897200349956154E-2"/>
                  <c:y val="-5.599445902595508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5776215582893967E-2"/>
                  <c:y val="-5.614035087719298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internet.Dep'!$N$69:$AE$71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'Penetración internet.Dep'!$N$72:$AE$72</c:f>
              <c:numCache>
                <c:formatCode>0</c:formatCode>
                <c:ptCount val="17"/>
                <c:pt idx="0">
                  <c:v>17.404004448054732</c:v>
                </c:pt>
                <c:pt idx="1">
                  <c:v>17.489999999999998</c:v>
                </c:pt>
                <c:pt idx="2">
                  <c:v>18.489999999999998</c:v>
                </c:pt>
                <c:pt idx="3">
                  <c:v>19.035508615640399</c:v>
                </c:pt>
                <c:pt idx="4" formatCode="0.0">
                  <c:v>19.278512044408753</c:v>
                </c:pt>
                <c:pt idx="5" formatCode="0.0">
                  <c:v>19.910384636815103</c:v>
                </c:pt>
                <c:pt idx="6" formatCode="0.0">
                  <c:v>20.272039476147523</c:v>
                </c:pt>
                <c:pt idx="7" formatCode="0.0">
                  <c:v>20.440694965199572</c:v>
                </c:pt>
                <c:pt idx="8" formatCode="0.0">
                  <c:v>20.641112701614951</c:v>
                </c:pt>
                <c:pt idx="9" formatCode="0.0">
                  <c:v>21.066601370100081</c:v>
                </c:pt>
                <c:pt idx="10" formatCode="General">
                  <c:v>21.5</c:v>
                </c:pt>
                <c:pt idx="11" formatCode="0.0">
                  <c:v>21.4</c:v>
                </c:pt>
                <c:pt idx="12" formatCode="0.0">
                  <c:v>22.3</c:v>
                </c:pt>
                <c:pt idx="13" formatCode="0.0">
                  <c:v>21.8</c:v>
                </c:pt>
                <c:pt idx="14" formatCode="0.0">
                  <c:v>22.2</c:v>
                </c:pt>
                <c:pt idx="15" formatCode="0.0">
                  <c:v>22.3</c:v>
                </c:pt>
                <c:pt idx="16" formatCode="0.0">
                  <c:v>22.2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'Penetración internet.Dep'!$F$73</c:f>
              <c:strCache>
                <c:ptCount val="1"/>
                <c:pt idx="0">
                  <c:v>Colombia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0462800234329242E-2"/>
                  <c:y val="-4.210526315789481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8119507908611643E-2"/>
                  <c:y val="-4.210526315789473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8119507908611684E-2"/>
                  <c:y val="-5.146198830409365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5149384885764585E-2"/>
                  <c:y val="-4.678362573099414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2.3432923257176334E-2"/>
                  <c:y val="-4.210526315789473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'Penetración internet.Dep'!$N$69:$AE$71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'Penetración internet.Dep'!$N$73:$AE$73</c:f>
              <c:numCache>
                <c:formatCode>0</c:formatCode>
                <c:ptCount val="17"/>
                <c:pt idx="0">
                  <c:v>9.5</c:v>
                </c:pt>
                <c:pt idx="1">
                  <c:v>9.83</c:v>
                </c:pt>
                <c:pt idx="2">
                  <c:v>9.93</c:v>
                </c:pt>
                <c:pt idx="3">
                  <c:v>10.850559304130799</c:v>
                </c:pt>
                <c:pt idx="4" formatCode="0.0">
                  <c:v>10.850559304130758</c:v>
                </c:pt>
                <c:pt idx="5" formatCode="0.0">
                  <c:v>11.097152671192106</c:v>
                </c:pt>
                <c:pt idx="6" formatCode="0.0">
                  <c:v>11.324650692720688</c:v>
                </c:pt>
                <c:pt idx="7" formatCode="0.0">
                  <c:v>11.516611224656122</c:v>
                </c:pt>
                <c:pt idx="8" formatCode="0.0">
                  <c:v>11.622794313373007</c:v>
                </c:pt>
                <c:pt idx="9" formatCode="0.0">
                  <c:v>11.82594879685643</c:v>
                </c:pt>
                <c:pt idx="10" formatCode="General">
                  <c:v>12.1</c:v>
                </c:pt>
                <c:pt idx="11" formatCode="0.0">
                  <c:v>12</c:v>
                </c:pt>
                <c:pt idx="12" formatCode="0.0">
                  <c:v>12.8</c:v>
                </c:pt>
                <c:pt idx="13" formatCode="0.0">
                  <c:v>12.5</c:v>
                </c:pt>
                <c:pt idx="14" formatCode="0.0">
                  <c:v>12.7</c:v>
                </c:pt>
                <c:pt idx="15" formatCode="0.0">
                  <c:v>12.8</c:v>
                </c:pt>
                <c:pt idx="16" formatCode="0.0">
                  <c:v>12.9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30016"/>
        <c:axId val="56587328"/>
      </c:lineChart>
      <c:catAx>
        <c:axId val="4463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6587328"/>
        <c:crosses val="autoZero"/>
        <c:auto val="1"/>
        <c:lblAlgn val="ctr"/>
        <c:lblOffset val="100"/>
        <c:noMultiLvlLbl val="0"/>
      </c:catAx>
      <c:valAx>
        <c:axId val="56587328"/>
        <c:scaling>
          <c:orientation val="minMax"/>
          <c:min val="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463001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7.3956907018100662E-2"/>
          <c:y val="3.5164406532516769E-2"/>
          <c:w val="0.49866428884489256"/>
          <c:h val="6.6575167687372427E-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849518810148731E-2"/>
          <c:y val="5.1400554097404488E-2"/>
          <c:w val="0.89166246025947915"/>
          <c:h val="0.69006523867449721"/>
        </c:manualLayout>
      </c:layout>
      <c:lineChart>
        <c:grouping val="standard"/>
        <c:varyColors val="0"/>
        <c:ser>
          <c:idx val="0"/>
          <c:order val="0"/>
          <c:tx>
            <c:strRef>
              <c:f>'Penetración internet.Ciu'!$A$72</c:f>
              <c:strCache>
                <c:ptCount val="1"/>
                <c:pt idx="0">
                  <c:v>Bucaramanga</c:v>
                </c:pt>
              </c:strCache>
            </c:strRef>
          </c:tx>
          <c:marker>
            <c:symbol val="none"/>
          </c:marker>
          <c:cat>
            <c:multiLvlStrRef>
              <c:f>'Penetración internet.Ciu'!$N$70:$AD$71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'Penetración internet.Ciu'!$N$72:$AD$72</c:f>
              <c:numCache>
                <c:formatCode>0.0</c:formatCode>
                <c:ptCount val="16"/>
                <c:pt idx="0">
                  <c:v>22.844762222491809</c:v>
                </c:pt>
                <c:pt idx="1">
                  <c:v>22.873195438553925</c:v>
                </c:pt>
                <c:pt idx="2">
                  <c:v>25.488672206720853</c:v>
                </c:pt>
                <c:pt idx="3">
                  <c:v>20.378424572762814</c:v>
                </c:pt>
                <c:pt idx="4">
                  <c:v>23.984204096707291</c:v>
                </c:pt>
                <c:pt idx="5">
                  <c:v>24.466982963531162</c:v>
                </c:pt>
                <c:pt idx="6">
                  <c:v>24.836122238321163</c:v>
                </c:pt>
                <c:pt idx="7">
                  <c:v>25.437965598691783</c:v>
                </c:pt>
                <c:pt idx="8">
                  <c:v>27.9</c:v>
                </c:pt>
                <c:pt idx="9">
                  <c:v>26.3</c:v>
                </c:pt>
                <c:pt idx="10">
                  <c:v>26.5</c:v>
                </c:pt>
                <c:pt idx="11">
                  <c:v>27</c:v>
                </c:pt>
                <c:pt idx="12">
                  <c:v>27.2</c:v>
                </c:pt>
                <c:pt idx="13">
                  <c:v>27.6</c:v>
                </c:pt>
                <c:pt idx="14" formatCode="General">
                  <c:v>27.6</c:v>
                </c:pt>
                <c:pt idx="15" formatCode="#,##0.0">
                  <c:v>27.9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'Penetración internet.Ciu'!$A$73</c:f>
              <c:strCache>
                <c:ptCount val="1"/>
                <c:pt idx="0">
                  <c:v>Barranquilla</c:v>
                </c:pt>
              </c:strCache>
            </c:strRef>
          </c:tx>
          <c:marker>
            <c:symbol val="none"/>
          </c:marker>
          <c:cat>
            <c:multiLvlStrRef>
              <c:f>'Penetración internet.Ciu'!$N$70:$AD$71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'Penetración internet.Ciu'!$N$73:$AD$73</c:f>
              <c:numCache>
                <c:formatCode>0.0</c:formatCode>
                <c:ptCount val="16"/>
                <c:pt idx="0">
                  <c:v>14.273774650812779</c:v>
                </c:pt>
                <c:pt idx="1">
                  <c:v>14.734192406156707</c:v>
                </c:pt>
                <c:pt idx="2">
                  <c:v>15.938317538240391</c:v>
                </c:pt>
                <c:pt idx="3">
                  <c:v>15.882656132294795</c:v>
                </c:pt>
                <c:pt idx="4">
                  <c:v>15.445662189627459</c:v>
                </c:pt>
                <c:pt idx="5">
                  <c:v>16.193649655339915</c:v>
                </c:pt>
                <c:pt idx="6">
                  <c:v>16.43192912006446</c:v>
                </c:pt>
                <c:pt idx="7">
                  <c:v>16.600000000000001</c:v>
                </c:pt>
                <c:pt idx="8">
                  <c:v>18.7</c:v>
                </c:pt>
                <c:pt idx="9">
                  <c:v>17</c:v>
                </c:pt>
                <c:pt idx="10">
                  <c:v>16.899999999999999</c:v>
                </c:pt>
                <c:pt idx="11">
                  <c:v>17.100000000000001</c:v>
                </c:pt>
                <c:pt idx="12">
                  <c:v>17.399999999999999</c:v>
                </c:pt>
                <c:pt idx="13">
                  <c:v>17.899999999999999</c:v>
                </c:pt>
                <c:pt idx="14" formatCode="General">
                  <c:v>18</c:v>
                </c:pt>
                <c:pt idx="15">
                  <c:v>18.3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'Penetración internet.Ciu'!$A$74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'Penetración internet.Ciu'!$N$70:$AD$71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'Penetración internet.Ciu'!$N$74:$AD$74</c:f>
              <c:numCache>
                <c:formatCode>0.0</c:formatCode>
                <c:ptCount val="16"/>
                <c:pt idx="0">
                  <c:v>14.808527988406208</c:v>
                </c:pt>
                <c:pt idx="1">
                  <c:v>14.674314401440199</c:v>
                </c:pt>
                <c:pt idx="2">
                  <c:v>15.890413412700886</c:v>
                </c:pt>
                <c:pt idx="3">
                  <c:v>16.193649655339915</c:v>
                </c:pt>
                <c:pt idx="4">
                  <c:v>16.111078056686789</c:v>
                </c:pt>
                <c:pt idx="5">
                  <c:v>16.490514716462666</c:v>
                </c:pt>
                <c:pt idx="6">
                  <c:v>16.769606583428594</c:v>
                </c:pt>
                <c:pt idx="7">
                  <c:v>16.860372379294077</c:v>
                </c:pt>
                <c:pt idx="8">
                  <c:v>18.8</c:v>
                </c:pt>
                <c:pt idx="9">
                  <c:v>17.7</c:v>
                </c:pt>
                <c:pt idx="10">
                  <c:v>18</c:v>
                </c:pt>
                <c:pt idx="11">
                  <c:v>17.899999999999999</c:v>
                </c:pt>
                <c:pt idx="12">
                  <c:v>18.5</c:v>
                </c:pt>
                <c:pt idx="13">
                  <c:v>18.600000000000001</c:v>
                </c:pt>
                <c:pt idx="14" formatCode="General">
                  <c:v>18.8</c:v>
                </c:pt>
                <c:pt idx="15" formatCode="#,##0.0">
                  <c:v>18.7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'Penetración internet.Ciu'!$A$75</c:f>
              <c:strCache>
                <c:ptCount val="1"/>
                <c:pt idx="0">
                  <c:v>Medellin</c:v>
                </c:pt>
              </c:strCache>
            </c:strRef>
          </c:tx>
          <c:marker>
            <c:symbol val="none"/>
          </c:marker>
          <c:cat>
            <c:multiLvlStrRef>
              <c:f>'Penetración internet.Ciu'!$N$70:$AD$71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'Penetración internet.Ciu'!$N$75:$AD$75</c:f>
              <c:numCache>
                <c:formatCode>0.0</c:formatCode>
                <c:ptCount val="16"/>
                <c:pt idx="0">
                  <c:v>19.417948214817525</c:v>
                </c:pt>
                <c:pt idx="1">
                  <c:v>19.692166269376841</c:v>
                </c:pt>
                <c:pt idx="2">
                  <c:v>20.279559858311114</c:v>
                </c:pt>
                <c:pt idx="3">
                  <c:v>20.272039476147523</c:v>
                </c:pt>
                <c:pt idx="4">
                  <c:v>20.285336088384554</c:v>
                </c:pt>
                <c:pt idx="5">
                  <c:v>20.378424572762814</c:v>
                </c:pt>
                <c:pt idx="6">
                  <c:v>20.733410650069267</c:v>
                </c:pt>
                <c:pt idx="7">
                  <c:v>21</c:v>
                </c:pt>
                <c:pt idx="8">
                  <c:v>22.7</c:v>
                </c:pt>
                <c:pt idx="9">
                  <c:v>21.8</c:v>
                </c:pt>
                <c:pt idx="10">
                  <c:v>21.9</c:v>
                </c:pt>
                <c:pt idx="11">
                  <c:v>22</c:v>
                </c:pt>
                <c:pt idx="12">
                  <c:v>22.2</c:v>
                </c:pt>
                <c:pt idx="13">
                  <c:v>22.5</c:v>
                </c:pt>
                <c:pt idx="14" formatCode="General">
                  <c:v>22.7</c:v>
                </c:pt>
                <c:pt idx="15">
                  <c:v>22.7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'Penetración internet.Ciu'!$A$76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'Penetración internet.Ciu'!$N$70:$AD$71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'Penetración internet.Ciu'!$N$76:$AD$76</c:f>
              <c:numCache>
                <c:formatCode>0.0</c:formatCode>
                <c:ptCount val="16"/>
                <c:pt idx="0">
                  <c:v>17.940835904534552</c:v>
                </c:pt>
                <c:pt idx="1">
                  <c:v>18.488474439184525</c:v>
                </c:pt>
                <c:pt idx="2">
                  <c:v>19.035508615640403</c:v>
                </c:pt>
                <c:pt idx="3">
                  <c:v>19.392439388582233</c:v>
                </c:pt>
                <c:pt idx="4">
                  <c:v>19.439804345417304</c:v>
                </c:pt>
                <c:pt idx="5">
                  <c:v>20.272039476147523</c:v>
                </c:pt>
                <c:pt idx="6">
                  <c:v>20.440694965199572</c:v>
                </c:pt>
                <c:pt idx="7">
                  <c:v>20.641112701614951</c:v>
                </c:pt>
                <c:pt idx="8" formatCode="#,##0.0">
                  <c:v>22.5</c:v>
                </c:pt>
                <c:pt idx="9" formatCode="#,##0.0">
                  <c:v>21.5</c:v>
                </c:pt>
                <c:pt idx="10" formatCode="#,##0.0">
                  <c:v>21.7</c:v>
                </c:pt>
                <c:pt idx="11" formatCode="#,##0.0">
                  <c:v>21.8</c:v>
                </c:pt>
                <c:pt idx="12" formatCode="#,##0.0">
                  <c:v>21.8</c:v>
                </c:pt>
                <c:pt idx="13" formatCode="#,##0.0">
                  <c:v>22.2</c:v>
                </c:pt>
                <c:pt idx="14" formatCode="General">
                  <c:v>22.3</c:v>
                </c:pt>
                <c:pt idx="15" formatCode="#,##0.0">
                  <c:v>22.2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91968"/>
        <c:axId val="131667008"/>
      </c:lineChart>
      <c:catAx>
        <c:axId val="44691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1667008"/>
        <c:crosses val="autoZero"/>
        <c:auto val="1"/>
        <c:lblAlgn val="ctr"/>
        <c:lblOffset val="100"/>
        <c:noMultiLvlLbl val="0"/>
      </c:catAx>
      <c:valAx>
        <c:axId val="13166700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469196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6.3508846600433856E-3"/>
          <c:y val="0.89255885567495552"/>
          <c:w val="0.98659976180075626"/>
          <c:h val="0.1037710711692952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780116663773743"/>
          <c:y val="4.4242057155442979E-2"/>
          <c:w val="0.53271161746064322"/>
          <c:h val="0.92945138850650677"/>
        </c:manualLayout>
      </c:layout>
      <c:pieChart>
        <c:varyColors val="1"/>
        <c:ser>
          <c:idx val="2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18554604423649509"/>
                  <c:y val="-3.4297272907644449E-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Telmex 
50,8</a:t>
                    </a:r>
                    <a:endParaRPr lang="es-CO" b="0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3930663910531066"/>
                  <c:y val="-5.6951304529469143E-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ETB
32,5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9.7966766433934011E-2"/>
                  <c:y val="0.14343084040443613"/>
                </c:manualLayout>
              </c:layout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Movistar</a:t>
                    </a:r>
                  </a:p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7,9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3.9159300833756905E-2"/>
                  <c:y val="0.12169295915848606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UNE
7,3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'Internet por proveedor'!$B$16:$B$19</c:f>
              <c:strCache>
                <c:ptCount val="4"/>
                <c:pt idx="0">
                  <c:v>Telmex</c:v>
                </c:pt>
                <c:pt idx="1">
                  <c:v>ETB</c:v>
                </c:pt>
                <c:pt idx="2">
                  <c:v>Colombia Telecomunicaciones S.A.</c:v>
                </c:pt>
                <c:pt idx="3">
                  <c:v>UNE EPM </c:v>
                </c:pt>
              </c:strCache>
            </c:strRef>
          </c:cat>
          <c:val>
            <c:numRef>
              <c:f>'Internet por proveedor'!$F$16:$F$19</c:f>
              <c:numCache>
                <c:formatCode>#,##0.0</c:formatCode>
                <c:ptCount val="4"/>
                <c:pt idx="0">
                  <c:v>50.795584728036935</c:v>
                </c:pt>
                <c:pt idx="1">
                  <c:v>32.471335023259456</c:v>
                </c:pt>
                <c:pt idx="2">
                  <c:v>7.8863831574861933</c:v>
                </c:pt>
                <c:pt idx="3">
                  <c:v>7.2738308802206966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351502083299559"/>
          <c:y val="0.1308831994250001"/>
          <c:w val="0.54315454607662272"/>
          <c:h val="0.9213056883095875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18698768978332767"/>
                  <c:y val="-1.4327199673550182E-3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Cable
50,3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5957413517407032"/>
                  <c:y val="-0.19639500572115554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Los</a:t>
                    </a:r>
                    <a:r>
                      <a:rPr lang="es-CO" baseline="0"/>
                      <a:t> demas</a:t>
                    </a:r>
                    <a:r>
                      <a:rPr lang="es-CO"/>
                      <a:t>
26,4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776257933101205"/>
                  <c:y val="0.20431530355979408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xDSL
23,2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</c:dLbls>
          <c:cat>
            <c:strRef>
              <c:f>'Internet por tecnología'!$B$16:$B$19</c:f>
              <c:strCache>
                <c:ptCount val="4"/>
                <c:pt idx="0">
                  <c:v>Cable</c:v>
                </c:pt>
                <c:pt idx="1">
                  <c:v>Los demas*</c:v>
                </c:pt>
                <c:pt idx="2">
                  <c:v>xDSL</c:v>
                </c:pt>
                <c:pt idx="3">
                  <c:v>Otras inalámbricas</c:v>
                </c:pt>
              </c:strCache>
            </c:strRef>
          </c:cat>
          <c:val>
            <c:numRef>
              <c:f>'Internet por tecnología'!$F$16:$F$19</c:f>
              <c:numCache>
                <c:formatCode>#,##0.0</c:formatCode>
                <c:ptCount val="4"/>
                <c:pt idx="0">
                  <c:v>50.284251601258298</c:v>
                </c:pt>
                <c:pt idx="1">
                  <c:v>26.367092529519496</c:v>
                </c:pt>
                <c:pt idx="2">
                  <c:v>23.18001241533371</c:v>
                </c:pt>
                <c:pt idx="3">
                  <c:v>0.12740602220867242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13486484292556"/>
          <c:y val="0.11360311668358529"/>
          <c:w val="0.48479411207619666"/>
          <c:h val="0.8192513740660466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s-CO"/>
                      <a:t>Estrato 3
34,4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s-CO"/>
                      <a:t>Estrato 2
31,1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s-CO"/>
                      <a:t>Estrato 4
13,6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s-CO"/>
                      <a:t>Corporativo
7,8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1829792451869053E-3"/>
                  <c:y val="-6.4525755161087333E-3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Estrato 1
5,1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s-CO"/>
                      <a:t>Estrato 5
4,0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s-CO"/>
                      <a:t>Estrato 6
3,8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'Internet por segmento'!$B$14:$B$20</c:f>
              <c:strCache>
                <c:ptCount val="7"/>
                <c:pt idx="0">
                  <c:v>Estrato 3</c:v>
                </c:pt>
                <c:pt idx="1">
                  <c:v>Estrato 2</c:v>
                </c:pt>
                <c:pt idx="2">
                  <c:v>Estrato 4</c:v>
                </c:pt>
                <c:pt idx="3">
                  <c:v>Corporativo</c:v>
                </c:pt>
                <c:pt idx="4">
                  <c:v>Estrato 1</c:v>
                </c:pt>
                <c:pt idx="5">
                  <c:v>Estrato 5</c:v>
                </c:pt>
                <c:pt idx="6">
                  <c:v>Estrato 6</c:v>
                </c:pt>
              </c:strCache>
            </c:strRef>
          </c:cat>
          <c:val>
            <c:numRef>
              <c:f>'Internet por segmento'!$G$14:$G$20</c:f>
              <c:numCache>
                <c:formatCode>_(* #,##0.0_);_(* \(#,##0.0\);_(* "-"??_);_(@_)</c:formatCode>
                <c:ptCount val="7"/>
                <c:pt idx="0">
                  <c:v>34.412085434255516</c:v>
                </c:pt>
                <c:pt idx="1">
                  <c:v>31.096000520429616</c:v>
                </c:pt>
                <c:pt idx="2">
                  <c:v>13.640107481947597</c:v>
                </c:pt>
                <c:pt idx="3">
                  <c:v>7.7531333281143349</c:v>
                </c:pt>
                <c:pt idx="4">
                  <c:v>5.117135255468094</c:v>
                </c:pt>
                <c:pt idx="5">
                  <c:v>3.958738311007417</c:v>
                </c:pt>
                <c:pt idx="6">
                  <c:v>3.7902051176314275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442593436151056E-2"/>
          <c:y val="2.6503885711354484E-2"/>
          <c:w val="0.91705824077864673"/>
          <c:h val="0.72331888481366535"/>
        </c:manualLayout>
      </c:layout>
      <c:lineChart>
        <c:grouping val="standard"/>
        <c:varyColors val="0"/>
        <c:ser>
          <c:idx val="0"/>
          <c:order val="0"/>
          <c:tx>
            <c:strRef>
              <c:f>'Suscriptores lineas TPBC'!$B$71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6167625002847842E-2"/>
                  <c:y val="6.8610647003803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5.9462560736629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'Suscriptores lineas TPBC'!$K$69:$AA$70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'Suscriptores lineas TPBC'!$K$71:$AA$71</c:f>
              <c:numCache>
                <c:formatCode>0</c:formatCode>
                <c:ptCount val="16"/>
                <c:pt idx="0">
                  <c:v>7180.9219999999996</c:v>
                </c:pt>
                <c:pt idx="1">
                  <c:v>7180.64</c:v>
                </c:pt>
                <c:pt idx="2">
                  <c:v>7147.7310000000025</c:v>
                </c:pt>
                <c:pt idx="3">
                  <c:v>7109.2539999999999</c:v>
                </c:pt>
                <c:pt idx="4">
                  <c:v>7109.2539999999999</c:v>
                </c:pt>
                <c:pt idx="5">
                  <c:v>7180.9579999999996</c:v>
                </c:pt>
                <c:pt idx="6">
                  <c:v>7147.7309999999998</c:v>
                </c:pt>
                <c:pt idx="7">
                  <c:v>7109.2539999999999</c:v>
                </c:pt>
                <c:pt idx="8">
                  <c:v>7053.674</c:v>
                </c:pt>
                <c:pt idx="9">
                  <c:v>7145.6139999999996</c:v>
                </c:pt>
                <c:pt idx="10">
                  <c:v>7115.9840000000004</c:v>
                </c:pt>
                <c:pt idx="11" formatCode="#,##0">
                  <c:v>6987.6540000000005</c:v>
                </c:pt>
                <c:pt idx="12" formatCode="#,##0">
                  <c:v>6939.96</c:v>
                </c:pt>
                <c:pt idx="13">
                  <c:v>6930.6279999999997</c:v>
                </c:pt>
                <c:pt idx="14">
                  <c:v>6987.6540000000005</c:v>
                </c:pt>
                <c:pt idx="15">
                  <c:v>6953.67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'Suscriptores lineas TPBC'!$B$72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7821250002190635E-2"/>
                  <c:y val="6.8610647003803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7821250002192689E-3"/>
                  <c:y val="6.8610647003803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'Suscriptores lineas TPBC'!$K$69:$AA$70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'Suscriptores lineas TPBC'!$K$72:$AA$72</c:f>
              <c:numCache>
                <c:formatCode>0</c:formatCode>
                <c:ptCount val="16"/>
                <c:pt idx="0">
                  <c:v>2365.7840000000001</c:v>
                </c:pt>
                <c:pt idx="1">
                  <c:v>2343.9470000000001</c:v>
                </c:pt>
                <c:pt idx="2">
                  <c:v>2362</c:v>
                </c:pt>
                <c:pt idx="3">
                  <c:v>2347.1120000000001</c:v>
                </c:pt>
                <c:pt idx="4">
                  <c:v>2347.1120000000001</c:v>
                </c:pt>
                <c:pt idx="5">
                  <c:v>2364.6660000000002</c:v>
                </c:pt>
                <c:pt idx="6">
                  <c:v>2362</c:v>
                </c:pt>
                <c:pt idx="7">
                  <c:v>2347.1120000000001</c:v>
                </c:pt>
                <c:pt idx="8">
                  <c:v>2240.038</c:v>
                </c:pt>
                <c:pt idx="9">
                  <c:v>2314.279</c:v>
                </c:pt>
                <c:pt idx="10">
                  <c:v>2317.27</c:v>
                </c:pt>
                <c:pt idx="11" formatCode="#,##0">
                  <c:v>2272.2809999999999</c:v>
                </c:pt>
                <c:pt idx="12" formatCode="#,##0">
                  <c:v>2286.0279999999998</c:v>
                </c:pt>
                <c:pt idx="13">
                  <c:v>2287.085</c:v>
                </c:pt>
                <c:pt idx="14">
                  <c:v>2272.2809999999999</c:v>
                </c:pt>
                <c:pt idx="15">
                  <c:v>2259.7660000000001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846720"/>
        <c:axId val="191518912"/>
      </c:lineChart>
      <c:catAx>
        <c:axId val="82846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1518912"/>
        <c:crosses val="autoZero"/>
        <c:auto val="1"/>
        <c:lblAlgn val="ctr"/>
        <c:lblOffset val="100"/>
        <c:noMultiLvlLbl val="0"/>
      </c:catAx>
      <c:valAx>
        <c:axId val="191518912"/>
        <c:scaling>
          <c:orientation val="minMax"/>
          <c:max val="800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2846720"/>
        <c:crosses val="autoZero"/>
        <c:crossBetween val="between"/>
        <c:majorUnit val="2000"/>
      </c:valAx>
    </c:plotArea>
    <c:legend>
      <c:legendPos val="r"/>
      <c:layout>
        <c:manualLayout>
          <c:xMode val="edge"/>
          <c:yMode val="edge"/>
          <c:x val="0.25346078824830404"/>
          <c:y val="0.29215421944674247"/>
          <c:w val="0.61258530183727034"/>
          <c:h val="8.1435549722951306E-2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9394847333581"/>
          <c:y val="3.6940622038858568E-2"/>
          <c:w val="0.45338686545460355"/>
          <c:h val="0.951677861353592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Lbls>
            <c:dLbl>
              <c:idx val="0"/>
              <c:layout>
                <c:manualLayout>
                  <c:x val="-0.11264693010630426"/>
                  <c:y val="-3.6405966110067418E-2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ETB
46,7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.18552667414118243"/>
                  <c:y val="-0.16071713080593361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Telmex telecomunicaciones s.a. 
39,4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0.14807931430446195"/>
                  <c:y val="0.17252396166134185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Une epm telecomunicaciones s.a.
6,2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s-CO"/>
                      <a:t>Colombia telecomunicaciones s.a. 
7,6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'Lineas TPBC por proveedor'!$B$14:$B$17</c:f>
              <c:strCache>
                <c:ptCount val="4"/>
                <c:pt idx="0">
                  <c:v>ETB</c:v>
                </c:pt>
                <c:pt idx="1">
                  <c:v>Telmex telecomunicaciones s.a. </c:v>
                </c:pt>
                <c:pt idx="2">
                  <c:v>Colombia telecomunicaciones s.a. </c:v>
                </c:pt>
                <c:pt idx="3">
                  <c:v>Une epm telecomunicaciones s.a.</c:v>
                </c:pt>
              </c:strCache>
            </c:strRef>
          </c:cat>
          <c:val>
            <c:numRef>
              <c:f>'Lineas TPBC por proveedor'!$F$14:$F$17</c:f>
              <c:numCache>
                <c:formatCode>0.0</c:formatCode>
                <c:ptCount val="4"/>
                <c:pt idx="0">
                  <c:v>46.746654299604472</c:v>
                </c:pt>
                <c:pt idx="1">
                  <c:v>39.423285419817802</c:v>
                </c:pt>
                <c:pt idx="2">
                  <c:v>7.6104340006885662</c:v>
                </c:pt>
                <c:pt idx="3">
                  <c:v>6.1837376082302322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2346916411416"/>
          <c:y val="5.2208835341365459E-2"/>
          <c:w val="0.64086897488119487"/>
          <c:h val="0.9477911646586345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="1"/>
                      <a:t>Estrato 3</a:t>
                    </a:r>
                  </a:p>
                  <a:p>
                    <a:pPr>
                      <a:defRPr/>
                    </a:pPr>
                    <a:r>
                      <a:rPr lang="en-US" b="1"/>
                      <a:t> 28,4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="1" i="0"/>
                      <a:t>Corporativo 23,5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="1"/>
                      <a:t>Estrato 2</a:t>
                    </a:r>
                  </a:p>
                  <a:p>
                    <a:pPr>
                      <a:defRPr/>
                    </a:pPr>
                    <a:r>
                      <a:rPr lang="en-US" b="1"/>
                      <a:t>26,1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="1"/>
                      <a:t>Estrato 4</a:t>
                    </a:r>
                  </a:p>
                  <a:p>
                    <a:pPr>
                      <a:defRPr/>
                    </a:pPr>
                    <a:r>
                      <a:rPr lang="en-US" b="1"/>
                      <a:t>10,8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0.16852440830517101"/>
                  <c:y val="0.17708333333333334"/>
                </c:manualLayout>
              </c:layout>
              <c:tx>
                <c:rich>
                  <a:bodyPr/>
                  <a:lstStyle/>
                  <a:p>
                    <a:pPr>
                      <a:defRPr/>
                    </a:pPr>
                    <a:r>
                      <a:rPr lang="en-US" b="1"/>
                      <a:t>Estrato 1</a:t>
                    </a:r>
                  </a:p>
                  <a:p>
                    <a:pPr>
                      <a:defRPr/>
                    </a:pPr>
                    <a:r>
                      <a:rPr lang="en-US" b="1"/>
                      <a:t> 4,2</a:t>
                    </a:r>
                  </a:p>
                </c:rich>
              </c:tx>
              <c:spPr/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pPr>
                      <a:defRPr b="1"/>
                    </a:pPr>
                    <a:r>
                      <a:rPr lang="en-US" b="1"/>
                      <a:t>Estrato 5</a:t>
                    </a:r>
                  </a:p>
                  <a:p>
                    <a:pPr>
                      <a:defRPr b="1"/>
                    </a:pPr>
                    <a:r>
                      <a:rPr lang="en-US" b="1"/>
                      <a:t>3,2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pPr>
                      <a:defRPr b="1"/>
                    </a:pPr>
                    <a:r>
                      <a:rPr lang="en-US" b="1"/>
                      <a:t>Estrato 6;</a:t>
                    </a:r>
                  </a:p>
                  <a:p>
                    <a:pPr>
                      <a:defRPr b="1"/>
                    </a:pPr>
                    <a:r>
                      <a:rPr lang="en-US" b="1"/>
                      <a:t>3,2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'Lineas TPBC por estrato'!$B$15:$B$21</c:f>
              <c:strCache>
                <c:ptCount val="7"/>
                <c:pt idx="0">
                  <c:v>Estrato 3</c:v>
                </c:pt>
                <c:pt idx="1">
                  <c:v>Estrato 2</c:v>
                </c:pt>
                <c:pt idx="2">
                  <c:v>Corporativo</c:v>
                </c:pt>
                <c:pt idx="3">
                  <c:v>Estrato 4</c:v>
                </c:pt>
                <c:pt idx="4">
                  <c:v>Estrato 1</c:v>
                </c:pt>
                <c:pt idx="5">
                  <c:v>Estrato 5</c:v>
                </c:pt>
                <c:pt idx="6">
                  <c:v>Estrato 6</c:v>
                </c:pt>
              </c:strCache>
            </c:strRef>
          </c:cat>
          <c:val>
            <c:numRef>
              <c:f>'Lineas TPBC por estrato'!$F$15:$F$21</c:f>
              <c:numCache>
                <c:formatCode>#,##0.0</c:formatCode>
                <c:ptCount val="7"/>
                <c:pt idx="0">
                  <c:v>28.43697090760725</c:v>
                </c:pt>
                <c:pt idx="1">
                  <c:v>26.148149852683861</c:v>
                </c:pt>
                <c:pt idx="2">
                  <c:v>23.540888746887951</c:v>
                </c:pt>
                <c:pt idx="3">
                  <c:v>10.799038484515652</c:v>
                </c:pt>
                <c:pt idx="4">
                  <c:v>4.2425189156753396</c:v>
                </c:pt>
                <c:pt idx="5">
                  <c:v>3.248964715815708</c:v>
                </c:pt>
                <c:pt idx="6">
                  <c:v>3.1604157244599662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97039682307367"/>
          <c:y val="0.15150910681619342"/>
          <c:w val="0.87740672447589618"/>
          <c:h val="0.63254778446811799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08963093145887E-2"/>
                  <c:y val="-4.313725490196080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suscriptores internet'!$M$24:$N$39</c:f>
              <c:multiLvlStrCache>
                <c:ptCount val="16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'Histórico suscriptores internet'!$P$24:$P$39</c:f>
              <c:numCache>
                <c:formatCode>_-* #,##0\ _€_-;\-* #,##0\ _€_-;_-* "-"??\ _€_-;_-@_-</c:formatCode>
                <c:ptCount val="16"/>
                <c:pt idx="0">
                  <c:v>1345</c:v>
                </c:pt>
                <c:pt idx="1">
                  <c:v>1380</c:v>
                </c:pt>
                <c:pt idx="2">
                  <c:v>1410</c:v>
                </c:pt>
                <c:pt idx="3">
                  <c:v>1443</c:v>
                </c:pt>
                <c:pt idx="4">
                  <c:v>1477</c:v>
                </c:pt>
                <c:pt idx="5">
                  <c:v>1510</c:v>
                </c:pt>
                <c:pt idx="6">
                  <c:v>1539</c:v>
                </c:pt>
                <c:pt idx="7">
                  <c:v>1577</c:v>
                </c:pt>
                <c:pt idx="8">
                  <c:v>1655.0832499999999</c:v>
                </c:pt>
                <c:pt idx="9">
                  <c:v>1705.1210000000001</c:v>
                </c:pt>
                <c:pt idx="10">
                  <c:v>1753.9062499999998</c:v>
                </c:pt>
                <c:pt idx="11" formatCode="#,##0">
                  <c:v>1783.4344999999998</c:v>
                </c:pt>
                <c:pt idx="12" formatCode="#,##0">
                  <c:v>1783.4345000000001</c:v>
                </c:pt>
                <c:pt idx="13" formatCode="#,##0">
                  <c:v>1783.4344999999998</c:v>
                </c:pt>
                <c:pt idx="14" formatCode="#,##0">
                  <c:v>1783.4344999999998</c:v>
                </c:pt>
                <c:pt idx="15" formatCode="#,##0">
                  <c:v>1795.5875000000001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848768"/>
        <c:axId val="159287552"/>
      </c:lineChart>
      <c:catAx>
        <c:axId val="8284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59287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9287552"/>
        <c:scaling>
          <c:orientation val="minMax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82848768"/>
        <c:crosses val="autoZero"/>
        <c:crossBetween val="between"/>
        <c:majorUnit val="20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46366147463015E-2"/>
          <c:y val="8.4900087489063858E-2"/>
          <c:w val="0.90919706911636045"/>
          <c:h val="0.74352965879265087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333333333333333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penetración internet'!$N$22:$O$38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'Histórico penetración internet'!$Q$22:$Q$38</c:f>
              <c:numCache>
                <c:formatCode>#,##0.0</c:formatCode>
                <c:ptCount val="17"/>
                <c:pt idx="0">
                  <c:v>17.321718764606828</c:v>
                </c:pt>
                <c:pt idx="1">
                  <c:v>17.714891947510367</c:v>
                </c:pt>
                <c:pt idx="2">
                  <c:v>18.129609574184059</c:v>
                </c:pt>
                <c:pt idx="3">
                  <c:v>18.598236473272568</c:v>
                </c:pt>
                <c:pt idx="4">
                  <c:v>19.030879433486092</c:v>
                </c:pt>
                <c:pt idx="5">
                  <c:v>19.386356982893737</c:v>
                </c:pt>
                <c:pt idx="6">
                  <c:v>19.725055029462766</c:v>
                </c:pt>
                <c:pt idx="7">
                  <c:v>20.015600759660501</c:v>
                </c:pt>
                <c:pt idx="8">
                  <c:v>20.316057944944298</c:v>
                </c:pt>
                <c:pt idx="9">
                  <c:v>20.788461785740523</c:v>
                </c:pt>
                <c:pt idx="10">
                  <c:v>21.270451916703642</c:v>
                </c:pt>
                <c:pt idx="11">
                  <c:v>21.735278175403749</c:v>
                </c:pt>
                <c:pt idx="12">
                  <c:v>22.024999999999999</c:v>
                </c:pt>
                <c:pt idx="13">
                  <c:v>22.024999999999999</c:v>
                </c:pt>
                <c:pt idx="14">
                  <c:v>22.025000000000002</c:v>
                </c:pt>
                <c:pt idx="15">
                  <c:v>22.024999999999999</c:v>
                </c:pt>
                <c:pt idx="16">
                  <c:v>22.125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582272"/>
        <c:axId val="160859264"/>
      </c:lineChart>
      <c:catAx>
        <c:axId val="94582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085926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60859264"/>
        <c:scaling>
          <c:orientation val="minMax"/>
          <c:min val="16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4582272"/>
        <c:crosses val="autoZero"/>
        <c:crossBetween val="between"/>
        <c:majorUnit val="2"/>
        <c:minorUnit val="0.4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064697609001406E-2"/>
                  <c:y val="6.0185185185185182E-2"/>
                </c:manualLayout>
              </c:layout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líneas TPBC'!$N$26:$O$42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'Histórico líneas TPBC'!$Q$26:$Q$42</c:f>
              <c:numCache>
                <c:formatCode>0</c:formatCode>
                <c:ptCount val="17"/>
                <c:pt idx="0">
                  <c:v>2344.2734999999998</c:v>
                </c:pt>
                <c:pt idx="1">
                  <c:v>2342.8420000000001</c:v>
                </c:pt>
                <c:pt idx="2">
                  <c:v>2351.8274999999999</c:v>
                </c:pt>
                <c:pt idx="3">
                  <c:v>2357.4662499999999</c:v>
                </c:pt>
                <c:pt idx="4">
                  <c:v>2364.3999999999996</c:v>
                </c:pt>
                <c:pt idx="5">
                  <c:v>2369.5797499999999</c:v>
                </c:pt>
                <c:pt idx="6">
                  <c:v>2365.1537500000004</c:v>
                </c:pt>
                <c:pt idx="7">
                  <c:v>2360.4857499999998</c:v>
                </c:pt>
                <c:pt idx="8">
                  <c:v>2351.7952500000001</c:v>
                </c:pt>
                <c:pt idx="9">
                  <c:v>2332.1357499999999</c:v>
                </c:pt>
                <c:pt idx="10">
                  <c:v>2313.4070000000002</c:v>
                </c:pt>
                <c:pt idx="11">
                  <c:v>2294.6992499999997</c:v>
                </c:pt>
                <c:pt idx="12" formatCode="#,##0">
                  <c:v>2291.9002499999997</c:v>
                </c:pt>
                <c:pt idx="13" formatCode="#,##0">
                  <c:v>2291.9002500000001</c:v>
                </c:pt>
                <c:pt idx="14" formatCode="#,##0">
                  <c:v>2291.9002499999997</c:v>
                </c:pt>
                <c:pt idx="15" formatCode="#,##0">
                  <c:v>2291.9002499999997</c:v>
                </c:pt>
                <c:pt idx="16" formatCode="#,##0">
                  <c:v>2276.29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584320"/>
        <c:axId val="160863296"/>
      </c:lineChart>
      <c:catAx>
        <c:axId val="94584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>
                <a:lumMod val="65000"/>
                <a:lumOff val="35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086329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60863296"/>
        <c:scaling>
          <c:orientation val="minMax"/>
          <c:min val="225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4584320"/>
        <c:crosses val="autoZero"/>
        <c:crossBetween val="between"/>
        <c:majorUnit val="5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882790051279519E-2"/>
          <c:y val="6.21709119100326E-2"/>
          <c:w val="0.91138972416045405"/>
          <c:h val="0.74042312326617532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85744234800839E-3"/>
                  <c:y val="-8.066429418742586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'Histórico penetración TPBC'!$N$37:$O$53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'Histórico penetración TPBC'!$Q$37:$Q$53</c:f>
              <c:numCache>
                <c:formatCode>#,##0.0</c:formatCode>
                <c:ptCount val="17"/>
                <c:pt idx="0">
                  <c:v>30.446336207208951</c:v>
                </c:pt>
                <c:pt idx="1">
                  <c:v>30.32706495870783</c:v>
                </c:pt>
                <c:pt idx="2">
                  <c:v>30.341996372213732</c:v>
                </c:pt>
                <c:pt idx="3">
                  <c:v>30.313915861766567</c:v>
                </c:pt>
                <c:pt idx="4">
                  <c:v>30.304577203996509</c:v>
                </c:pt>
                <c:pt idx="5">
                  <c:v>30.272829944428111</c:v>
                </c:pt>
                <c:pt idx="6">
                  <c:v>30.117676256829274</c:v>
                </c:pt>
                <c:pt idx="7">
                  <c:v>29.960029994480109</c:v>
                </c:pt>
                <c:pt idx="8">
                  <c:v>29.755814488185919</c:v>
                </c:pt>
                <c:pt idx="9">
                  <c:v>29.327542726544554</c:v>
                </c:pt>
                <c:pt idx="10">
                  <c:v>28.907730393218454</c:v>
                </c:pt>
                <c:pt idx="11">
                  <c:v>28.485158858376082</c:v>
                </c:pt>
                <c:pt idx="12">
                  <c:v>28.35</c:v>
                </c:pt>
                <c:pt idx="13">
                  <c:v>28.35</c:v>
                </c:pt>
                <c:pt idx="14">
                  <c:v>28.349999999999998</c:v>
                </c:pt>
                <c:pt idx="15">
                  <c:v>28.35</c:v>
                </c:pt>
                <c:pt idx="16">
                  <c:v>28.075000000000003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444800"/>
        <c:axId val="164013760"/>
      </c:lineChart>
      <c:catAx>
        <c:axId val="98444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6401376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64013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844480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enetraci&#243;n internet.De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eg"/><Relationship Id="rId3" Type="http://schemas.openxmlformats.org/officeDocument/2006/relationships/hyperlink" Target="#'Penetraci&#243;n internet.Ciu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Suscriptores internet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proveedor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Penetraci&#243;n internet.Dep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tecnolog&#237;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Penetraci&#243;n internet.Ciu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segment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proveedor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scriptores lineas TPB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tecnolog&#237;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proveedor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segmen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estrato'!A1"/><Relationship Id="rId7" Type="http://schemas.openxmlformats.org/officeDocument/2006/relationships/chart" Target="../charts/chart8.xml"/><Relationship Id="rId2" Type="http://schemas.openxmlformats.org/officeDocument/2006/relationships/image" Target="../media/image6.png"/><Relationship Id="rId1" Type="http://schemas.openxmlformats.org/officeDocument/2006/relationships/hyperlink" Target="#Indice!A1"/><Relationship Id="rId6" Type="http://schemas.openxmlformats.org/officeDocument/2006/relationships/image" Target="../media/image7.png"/><Relationship Id="rId5" Type="http://schemas.openxmlformats.org/officeDocument/2006/relationships/hyperlink" Target="#'Suscriptores lineas TPB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proveedor'!A1"/><Relationship Id="rId7" Type="http://schemas.openxmlformats.org/officeDocument/2006/relationships/image" Target="../media/image6.png"/><Relationship Id="rId2" Type="http://schemas.openxmlformats.org/officeDocument/2006/relationships/image" Target="../media/image8.png"/><Relationship Id="rId1" Type="http://schemas.openxmlformats.org/officeDocument/2006/relationships/hyperlink" Target="#'Hist&#243;rico suscriptores internet'!A1"/><Relationship Id="rId6" Type="http://schemas.openxmlformats.org/officeDocument/2006/relationships/hyperlink" Target="#Indice!A1"/><Relationship Id="rId5" Type="http://schemas.openxmlformats.org/officeDocument/2006/relationships/chart" Target="../charts/chart9.xml"/><Relationship Id="rId4" Type="http://schemas.openxmlformats.org/officeDocument/2006/relationships/image" Target="../media/image7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penetraci&#243;n internet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Lineas TPBC por estra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'Hist&#243;rico l&#237;neas TPBC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scriptores internet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'Hist&#243;rico penetraci&#243;n TPBC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enetraci&#243;n internet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&#237;neas TPBC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483075</xdr:colOff>
      <xdr:row>1</xdr:row>
      <xdr:rowOff>63818</xdr:rowOff>
    </xdr:from>
    <xdr:to>
      <xdr:col>12</xdr:col>
      <xdr:colOff>177989</xdr:colOff>
      <xdr:row>5</xdr:row>
      <xdr:rowOff>169863</xdr:rowOff>
    </xdr:to>
    <xdr:sp macro="" textlink="">
      <xdr:nvSpPr>
        <xdr:cNvPr id="3" name="2 CuadroTexto"/>
        <xdr:cNvSpPr txBox="1"/>
      </xdr:nvSpPr>
      <xdr:spPr>
        <a:xfrm>
          <a:off x="2349975" y="263843"/>
          <a:ext cx="3466814" cy="9061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Tecnologias de la información y Comunicación </a:t>
          </a: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No. 2 Enero de 2014</a:t>
          </a:r>
        </a:p>
        <a:p>
          <a:endParaRPr lang="es-CO" sz="1100"/>
        </a:p>
      </xdr:txBody>
    </xdr:sp>
    <xdr:clientData/>
  </xdr:twoCellAnchor>
  <xdr:oneCellAnchor>
    <xdr:from>
      <xdr:col>5</xdr:col>
      <xdr:colOff>130810</xdr:colOff>
      <xdr:row>7</xdr:row>
      <xdr:rowOff>40640</xdr:rowOff>
    </xdr:from>
    <xdr:ext cx="183265" cy="264560"/>
    <xdr:sp macro="" textlink="">
      <xdr:nvSpPr>
        <xdr:cNvPr id="2" name="1 CuadroTexto"/>
        <xdr:cNvSpPr txBox="1"/>
      </xdr:nvSpPr>
      <xdr:spPr>
        <a:xfrm>
          <a:off x="2507615" y="166624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 editAs="oneCell">
    <xdr:from>
      <xdr:col>0</xdr:col>
      <xdr:colOff>0</xdr:colOff>
      <xdr:row>0</xdr:row>
      <xdr:rowOff>42862</xdr:rowOff>
    </xdr:from>
    <xdr:to>
      <xdr:col>18</xdr:col>
      <xdr:colOff>250031</xdr:colOff>
      <xdr:row>5</xdr:row>
      <xdr:rowOff>100012</xdr:rowOff>
    </xdr:to>
    <xdr:pic>
      <xdr:nvPicPr>
        <xdr:cNvPr id="23512114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2862"/>
          <a:ext cx="8239125" cy="1069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428624</xdr:colOff>
      <xdr:row>2</xdr:row>
      <xdr:rowOff>171449</xdr:rowOff>
    </xdr:from>
    <xdr:to>
      <xdr:col>12</xdr:col>
      <xdr:colOff>323849</xdr:colOff>
      <xdr:row>4</xdr:row>
      <xdr:rowOff>133350</xdr:rowOff>
    </xdr:to>
    <xdr:sp macro="" textlink="">
      <xdr:nvSpPr>
        <xdr:cNvPr id="4" name="3 CuadroTexto"/>
        <xdr:cNvSpPr txBox="1"/>
      </xdr:nvSpPr>
      <xdr:spPr>
        <a:xfrm>
          <a:off x="3343274" y="571499"/>
          <a:ext cx="2619375" cy="3619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16 -</a:t>
          </a:r>
          <a:r>
            <a:rPr lang="es-CO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Agosto 2018</a:t>
          </a:r>
          <a:endParaRPr lang="es-CO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19050</xdr:rowOff>
    </xdr:from>
    <xdr:to>
      <xdr:col>1</xdr:col>
      <xdr:colOff>257176</xdr:colOff>
      <xdr:row>8</xdr:row>
      <xdr:rowOff>123825</xdr:rowOff>
    </xdr:to>
    <xdr:pic>
      <xdr:nvPicPr>
        <xdr:cNvPr id="2351314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594" y="1352550"/>
          <a:ext cx="364332" cy="30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685800</xdr:colOff>
      <xdr:row>7</xdr:row>
      <xdr:rowOff>19050</xdr:rowOff>
    </xdr:from>
    <xdr:to>
      <xdr:col>1</xdr:col>
      <xdr:colOff>1019175</xdr:colOff>
      <xdr:row>8</xdr:row>
      <xdr:rowOff>123825</xdr:rowOff>
    </xdr:to>
    <xdr:pic>
      <xdr:nvPicPr>
        <xdr:cNvPr id="2351314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1352550"/>
          <a:ext cx="333375" cy="30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666750</xdr:colOff>
      <xdr:row>8</xdr:row>
      <xdr:rowOff>123825</xdr:rowOff>
    </xdr:to>
    <xdr:pic>
      <xdr:nvPicPr>
        <xdr:cNvPr id="23513150" name="1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52550"/>
          <a:ext cx="361950" cy="30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133350</xdr:colOff>
      <xdr:row>50</xdr:row>
      <xdr:rowOff>0</xdr:rowOff>
    </xdr:from>
    <xdr:to>
      <xdr:col>7</xdr:col>
      <xdr:colOff>790575</xdr:colOff>
      <xdr:row>63</xdr:row>
      <xdr:rowOff>114300</xdr:rowOff>
    </xdr:to>
    <xdr:graphicFrame macro="">
      <xdr:nvGraphicFramePr>
        <xdr:cNvPr id="2351315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9525</xdr:rowOff>
    </xdr:from>
    <xdr:to>
      <xdr:col>9</xdr:col>
      <xdr:colOff>595312</xdr:colOff>
      <xdr:row>5</xdr:row>
      <xdr:rowOff>180975</xdr:rowOff>
    </xdr:to>
    <xdr:pic>
      <xdr:nvPicPr>
        <xdr:cNvPr id="23513152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9525"/>
          <a:ext cx="8262936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6</xdr:row>
      <xdr:rowOff>321468</xdr:rowOff>
    </xdr:to>
    <xdr:pic>
      <xdr:nvPicPr>
        <xdr:cNvPr id="2351519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4097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914400</xdr:colOff>
      <xdr:row>6</xdr:row>
      <xdr:rowOff>304800</xdr:rowOff>
    </xdr:to>
    <xdr:pic>
      <xdr:nvPicPr>
        <xdr:cNvPr id="23515197" name="10 Imagen" descr="j0432679.png">
          <a:hlinkClick xmlns:r="http://schemas.openxmlformats.org/officeDocument/2006/relationships" r:id="rId3"/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1409700"/>
          <a:ext cx="3238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6</xdr:row>
      <xdr:rowOff>321468</xdr:rowOff>
    </xdr:to>
    <xdr:pic>
      <xdr:nvPicPr>
        <xdr:cNvPr id="2351519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14097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180975</xdr:colOff>
      <xdr:row>50</xdr:row>
      <xdr:rowOff>28575</xdr:rowOff>
    </xdr:from>
    <xdr:to>
      <xdr:col>6</xdr:col>
      <xdr:colOff>514350</xdr:colOff>
      <xdr:row>63</xdr:row>
      <xdr:rowOff>171450</xdr:rowOff>
    </xdr:to>
    <xdr:graphicFrame macro="">
      <xdr:nvGraphicFramePr>
        <xdr:cNvPr id="2351519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7</xdr:col>
      <xdr:colOff>333374</xdr:colOff>
      <xdr:row>4</xdr:row>
      <xdr:rowOff>190500</xdr:rowOff>
    </xdr:to>
    <xdr:pic>
      <xdr:nvPicPr>
        <xdr:cNvPr id="23515200" name="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8015287" cy="9786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9525</xdr:rowOff>
    </xdr:to>
    <xdr:pic>
      <xdr:nvPicPr>
        <xdr:cNvPr id="23517244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5255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914400</xdr:colOff>
      <xdr:row>6</xdr:row>
      <xdr:rowOff>304800</xdr:rowOff>
    </xdr:to>
    <xdr:pic>
      <xdr:nvPicPr>
        <xdr:cNvPr id="23517245" name="10 Imagen" descr="j0432679.png">
          <a:hlinkClick xmlns:r="http://schemas.openxmlformats.org/officeDocument/2006/relationships" r:id="rId3"/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352550"/>
          <a:ext cx="3238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9525</xdr:rowOff>
    </xdr:to>
    <xdr:pic>
      <xdr:nvPicPr>
        <xdr:cNvPr id="23517246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5255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464344</xdr:colOff>
      <xdr:row>49</xdr:row>
      <xdr:rowOff>95250</xdr:rowOff>
    </xdr:from>
    <xdr:to>
      <xdr:col>6</xdr:col>
      <xdr:colOff>981075</xdr:colOff>
      <xdr:row>65</xdr:row>
      <xdr:rowOff>28575</xdr:rowOff>
    </xdr:to>
    <xdr:graphicFrame macro="">
      <xdr:nvGraphicFramePr>
        <xdr:cNvPr id="23517247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0</xdr:colOff>
      <xdr:row>5</xdr:row>
      <xdr:rowOff>66675</xdr:rowOff>
    </xdr:to>
    <xdr:pic>
      <xdr:nvPicPr>
        <xdr:cNvPr id="23517248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785812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190500</xdr:rowOff>
    </xdr:from>
    <xdr:to>
      <xdr:col>1</xdr:col>
      <xdr:colOff>247650</xdr:colOff>
      <xdr:row>8</xdr:row>
      <xdr:rowOff>76200</xdr:rowOff>
    </xdr:to>
    <xdr:pic>
      <xdr:nvPicPr>
        <xdr:cNvPr id="23519292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76350"/>
          <a:ext cx="2476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6</xdr:row>
      <xdr:rowOff>171450</xdr:rowOff>
    </xdr:from>
    <xdr:to>
      <xdr:col>1</xdr:col>
      <xdr:colOff>838200</xdr:colOff>
      <xdr:row>8</xdr:row>
      <xdr:rowOff>95250</xdr:rowOff>
    </xdr:to>
    <xdr:pic>
      <xdr:nvPicPr>
        <xdr:cNvPr id="23519293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66825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95250</xdr:rowOff>
    </xdr:to>
    <xdr:pic>
      <xdr:nvPicPr>
        <xdr:cNvPr id="23519294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858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504825</xdr:colOff>
      <xdr:row>40</xdr:row>
      <xdr:rowOff>152400</xdr:rowOff>
    </xdr:from>
    <xdr:to>
      <xdr:col>7</xdr:col>
      <xdr:colOff>762000</xdr:colOff>
      <xdr:row>54</xdr:row>
      <xdr:rowOff>85725</xdr:rowOff>
    </xdr:to>
    <xdr:graphicFrame macro="">
      <xdr:nvGraphicFramePr>
        <xdr:cNvPr id="2351929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9</xdr:col>
      <xdr:colOff>57150</xdr:colOff>
      <xdr:row>6</xdr:row>
      <xdr:rowOff>76200</xdr:rowOff>
    </xdr:to>
    <xdr:pic>
      <xdr:nvPicPr>
        <xdr:cNvPr id="23519296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95535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190500</xdr:rowOff>
    </xdr:from>
    <xdr:to>
      <xdr:col>1</xdr:col>
      <xdr:colOff>257175</xdr:colOff>
      <xdr:row>9</xdr:row>
      <xdr:rowOff>76200</xdr:rowOff>
    </xdr:to>
    <xdr:pic>
      <xdr:nvPicPr>
        <xdr:cNvPr id="2352134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447800"/>
          <a:ext cx="2571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7</xdr:row>
      <xdr:rowOff>171450</xdr:rowOff>
    </xdr:from>
    <xdr:to>
      <xdr:col>1</xdr:col>
      <xdr:colOff>819150</xdr:colOff>
      <xdr:row>9</xdr:row>
      <xdr:rowOff>95250</xdr:rowOff>
    </xdr:to>
    <xdr:pic>
      <xdr:nvPicPr>
        <xdr:cNvPr id="2352134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382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8</xdr:row>
      <xdr:rowOff>9525</xdr:rowOff>
    </xdr:from>
    <xdr:to>
      <xdr:col>1</xdr:col>
      <xdr:colOff>552450</xdr:colOff>
      <xdr:row>9</xdr:row>
      <xdr:rowOff>95250</xdr:rowOff>
    </xdr:to>
    <xdr:pic>
      <xdr:nvPicPr>
        <xdr:cNvPr id="2352134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4573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19050</xdr:colOff>
      <xdr:row>29</xdr:row>
      <xdr:rowOff>57150</xdr:rowOff>
    </xdr:from>
    <xdr:to>
      <xdr:col>7</xdr:col>
      <xdr:colOff>1028700</xdr:colOff>
      <xdr:row>43</xdr:row>
      <xdr:rowOff>0</xdr:rowOff>
    </xdr:to>
    <xdr:graphicFrame macro="">
      <xdr:nvGraphicFramePr>
        <xdr:cNvPr id="2352134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19050</xdr:rowOff>
    </xdr:from>
    <xdr:to>
      <xdr:col>9</xdr:col>
      <xdr:colOff>190501</xdr:colOff>
      <xdr:row>5</xdr:row>
      <xdr:rowOff>142875</xdr:rowOff>
    </xdr:to>
    <xdr:pic>
      <xdr:nvPicPr>
        <xdr:cNvPr id="23521344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050"/>
          <a:ext cx="8670132" cy="10167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257175</xdr:colOff>
      <xdr:row>7</xdr:row>
      <xdr:rowOff>76201</xdr:rowOff>
    </xdr:to>
    <xdr:pic>
      <xdr:nvPicPr>
        <xdr:cNvPr id="2352340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66825"/>
          <a:ext cx="2571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6</xdr:row>
      <xdr:rowOff>0</xdr:rowOff>
    </xdr:from>
    <xdr:to>
      <xdr:col>1</xdr:col>
      <xdr:colOff>847725</xdr:colOff>
      <xdr:row>7</xdr:row>
      <xdr:rowOff>102394</xdr:rowOff>
    </xdr:to>
    <xdr:pic>
      <xdr:nvPicPr>
        <xdr:cNvPr id="2352340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57300"/>
          <a:ext cx="2952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95251</xdr:rowOff>
    </xdr:to>
    <xdr:pic>
      <xdr:nvPicPr>
        <xdr:cNvPr id="2352340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763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192404</xdr:colOff>
      <xdr:row>0</xdr:row>
      <xdr:rowOff>154623</xdr:rowOff>
    </xdr:from>
    <xdr:to>
      <xdr:col>7</xdr:col>
      <xdr:colOff>202885</xdr:colOff>
      <xdr:row>7</xdr:row>
      <xdr:rowOff>45231</xdr:rowOff>
    </xdr:to>
    <xdr:sp macro="" textlink="">
      <xdr:nvSpPr>
        <xdr:cNvPr id="6" name="5 CuadroTexto"/>
        <xdr:cNvSpPr txBox="1"/>
      </xdr:nvSpPr>
      <xdr:spPr>
        <a:xfrm>
          <a:off x="2268854" y="154623"/>
          <a:ext cx="3058481" cy="13574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CO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Tecnologias de la información y Comunicación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CO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No. 2 Enero de 2015</a:t>
          </a:r>
        </a:p>
      </xdr:txBody>
    </xdr:sp>
    <xdr:clientData/>
  </xdr:twoCellAnchor>
  <xdr:twoCellAnchor>
    <xdr:from>
      <xdr:col>2</xdr:col>
      <xdr:colOff>65680</xdr:colOff>
      <xdr:row>25</xdr:row>
      <xdr:rowOff>83841</xdr:rowOff>
    </xdr:from>
    <xdr:to>
      <xdr:col>9</xdr:col>
      <xdr:colOff>388195</xdr:colOff>
      <xdr:row>39</xdr:row>
      <xdr:rowOff>74316</xdr:rowOff>
    </xdr:to>
    <xdr:graphicFrame macro="">
      <xdr:nvGraphicFramePr>
        <xdr:cNvPr id="2352340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202406</xdr:colOff>
      <xdr:row>5</xdr:row>
      <xdr:rowOff>123825</xdr:rowOff>
    </xdr:to>
    <xdr:pic>
      <xdr:nvPicPr>
        <xdr:cNvPr id="23523405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9594" cy="10167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0</xdr:rowOff>
    </xdr:to>
    <xdr:pic>
      <xdr:nvPicPr>
        <xdr:cNvPr id="2352543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1620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838200</xdr:colOff>
      <xdr:row>7</xdr:row>
      <xdr:rowOff>0</xdr:rowOff>
    </xdr:to>
    <xdr:pic>
      <xdr:nvPicPr>
        <xdr:cNvPr id="23525437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162050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0</xdr:rowOff>
    </xdr:to>
    <xdr:pic>
      <xdr:nvPicPr>
        <xdr:cNvPr id="2352543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1620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28575</xdr:colOff>
      <xdr:row>49</xdr:row>
      <xdr:rowOff>171450</xdr:rowOff>
    </xdr:from>
    <xdr:to>
      <xdr:col>7</xdr:col>
      <xdr:colOff>819150</xdr:colOff>
      <xdr:row>63</xdr:row>
      <xdr:rowOff>0</xdr:rowOff>
    </xdr:to>
    <xdr:graphicFrame macro="">
      <xdr:nvGraphicFramePr>
        <xdr:cNvPr id="2352543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333375</xdr:colOff>
      <xdr:row>5</xdr:row>
      <xdr:rowOff>161925</xdr:rowOff>
    </xdr:to>
    <xdr:pic>
      <xdr:nvPicPr>
        <xdr:cNvPr id="23525440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072562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190500</xdr:rowOff>
    </xdr:from>
    <xdr:to>
      <xdr:col>1</xdr:col>
      <xdr:colOff>257175</xdr:colOff>
      <xdr:row>8</xdr:row>
      <xdr:rowOff>47625</xdr:rowOff>
    </xdr:to>
    <xdr:pic>
      <xdr:nvPicPr>
        <xdr:cNvPr id="23527484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66825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7</xdr:row>
      <xdr:rowOff>9525</xdr:rowOff>
    </xdr:from>
    <xdr:to>
      <xdr:col>1</xdr:col>
      <xdr:colOff>847725</xdr:colOff>
      <xdr:row>8</xdr:row>
      <xdr:rowOff>66675</xdr:rowOff>
    </xdr:to>
    <xdr:pic>
      <xdr:nvPicPr>
        <xdr:cNvPr id="23527485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76350"/>
          <a:ext cx="295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57150</xdr:rowOff>
    </xdr:to>
    <xdr:pic>
      <xdr:nvPicPr>
        <xdr:cNvPr id="23527486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76350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114300</xdr:colOff>
      <xdr:row>26</xdr:row>
      <xdr:rowOff>0</xdr:rowOff>
    </xdr:from>
    <xdr:to>
      <xdr:col>8</xdr:col>
      <xdr:colOff>733425</xdr:colOff>
      <xdr:row>40</xdr:row>
      <xdr:rowOff>47625</xdr:rowOff>
    </xdr:to>
    <xdr:graphicFrame macro="">
      <xdr:nvGraphicFramePr>
        <xdr:cNvPr id="2352748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133350</xdr:rowOff>
    </xdr:to>
    <xdr:pic>
      <xdr:nvPicPr>
        <xdr:cNvPr id="23527488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34437" cy="10263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552450</xdr:colOff>
      <xdr:row>7</xdr:row>
      <xdr:rowOff>9525</xdr:rowOff>
    </xdr:from>
    <xdr:to>
      <xdr:col>1</xdr:col>
      <xdr:colOff>828675</xdr:colOff>
      <xdr:row>8</xdr:row>
      <xdr:rowOff>66674</xdr:rowOff>
    </xdr:to>
    <xdr:pic>
      <xdr:nvPicPr>
        <xdr:cNvPr id="23529532" name="10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14573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57149</xdr:rowOff>
    </xdr:to>
    <xdr:pic>
      <xdr:nvPicPr>
        <xdr:cNvPr id="23529533" name="11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457325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800100</xdr:colOff>
      <xdr:row>27</xdr:row>
      <xdr:rowOff>47625</xdr:rowOff>
    </xdr:from>
    <xdr:to>
      <xdr:col>7</xdr:col>
      <xdr:colOff>657225</xdr:colOff>
      <xdr:row>40</xdr:row>
      <xdr:rowOff>190500</xdr:rowOff>
    </xdr:to>
    <xdr:graphicFrame macro="">
      <xdr:nvGraphicFramePr>
        <xdr:cNvPr id="23529534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257175</xdr:colOff>
      <xdr:row>8</xdr:row>
      <xdr:rowOff>47624</xdr:rowOff>
    </xdr:to>
    <xdr:pic>
      <xdr:nvPicPr>
        <xdr:cNvPr id="23529535" name="9 Imagen" descr="j0432680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4478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142875</xdr:colOff>
      <xdr:row>6</xdr:row>
      <xdr:rowOff>9525</xdr:rowOff>
    </xdr:to>
    <xdr:pic>
      <xdr:nvPicPr>
        <xdr:cNvPr id="23529536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0625" cy="10810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123824</xdr:rowOff>
    </xdr:to>
    <xdr:pic>
      <xdr:nvPicPr>
        <xdr:cNvPr id="23531580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192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838200</xdr:colOff>
      <xdr:row>6</xdr:row>
      <xdr:rowOff>123824</xdr:rowOff>
    </xdr:to>
    <xdr:pic>
      <xdr:nvPicPr>
        <xdr:cNvPr id="2353158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219200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123824</xdr:rowOff>
    </xdr:to>
    <xdr:pic>
      <xdr:nvPicPr>
        <xdr:cNvPr id="2353158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2192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1657350</xdr:colOff>
      <xdr:row>21</xdr:row>
      <xdr:rowOff>57150</xdr:rowOff>
    </xdr:from>
    <xdr:to>
      <xdr:col>9</xdr:col>
      <xdr:colOff>247650</xdr:colOff>
      <xdr:row>37</xdr:row>
      <xdr:rowOff>0</xdr:rowOff>
    </xdr:to>
    <xdr:graphicFrame macro="">
      <xdr:nvGraphicFramePr>
        <xdr:cNvPr id="2353158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19050</xdr:rowOff>
    </xdr:from>
    <xdr:to>
      <xdr:col>10</xdr:col>
      <xdr:colOff>345281</xdr:colOff>
      <xdr:row>5</xdr:row>
      <xdr:rowOff>9525</xdr:rowOff>
    </xdr:to>
    <xdr:pic>
      <xdr:nvPicPr>
        <xdr:cNvPr id="23531584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827169" cy="10025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123826</xdr:rowOff>
    </xdr:to>
    <xdr:pic>
      <xdr:nvPicPr>
        <xdr:cNvPr id="23533628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0967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838200</xdr:colOff>
      <xdr:row>6</xdr:row>
      <xdr:rowOff>123826</xdr:rowOff>
    </xdr:to>
    <xdr:pic>
      <xdr:nvPicPr>
        <xdr:cNvPr id="23533629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209675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123826</xdr:rowOff>
    </xdr:to>
    <xdr:pic>
      <xdr:nvPicPr>
        <xdr:cNvPr id="23533630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20967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1297782</xdr:colOff>
      <xdr:row>21</xdr:row>
      <xdr:rowOff>190499</xdr:rowOff>
    </xdr:from>
    <xdr:to>
      <xdr:col>8</xdr:col>
      <xdr:colOff>409575</xdr:colOff>
      <xdr:row>35</xdr:row>
      <xdr:rowOff>83343</xdr:rowOff>
    </xdr:to>
    <xdr:graphicFrame macro="">
      <xdr:nvGraphicFramePr>
        <xdr:cNvPr id="23533631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10</xdr:col>
      <xdr:colOff>190500</xdr:colOff>
      <xdr:row>4</xdr:row>
      <xdr:rowOff>171450</xdr:rowOff>
    </xdr:to>
    <xdr:pic>
      <xdr:nvPicPr>
        <xdr:cNvPr id="23533632" name="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28575"/>
          <a:ext cx="7541420" cy="9405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123825</xdr:rowOff>
    </xdr:to>
    <xdr:pic>
      <xdr:nvPicPr>
        <xdr:cNvPr id="23535676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4192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838200</xdr:colOff>
      <xdr:row>7</xdr:row>
      <xdr:rowOff>123825</xdr:rowOff>
    </xdr:to>
    <xdr:pic>
      <xdr:nvPicPr>
        <xdr:cNvPr id="23535677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419225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123825</xdr:rowOff>
    </xdr:to>
    <xdr:pic>
      <xdr:nvPicPr>
        <xdr:cNvPr id="23535678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4192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1547811</xdr:colOff>
      <xdr:row>23</xdr:row>
      <xdr:rowOff>161925</xdr:rowOff>
    </xdr:from>
    <xdr:to>
      <xdr:col>9</xdr:col>
      <xdr:colOff>607217</xdr:colOff>
      <xdr:row>37</xdr:row>
      <xdr:rowOff>104775</xdr:rowOff>
    </xdr:to>
    <xdr:graphicFrame macro="">
      <xdr:nvGraphicFramePr>
        <xdr:cNvPr id="23535679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309561</xdr:colOff>
      <xdr:row>5</xdr:row>
      <xdr:rowOff>95250</xdr:rowOff>
    </xdr:to>
    <xdr:pic>
      <xdr:nvPicPr>
        <xdr:cNvPr id="23535680" name="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7881936" cy="10882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0</xdr:rowOff>
    </xdr:to>
    <xdr:pic>
      <xdr:nvPicPr>
        <xdr:cNvPr id="23537712" name="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0763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0</xdr:rowOff>
    </xdr:to>
    <xdr:pic>
      <xdr:nvPicPr>
        <xdr:cNvPr id="23537713" name="11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0763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1083469</xdr:colOff>
      <xdr:row>22</xdr:row>
      <xdr:rowOff>0</xdr:rowOff>
    </xdr:from>
    <xdr:to>
      <xdr:col>9</xdr:col>
      <xdr:colOff>11906</xdr:colOff>
      <xdr:row>35</xdr:row>
      <xdr:rowOff>19050</xdr:rowOff>
    </xdr:to>
    <xdr:graphicFrame macro="">
      <xdr:nvGraphicFramePr>
        <xdr:cNvPr id="23537714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166687</xdr:colOff>
      <xdr:row>4</xdr:row>
      <xdr:rowOff>171450</xdr:rowOff>
    </xdr:to>
    <xdr:pic>
      <xdr:nvPicPr>
        <xdr:cNvPr id="23537715" name="1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741997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U25"/>
  <sheetViews>
    <sheetView tabSelected="1" zoomScaleNormal="100" zoomScaleSheetLayoutView="80" workbookViewId="0">
      <selection activeCell="F11" sqref="F11"/>
    </sheetView>
  </sheetViews>
  <sheetFormatPr baseColWidth="10" defaultRowHeight="15" x14ac:dyDescent="0.25"/>
  <cols>
    <col min="1" max="3" width="6.7109375" style="1" customWidth="1"/>
    <col min="4" max="7" width="7.85546875" style="1" customWidth="1"/>
    <col min="8" max="8" width="6.7109375" style="1" customWidth="1"/>
    <col min="9" max="9" width="6.140625" style="1" bestFit="1" customWidth="1"/>
    <col min="10" max="13" width="6.7109375" style="1" customWidth="1"/>
    <col min="14" max="14" width="4.7109375" style="1" customWidth="1"/>
    <col min="15" max="17" width="6.7109375" style="1" customWidth="1"/>
    <col min="18" max="18" width="3" style="193" customWidth="1"/>
    <col min="19" max="19" width="4.5703125" style="1" customWidth="1"/>
    <col min="20" max="16384" width="11.42578125" style="1"/>
  </cols>
  <sheetData>
    <row r="1" spans="1:21" ht="15.75" x14ac:dyDescent="0.2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261"/>
    </row>
    <row r="2" spans="1:21" ht="15.75" x14ac:dyDescent="0.25">
      <c r="A2" s="7"/>
      <c r="B2" s="283"/>
      <c r="C2" s="283"/>
      <c r="D2" s="283"/>
      <c r="E2" s="283"/>
      <c r="F2" s="283"/>
      <c r="G2" s="283"/>
      <c r="H2" s="283"/>
      <c r="I2" s="283"/>
      <c r="J2" s="283"/>
      <c r="K2" s="283"/>
      <c r="L2" s="283"/>
      <c r="M2" s="283"/>
      <c r="N2" s="283"/>
      <c r="O2" s="283"/>
      <c r="P2" s="283"/>
      <c r="Q2" s="283"/>
      <c r="R2" s="283"/>
      <c r="S2" s="262"/>
    </row>
    <row r="3" spans="1:21" ht="15.75" x14ac:dyDescent="0.25">
      <c r="A3" s="7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283"/>
      <c r="R3" s="283"/>
      <c r="S3" s="262"/>
    </row>
    <row r="4" spans="1:21" ht="15.75" x14ac:dyDescent="0.25">
      <c r="A4" s="7"/>
      <c r="B4" s="283"/>
      <c r="C4" s="283"/>
      <c r="D4" s="283"/>
      <c r="E4" s="283"/>
      <c r="F4" s="283"/>
      <c r="G4" s="283"/>
      <c r="H4" s="283"/>
      <c r="I4" s="283"/>
      <c r="J4" s="283"/>
      <c r="K4" s="283"/>
      <c r="L4" s="283"/>
      <c r="M4" s="283"/>
      <c r="N4" s="283"/>
      <c r="O4" s="283"/>
      <c r="P4" s="283"/>
      <c r="Q4" s="283"/>
      <c r="R4" s="283"/>
      <c r="S4" s="262"/>
    </row>
    <row r="5" spans="1:21" ht="15.75" x14ac:dyDescent="0.25">
      <c r="A5" s="7"/>
      <c r="B5" s="283"/>
      <c r="C5" s="283"/>
      <c r="D5" s="283"/>
      <c r="E5" s="283"/>
      <c r="F5" s="283"/>
      <c r="G5" s="283"/>
      <c r="H5" s="283"/>
      <c r="I5" s="283"/>
      <c r="J5" s="283"/>
      <c r="K5" s="283"/>
      <c r="L5" s="283"/>
      <c r="M5" s="283"/>
      <c r="N5" s="283"/>
      <c r="O5" s="283"/>
      <c r="P5" s="283"/>
      <c r="Q5" s="283"/>
      <c r="R5" s="283"/>
      <c r="S5" s="262"/>
    </row>
    <row r="6" spans="1:21" ht="9.75" customHeight="1" x14ac:dyDescent="0.25">
      <c r="A6" s="7"/>
      <c r="B6" s="283"/>
      <c r="C6" s="283"/>
      <c r="D6" s="283"/>
      <c r="E6" s="283"/>
      <c r="F6" s="283"/>
      <c r="G6" s="283"/>
      <c r="H6" s="283"/>
      <c r="I6" s="283"/>
      <c r="J6" s="283"/>
      <c r="K6" s="283"/>
      <c r="L6" s="283"/>
      <c r="M6" s="283"/>
      <c r="N6" s="283"/>
      <c r="O6" s="283"/>
      <c r="P6" s="283"/>
      <c r="Q6" s="283"/>
      <c r="R6" s="283"/>
      <c r="S6" s="262"/>
    </row>
    <row r="7" spans="1:21" ht="12" customHeight="1" x14ac:dyDescent="0.25">
      <c r="A7" s="7"/>
      <c r="B7" s="283"/>
      <c r="C7" s="283"/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283"/>
      <c r="P7" s="283"/>
      <c r="Q7" s="283"/>
      <c r="R7" s="283"/>
      <c r="S7" s="262"/>
    </row>
    <row r="8" spans="1:21" ht="18.75" x14ac:dyDescent="0.3">
      <c r="A8" s="486" t="s">
        <v>1</v>
      </c>
      <c r="B8" s="487"/>
      <c r="C8" s="487"/>
      <c r="D8" s="487"/>
      <c r="E8" s="487"/>
      <c r="F8" s="487"/>
      <c r="G8" s="487"/>
      <c r="H8" s="487"/>
      <c r="I8" s="487"/>
      <c r="J8" s="487"/>
      <c r="K8" s="487"/>
      <c r="L8" s="487"/>
      <c r="M8" s="487"/>
      <c r="N8" s="487"/>
      <c r="O8" s="487"/>
      <c r="P8" s="487"/>
      <c r="Q8" s="487"/>
      <c r="R8" s="487"/>
      <c r="S8" s="12"/>
    </row>
    <row r="9" spans="1:21" ht="15.75" x14ac:dyDescent="0.25">
      <c r="A9" s="7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262"/>
    </row>
    <row r="10" spans="1:21" ht="15.75" x14ac:dyDescent="0.25">
      <c r="A10" s="7"/>
      <c r="B10" s="193"/>
      <c r="C10" s="193"/>
      <c r="D10" s="193"/>
      <c r="E10" s="193"/>
      <c r="F10" s="193"/>
      <c r="G10" s="193"/>
      <c r="H10" s="193"/>
      <c r="I10" s="193"/>
      <c r="J10" s="193"/>
      <c r="K10" s="193"/>
      <c r="L10" s="194"/>
      <c r="M10" s="193"/>
      <c r="N10" s="193"/>
      <c r="O10" s="193"/>
      <c r="P10" s="194"/>
      <c r="Q10" s="194"/>
      <c r="R10" s="194"/>
      <c r="S10" s="196"/>
      <c r="T10" s="13"/>
      <c r="U10" s="13"/>
    </row>
    <row r="11" spans="1:21" ht="17.25" x14ac:dyDescent="0.3">
      <c r="A11" s="7"/>
      <c r="B11" s="46" t="s">
        <v>59</v>
      </c>
      <c r="C11" s="195"/>
      <c r="D11" s="47"/>
      <c r="E11" s="48"/>
      <c r="F11" s="15"/>
      <c r="G11" s="15"/>
      <c r="H11" s="15"/>
      <c r="I11" s="48"/>
      <c r="J11" s="266" t="s">
        <v>60</v>
      </c>
      <c r="K11" s="193"/>
      <c r="L11" s="193"/>
      <c r="M11" s="193"/>
      <c r="N11" s="193"/>
      <c r="O11" s="193"/>
      <c r="P11" s="194"/>
      <c r="Q11" s="194"/>
      <c r="R11" s="194"/>
      <c r="S11" s="196"/>
      <c r="T11" s="13"/>
      <c r="U11" s="13"/>
    </row>
    <row r="12" spans="1:21" ht="15.75" x14ac:dyDescent="0.25">
      <c r="A12" s="7"/>
      <c r="B12" s="2"/>
      <c r="C12" s="193"/>
      <c r="D12" s="193"/>
      <c r="E12" s="193"/>
      <c r="F12" s="193"/>
      <c r="G12" s="193"/>
      <c r="H12" s="193"/>
      <c r="I12" s="193"/>
      <c r="J12" s="193"/>
      <c r="K12" s="193"/>
      <c r="L12" s="193"/>
      <c r="M12" s="193"/>
      <c r="N12" s="193"/>
      <c r="O12" s="193"/>
      <c r="P12" s="194"/>
      <c r="Q12" s="194"/>
      <c r="R12" s="194"/>
      <c r="S12" s="196"/>
      <c r="T12" s="13"/>
      <c r="U12" s="13"/>
    </row>
    <row r="13" spans="1:21" ht="15.75" x14ac:dyDescent="0.25">
      <c r="A13" s="7"/>
      <c r="B13" s="96"/>
      <c r="C13" s="45" t="s">
        <v>76</v>
      </c>
      <c r="D13" s="194"/>
      <c r="E13" s="194"/>
      <c r="F13" s="194"/>
      <c r="G13" s="194"/>
      <c r="H13" s="194"/>
      <c r="I13" s="96"/>
      <c r="J13" s="14"/>
      <c r="K13" s="45" t="s">
        <v>173</v>
      </c>
      <c r="L13" s="100"/>
      <c r="M13" s="100"/>
      <c r="N13" s="100"/>
      <c r="O13" s="49"/>
      <c r="P13" s="100"/>
      <c r="Q13" s="100"/>
      <c r="R13" s="49"/>
      <c r="S13" s="196"/>
      <c r="T13" s="13"/>
      <c r="U13" s="13"/>
    </row>
    <row r="14" spans="1:21" ht="15.75" customHeight="1" x14ac:dyDescent="0.25">
      <c r="A14" s="7"/>
      <c r="B14" s="96"/>
      <c r="C14" s="45" t="s">
        <v>124</v>
      </c>
      <c r="D14" s="194"/>
      <c r="E14" s="194"/>
      <c r="F14" s="194"/>
      <c r="G14" s="194"/>
      <c r="H14" s="194"/>
      <c r="I14" s="96"/>
      <c r="J14" s="14"/>
      <c r="K14" s="45" t="s">
        <v>174</v>
      </c>
      <c r="L14" s="100"/>
      <c r="M14" s="100"/>
      <c r="N14" s="100"/>
      <c r="O14" s="49"/>
      <c r="P14" s="194"/>
      <c r="Q14" s="194"/>
      <c r="R14" s="194"/>
      <c r="S14" s="196"/>
      <c r="T14" s="44"/>
      <c r="U14" s="44"/>
    </row>
    <row r="15" spans="1:21" ht="15.75" customHeight="1" x14ac:dyDescent="0.25">
      <c r="A15" s="7"/>
      <c r="B15" s="96"/>
      <c r="C15" s="45" t="s">
        <v>123</v>
      </c>
      <c r="D15" s="194"/>
      <c r="E15" s="194"/>
      <c r="F15" s="194"/>
      <c r="G15" s="194"/>
      <c r="H15" s="194"/>
      <c r="I15" s="193"/>
      <c r="J15" s="14"/>
      <c r="K15" s="45" t="s">
        <v>176</v>
      </c>
      <c r="L15" s="193"/>
      <c r="M15" s="193"/>
      <c r="N15" s="193"/>
      <c r="O15" s="14"/>
      <c r="P15" s="193"/>
      <c r="Q15" s="193"/>
      <c r="S15" s="262"/>
    </row>
    <row r="16" spans="1:21" ht="15.75" x14ac:dyDescent="0.25">
      <c r="A16" s="7"/>
      <c r="B16" s="193"/>
      <c r="C16" s="45" t="s">
        <v>77</v>
      </c>
      <c r="D16" s="194"/>
      <c r="E16" s="194"/>
      <c r="F16" s="194"/>
      <c r="G16" s="194"/>
      <c r="H16" s="194"/>
      <c r="I16" s="14"/>
      <c r="J16" s="45"/>
      <c r="K16" s="235" t="s">
        <v>175</v>
      </c>
      <c r="L16" s="194"/>
      <c r="M16" s="193"/>
      <c r="N16" s="193"/>
      <c r="O16" s="193"/>
      <c r="P16" s="193"/>
      <c r="Q16" s="193"/>
      <c r="S16" s="262"/>
    </row>
    <row r="17" spans="1:20" ht="15.75" x14ac:dyDescent="0.25">
      <c r="A17" s="7"/>
      <c r="B17" s="193"/>
      <c r="C17" s="45" t="s">
        <v>169</v>
      </c>
      <c r="D17" s="194"/>
      <c r="E17" s="194"/>
      <c r="F17" s="194"/>
      <c r="G17" s="194"/>
      <c r="H17" s="194"/>
      <c r="I17" s="194"/>
      <c r="J17" s="45"/>
      <c r="K17" s="194"/>
      <c r="L17" s="193"/>
      <c r="M17" s="193"/>
      <c r="N17" s="193"/>
      <c r="O17" s="193"/>
      <c r="P17" s="194"/>
      <c r="Q17" s="194"/>
      <c r="R17" s="194"/>
      <c r="S17" s="196"/>
      <c r="T17" s="6"/>
    </row>
    <row r="18" spans="1:20" ht="17.25" x14ac:dyDescent="0.3">
      <c r="A18" s="7"/>
      <c r="B18" s="46"/>
      <c r="C18" s="45" t="s">
        <v>78</v>
      </c>
      <c r="D18" s="45"/>
      <c r="E18" s="193"/>
      <c r="F18" s="193"/>
      <c r="G18" s="193"/>
      <c r="H18" s="193"/>
      <c r="I18" s="235"/>
      <c r="J18" s="45"/>
      <c r="K18" s="193"/>
      <c r="L18" s="46"/>
      <c r="M18" s="46"/>
      <c r="N18" s="193"/>
      <c r="O18" s="235"/>
      <c r="P18" s="194"/>
      <c r="Q18" s="194"/>
      <c r="R18" s="194"/>
      <c r="S18" s="196"/>
      <c r="T18" s="6"/>
    </row>
    <row r="19" spans="1:20" ht="15.75" x14ac:dyDescent="0.25">
      <c r="A19" s="7"/>
      <c r="B19" s="197"/>
      <c r="C19" s="45" t="s">
        <v>170</v>
      </c>
      <c r="D19" s="193"/>
      <c r="E19" s="193"/>
      <c r="F19" s="193"/>
      <c r="G19" s="14"/>
      <c r="H19" s="14"/>
      <c r="I19" s="45"/>
      <c r="J19" s="45"/>
      <c r="K19" s="193"/>
      <c r="L19" s="284"/>
      <c r="M19" s="100"/>
      <c r="N19" s="194"/>
      <c r="O19" s="194"/>
      <c r="P19" s="194"/>
      <c r="Q19" s="194"/>
      <c r="R19" s="194"/>
      <c r="S19" s="262"/>
    </row>
    <row r="20" spans="1:20" ht="15.75" x14ac:dyDescent="0.25">
      <c r="A20" s="7"/>
      <c r="B20" s="193"/>
      <c r="C20" s="45" t="s">
        <v>171</v>
      </c>
      <c r="D20" s="193"/>
      <c r="E20" s="193"/>
      <c r="F20" s="193"/>
      <c r="G20" s="193"/>
      <c r="H20" s="193"/>
      <c r="I20" s="193"/>
      <c r="J20" s="45"/>
      <c r="K20" s="193"/>
      <c r="L20" s="194"/>
      <c r="M20" s="6"/>
      <c r="N20" s="194"/>
      <c r="O20" s="194"/>
      <c r="P20" s="194"/>
      <c r="Q20" s="194"/>
      <c r="R20" s="194"/>
      <c r="S20" s="262"/>
    </row>
    <row r="21" spans="1:20" ht="15.75" x14ac:dyDescent="0.25">
      <c r="A21" s="7"/>
      <c r="B21" s="193"/>
      <c r="C21" s="45" t="s">
        <v>172</v>
      </c>
      <c r="D21" s="193"/>
      <c r="E21" s="193"/>
      <c r="F21" s="193"/>
      <c r="G21" s="193"/>
      <c r="H21" s="193"/>
      <c r="I21" s="193"/>
      <c r="J21" s="45"/>
      <c r="K21" s="193"/>
      <c r="L21" s="194"/>
      <c r="M21" s="6"/>
      <c r="N21" s="194"/>
      <c r="O21" s="194"/>
      <c r="P21" s="194"/>
      <c r="Q21" s="194"/>
      <c r="R21" s="194"/>
      <c r="S21" s="262"/>
    </row>
    <row r="22" spans="1:20" ht="15.75" x14ac:dyDescent="0.25">
      <c r="A22" s="7"/>
      <c r="B22" s="193"/>
      <c r="C22" s="193"/>
      <c r="D22" s="193"/>
      <c r="E22" s="193"/>
      <c r="F22" s="193"/>
      <c r="G22" s="193"/>
      <c r="H22" s="193"/>
      <c r="I22" s="193"/>
      <c r="J22" s="45"/>
      <c r="K22" s="193"/>
      <c r="L22" s="194"/>
      <c r="M22" s="100"/>
      <c r="N22" s="194"/>
      <c r="O22" s="194"/>
      <c r="P22" s="194"/>
      <c r="Q22" s="194"/>
      <c r="R22" s="194"/>
      <c r="S22" s="262"/>
    </row>
    <row r="23" spans="1:20" ht="15.75" x14ac:dyDescent="0.25">
      <c r="A23" s="7"/>
      <c r="B23" s="193"/>
      <c r="C23" s="193"/>
      <c r="D23" s="193"/>
      <c r="E23" s="193"/>
      <c r="F23" s="193"/>
      <c r="G23" s="193"/>
      <c r="H23" s="193"/>
      <c r="I23" s="193"/>
      <c r="J23" s="45"/>
      <c r="K23" s="193"/>
      <c r="L23" s="194"/>
      <c r="M23" s="100"/>
      <c r="N23" s="194"/>
      <c r="O23" s="194"/>
      <c r="P23" s="194"/>
      <c r="Q23" s="194"/>
      <c r="R23" s="194"/>
      <c r="S23" s="262"/>
    </row>
    <row r="24" spans="1:20" ht="15.75" x14ac:dyDescent="0.25">
      <c r="A24" s="7" t="s">
        <v>187</v>
      </c>
      <c r="B24" s="193"/>
      <c r="C24" s="193"/>
      <c r="D24" s="426"/>
      <c r="E24" s="193"/>
      <c r="F24" s="193"/>
      <c r="G24" s="193"/>
      <c r="H24" s="193"/>
      <c r="I24" s="193"/>
      <c r="J24" s="45"/>
      <c r="K24" s="193"/>
      <c r="L24" s="194"/>
      <c r="M24" s="100"/>
      <c r="N24" s="194"/>
      <c r="O24" s="194"/>
      <c r="P24" s="194"/>
      <c r="Q24" s="194"/>
      <c r="R24" s="194"/>
      <c r="S24" s="262"/>
    </row>
    <row r="25" spans="1:20" x14ac:dyDescent="0.25">
      <c r="A25" s="263" t="s">
        <v>184</v>
      </c>
      <c r="B25" s="264"/>
      <c r="C25" s="264"/>
      <c r="D25" s="264"/>
      <c r="E25" s="264"/>
      <c r="F25" s="264"/>
      <c r="G25" s="264"/>
      <c r="H25" s="264"/>
      <c r="I25" s="264"/>
      <c r="J25" s="264"/>
      <c r="K25" s="264"/>
      <c r="L25" s="264"/>
      <c r="M25" s="264"/>
      <c r="N25" s="264"/>
      <c r="O25" s="264"/>
      <c r="P25" s="264"/>
      <c r="Q25" s="264"/>
      <c r="R25" s="264"/>
      <c r="S25" s="265"/>
    </row>
  </sheetData>
  <mergeCells count="1">
    <mergeCell ref="A8:R8"/>
  </mergeCells>
  <hyperlinks>
    <hyperlink ref="K16" location="'Histórico penetración TPBC'!A1" display="Histórico penetración líneas TPBC"/>
    <hyperlink ref="K15" location="'Histórico líneas TPBC'!A1" display="Histórico líneas TPBC"/>
    <hyperlink ref="K14" location="'Histórico penetración internet'!A1" display="Histórico penetración internet dedicado"/>
    <hyperlink ref="K13" location="'Histórico suscriptores internet'!A1" display="Histórico suscriptores internet dedicado"/>
    <hyperlink ref="C21" location="'Lineas TPBC por estrato'!A1" display="Suscriptores lineas TPBC por estrato"/>
    <hyperlink ref="C20" location="'Lineas TPBC por proveedor'!A1" display="Suscriptores lineas TPBC por proveedor"/>
    <hyperlink ref="C19" location="'Suscriptores lineas TPBC'!A1" display="Suscriptores lineas TPBC"/>
    <hyperlink ref="C18" location="'Internet por segmento'!A1" display="Internet por segmento"/>
    <hyperlink ref="C17" location="'Internet por tecnología'!A1" display="Internet por tecnologia"/>
    <hyperlink ref="C16" location="'Internet por proveedor'!A1" display="Internet por proveedor"/>
    <hyperlink ref="C14" location="'Penetración internet.Dep'!A1" display="Penetración internet dedicado por departamento"/>
    <hyperlink ref="C13" location="'Suscriptores internet '!A1" display="Suscriptores a internet dedicado"/>
    <hyperlink ref="C15" location="'Penetración internet.Ciu'!A1" display="Penetración internet dedicado por ciudades capitales"/>
  </hyperlink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&amp;C&amp;"-,Negrita"&amp;K08-046Índice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Q116"/>
  <sheetViews>
    <sheetView zoomScaleNormal="100" zoomScaleSheetLayoutView="80" workbookViewId="0">
      <selection activeCell="U16" sqref="U16"/>
    </sheetView>
  </sheetViews>
  <sheetFormatPr baseColWidth="10" defaultRowHeight="14.25" x14ac:dyDescent="0.2"/>
  <cols>
    <col min="1" max="1" width="4.28515625" style="16" customWidth="1"/>
    <col min="2" max="2" width="21.5703125" style="16" customWidth="1"/>
    <col min="3" max="3" width="10.42578125" style="16" customWidth="1"/>
    <col min="4" max="4" width="10.5703125" style="16" customWidth="1"/>
    <col min="5" max="5" width="12.7109375" style="16" customWidth="1"/>
    <col min="6" max="6" width="12" style="18" customWidth="1"/>
    <col min="7" max="7" width="14" style="19" customWidth="1"/>
    <col min="8" max="8" width="15.140625" style="18" customWidth="1"/>
    <col min="9" max="9" width="14.42578125" style="18" customWidth="1"/>
    <col min="10" max="10" width="10.28515625" style="16" customWidth="1"/>
    <col min="11" max="11" width="8" style="318" customWidth="1"/>
    <col min="12" max="12" width="15.42578125" style="318" bestFit="1" customWidth="1"/>
    <col min="13" max="13" width="8.85546875" style="318" customWidth="1"/>
    <col min="14" max="14" width="12.140625" style="318" customWidth="1"/>
    <col min="15" max="17" width="11.42578125" style="318"/>
    <col min="18" max="18" width="3" style="16" customWidth="1"/>
    <col min="19" max="19" width="0" style="16" hidden="1" customWidth="1"/>
    <col min="20" max="16384" width="11.42578125" style="16"/>
  </cols>
  <sheetData>
    <row r="1" spans="1:17" ht="15" x14ac:dyDescent="0.2">
      <c r="A1" s="210"/>
      <c r="B1" s="39"/>
      <c r="C1" s="39"/>
      <c r="D1" s="211"/>
      <c r="E1" s="212"/>
      <c r="F1" s="213"/>
      <c r="G1" s="214"/>
      <c r="H1" s="213"/>
      <c r="I1" s="213"/>
      <c r="J1" s="212"/>
    </row>
    <row r="2" spans="1:17" ht="15" x14ac:dyDescent="0.2">
      <c r="A2" s="184"/>
      <c r="B2" s="32"/>
      <c r="C2" s="32"/>
      <c r="D2" s="22"/>
      <c r="E2" s="36"/>
      <c r="F2" s="50"/>
      <c r="G2" s="52"/>
      <c r="H2" s="50"/>
      <c r="I2" s="50"/>
      <c r="J2" s="36"/>
    </row>
    <row r="3" spans="1:17" ht="15" x14ac:dyDescent="0.2">
      <c r="A3" s="184"/>
      <c r="B3" s="32"/>
      <c r="C3" s="32"/>
      <c r="D3" s="22"/>
      <c r="E3" s="36"/>
      <c r="F3" s="50"/>
      <c r="G3" s="52"/>
      <c r="H3" s="50"/>
      <c r="I3" s="50"/>
      <c r="J3" s="36"/>
      <c r="P3" s="351"/>
    </row>
    <row r="4" spans="1:17" ht="15" x14ac:dyDescent="0.2">
      <c r="A4" s="184"/>
      <c r="B4" s="32"/>
      <c r="C4" s="32"/>
      <c r="D4" s="22"/>
      <c r="E4" s="36"/>
      <c r="F4" s="50"/>
      <c r="G4" s="52"/>
      <c r="H4" s="50"/>
      <c r="I4" s="50"/>
      <c r="J4" s="36"/>
      <c r="P4" s="293"/>
    </row>
    <row r="5" spans="1:17" ht="15" x14ac:dyDescent="0.2">
      <c r="A5" s="184"/>
      <c r="B5" s="32"/>
      <c r="C5" s="32"/>
      <c r="D5" s="22"/>
      <c r="E5" s="36"/>
      <c r="F5" s="50"/>
      <c r="G5" s="52"/>
      <c r="H5" s="50"/>
      <c r="I5" s="50"/>
      <c r="J5" s="36"/>
      <c r="P5" s="293"/>
    </row>
    <row r="6" spans="1:17" ht="15" x14ac:dyDescent="0.2">
      <c r="A6" s="184"/>
      <c r="B6" s="32"/>
      <c r="C6" s="32"/>
      <c r="D6" s="22"/>
      <c r="E6" s="32"/>
      <c r="F6" s="50"/>
      <c r="G6" s="52"/>
      <c r="H6" s="50"/>
      <c r="I6" s="50"/>
      <c r="J6" s="36"/>
      <c r="P6" s="293"/>
    </row>
    <row r="7" spans="1:17" ht="15" x14ac:dyDescent="0.2">
      <c r="A7" s="184"/>
      <c r="B7" s="32"/>
      <c r="C7" s="32"/>
      <c r="D7" s="22"/>
      <c r="E7" s="32"/>
      <c r="F7" s="50"/>
      <c r="G7" s="52"/>
      <c r="H7" s="50"/>
      <c r="I7" s="50"/>
      <c r="J7" s="36"/>
      <c r="P7" s="293"/>
    </row>
    <row r="8" spans="1:17" ht="15.75" x14ac:dyDescent="0.25">
      <c r="A8" s="20"/>
      <c r="B8" s="203"/>
      <c r="C8" s="488" t="s">
        <v>34</v>
      </c>
      <c r="D8" s="488"/>
      <c r="E8" s="488"/>
      <c r="F8" s="488"/>
      <c r="G8" s="488"/>
      <c r="H8" s="488"/>
      <c r="I8" s="488"/>
      <c r="J8" s="36"/>
      <c r="P8" s="293"/>
    </row>
    <row r="9" spans="1:17" ht="15.75" x14ac:dyDescent="0.25">
      <c r="A9" s="20"/>
      <c r="B9" s="203"/>
      <c r="C9" s="489" t="s">
        <v>208</v>
      </c>
      <c r="D9" s="489"/>
      <c r="E9" s="489"/>
      <c r="F9" s="489"/>
      <c r="G9" s="489"/>
      <c r="H9" s="489"/>
      <c r="I9" s="489"/>
      <c r="J9" s="36"/>
      <c r="P9" s="293"/>
    </row>
    <row r="10" spans="1:17" ht="15.75" x14ac:dyDescent="0.25">
      <c r="A10" s="20"/>
      <c r="B10" s="203"/>
      <c r="C10" s="203"/>
      <c r="D10" s="6"/>
      <c r="E10" s="100"/>
      <c r="F10" s="101"/>
      <c r="G10" s="215"/>
      <c r="H10" s="101"/>
      <c r="I10" s="101"/>
      <c r="J10" s="36"/>
      <c r="K10" s="325"/>
      <c r="L10" s="325"/>
      <c r="M10" s="325"/>
      <c r="N10" s="325"/>
      <c r="P10" s="293"/>
    </row>
    <row r="11" spans="1:17" ht="15.6" customHeight="1" x14ac:dyDescent="0.25">
      <c r="A11" s="20"/>
      <c r="B11" s="6"/>
      <c r="C11" s="492" t="s">
        <v>202</v>
      </c>
      <c r="D11" s="492" t="s">
        <v>0</v>
      </c>
      <c r="E11" s="493" t="s">
        <v>203</v>
      </c>
      <c r="F11" s="493" t="s">
        <v>204</v>
      </c>
      <c r="G11" s="347" t="s">
        <v>205</v>
      </c>
      <c r="H11" s="494" t="s">
        <v>206</v>
      </c>
      <c r="I11" s="494" t="s">
        <v>207</v>
      </c>
      <c r="J11" s="36"/>
      <c r="K11" s="325"/>
      <c r="L11" s="325"/>
      <c r="M11" s="325"/>
      <c r="N11" s="325"/>
      <c r="P11" s="293"/>
    </row>
    <row r="12" spans="1:17" ht="15.75" x14ac:dyDescent="0.25">
      <c r="A12" s="20"/>
      <c r="B12" s="6"/>
      <c r="C12" s="344">
        <v>2017</v>
      </c>
      <c r="D12" s="344">
        <v>2018</v>
      </c>
      <c r="E12" s="493"/>
      <c r="F12" s="493"/>
      <c r="G12" s="377">
        <v>2017</v>
      </c>
      <c r="H12" s="494"/>
      <c r="I12" s="494"/>
      <c r="J12" s="36"/>
      <c r="K12" s="325"/>
      <c r="L12" s="79" t="s">
        <v>3</v>
      </c>
      <c r="M12" s="79">
        <v>1813.886</v>
      </c>
      <c r="N12" s="473">
        <v>28.144897299580297</v>
      </c>
      <c r="P12" s="293"/>
    </row>
    <row r="13" spans="1:17" ht="15.75" x14ac:dyDescent="0.25">
      <c r="A13" s="20"/>
      <c r="B13" s="6"/>
      <c r="C13" s="425"/>
      <c r="D13" s="6"/>
      <c r="E13" s="100"/>
      <c r="F13" s="101"/>
      <c r="G13" s="215"/>
      <c r="H13" s="101"/>
      <c r="I13" s="101"/>
      <c r="J13" s="36"/>
      <c r="K13" s="325"/>
      <c r="L13" s="79" t="s">
        <v>16</v>
      </c>
      <c r="M13" s="79">
        <v>1113.1220000000001</v>
      </c>
      <c r="N13" s="473">
        <v>17.271595002058245</v>
      </c>
      <c r="P13" s="293"/>
    </row>
    <row r="14" spans="1:17" ht="15.75" x14ac:dyDescent="0.25">
      <c r="A14" s="20"/>
      <c r="B14" s="96" t="s">
        <v>2</v>
      </c>
      <c r="C14" s="396">
        <v>6059.2030000000004</v>
      </c>
      <c r="D14" s="428">
        <v>6444.8130000000001</v>
      </c>
      <c r="E14" s="397">
        <v>6.3640383066881911</v>
      </c>
      <c r="F14" s="397">
        <v>100.00166180151388</v>
      </c>
      <c r="G14" s="396">
        <v>6321.0450000000001</v>
      </c>
      <c r="H14" s="358">
        <v>1.9580306737256192</v>
      </c>
      <c r="I14" s="358">
        <v>100</v>
      </c>
      <c r="J14" s="36"/>
      <c r="K14" s="54"/>
      <c r="L14" s="79" t="s">
        <v>177</v>
      </c>
      <c r="M14" s="79">
        <v>717.75599999999997</v>
      </c>
      <c r="N14" s="473">
        <v>11.136956184764399</v>
      </c>
      <c r="P14" s="293"/>
    </row>
    <row r="15" spans="1:17" s="27" customFormat="1" ht="15.75" x14ac:dyDescent="0.25">
      <c r="A15" s="26"/>
      <c r="B15" s="103" t="s">
        <v>3</v>
      </c>
      <c r="C15" s="428">
        <v>1765.2760000000001</v>
      </c>
      <c r="D15" s="428">
        <v>1813.886</v>
      </c>
      <c r="E15" s="330">
        <v>2.753677045402525</v>
      </c>
      <c r="F15" s="330">
        <v>28.144897299580297</v>
      </c>
      <c r="G15" s="329">
        <v>1805.6189999999999</v>
      </c>
      <c r="H15" s="330">
        <v>0.45784852729175984</v>
      </c>
      <c r="I15" s="330">
        <v>28.56519768487647</v>
      </c>
      <c r="J15" s="38"/>
      <c r="K15" s="54"/>
      <c r="L15" s="79" t="s">
        <v>22</v>
      </c>
      <c r="M15" s="79">
        <v>365.36700000000002</v>
      </c>
      <c r="N15" s="473">
        <v>5.6691637135165909</v>
      </c>
      <c r="O15" s="28"/>
      <c r="P15" s="293"/>
      <c r="Q15" s="28"/>
    </row>
    <row r="16" spans="1:17" ht="15.75" x14ac:dyDescent="0.25">
      <c r="A16" s="20"/>
      <c r="B16" s="97" t="s">
        <v>16</v>
      </c>
      <c r="C16" s="332">
        <v>1049.672</v>
      </c>
      <c r="D16" s="398">
        <v>1113.1220000000001</v>
      </c>
      <c r="E16" s="331">
        <v>6.0447454061840267</v>
      </c>
      <c r="F16" s="331">
        <v>17.271595002058245</v>
      </c>
      <c r="G16" s="332">
        <v>1098.518</v>
      </c>
      <c r="H16" s="359">
        <v>1.3294274650028637</v>
      </c>
      <c r="I16" s="359">
        <v>17.378740382326026</v>
      </c>
      <c r="J16" s="36"/>
      <c r="K16" s="54"/>
      <c r="L16" s="54" t="s">
        <v>188</v>
      </c>
      <c r="M16" s="79">
        <v>2434.7891000000004</v>
      </c>
      <c r="N16" s="473">
        <v>37.779049601594345</v>
      </c>
      <c r="P16" s="293"/>
    </row>
    <row r="17" spans="1:17" ht="15.75" x14ac:dyDescent="0.25">
      <c r="A17" s="20"/>
      <c r="B17" s="97" t="s">
        <v>177</v>
      </c>
      <c r="C17" s="332">
        <v>664.92100000000005</v>
      </c>
      <c r="D17" s="398">
        <v>717.75599999999997</v>
      </c>
      <c r="E17" s="331">
        <v>7.9460567495988066</v>
      </c>
      <c r="F17" s="331">
        <v>11.136956184764399</v>
      </c>
      <c r="G17" s="332">
        <v>705.298</v>
      </c>
      <c r="H17" s="359">
        <v>1.7663455730769106</v>
      </c>
      <c r="I17" s="359">
        <v>11.157933537888118</v>
      </c>
      <c r="J17" s="36"/>
      <c r="K17" s="54"/>
      <c r="L17" s="54"/>
      <c r="M17" s="79"/>
      <c r="N17" s="473"/>
      <c r="P17" s="293"/>
    </row>
    <row r="18" spans="1:17" ht="15.75" x14ac:dyDescent="0.25">
      <c r="A18" s="20"/>
      <c r="B18" s="97" t="s">
        <v>22</v>
      </c>
      <c r="C18" s="332">
        <v>324.95</v>
      </c>
      <c r="D18" s="398">
        <v>365.36700000000002</v>
      </c>
      <c r="E18" s="331">
        <v>12.437913525157729</v>
      </c>
      <c r="F18" s="331">
        <v>5.6691637135165909</v>
      </c>
      <c r="G18" s="332">
        <v>339.28399999999999</v>
      </c>
      <c r="H18" s="359">
        <v>7.6876598955447406</v>
      </c>
      <c r="I18" s="359">
        <v>5.3675302105901785</v>
      </c>
      <c r="J18" s="36"/>
      <c r="K18" s="54"/>
      <c r="L18" s="54"/>
      <c r="M18" s="474"/>
      <c r="N18" s="474"/>
      <c r="P18" s="293"/>
    </row>
    <row r="19" spans="1:17" s="27" customFormat="1" ht="15.75" x14ac:dyDescent="0.25">
      <c r="A19" s="20"/>
      <c r="B19" s="97" t="s">
        <v>36</v>
      </c>
      <c r="C19" s="332">
        <v>304.54000000000002</v>
      </c>
      <c r="D19" s="398">
        <v>334.80399999999997</v>
      </c>
      <c r="E19" s="331">
        <v>9.9376108228803837</v>
      </c>
      <c r="F19" s="331">
        <v>5.1949373860808681</v>
      </c>
      <c r="G19" s="332">
        <v>327.70299999999997</v>
      </c>
      <c r="H19" s="359">
        <v>2.1669011269350502</v>
      </c>
      <c r="I19" s="359">
        <v>5.1843168336881007</v>
      </c>
      <c r="J19" s="38"/>
      <c r="K19" s="54"/>
      <c r="L19" s="54"/>
      <c r="M19" s="474"/>
      <c r="N19" s="474"/>
      <c r="O19" s="28"/>
      <c r="P19" s="293"/>
      <c r="Q19" s="28"/>
    </row>
    <row r="20" spans="1:17" ht="15.75" x14ac:dyDescent="0.25">
      <c r="A20" s="26"/>
      <c r="B20" s="97" t="s">
        <v>30</v>
      </c>
      <c r="C20" s="332">
        <v>316.363</v>
      </c>
      <c r="D20" s="398">
        <v>332.49799999999999</v>
      </c>
      <c r="E20" s="331">
        <v>5.1001539370912452</v>
      </c>
      <c r="F20" s="331">
        <v>5.1591566737467787</v>
      </c>
      <c r="G20" s="332">
        <v>328.26299999999998</v>
      </c>
      <c r="H20" s="359">
        <v>1.2901240773404377</v>
      </c>
      <c r="I20" s="359">
        <v>5.1931761283142261</v>
      </c>
      <c r="J20" s="36"/>
      <c r="K20" s="54"/>
      <c r="L20" s="54"/>
      <c r="M20" s="474"/>
      <c r="N20" s="474"/>
      <c r="P20" s="293"/>
    </row>
    <row r="21" spans="1:17" ht="15.75" x14ac:dyDescent="0.25">
      <c r="A21" s="20"/>
      <c r="B21" s="97" t="s">
        <v>39</v>
      </c>
      <c r="C21" s="332">
        <v>168.005</v>
      </c>
      <c r="D21" s="398">
        <v>179.608</v>
      </c>
      <c r="E21" s="331">
        <v>6.9063420731525937</v>
      </c>
      <c r="F21" s="331">
        <v>2.786861310017839</v>
      </c>
      <c r="G21" s="332">
        <v>176.74700000000001</v>
      </c>
      <c r="H21" s="359">
        <v>1.6186979128358647</v>
      </c>
      <c r="I21" s="359">
        <v>2.7961674058640624</v>
      </c>
      <c r="J21" s="36"/>
      <c r="K21" s="54"/>
      <c r="L21" s="54"/>
      <c r="M21" s="474"/>
      <c r="N21" s="325"/>
      <c r="P21" s="293"/>
    </row>
    <row r="22" spans="1:17" ht="15.75" x14ac:dyDescent="0.25">
      <c r="A22" s="20"/>
      <c r="B22" s="97" t="s">
        <v>29</v>
      </c>
      <c r="C22" s="332">
        <v>150.995</v>
      </c>
      <c r="D22" s="398">
        <v>160.941</v>
      </c>
      <c r="E22" s="331">
        <v>6.5869730785787617</v>
      </c>
      <c r="F22" s="331">
        <v>2.4972175298181654</v>
      </c>
      <c r="G22" s="332">
        <v>148.76499999999999</v>
      </c>
      <c r="H22" s="359">
        <v>8.1847208684838524</v>
      </c>
      <c r="I22" s="359">
        <v>2.3534874375993207</v>
      </c>
      <c r="J22" s="36"/>
      <c r="K22" s="54"/>
      <c r="L22" s="54"/>
      <c r="M22" s="474"/>
      <c r="N22" s="325"/>
      <c r="P22" s="293"/>
    </row>
    <row r="23" spans="1:17" ht="15.75" x14ac:dyDescent="0.25">
      <c r="A23" s="20"/>
      <c r="B23" s="97" t="s">
        <v>32</v>
      </c>
      <c r="C23" s="332">
        <v>146.29400000000001</v>
      </c>
      <c r="D23" s="398">
        <v>151.947</v>
      </c>
      <c r="E23" s="331">
        <v>3.864136601637802</v>
      </c>
      <c r="F23" s="331">
        <v>2.357663441902814</v>
      </c>
      <c r="G23" s="332">
        <v>146.911</v>
      </c>
      <c r="H23" s="359">
        <v>3.4279257509648664</v>
      </c>
      <c r="I23" s="359">
        <v>2.3241568443192544</v>
      </c>
      <c r="J23" s="36"/>
      <c r="K23" s="54"/>
      <c r="L23" s="54"/>
      <c r="M23" s="474"/>
      <c r="N23" s="325"/>
      <c r="P23" s="293"/>
    </row>
    <row r="24" spans="1:17" ht="15.75" x14ac:dyDescent="0.25">
      <c r="A24" s="20"/>
      <c r="B24" s="97" t="s">
        <v>38</v>
      </c>
      <c r="C24" s="332">
        <v>124.666</v>
      </c>
      <c r="D24" s="398">
        <v>133.95099999999999</v>
      </c>
      <c r="E24" s="331">
        <v>7.4479007909133088</v>
      </c>
      <c r="F24" s="331">
        <v>2.0784311352400757</v>
      </c>
      <c r="G24" s="332">
        <v>129.70400000000001</v>
      </c>
      <c r="H24" s="359">
        <v>3.2743785850860352</v>
      </c>
      <c r="I24" s="359">
        <v>2.0519391967625604</v>
      </c>
      <c r="J24" s="36"/>
      <c r="K24" s="54"/>
      <c r="L24" s="54"/>
      <c r="M24" s="474"/>
      <c r="N24" s="325"/>
      <c r="P24" s="293"/>
    </row>
    <row r="25" spans="1:17" ht="15.75" x14ac:dyDescent="0.25">
      <c r="A25" s="20"/>
      <c r="B25" s="97" t="s">
        <v>18</v>
      </c>
      <c r="C25" s="332">
        <v>114.94</v>
      </c>
      <c r="D25" s="398">
        <v>120.45399999999999</v>
      </c>
      <c r="E25" s="331">
        <v>4.7972855402818926</v>
      </c>
      <c r="F25" s="331">
        <v>1.8690069052430223</v>
      </c>
      <c r="G25" s="332">
        <v>118.986</v>
      </c>
      <c r="H25" s="359">
        <v>1.2337585934479645</v>
      </c>
      <c r="I25" s="359">
        <v>1.882378625686101</v>
      </c>
      <c r="J25" s="36"/>
      <c r="K25" s="54"/>
      <c r="M25" s="474"/>
      <c r="N25" s="325"/>
      <c r="P25" s="293"/>
    </row>
    <row r="26" spans="1:17" ht="15.75" x14ac:dyDescent="0.25">
      <c r="A26" s="20"/>
      <c r="B26" s="97" t="s">
        <v>26</v>
      </c>
      <c r="C26" s="332">
        <v>105.91200000000001</v>
      </c>
      <c r="D26" s="398">
        <v>114.145</v>
      </c>
      <c r="E26" s="331">
        <v>7.7734345494372636</v>
      </c>
      <c r="F26" s="331">
        <v>1.7711142278294185</v>
      </c>
      <c r="G26" s="332">
        <v>112.19199999999999</v>
      </c>
      <c r="H26" s="359">
        <v>1.7407658300057083</v>
      </c>
      <c r="I26" s="359">
        <v>1.7748963976684233</v>
      </c>
      <c r="J26" s="36"/>
      <c r="K26" s="54"/>
      <c r="L26" s="54"/>
      <c r="M26" s="474"/>
      <c r="N26" s="325"/>
      <c r="P26" s="293"/>
    </row>
    <row r="27" spans="1:17" ht="15.75" x14ac:dyDescent="0.25">
      <c r="A27" s="20"/>
      <c r="B27" s="97" t="s">
        <v>71</v>
      </c>
      <c r="C27" s="332">
        <v>98.926000000000002</v>
      </c>
      <c r="D27" s="398">
        <v>107.83499999999999</v>
      </c>
      <c r="E27" s="331">
        <v>9.0057214483553203</v>
      </c>
      <c r="F27" s="331">
        <v>1.6732060340618107</v>
      </c>
      <c r="G27" s="332">
        <v>104.036</v>
      </c>
      <c r="H27" s="359">
        <v>3.651620592871696</v>
      </c>
      <c r="I27" s="359">
        <v>1.6458670995064897</v>
      </c>
      <c r="J27" s="36"/>
      <c r="K27" s="325"/>
      <c r="L27" s="410"/>
      <c r="M27" s="474"/>
      <c r="N27" s="325"/>
      <c r="P27" s="351"/>
    </row>
    <row r="28" spans="1:17" ht="15.75" x14ac:dyDescent="0.25">
      <c r="A28" s="20"/>
      <c r="B28" s="97" t="s">
        <v>24</v>
      </c>
      <c r="C28" s="332">
        <v>90.882999999999996</v>
      </c>
      <c r="D28" s="398">
        <v>95.686999999999998</v>
      </c>
      <c r="E28" s="331">
        <v>5.2859170581956993</v>
      </c>
      <c r="F28" s="331">
        <v>1.4847133656166593</v>
      </c>
      <c r="G28" s="332">
        <v>94.7</v>
      </c>
      <c r="H28" s="359">
        <v>1.0422386483632362</v>
      </c>
      <c r="I28" s="359">
        <v>1.4981700019537909</v>
      </c>
      <c r="J28" s="36"/>
      <c r="K28" s="325"/>
      <c r="L28" s="410"/>
      <c r="M28" s="474"/>
      <c r="N28" s="325"/>
      <c r="P28" s="351"/>
    </row>
    <row r="29" spans="1:17" ht="15" customHeight="1" x14ac:dyDescent="0.25">
      <c r="A29" s="20"/>
      <c r="B29" s="97" t="s">
        <v>27</v>
      </c>
      <c r="C29" s="332">
        <v>84.498000000000005</v>
      </c>
      <c r="D29" s="398">
        <v>93.343000000000004</v>
      </c>
      <c r="E29" s="331">
        <v>10.467703377594727</v>
      </c>
      <c r="F29" s="331">
        <v>1.4483430318304038</v>
      </c>
      <c r="G29" s="332">
        <v>91.566000000000003</v>
      </c>
      <c r="H29" s="359">
        <v>1.9406766703798262</v>
      </c>
      <c r="I29" s="359">
        <v>1.4485895923854364</v>
      </c>
      <c r="J29" s="36"/>
      <c r="K29" s="325"/>
      <c r="L29" s="410"/>
      <c r="M29" s="474"/>
      <c r="N29" s="325"/>
      <c r="P29" s="351"/>
    </row>
    <row r="30" spans="1:17" ht="15" customHeight="1" x14ac:dyDescent="0.25">
      <c r="A30" s="20"/>
      <c r="B30" s="97" t="s">
        <v>37</v>
      </c>
      <c r="C30" s="332">
        <v>85.436000000000007</v>
      </c>
      <c r="D30" s="398">
        <v>92.015000000000001</v>
      </c>
      <c r="E30" s="331">
        <v>7.7005009597827634</v>
      </c>
      <c r="F30" s="331">
        <v>1.4277373137125933</v>
      </c>
      <c r="G30" s="332">
        <v>90.602999999999994</v>
      </c>
      <c r="H30" s="359">
        <v>1.5584472920322723</v>
      </c>
      <c r="I30" s="359">
        <v>1.4333547696622948</v>
      </c>
      <c r="J30" s="36"/>
      <c r="K30" s="325"/>
      <c r="L30" s="410"/>
      <c r="M30" s="474"/>
      <c r="N30" s="325"/>
      <c r="P30" s="351"/>
    </row>
    <row r="31" spans="1:17" ht="15.75" x14ac:dyDescent="0.25">
      <c r="A31" s="20"/>
      <c r="B31" s="97" t="s">
        <v>25</v>
      </c>
      <c r="C31" s="332">
        <v>82.058000000000007</v>
      </c>
      <c r="D31" s="398">
        <v>89.224999999999994</v>
      </c>
      <c r="E31" s="331">
        <v>8.7340661483340973</v>
      </c>
      <c r="F31" s="331">
        <v>1.3844466860403863</v>
      </c>
      <c r="G31" s="332">
        <v>88.305000000000007</v>
      </c>
      <c r="H31" s="359">
        <v>1.0418436102145767</v>
      </c>
      <c r="I31" s="359">
        <v>1.3970000213572282</v>
      </c>
      <c r="J31" s="36"/>
      <c r="K31" s="325"/>
      <c r="L31" s="410"/>
      <c r="M31" s="474"/>
      <c r="N31" s="325"/>
      <c r="P31" s="351"/>
    </row>
    <row r="32" spans="1:17" ht="15.75" x14ac:dyDescent="0.25">
      <c r="A32" s="20"/>
      <c r="B32" s="97" t="s">
        <v>40</v>
      </c>
      <c r="C32" s="332">
        <v>77.602999999999994</v>
      </c>
      <c r="D32" s="398">
        <v>88.460999999999999</v>
      </c>
      <c r="E32" s="331">
        <v>13.991727123951403</v>
      </c>
      <c r="F32" s="331">
        <v>1.3725921915810435</v>
      </c>
      <c r="G32" s="332">
        <v>85.697000000000003</v>
      </c>
      <c r="H32" s="359">
        <v>3.2253171056162877</v>
      </c>
      <c r="I32" s="359">
        <v>1.3557410206698417</v>
      </c>
      <c r="J32" s="36"/>
      <c r="K32" s="325"/>
      <c r="L32" s="410"/>
      <c r="M32" s="474"/>
      <c r="N32" s="325"/>
      <c r="P32" s="351"/>
    </row>
    <row r="33" spans="1:16" ht="15.75" x14ac:dyDescent="0.25">
      <c r="A33" s="20"/>
      <c r="B33" s="97" t="s">
        <v>21</v>
      </c>
      <c r="C33" s="332">
        <v>70.549000000000007</v>
      </c>
      <c r="D33" s="398">
        <v>82.572000000000003</v>
      </c>
      <c r="E33" s="331">
        <v>17.042055876057759</v>
      </c>
      <c r="F33" s="331">
        <v>1.2812163828492773</v>
      </c>
      <c r="G33" s="332">
        <v>79.37</v>
      </c>
      <c r="H33" s="359">
        <v>4.0342698752677375</v>
      </c>
      <c r="I33" s="359">
        <v>1.2556468115635944</v>
      </c>
      <c r="J33" s="36"/>
      <c r="K33" s="325"/>
      <c r="L33" s="410"/>
      <c r="M33" s="474"/>
      <c r="N33" s="325"/>
      <c r="P33" s="351"/>
    </row>
    <row r="34" spans="1:16" ht="15.75" x14ac:dyDescent="0.25">
      <c r="A34" s="20"/>
      <c r="B34" s="97" t="s">
        <v>20</v>
      </c>
      <c r="C34" s="332">
        <v>62.488</v>
      </c>
      <c r="D34" s="398">
        <v>69.081000000000003</v>
      </c>
      <c r="E34" s="331">
        <v>10.550825758545646</v>
      </c>
      <c r="F34" s="331">
        <v>1.0718852509762502</v>
      </c>
      <c r="G34" s="332">
        <v>64.721999999999994</v>
      </c>
      <c r="H34" s="359">
        <v>6.7349587466394967</v>
      </c>
      <c r="I34" s="359">
        <v>1.023912976414501</v>
      </c>
      <c r="J34" s="36"/>
      <c r="K34" s="325"/>
      <c r="L34" s="410"/>
      <c r="M34" s="474"/>
      <c r="N34" s="325"/>
      <c r="P34" s="351"/>
    </row>
    <row r="35" spans="1:16" ht="15.75" x14ac:dyDescent="0.25">
      <c r="A35" s="20"/>
      <c r="B35" s="97" t="s">
        <v>31</v>
      </c>
      <c r="C35" s="332">
        <v>43.908000000000001</v>
      </c>
      <c r="D35" s="398">
        <v>48.098999999999997</v>
      </c>
      <c r="E35" s="331">
        <v>9.544957638699092</v>
      </c>
      <c r="F35" s="331">
        <v>0.74632111125644762</v>
      </c>
      <c r="G35" s="332">
        <v>46.908000000000001</v>
      </c>
      <c r="H35" s="359">
        <v>2.5390125351752335</v>
      </c>
      <c r="I35" s="359">
        <v>0.74209248628984603</v>
      </c>
      <c r="J35" s="36"/>
      <c r="K35" s="325"/>
      <c r="L35" s="410"/>
      <c r="M35" s="474"/>
      <c r="N35" s="325"/>
      <c r="P35" s="351"/>
    </row>
    <row r="36" spans="1:16" ht="15.75" x14ac:dyDescent="0.25">
      <c r="A36" s="20"/>
      <c r="B36" s="97" t="s">
        <v>185</v>
      </c>
      <c r="C36" s="332">
        <v>30.745999999999999</v>
      </c>
      <c r="D36" s="398">
        <v>35.753999999999998</v>
      </c>
      <c r="E36" s="331">
        <v>16.288297664736874</v>
      </c>
      <c r="F36" s="331">
        <v>0.55477172107243444</v>
      </c>
      <c r="G36" s="332">
        <v>34.078000000000003</v>
      </c>
      <c r="H36" s="359">
        <v>4.9181289981806264</v>
      </c>
      <c r="I36" s="359">
        <v>0.53911971833771155</v>
      </c>
      <c r="J36" s="36"/>
      <c r="K36" s="325"/>
      <c r="L36" s="410"/>
      <c r="M36" s="474"/>
      <c r="N36" s="325"/>
      <c r="P36" s="351"/>
    </row>
    <row r="37" spans="1:16" ht="15.75" x14ac:dyDescent="0.25">
      <c r="A37" s="20"/>
      <c r="B37" s="97" t="s">
        <v>19</v>
      </c>
      <c r="C37" s="332">
        <v>31.751999999999999</v>
      </c>
      <c r="D37" s="398">
        <v>34.061</v>
      </c>
      <c r="E37" s="331">
        <v>7.2719828672209719</v>
      </c>
      <c r="F37" s="331">
        <v>0.52850253374302714</v>
      </c>
      <c r="G37" s="332">
        <v>33.768999999999998</v>
      </c>
      <c r="H37" s="359">
        <v>0.86469839201634979</v>
      </c>
      <c r="I37" s="359">
        <v>0.53423128612436699</v>
      </c>
      <c r="J37" s="36"/>
      <c r="K37" s="325"/>
      <c r="L37" s="410"/>
      <c r="M37" s="474"/>
      <c r="N37" s="325"/>
      <c r="P37" s="351"/>
    </row>
    <row r="38" spans="1:16" ht="15.75" x14ac:dyDescent="0.25">
      <c r="A38" s="20"/>
      <c r="B38" s="97" t="s">
        <v>126</v>
      </c>
      <c r="C38" s="332">
        <v>19.427</v>
      </c>
      <c r="D38" s="398">
        <v>20.994</v>
      </c>
      <c r="E38" s="331">
        <v>8.0660935810984657</v>
      </c>
      <c r="F38" s="331">
        <v>0.32575033596785508</v>
      </c>
      <c r="G38" s="332">
        <v>19.457999999999998</v>
      </c>
      <c r="H38" s="359">
        <v>7.8939253777366769</v>
      </c>
      <c r="I38" s="359">
        <v>0.3078288479199246</v>
      </c>
      <c r="J38" s="36"/>
      <c r="K38" s="325"/>
      <c r="M38" s="474"/>
      <c r="N38" s="325"/>
      <c r="P38" s="351"/>
    </row>
    <row r="39" spans="1:16" ht="15.75" x14ac:dyDescent="0.25">
      <c r="A39" s="20"/>
      <c r="B39" s="97" t="s">
        <v>150</v>
      </c>
      <c r="C39" s="332">
        <v>18.029</v>
      </c>
      <c r="D39" s="398">
        <v>19.184000000000001</v>
      </c>
      <c r="E39" s="331">
        <v>6.406345332519825</v>
      </c>
      <c r="F39" s="331">
        <v>0.29766573521993578</v>
      </c>
      <c r="G39" s="332">
        <v>20.495000000000001</v>
      </c>
      <c r="H39" s="359">
        <v>-6.3966821175896582</v>
      </c>
      <c r="I39" s="359">
        <v>0.32423436314723281</v>
      </c>
      <c r="J39" s="36"/>
      <c r="K39" s="325"/>
      <c r="L39" s="410"/>
      <c r="M39" s="474"/>
      <c r="N39" s="325"/>
      <c r="P39" s="351"/>
    </row>
    <row r="40" spans="1:16" ht="15.75" x14ac:dyDescent="0.25">
      <c r="A40" s="20"/>
      <c r="B40" s="97" t="s">
        <v>17</v>
      </c>
      <c r="C40" s="332">
        <v>9.0960000000000001</v>
      </c>
      <c r="D40" s="398">
        <v>11.101000000000001</v>
      </c>
      <c r="E40" s="331">
        <v>22.042656112576964</v>
      </c>
      <c r="F40" s="331">
        <v>0.17224704580257022</v>
      </c>
      <c r="G40" s="332">
        <v>9.6980000000000004</v>
      </c>
      <c r="H40" s="359">
        <v>14.466900391833381</v>
      </c>
      <c r="I40" s="359">
        <v>0.15342399872173035</v>
      </c>
      <c r="J40" s="36"/>
      <c r="K40" s="325"/>
      <c r="M40" s="474"/>
      <c r="N40" s="325"/>
    </row>
    <row r="41" spans="1:16" ht="15.75" x14ac:dyDescent="0.25">
      <c r="A41" s="20"/>
      <c r="B41" s="97" t="s">
        <v>28</v>
      </c>
      <c r="C41" s="332">
        <v>9.3480000000000008</v>
      </c>
      <c r="D41" s="398">
        <v>10.199999999999999</v>
      </c>
      <c r="E41" s="331">
        <v>9.1142490372271965</v>
      </c>
      <c r="F41" s="331">
        <v>0.15826681084462807</v>
      </c>
      <c r="G41" s="332">
        <v>10.643000000000001</v>
      </c>
      <c r="H41" s="359">
        <v>-4.1623602367753527</v>
      </c>
      <c r="I41" s="359">
        <v>0.16837405840331782</v>
      </c>
      <c r="J41" s="36"/>
      <c r="K41" s="325"/>
      <c r="L41" s="410"/>
      <c r="M41" s="474"/>
      <c r="N41" s="325"/>
    </row>
    <row r="42" spans="1:16" ht="15.75" x14ac:dyDescent="0.25">
      <c r="A42" s="20"/>
      <c r="B42" s="97" t="s">
        <v>41</v>
      </c>
      <c r="C42" s="332">
        <v>4.2030000000000003</v>
      </c>
      <c r="D42" s="398">
        <v>4.1970000000000001</v>
      </c>
      <c r="E42" s="331">
        <v>-0.1427551748750977</v>
      </c>
      <c r="F42" s="331">
        <v>6.5122137756363135E-2</v>
      </c>
      <c r="G42" s="332">
        <v>4.2030000000000003</v>
      </c>
      <c r="H42" s="359">
        <v>-0.1427551748750977</v>
      </c>
      <c r="I42" s="359">
        <v>6.6492170202869946E-2</v>
      </c>
      <c r="J42" s="36"/>
      <c r="K42" s="325"/>
      <c r="L42" s="410"/>
      <c r="M42" s="474"/>
      <c r="N42" s="325"/>
    </row>
    <row r="43" spans="1:16" ht="15.75" x14ac:dyDescent="0.25">
      <c r="A43" s="20"/>
      <c r="B43" s="6" t="s">
        <v>23</v>
      </c>
      <c r="C43" s="332">
        <v>1.3620000000000001</v>
      </c>
      <c r="D43" s="398">
        <v>2.0190000000000001</v>
      </c>
      <c r="E43" s="331">
        <v>48.237885462555077</v>
      </c>
      <c r="F43" s="331">
        <v>3.1327518734833734E-2</v>
      </c>
      <c r="G43" s="332">
        <v>2.2170000000000001</v>
      </c>
      <c r="H43" s="359">
        <v>-8.9309878213802421</v>
      </c>
      <c r="I43" s="359">
        <v>3.5073314618073441E-2</v>
      </c>
      <c r="J43" s="36"/>
      <c r="K43" s="325"/>
      <c r="L43" s="410"/>
      <c r="M43" s="474"/>
      <c r="N43" s="325"/>
    </row>
    <row r="44" spans="1:16" ht="15.75" x14ac:dyDescent="0.25">
      <c r="A44" s="20"/>
      <c r="B44" s="97" t="s">
        <v>33</v>
      </c>
      <c r="C44" s="332">
        <v>1.8109999999999999</v>
      </c>
      <c r="D44" s="398">
        <v>1.52</v>
      </c>
      <c r="E44" s="331">
        <v>-16.068470458310323</v>
      </c>
      <c r="F44" s="331">
        <v>2.3584858086650458E-2</v>
      </c>
      <c r="G44" s="332">
        <v>1.742</v>
      </c>
      <c r="H44" s="359">
        <v>-12.74397244546498</v>
      </c>
      <c r="I44" s="359">
        <v>2.7558734354841644E-2</v>
      </c>
      <c r="J44" s="36"/>
      <c r="K44" s="325"/>
      <c r="L44" s="410"/>
      <c r="M44" s="474"/>
      <c r="N44" s="325"/>
    </row>
    <row r="45" spans="1:16" ht="15.75" x14ac:dyDescent="0.25">
      <c r="A45" s="20"/>
      <c r="B45" s="97" t="s">
        <v>42</v>
      </c>
      <c r="C45" s="332">
        <v>0.64</v>
      </c>
      <c r="D45" s="398">
        <v>0.65</v>
      </c>
      <c r="E45" s="331">
        <v>1.5625</v>
      </c>
      <c r="F45" s="331">
        <v>1.0085630102843947E-2</v>
      </c>
      <c r="G45" s="332">
        <v>6.4000000000000001E-2</v>
      </c>
      <c r="H45" s="359">
        <v>915.625</v>
      </c>
      <c r="I45" s="359">
        <v>1.0124908144143888E-3</v>
      </c>
      <c r="J45" s="36"/>
      <c r="K45" s="325"/>
      <c r="L45" s="410"/>
      <c r="M45" s="474"/>
      <c r="N45" s="474"/>
    </row>
    <row r="46" spans="1:16" ht="15.75" x14ac:dyDescent="0.25">
      <c r="A46" s="20"/>
      <c r="B46" s="97" t="s">
        <v>15</v>
      </c>
      <c r="C46" s="332">
        <v>0.43099999999999999</v>
      </c>
      <c r="D46" s="398">
        <v>0.39</v>
      </c>
      <c r="E46" s="331">
        <v>-9.5127610208816655</v>
      </c>
      <c r="F46" s="331">
        <v>6.0513780617063679E-3</v>
      </c>
      <c r="G46" s="332">
        <v>0.40799999999999997</v>
      </c>
      <c r="H46" s="359">
        <v>-4.4117647058823479</v>
      </c>
      <c r="I46" s="359">
        <v>6.4546289418917274E-3</v>
      </c>
      <c r="J46" s="36"/>
      <c r="K46" s="325"/>
      <c r="L46" s="410"/>
      <c r="M46" s="474"/>
      <c r="N46" s="474"/>
    </row>
    <row r="47" spans="1:16" ht="15.75" x14ac:dyDescent="0.25">
      <c r="A47" s="20"/>
      <c r="B47" s="97" t="s">
        <v>43</v>
      </c>
      <c r="C47" s="332">
        <v>5.0999999999999997E-2</v>
      </c>
      <c r="D47" s="398">
        <v>5.3100000000000001E-2</v>
      </c>
      <c r="E47" s="331">
        <v>4.117647058823537</v>
      </c>
      <c r="F47" s="331">
        <v>8.2391839763232841E-4</v>
      </c>
      <c r="G47" s="332">
        <v>0.373</v>
      </c>
      <c r="H47" s="359">
        <v>-85.764075067024123</v>
      </c>
      <c r="I47" s="359">
        <v>5.9009230277588592E-3</v>
      </c>
      <c r="J47" s="36"/>
      <c r="K47" s="325"/>
      <c r="L47" s="410"/>
      <c r="M47" s="474"/>
      <c r="N47" s="474"/>
    </row>
    <row r="48" spans="1:16" ht="15.75" x14ac:dyDescent="0.25">
      <c r="A48" s="20"/>
      <c r="B48" s="97"/>
      <c r="C48" s="98"/>
      <c r="D48" s="6"/>
      <c r="E48" s="100"/>
      <c r="F48" s="106"/>
      <c r="G48" s="215"/>
      <c r="H48" s="101"/>
      <c r="I48" s="101"/>
      <c r="J48" s="36"/>
      <c r="K48" s="325"/>
      <c r="L48" s="410"/>
      <c r="M48" s="474"/>
      <c r="N48" s="474"/>
    </row>
    <row r="49" spans="1:17" ht="15.75" x14ac:dyDescent="0.25">
      <c r="A49" s="20"/>
      <c r="B49" s="97"/>
      <c r="C49" s="491" t="s">
        <v>34</v>
      </c>
      <c r="D49" s="491"/>
      <c r="E49" s="491"/>
      <c r="F49" s="491"/>
      <c r="G49" s="491"/>
      <c r="H49" s="491"/>
      <c r="I49" s="491"/>
      <c r="J49" s="36"/>
      <c r="K49" s="325"/>
      <c r="L49" s="410"/>
      <c r="M49" s="474"/>
      <c r="N49" s="474"/>
    </row>
    <row r="50" spans="1:17" ht="15.75" x14ac:dyDescent="0.25">
      <c r="A50" s="20"/>
      <c r="B50" s="97"/>
      <c r="C50" s="490" t="s">
        <v>209</v>
      </c>
      <c r="D50" s="490"/>
      <c r="E50" s="490"/>
      <c r="F50" s="490"/>
      <c r="G50" s="490"/>
      <c r="H50" s="490"/>
      <c r="I50" s="490"/>
      <c r="J50" s="36"/>
      <c r="K50" s="475"/>
      <c r="L50" s="410"/>
      <c r="M50" s="474"/>
      <c r="N50" s="474"/>
    </row>
    <row r="51" spans="1:17" ht="15.75" x14ac:dyDescent="0.25">
      <c r="A51" s="20"/>
      <c r="B51" s="97"/>
      <c r="C51" s="98"/>
      <c r="D51" s="6"/>
      <c r="E51" s="100"/>
      <c r="F51" s="101"/>
      <c r="G51" s="215"/>
      <c r="H51" s="101"/>
      <c r="I51" s="101"/>
      <c r="J51" s="36"/>
      <c r="K51" s="186"/>
      <c r="L51" s="325"/>
    </row>
    <row r="52" spans="1:17" ht="15.75" x14ac:dyDescent="0.25">
      <c r="A52" s="20"/>
      <c r="B52" s="97"/>
      <c r="C52" s="98"/>
      <c r="D52" s="6"/>
      <c r="E52" s="100"/>
      <c r="F52" s="101"/>
      <c r="G52" s="215"/>
      <c r="H52" s="101"/>
      <c r="I52" s="101"/>
      <c r="J52" s="36"/>
      <c r="K52" s="186"/>
      <c r="L52" s="325"/>
    </row>
    <row r="53" spans="1:17" ht="15.75" x14ac:dyDescent="0.25">
      <c r="A53" s="20"/>
      <c r="B53" s="97"/>
      <c r="C53" s="98"/>
      <c r="D53" s="6"/>
      <c r="E53" s="100"/>
      <c r="F53" s="101"/>
      <c r="G53" s="215"/>
      <c r="H53" s="101"/>
      <c r="I53" s="101"/>
      <c r="J53" s="36"/>
      <c r="K53" s="186"/>
      <c r="L53" s="325"/>
    </row>
    <row r="54" spans="1:17" ht="15.75" x14ac:dyDescent="0.25">
      <c r="A54" s="20"/>
      <c r="B54" s="97"/>
      <c r="C54" s="98"/>
      <c r="D54" s="6"/>
      <c r="E54" s="100"/>
      <c r="F54" s="101"/>
      <c r="G54" s="215"/>
      <c r="H54" s="101"/>
      <c r="I54" s="101"/>
      <c r="J54" s="36"/>
    </row>
    <row r="55" spans="1:17" ht="15.75" x14ac:dyDescent="0.25">
      <c r="A55" s="20"/>
      <c r="B55" s="97"/>
      <c r="C55" s="98"/>
      <c r="D55" s="6"/>
      <c r="E55" s="100"/>
      <c r="F55" s="101"/>
      <c r="G55" s="215"/>
      <c r="H55" s="101"/>
      <c r="I55" s="101"/>
      <c r="J55" s="36"/>
    </row>
    <row r="56" spans="1:17" ht="15.75" x14ac:dyDescent="0.25">
      <c r="A56" s="20"/>
      <c r="B56" s="97"/>
      <c r="C56" s="98"/>
      <c r="D56" s="6"/>
      <c r="E56" s="100"/>
      <c r="F56" s="101"/>
      <c r="G56" s="215"/>
      <c r="H56" s="101"/>
      <c r="I56" s="101"/>
      <c r="J56" s="36"/>
    </row>
    <row r="57" spans="1:17" ht="15.75" x14ac:dyDescent="0.25">
      <c r="A57" s="20"/>
      <c r="B57" s="97"/>
      <c r="C57" s="98"/>
      <c r="D57" s="6"/>
      <c r="E57" s="100"/>
      <c r="F57" s="101"/>
      <c r="G57" s="215"/>
      <c r="H57" s="101"/>
      <c r="I57" s="101"/>
      <c r="J57" s="36"/>
    </row>
    <row r="58" spans="1:17" ht="15.75" x14ac:dyDescent="0.25">
      <c r="A58" s="20"/>
      <c r="B58" s="97"/>
      <c r="C58" s="98"/>
      <c r="D58" s="6"/>
      <c r="E58" s="100"/>
      <c r="F58" s="101"/>
      <c r="G58" s="215"/>
      <c r="H58" s="101"/>
      <c r="I58" s="101"/>
      <c r="J58" s="36"/>
    </row>
    <row r="59" spans="1:17" ht="15.75" x14ac:dyDescent="0.25">
      <c r="A59" s="20"/>
      <c r="B59" s="97"/>
      <c r="C59" s="98"/>
      <c r="D59" s="6"/>
      <c r="E59" s="100"/>
      <c r="F59" s="101"/>
      <c r="G59" s="215"/>
      <c r="H59" s="101"/>
      <c r="I59" s="101"/>
      <c r="J59" s="36"/>
    </row>
    <row r="60" spans="1:17" ht="15.75" x14ac:dyDescent="0.25">
      <c r="A60" s="20"/>
      <c r="B60" s="97"/>
      <c r="C60" s="98"/>
      <c r="D60" s="6"/>
      <c r="E60" s="100"/>
      <c r="F60" s="101"/>
      <c r="G60" s="215"/>
      <c r="H60" s="101"/>
      <c r="I60" s="101"/>
      <c r="J60" s="36"/>
    </row>
    <row r="61" spans="1:17" ht="15.75" x14ac:dyDescent="0.25">
      <c r="A61" s="20"/>
      <c r="B61" s="97"/>
      <c r="C61" s="98"/>
      <c r="D61" s="6"/>
      <c r="E61" s="100"/>
      <c r="F61" s="101"/>
      <c r="G61" s="215"/>
      <c r="H61" s="101"/>
      <c r="I61" s="101"/>
      <c r="J61" s="36"/>
    </row>
    <row r="62" spans="1:17" ht="15.75" x14ac:dyDescent="0.25">
      <c r="A62" s="20"/>
      <c r="B62" s="97"/>
      <c r="C62" s="98"/>
      <c r="D62" s="6"/>
      <c r="E62" s="100"/>
      <c r="F62" s="101"/>
      <c r="G62" s="215"/>
      <c r="H62" s="101"/>
      <c r="I62" s="101"/>
      <c r="J62" s="36"/>
    </row>
    <row r="63" spans="1:17" s="27" customFormat="1" ht="15.75" x14ac:dyDescent="0.25">
      <c r="A63" s="20"/>
      <c r="B63" s="97"/>
      <c r="C63" s="98"/>
      <c r="D63" s="6"/>
      <c r="E63" s="100"/>
      <c r="F63" s="101">
        <v>3331168</v>
      </c>
      <c r="G63" s="215">
        <v>3584390</v>
      </c>
      <c r="H63" s="216">
        <v>3746960</v>
      </c>
      <c r="I63" s="216">
        <v>4038901</v>
      </c>
      <c r="J63" s="38"/>
      <c r="K63" s="28"/>
      <c r="L63" s="28"/>
      <c r="M63" s="28"/>
      <c r="N63" s="28"/>
      <c r="O63" s="28"/>
      <c r="P63" s="28"/>
      <c r="Q63" s="28"/>
    </row>
    <row r="64" spans="1:17" s="27" customFormat="1" ht="15.75" x14ac:dyDescent="0.25">
      <c r="A64" s="20"/>
      <c r="B64" s="97"/>
      <c r="C64" s="98"/>
      <c r="D64" s="6"/>
      <c r="E64" s="100"/>
      <c r="F64" s="101">
        <v>1055343</v>
      </c>
      <c r="G64" s="215">
        <v>1105535</v>
      </c>
      <c r="H64" s="216">
        <v>1165573</v>
      </c>
      <c r="I64" s="216">
        <v>1265151</v>
      </c>
      <c r="J64" s="38"/>
      <c r="K64" s="28"/>
      <c r="L64" s="28"/>
      <c r="M64" s="28"/>
      <c r="N64" s="28"/>
      <c r="O64" s="28"/>
      <c r="P64" s="28"/>
      <c r="Q64" s="28"/>
    </row>
    <row r="65" spans="1:10" ht="15.75" x14ac:dyDescent="0.25">
      <c r="A65" s="126" t="s">
        <v>155</v>
      </c>
      <c r="B65" s="110"/>
      <c r="C65" s="6"/>
      <c r="D65" s="100"/>
      <c r="E65" s="100"/>
      <c r="F65" s="101"/>
      <c r="G65" s="215"/>
      <c r="H65" s="101"/>
      <c r="I65" s="101"/>
      <c r="J65" s="36"/>
    </row>
    <row r="66" spans="1:10" ht="15.75" x14ac:dyDescent="0.25">
      <c r="A66" s="192" t="s">
        <v>156</v>
      </c>
      <c r="B66" s="111"/>
      <c r="C66" s="112"/>
      <c r="D66" s="112"/>
      <c r="E66" s="113"/>
      <c r="F66" s="114"/>
      <c r="G66" s="115"/>
      <c r="H66" s="114"/>
      <c r="I66" s="114"/>
      <c r="J66" s="25"/>
    </row>
    <row r="83" spans="2:3" x14ac:dyDescent="0.2">
      <c r="B83" s="282"/>
      <c r="C83" s="282"/>
    </row>
    <row r="84" spans="2:3" x14ac:dyDescent="0.2">
      <c r="B84" s="282"/>
      <c r="C84" s="282"/>
    </row>
    <row r="85" spans="2:3" x14ac:dyDescent="0.2">
      <c r="B85" s="282"/>
      <c r="C85" s="282"/>
    </row>
    <row r="86" spans="2:3" x14ac:dyDescent="0.2">
      <c r="B86" s="282"/>
      <c r="C86" s="282"/>
    </row>
    <row r="87" spans="2:3" x14ac:dyDescent="0.2">
      <c r="B87" s="282"/>
      <c r="C87" s="282"/>
    </row>
    <row r="88" spans="2:3" x14ac:dyDescent="0.2">
      <c r="B88" s="282"/>
      <c r="C88" s="282"/>
    </row>
    <row r="89" spans="2:3" x14ac:dyDescent="0.2">
      <c r="B89" s="282"/>
      <c r="C89" s="282"/>
    </row>
    <row r="90" spans="2:3" x14ac:dyDescent="0.2">
      <c r="B90" s="282"/>
      <c r="C90" s="282"/>
    </row>
    <row r="91" spans="2:3" x14ac:dyDescent="0.2">
      <c r="B91" s="282"/>
      <c r="C91" s="282"/>
    </row>
    <row r="92" spans="2:3" x14ac:dyDescent="0.2">
      <c r="B92" s="282"/>
      <c r="C92" s="282"/>
    </row>
    <row r="93" spans="2:3" x14ac:dyDescent="0.2">
      <c r="B93" s="282"/>
      <c r="C93" s="282"/>
    </row>
    <row r="94" spans="2:3" x14ac:dyDescent="0.2">
      <c r="B94" s="282"/>
      <c r="C94" s="282"/>
    </row>
    <row r="95" spans="2:3" x14ac:dyDescent="0.2">
      <c r="B95" s="282"/>
      <c r="C95" s="282"/>
    </row>
    <row r="96" spans="2:3" x14ac:dyDescent="0.2">
      <c r="B96" s="282"/>
      <c r="C96" s="282"/>
    </row>
    <row r="97" spans="2:3" x14ac:dyDescent="0.2">
      <c r="B97" s="282"/>
      <c r="C97" s="282"/>
    </row>
    <row r="98" spans="2:3" x14ac:dyDescent="0.2">
      <c r="B98" s="282"/>
      <c r="C98" s="282"/>
    </row>
    <row r="99" spans="2:3" x14ac:dyDescent="0.2">
      <c r="B99" s="282"/>
      <c r="C99" s="282"/>
    </row>
    <row r="100" spans="2:3" x14ac:dyDescent="0.2">
      <c r="B100" s="282"/>
      <c r="C100" s="282"/>
    </row>
    <row r="101" spans="2:3" x14ac:dyDescent="0.2">
      <c r="B101" s="282"/>
      <c r="C101" s="282"/>
    </row>
    <row r="102" spans="2:3" x14ac:dyDescent="0.2">
      <c r="B102" s="282"/>
      <c r="C102" s="282"/>
    </row>
    <row r="103" spans="2:3" x14ac:dyDescent="0.2">
      <c r="B103" s="282"/>
      <c r="C103" s="282"/>
    </row>
    <row r="104" spans="2:3" x14ac:dyDescent="0.2">
      <c r="B104" s="282"/>
      <c r="C104" s="282"/>
    </row>
    <row r="105" spans="2:3" x14ac:dyDescent="0.2">
      <c r="B105" s="282"/>
      <c r="C105" s="282"/>
    </row>
    <row r="106" spans="2:3" x14ac:dyDescent="0.2">
      <c r="B106" s="282"/>
      <c r="C106" s="282"/>
    </row>
    <row r="107" spans="2:3" x14ac:dyDescent="0.2">
      <c r="B107" s="282"/>
      <c r="C107" s="282"/>
    </row>
    <row r="108" spans="2:3" x14ac:dyDescent="0.2">
      <c r="B108" s="282"/>
      <c r="C108" s="282"/>
    </row>
    <row r="109" spans="2:3" x14ac:dyDescent="0.2">
      <c r="B109" s="282"/>
      <c r="C109" s="282"/>
    </row>
    <row r="110" spans="2:3" x14ac:dyDescent="0.2">
      <c r="B110" s="282"/>
      <c r="C110" s="282"/>
    </row>
    <row r="111" spans="2:3" x14ac:dyDescent="0.2">
      <c r="B111" s="282"/>
      <c r="C111" s="282"/>
    </row>
    <row r="112" spans="2:3" x14ac:dyDescent="0.2">
      <c r="B112" s="282"/>
      <c r="C112" s="282"/>
    </row>
    <row r="113" spans="2:3" x14ac:dyDescent="0.2">
      <c r="B113" s="282"/>
      <c r="C113" s="282"/>
    </row>
    <row r="114" spans="2:3" x14ac:dyDescent="0.2">
      <c r="B114" s="282"/>
      <c r="C114" s="282"/>
    </row>
    <row r="115" spans="2:3" x14ac:dyDescent="0.2">
      <c r="B115" s="282"/>
      <c r="C115" s="282"/>
    </row>
    <row r="116" spans="2:3" x14ac:dyDescent="0.2">
      <c r="B116" s="282"/>
      <c r="C116" s="282"/>
    </row>
  </sheetData>
  <sortState ref="A16:I47">
    <sortCondition descending="1" ref="D16:D47"/>
  </sortState>
  <mergeCells count="9">
    <mergeCell ref="C8:I8"/>
    <mergeCell ref="C9:I9"/>
    <mergeCell ref="C50:I50"/>
    <mergeCell ref="C49:I49"/>
    <mergeCell ref="C11:D11"/>
    <mergeCell ref="E11:E12"/>
    <mergeCell ref="F11:F12"/>
    <mergeCell ref="H11:H12"/>
    <mergeCell ref="I11:I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H91"/>
  <sheetViews>
    <sheetView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7" style="16" customWidth="1"/>
    <col min="3" max="3" width="17.7109375" style="16" customWidth="1"/>
    <col min="4" max="4" width="15.7109375" style="16" customWidth="1"/>
    <col min="5" max="5" width="17.7109375" style="16" customWidth="1"/>
    <col min="6" max="6" width="18.28515625" style="16" bestFit="1" customWidth="1"/>
    <col min="7" max="7" width="14.85546875" style="16" customWidth="1"/>
    <col min="8" max="8" width="6" style="16" customWidth="1"/>
    <col min="9" max="9" width="8.28515625" style="318" customWidth="1"/>
    <col min="10" max="10" width="9.42578125" style="318" customWidth="1"/>
    <col min="11" max="11" width="8.28515625" style="318" bestFit="1" customWidth="1"/>
    <col min="12" max="12" width="10" style="318" customWidth="1"/>
    <col min="13" max="13" width="9.7109375" style="325" customWidth="1"/>
    <col min="14" max="15" width="10.28515625" style="318" customWidth="1"/>
    <col min="16" max="16" width="10.7109375" style="319" customWidth="1"/>
    <col min="17" max="17" width="10.28515625" style="318" customWidth="1"/>
    <col min="18" max="18" width="9.5703125" style="318" customWidth="1"/>
    <col min="19" max="19" width="10.28515625" style="318" hidden="1" customWidth="1"/>
    <col min="20" max="21" width="10.28515625" style="40" customWidth="1"/>
    <col min="22" max="22" width="10.28515625" style="16" customWidth="1"/>
    <col min="23" max="16384" width="11.5703125" style="16"/>
  </cols>
  <sheetData>
    <row r="1" spans="1:21" ht="15" x14ac:dyDescent="0.2">
      <c r="A1" s="210"/>
      <c r="B1" s="39"/>
      <c r="C1" s="39"/>
      <c r="D1" s="39"/>
      <c r="E1" s="39"/>
      <c r="F1" s="39"/>
      <c r="G1" s="39"/>
      <c r="H1" s="212"/>
      <c r="K1" s="325"/>
      <c r="L1" s="411"/>
      <c r="N1" s="325"/>
      <c r="O1" s="318">
        <v>100</v>
      </c>
    </row>
    <row r="2" spans="1:21" ht="15.75" x14ac:dyDescent="0.25">
      <c r="A2" s="184"/>
      <c r="B2" s="32"/>
      <c r="C2" s="32"/>
      <c r="D2" s="32"/>
      <c r="E2" s="32"/>
      <c r="F2" s="32"/>
      <c r="G2" s="32"/>
      <c r="H2" s="36"/>
      <c r="I2" s="318">
        <v>100</v>
      </c>
      <c r="K2" s="325"/>
      <c r="L2" s="411"/>
      <c r="N2" s="412"/>
      <c r="O2" s="333"/>
    </row>
    <row r="3" spans="1:21" ht="15.75" x14ac:dyDescent="0.25">
      <c r="A3" s="184"/>
      <c r="B3" s="32"/>
      <c r="C3" s="32"/>
      <c r="D3" s="32"/>
      <c r="E3" s="32"/>
      <c r="F3" s="32"/>
      <c r="G3" s="32"/>
      <c r="H3" s="36"/>
      <c r="K3" s="325"/>
      <c r="L3" s="411"/>
      <c r="N3" s="412"/>
      <c r="O3" s="333"/>
    </row>
    <row r="4" spans="1:21" ht="15.75" x14ac:dyDescent="0.25">
      <c r="A4" s="184"/>
      <c r="B4" s="32"/>
      <c r="C4" s="32"/>
      <c r="D4" s="32"/>
      <c r="E4" s="32"/>
      <c r="F4" s="32"/>
      <c r="G4" s="32"/>
      <c r="H4" s="36"/>
      <c r="K4" s="325"/>
      <c r="L4" s="411"/>
      <c r="N4" s="412"/>
      <c r="O4" s="333"/>
    </row>
    <row r="5" spans="1:21" ht="15.75" x14ac:dyDescent="0.25">
      <c r="A5" s="184"/>
      <c r="B5" s="32"/>
      <c r="C5" s="32"/>
      <c r="D5" s="32"/>
      <c r="E5" s="32"/>
      <c r="F5" s="32"/>
      <c r="G5" s="32"/>
      <c r="H5" s="36"/>
      <c r="K5" s="325"/>
      <c r="L5" s="411"/>
      <c r="N5" s="412"/>
      <c r="O5" s="333"/>
    </row>
    <row r="6" spans="1:21" ht="15.75" x14ac:dyDescent="0.25">
      <c r="A6" s="184"/>
      <c r="B6" s="32"/>
      <c r="C6" s="32"/>
      <c r="D6" s="32"/>
      <c r="E6" s="32"/>
      <c r="F6" s="32"/>
      <c r="G6" s="32"/>
      <c r="H6" s="36"/>
      <c r="K6" s="325"/>
      <c r="L6" s="411"/>
      <c r="N6" s="412"/>
      <c r="O6" s="333"/>
    </row>
    <row r="7" spans="1:21" ht="25.9" customHeight="1" x14ac:dyDescent="0.25">
      <c r="A7" s="20"/>
      <c r="B7" s="227"/>
      <c r="C7" s="495" t="s">
        <v>44</v>
      </c>
      <c r="D7" s="495"/>
      <c r="E7" s="495"/>
      <c r="F7" s="495"/>
      <c r="G7" s="495"/>
      <c r="H7" s="34"/>
      <c r="I7" s="88"/>
      <c r="J7" s="88"/>
      <c r="K7" s="88"/>
      <c r="L7" s="411"/>
      <c r="N7" s="412"/>
      <c r="O7" s="333"/>
    </row>
    <row r="8" spans="1:21" ht="15.75" x14ac:dyDescent="0.25">
      <c r="A8" s="20"/>
      <c r="B8" s="227"/>
      <c r="C8" s="495" t="s">
        <v>211</v>
      </c>
      <c r="D8" s="495"/>
      <c r="E8" s="495"/>
      <c r="F8" s="495"/>
      <c r="G8" s="495"/>
      <c r="H8" s="34"/>
      <c r="I8" s="88"/>
      <c r="J8" s="88"/>
      <c r="K8" s="88"/>
      <c r="L8" s="411"/>
      <c r="N8" s="412"/>
      <c r="O8" s="333"/>
    </row>
    <row r="9" spans="1:21" ht="11.25" customHeight="1" x14ac:dyDescent="0.25">
      <c r="A9" s="20"/>
      <c r="B9" s="227"/>
      <c r="C9" s="227"/>
      <c r="D9" s="226"/>
      <c r="E9" s="226"/>
      <c r="F9" s="227"/>
      <c r="G9" s="227"/>
      <c r="H9" s="67"/>
      <c r="I9" s="253"/>
      <c r="J9" s="253"/>
      <c r="K9" s="253"/>
      <c r="L9" s="413"/>
      <c r="N9" s="412"/>
      <c r="O9" s="333"/>
    </row>
    <row r="10" spans="1:21" ht="18.75" customHeight="1" x14ac:dyDescent="0.25">
      <c r="A10" s="20"/>
      <c r="B10" s="6"/>
      <c r="C10" s="492" t="s">
        <v>202</v>
      </c>
      <c r="D10" s="492" t="s">
        <v>0</v>
      </c>
      <c r="E10" s="496" t="s">
        <v>215</v>
      </c>
      <c r="F10" s="229" t="s">
        <v>205</v>
      </c>
      <c r="G10" s="496" t="s">
        <v>216</v>
      </c>
      <c r="H10" s="36"/>
      <c r="K10" s="325"/>
      <c r="L10" s="325"/>
      <c r="N10" s="412"/>
      <c r="O10" s="333"/>
    </row>
    <row r="11" spans="1:21" ht="15.75" x14ac:dyDescent="0.25">
      <c r="A11" s="20"/>
      <c r="B11" s="6"/>
      <c r="C11" s="444">
        <v>2017</v>
      </c>
      <c r="D11" s="444">
        <v>2018</v>
      </c>
      <c r="E11" s="496"/>
      <c r="F11" s="217">
        <v>2017</v>
      </c>
      <c r="G11" s="496"/>
      <c r="H11" s="36"/>
      <c r="K11" s="325"/>
      <c r="L11" s="325"/>
      <c r="N11" s="412"/>
      <c r="O11" s="333"/>
    </row>
    <row r="12" spans="1:21" ht="9" customHeight="1" x14ac:dyDescent="0.25">
      <c r="A12" s="20"/>
      <c r="B12" s="6"/>
      <c r="C12" s="444"/>
      <c r="D12" s="444"/>
      <c r="E12" s="445"/>
      <c r="F12" s="217"/>
      <c r="G12" s="445"/>
      <c r="H12" s="36"/>
      <c r="K12" s="325"/>
      <c r="L12" s="325"/>
      <c r="N12" s="412"/>
      <c r="O12" s="333"/>
    </row>
    <row r="13" spans="1:21" ht="15.75" x14ac:dyDescent="0.25">
      <c r="A13" s="20"/>
      <c r="B13" s="96" t="s">
        <v>2</v>
      </c>
      <c r="C13" s="248">
        <v>12.3</v>
      </c>
      <c r="D13" s="247">
        <v>12.9</v>
      </c>
      <c r="E13" s="246">
        <v>0.59999999999999964</v>
      </c>
      <c r="F13" s="221">
        <v>12.7</v>
      </c>
      <c r="G13" s="220">
        <v>0.20000000000000107</v>
      </c>
      <c r="H13" s="36"/>
      <c r="J13" s="333"/>
      <c r="K13" s="325"/>
      <c r="L13" s="325"/>
      <c r="N13" s="412"/>
      <c r="O13" s="333"/>
    </row>
    <row r="14" spans="1:21" s="27" customFormat="1" ht="15.75" x14ac:dyDescent="0.25">
      <c r="A14" s="20"/>
      <c r="B14" s="259" t="s">
        <v>3</v>
      </c>
      <c r="C14" s="218">
        <v>21.8</v>
      </c>
      <c r="D14" s="247">
        <v>22.2</v>
      </c>
      <c r="E14" s="298">
        <v>0.39999999999999858</v>
      </c>
      <c r="F14" s="299">
        <v>22.3</v>
      </c>
      <c r="G14" s="299">
        <v>-0.10000000000000142</v>
      </c>
      <c r="H14" s="38"/>
      <c r="I14" s="414"/>
      <c r="J14" s="415"/>
      <c r="K14" s="28"/>
      <c r="L14" s="416"/>
      <c r="M14" s="416"/>
      <c r="N14" s="412"/>
      <c r="O14" s="417"/>
      <c r="P14" s="418"/>
      <c r="Q14" s="28"/>
      <c r="R14" s="28"/>
      <c r="S14" s="28"/>
      <c r="T14" s="42"/>
      <c r="U14" s="42"/>
    </row>
    <row r="15" spans="1:21" ht="15.75" x14ac:dyDescent="0.25">
      <c r="A15" s="26"/>
      <c r="B15" s="296" t="s">
        <v>16</v>
      </c>
      <c r="C15" s="297">
        <v>15.9</v>
      </c>
      <c r="D15" s="247">
        <v>16.600000000000001</v>
      </c>
      <c r="E15" s="294">
        <v>0.70000000000000107</v>
      </c>
      <c r="F15" s="221">
        <v>16.600000000000001</v>
      </c>
      <c r="G15" s="295">
        <v>0</v>
      </c>
      <c r="H15" s="36"/>
      <c r="I15" s="186"/>
      <c r="J15" s="410"/>
      <c r="L15" s="325"/>
      <c r="M15" s="416"/>
      <c r="N15" s="412"/>
      <c r="O15" s="333"/>
    </row>
    <row r="16" spans="1:21" ht="15.75" x14ac:dyDescent="0.25">
      <c r="A16" s="20"/>
      <c r="B16" s="481" t="s">
        <v>29</v>
      </c>
      <c r="C16" s="240">
        <v>15.7</v>
      </c>
      <c r="D16" s="247">
        <v>16.600000000000001</v>
      </c>
      <c r="E16" s="245">
        <v>0.90000000000000213</v>
      </c>
      <c r="F16" s="221">
        <v>15.5</v>
      </c>
      <c r="G16" s="221">
        <v>1.1000000000000014</v>
      </c>
      <c r="H16" s="36"/>
      <c r="I16" s="186"/>
      <c r="J16" s="410"/>
      <c r="L16" s="325"/>
      <c r="N16" s="412"/>
      <c r="O16" s="333"/>
    </row>
    <row r="17" spans="1:15" ht="15.75" x14ac:dyDescent="0.25">
      <c r="A17" s="20"/>
      <c r="B17" s="481" t="s">
        <v>37</v>
      </c>
      <c r="C17" s="240">
        <v>14.9</v>
      </c>
      <c r="D17" s="247">
        <v>16</v>
      </c>
      <c r="E17" s="245">
        <v>1.0999999999999996</v>
      </c>
      <c r="F17" s="221">
        <v>15.8</v>
      </c>
      <c r="G17" s="221">
        <v>0.19999999999999929</v>
      </c>
      <c r="H17" s="36"/>
      <c r="I17" s="186"/>
      <c r="J17" s="410"/>
      <c r="L17" s="325"/>
      <c r="N17" s="412"/>
      <c r="O17" s="333"/>
    </row>
    <row r="18" spans="1:15" ht="15.75" x14ac:dyDescent="0.25">
      <c r="A18" s="20"/>
      <c r="B18" s="481" t="s">
        <v>30</v>
      </c>
      <c r="C18" s="240">
        <v>15.2</v>
      </c>
      <c r="D18" s="247">
        <v>15.9</v>
      </c>
      <c r="E18" s="219">
        <v>0.70000000000000107</v>
      </c>
      <c r="F18" s="221">
        <v>15.8</v>
      </c>
      <c r="G18" s="221">
        <v>9.9999999999999645E-2</v>
      </c>
      <c r="H18" s="36"/>
      <c r="I18" s="186"/>
      <c r="J18" s="410"/>
      <c r="L18" s="325"/>
      <c r="N18" s="412"/>
      <c r="O18" s="333"/>
    </row>
    <row r="19" spans="1:15" ht="15" customHeight="1" x14ac:dyDescent="0.25">
      <c r="A19" s="20"/>
      <c r="B19" s="481" t="s">
        <v>177</v>
      </c>
      <c r="C19" s="240">
        <v>14.1</v>
      </c>
      <c r="D19" s="247">
        <v>15.1</v>
      </c>
      <c r="E19" s="245">
        <v>1</v>
      </c>
      <c r="F19" s="221">
        <v>15</v>
      </c>
      <c r="G19" s="221">
        <v>9.9999999999999645E-2</v>
      </c>
      <c r="H19" s="36"/>
      <c r="I19" s="186"/>
      <c r="J19" s="410"/>
      <c r="L19" s="325"/>
      <c r="N19" s="412"/>
      <c r="O19" s="333"/>
    </row>
    <row r="20" spans="1:15" ht="15.75" x14ac:dyDescent="0.25">
      <c r="A20" s="20"/>
      <c r="B20" s="481" t="s">
        <v>36</v>
      </c>
      <c r="C20" s="240">
        <v>12.2</v>
      </c>
      <c r="D20" s="247">
        <v>13.2</v>
      </c>
      <c r="E20" s="245">
        <v>1</v>
      </c>
      <c r="F20" s="221">
        <v>13</v>
      </c>
      <c r="G20" s="221">
        <v>0.19999999999999929</v>
      </c>
      <c r="H20" s="36"/>
      <c r="I20" s="186"/>
      <c r="J20" s="410"/>
      <c r="L20" s="325"/>
      <c r="N20" s="412"/>
      <c r="O20" s="333"/>
    </row>
    <row r="21" spans="1:15" ht="15.75" x14ac:dyDescent="0.25">
      <c r="A21" s="20"/>
      <c r="B21" s="481" t="s">
        <v>22</v>
      </c>
      <c r="C21" s="240">
        <v>11.8</v>
      </c>
      <c r="D21" s="247">
        <v>13</v>
      </c>
      <c r="E21" s="245">
        <v>1.1999999999999993</v>
      </c>
      <c r="F21" s="221">
        <v>12.3</v>
      </c>
      <c r="G21" s="221">
        <v>0.69999999999999929</v>
      </c>
      <c r="H21" s="36"/>
      <c r="I21" s="186"/>
      <c r="J21" s="410"/>
      <c r="L21" s="325"/>
      <c r="N21" s="412"/>
      <c r="O21" s="333"/>
    </row>
    <row r="22" spans="1:15" ht="15.75" x14ac:dyDescent="0.25">
      <c r="A22" s="20"/>
      <c r="B22" s="481" t="s">
        <v>18</v>
      </c>
      <c r="C22" s="240">
        <v>11.6</v>
      </c>
      <c r="D22" s="247">
        <v>12.1</v>
      </c>
      <c r="E22" s="245">
        <v>0.5</v>
      </c>
      <c r="F22" s="221">
        <v>12</v>
      </c>
      <c r="G22" s="221">
        <v>9.9999999999999645E-2</v>
      </c>
      <c r="H22" s="36"/>
      <c r="I22" s="186"/>
      <c r="J22" s="410"/>
      <c r="L22" s="325"/>
      <c r="N22" s="412"/>
      <c r="O22" s="333"/>
    </row>
    <row r="23" spans="1:15" ht="15.75" x14ac:dyDescent="0.25">
      <c r="A23" s="20"/>
      <c r="B23" s="481" t="s">
        <v>26</v>
      </c>
      <c r="C23" s="240">
        <v>10.6</v>
      </c>
      <c r="D23" s="247">
        <v>11.2</v>
      </c>
      <c r="E23" s="245">
        <v>0.59999999999999964</v>
      </c>
      <c r="F23" s="221">
        <v>11.2</v>
      </c>
      <c r="G23" s="221">
        <v>0</v>
      </c>
      <c r="H23" s="36"/>
      <c r="I23" s="186"/>
      <c r="J23" s="410"/>
      <c r="L23" s="325"/>
      <c r="N23" s="412"/>
      <c r="O23" s="333"/>
    </row>
    <row r="24" spans="1:15" ht="15.75" x14ac:dyDescent="0.25">
      <c r="A24" s="20"/>
      <c r="B24" s="481" t="s">
        <v>32</v>
      </c>
      <c r="C24" s="240">
        <v>10.3</v>
      </c>
      <c r="D24" s="247">
        <v>10.7</v>
      </c>
      <c r="E24" s="245">
        <v>0.39999999999999858</v>
      </c>
      <c r="F24" s="221">
        <v>10.4</v>
      </c>
      <c r="G24" s="221">
        <v>0.29999999999999893</v>
      </c>
      <c r="H24" s="36"/>
      <c r="I24" s="186"/>
      <c r="J24" s="419"/>
      <c r="L24" s="325"/>
      <c r="N24" s="412"/>
      <c r="O24" s="333"/>
    </row>
    <row r="25" spans="1:15" ht="15.75" x14ac:dyDescent="0.25">
      <c r="A25" s="20"/>
      <c r="B25" s="481" t="s">
        <v>38</v>
      </c>
      <c r="C25" s="240">
        <v>9</v>
      </c>
      <c r="D25" s="247">
        <v>9.6</v>
      </c>
      <c r="E25" s="245">
        <v>0.59999999999999964</v>
      </c>
      <c r="F25" s="221">
        <v>9.4</v>
      </c>
      <c r="G25" s="221">
        <v>0.19999999999999929</v>
      </c>
      <c r="H25" s="36"/>
      <c r="I25" s="186"/>
      <c r="J25" s="410"/>
      <c r="L25" s="325"/>
      <c r="N25" s="412"/>
      <c r="O25" s="333"/>
    </row>
    <row r="26" spans="1:15" ht="15.75" x14ac:dyDescent="0.25">
      <c r="A26" s="20"/>
      <c r="B26" s="481" t="s">
        <v>19</v>
      </c>
      <c r="C26" s="240">
        <v>8.6</v>
      </c>
      <c r="D26" s="247">
        <v>9.1</v>
      </c>
      <c r="E26" s="245">
        <v>0.5</v>
      </c>
      <c r="F26" s="221">
        <v>9.1999999999999993</v>
      </c>
      <c r="G26" s="221">
        <v>-9.9999999999999645E-2</v>
      </c>
      <c r="H26" s="36"/>
      <c r="I26" s="186"/>
      <c r="J26" s="410"/>
      <c r="L26" s="325"/>
      <c r="N26" s="412"/>
      <c r="O26" s="333"/>
    </row>
    <row r="27" spans="1:15" ht="15.75" x14ac:dyDescent="0.25">
      <c r="A27" s="20"/>
      <c r="B27" s="481" t="s">
        <v>71</v>
      </c>
      <c r="C27" s="240">
        <v>7.7</v>
      </c>
      <c r="D27" s="247">
        <v>8.4</v>
      </c>
      <c r="E27" s="245">
        <v>0.70000000000000018</v>
      </c>
      <c r="F27" s="221">
        <v>8.1</v>
      </c>
      <c r="G27" s="221">
        <v>0.30000000000000071</v>
      </c>
      <c r="H27" s="36"/>
      <c r="I27" s="186"/>
      <c r="J27" s="410"/>
      <c r="L27" s="325"/>
      <c r="N27" s="412"/>
      <c r="O27" s="333"/>
    </row>
    <row r="28" spans="1:15" ht="15.75" x14ac:dyDescent="0.25">
      <c r="A28" s="20"/>
      <c r="B28" s="481" t="s">
        <v>39</v>
      </c>
      <c r="C28" s="240">
        <v>7.8</v>
      </c>
      <c r="D28" s="247">
        <v>8.3000000000000007</v>
      </c>
      <c r="E28" s="245">
        <v>0.50000000000000089</v>
      </c>
      <c r="F28" s="221">
        <v>8.1999999999999993</v>
      </c>
      <c r="G28" s="221">
        <v>0.10000000000000142</v>
      </c>
      <c r="H28" s="36"/>
      <c r="I28" s="186"/>
      <c r="J28" s="410"/>
      <c r="L28" s="325"/>
      <c r="N28" s="412"/>
      <c r="O28" s="333"/>
    </row>
    <row r="29" spans="1:15" ht="15.75" x14ac:dyDescent="0.25">
      <c r="A29" s="20"/>
      <c r="B29" s="481" t="s">
        <v>24</v>
      </c>
      <c r="C29" s="240">
        <v>7.7</v>
      </c>
      <c r="D29" s="247">
        <v>8</v>
      </c>
      <c r="E29" s="245">
        <v>0.29999999999999982</v>
      </c>
      <c r="F29" s="221">
        <v>8</v>
      </c>
      <c r="G29" s="221">
        <v>0</v>
      </c>
      <c r="H29" s="36"/>
      <c r="I29" s="186"/>
      <c r="J29" s="410"/>
      <c r="L29" s="325"/>
      <c r="N29" s="412"/>
      <c r="O29" s="333"/>
    </row>
    <row r="30" spans="1:15" ht="15.75" x14ac:dyDescent="0.25">
      <c r="A30" s="20"/>
      <c r="B30" s="481" t="s">
        <v>21</v>
      </c>
      <c r="C30" s="240">
        <v>6.7</v>
      </c>
      <c r="D30" s="247">
        <v>7.7</v>
      </c>
      <c r="E30" s="245">
        <v>1</v>
      </c>
      <c r="F30" s="221">
        <v>7.5</v>
      </c>
      <c r="G30" s="221">
        <v>0.20000000000000018</v>
      </c>
      <c r="H30" s="36"/>
      <c r="I30" s="186"/>
      <c r="J30" s="410"/>
      <c r="L30" s="325"/>
      <c r="N30" s="412"/>
      <c r="O30" s="333"/>
    </row>
    <row r="31" spans="1:15" ht="15.75" x14ac:dyDescent="0.25">
      <c r="A31" s="20"/>
      <c r="B31" s="481" t="s">
        <v>25</v>
      </c>
      <c r="C31" s="240">
        <v>6.4</v>
      </c>
      <c r="D31" s="247">
        <v>6.9</v>
      </c>
      <c r="E31" s="245">
        <v>0.5</v>
      </c>
      <c r="F31" s="221">
        <v>6.9</v>
      </c>
      <c r="G31" s="221">
        <v>0</v>
      </c>
      <c r="H31" s="36"/>
      <c r="I31" s="186"/>
      <c r="J31" s="410"/>
      <c r="L31" s="325"/>
      <c r="N31" s="412"/>
      <c r="O31" s="333"/>
    </row>
    <row r="32" spans="1:15" ht="15.75" x14ac:dyDescent="0.25">
      <c r="A32" s="20"/>
      <c r="B32" s="481" t="s">
        <v>31</v>
      </c>
      <c r="C32" s="240">
        <v>5.0999999999999996</v>
      </c>
      <c r="D32" s="247">
        <v>5.5</v>
      </c>
      <c r="E32" s="245">
        <v>0.40000000000000036</v>
      </c>
      <c r="F32" s="221">
        <v>5.4</v>
      </c>
      <c r="G32" s="221">
        <v>9.9999999999999645E-2</v>
      </c>
      <c r="H32" s="36"/>
      <c r="I32" s="186"/>
      <c r="J32" s="410"/>
      <c r="L32" s="325"/>
      <c r="N32" s="412"/>
      <c r="O32" s="333"/>
    </row>
    <row r="33" spans="1:21" ht="15.75" x14ac:dyDescent="0.25">
      <c r="A33" s="20"/>
      <c r="B33" s="481" t="s">
        <v>41</v>
      </c>
      <c r="C33" s="240">
        <v>5.4</v>
      </c>
      <c r="D33" s="247">
        <v>5.4</v>
      </c>
      <c r="E33" s="245">
        <v>0</v>
      </c>
      <c r="F33" s="221">
        <v>5.4</v>
      </c>
      <c r="G33" s="221">
        <v>0</v>
      </c>
      <c r="H33" s="36"/>
      <c r="I33" s="186"/>
      <c r="J33" s="410"/>
      <c r="L33" s="325"/>
      <c r="N33" s="412"/>
      <c r="O33" s="333"/>
    </row>
    <row r="34" spans="1:21" ht="15.75" customHeight="1" x14ac:dyDescent="0.25">
      <c r="A34" s="20"/>
      <c r="B34" s="481" t="s">
        <v>27</v>
      </c>
      <c r="C34" s="240">
        <v>4.7</v>
      </c>
      <c r="D34" s="247">
        <v>5.2</v>
      </c>
      <c r="E34" s="245">
        <v>0.5</v>
      </c>
      <c r="F34" s="221">
        <v>5.0999999999999996</v>
      </c>
      <c r="G34" s="221">
        <v>0.10000000000000053</v>
      </c>
      <c r="H34" s="36"/>
      <c r="I34" s="186"/>
      <c r="J34" s="410"/>
      <c r="L34" s="325"/>
      <c r="N34" s="412"/>
      <c r="O34" s="333"/>
    </row>
    <row r="35" spans="1:21" ht="15.75" x14ac:dyDescent="0.25">
      <c r="A35" s="20"/>
      <c r="B35" s="481" t="s">
        <v>20</v>
      </c>
      <c r="C35" s="240">
        <v>4.5</v>
      </c>
      <c r="D35" s="247">
        <v>4.9000000000000004</v>
      </c>
      <c r="E35" s="245">
        <v>0.40000000000000036</v>
      </c>
      <c r="F35" s="221">
        <v>4.9000000000000004</v>
      </c>
      <c r="G35" s="221">
        <v>0</v>
      </c>
      <c r="H35" s="36"/>
      <c r="I35" s="186"/>
      <c r="J35" s="410"/>
      <c r="L35" s="325"/>
      <c r="N35" s="412"/>
      <c r="O35" s="333"/>
    </row>
    <row r="36" spans="1:21" ht="14.25" customHeight="1" x14ac:dyDescent="0.25">
      <c r="A36" s="20"/>
      <c r="B36" s="481" t="s">
        <v>40</v>
      </c>
      <c r="C36" s="240">
        <v>4.4000000000000004</v>
      </c>
      <c r="D36" s="247">
        <v>4.9000000000000004</v>
      </c>
      <c r="E36" s="245">
        <v>0.5</v>
      </c>
      <c r="F36" s="221">
        <v>4.5999999999999996</v>
      </c>
      <c r="G36" s="221">
        <v>0.30000000000000071</v>
      </c>
      <c r="H36" s="36"/>
      <c r="I36" s="186"/>
      <c r="J36" s="410"/>
      <c r="L36" s="325"/>
      <c r="N36" s="412"/>
      <c r="O36" s="333"/>
    </row>
    <row r="37" spans="1:21" ht="15" customHeight="1" x14ac:dyDescent="0.25">
      <c r="A37" s="20"/>
      <c r="B37" s="481" t="s">
        <v>126</v>
      </c>
      <c r="C37" s="240">
        <v>3.8</v>
      </c>
      <c r="D37" s="247">
        <v>4.0999999999999996</v>
      </c>
      <c r="E37" s="245">
        <v>0.29999999999999982</v>
      </c>
      <c r="F37" s="221">
        <v>4</v>
      </c>
      <c r="G37" s="221">
        <v>9.9999999999999645E-2</v>
      </c>
      <c r="H37" s="36"/>
      <c r="I37" s="186"/>
      <c r="J37" s="410"/>
      <c r="L37" s="325"/>
      <c r="N37" s="412"/>
      <c r="O37" s="333"/>
    </row>
    <row r="38" spans="1:21" ht="15.75" x14ac:dyDescent="0.25">
      <c r="A38" s="20"/>
      <c r="B38" s="481" t="s">
        <v>17</v>
      </c>
      <c r="C38" s="240">
        <v>3.4</v>
      </c>
      <c r="D38" s="247">
        <v>4.0999999999999996</v>
      </c>
      <c r="E38" s="245">
        <v>0.69999999999999973</v>
      </c>
      <c r="F38" s="221">
        <v>4</v>
      </c>
      <c r="G38" s="221">
        <v>9.9999999999999645E-2</v>
      </c>
      <c r="H38" s="36"/>
      <c r="I38" s="186"/>
      <c r="J38" s="410"/>
      <c r="L38" s="325"/>
      <c r="N38" s="325"/>
    </row>
    <row r="39" spans="1:21" ht="15.75" x14ac:dyDescent="0.25">
      <c r="A39" s="20"/>
      <c r="B39" s="481" t="s">
        <v>150</v>
      </c>
      <c r="C39" s="240">
        <v>3.7</v>
      </c>
      <c r="D39" s="247">
        <v>3.9</v>
      </c>
      <c r="E39" s="245">
        <v>0.19999999999999973</v>
      </c>
      <c r="F39" s="221">
        <v>4</v>
      </c>
      <c r="G39" s="221">
        <v>-0.10000000000000009</v>
      </c>
      <c r="H39" s="36"/>
      <c r="I39" s="186"/>
      <c r="J39" s="410"/>
      <c r="L39" s="325"/>
      <c r="N39" s="325"/>
    </row>
    <row r="40" spans="1:21" s="27" customFormat="1" ht="15.75" x14ac:dyDescent="0.25">
      <c r="A40" s="20"/>
      <c r="B40" s="481" t="s">
        <v>185</v>
      </c>
      <c r="C40" s="240">
        <v>3</v>
      </c>
      <c r="D40" s="247">
        <v>3.4</v>
      </c>
      <c r="E40" s="245">
        <v>0.39999999999999991</v>
      </c>
      <c r="F40" s="221">
        <v>3.4</v>
      </c>
      <c r="G40" s="221">
        <v>0</v>
      </c>
      <c r="H40" s="38"/>
      <c r="I40" s="186"/>
      <c r="J40" s="410"/>
      <c r="K40" s="28"/>
      <c r="L40" s="416"/>
      <c r="M40" s="325"/>
      <c r="N40" s="325"/>
      <c r="O40" s="333"/>
      <c r="P40" s="319"/>
      <c r="Q40" s="28"/>
      <c r="R40" s="28"/>
      <c r="S40" s="28"/>
      <c r="T40" s="42"/>
      <c r="U40" s="42"/>
    </row>
    <row r="41" spans="1:21" ht="15.75" x14ac:dyDescent="0.25">
      <c r="A41" s="20"/>
      <c r="B41" s="481" t="s">
        <v>28</v>
      </c>
      <c r="C41" s="240">
        <v>2.6</v>
      </c>
      <c r="D41" s="247">
        <v>2.8</v>
      </c>
      <c r="E41" s="245">
        <v>0.19999999999999973</v>
      </c>
      <c r="F41" s="221">
        <v>2.9</v>
      </c>
      <c r="G41" s="221">
        <v>-0.10000000000000009</v>
      </c>
      <c r="H41" s="36"/>
      <c r="I41" s="186"/>
      <c r="J41" s="410"/>
      <c r="L41" s="325"/>
      <c r="N41" s="325"/>
      <c r="O41" s="333"/>
    </row>
    <row r="42" spans="1:21" ht="15.75" x14ac:dyDescent="0.25">
      <c r="A42" s="20"/>
      <c r="B42" s="481" t="s">
        <v>33</v>
      </c>
      <c r="C42" s="240">
        <v>2.4</v>
      </c>
      <c r="D42" s="247">
        <v>2</v>
      </c>
      <c r="E42" s="245">
        <v>-0.39999999999999991</v>
      </c>
      <c r="F42" s="221">
        <v>1.5</v>
      </c>
      <c r="G42" s="221">
        <v>0.5</v>
      </c>
      <c r="H42" s="36"/>
      <c r="I42" s="186"/>
      <c r="J42" s="410"/>
      <c r="L42" s="325"/>
      <c r="N42" s="325"/>
      <c r="O42" s="333"/>
    </row>
    <row r="43" spans="1:21" ht="15.75" x14ac:dyDescent="0.25">
      <c r="A43" s="184"/>
      <c r="B43" s="481" t="s">
        <v>23</v>
      </c>
      <c r="C43" s="240">
        <v>1.2</v>
      </c>
      <c r="D43" s="247">
        <v>1.7</v>
      </c>
      <c r="E43" s="245">
        <v>0.5</v>
      </c>
      <c r="F43" s="221">
        <v>2.7</v>
      </c>
      <c r="G43" s="221">
        <v>-1.0000000000000002</v>
      </c>
      <c r="H43" s="36"/>
      <c r="I43" s="186"/>
      <c r="J43" s="410"/>
      <c r="L43" s="325"/>
      <c r="N43" s="325"/>
      <c r="O43" s="333"/>
    </row>
    <row r="44" spans="1:21" ht="15.75" x14ac:dyDescent="0.25">
      <c r="A44" s="184"/>
      <c r="B44" s="481" t="s">
        <v>43</v>
      </c>
      <c r="C44" s="240">
        <v>0.1</v>
      </c>
      <c r="D44" s="247">
        <v>1.2</v>
      </c>
      <c r="E44" s="245">
        <v>1.0999999999999999</v>
      </c>
      <c r="F44" s="221">
        <v>0.5</v>
      </c>
      <c r="G44" s="221">
        <v>0.7</v>
      </c>
      <c r="H44" s="36"/>
      <c r="I44" s="186"/>
      <c r="J44" s="410"/>
      <c r="L44" s="325"/>
      <c r="N44" s="325"/>
      <c r="O44" s="333"/>
    </row>
    <row r="45" spans="1:21" ht="15.75" x14ac:dyDescent="0.25">
      <c r="A45" s="184"/>
      <c r="B45" s="481" t="s">
        <v>15</v>
      </c>
      <c r="C45" s="240">
        <v>0.6</v>
      </c>
      <c r="D45" s="247">
        <v>0.5</v>
      </c>
      <c r="E45" s="245">
        <v>-9.9999999999999978E-2</v>
      </c>
      <c r="F45" s="221">
        <v>0.9</v>
      </c>
      <c r="G45" s="221">
        <v>-0.4</v>
      </c>
      <c r="H45" s="36"/>
      <c r="I45" s="186"/>
      <c r="J45" s="410"/>
      <c r="L45" s="325"/>
      <c r="N45" s="325"/>
      <c r="O45" s="333"/>
    </row>
    <row r="46" spans="1:21" ht="15.75" x14ac:dyDescent="0.25">
      <c r="A46" s="184"/>
      <c r="B46" s="481" t="s">
        <v>42</v>
      </c>
      <c r="C46" s="240">
        <v>0.1</v>
      </c>
      <c r="D46" s="247">
        <v>0.1</v>
      </c>
      <c r="E46" s="245">
        <v>0</v>
      </c>
      <c r="F46" s="221">
        <v>0.1</v>
      </c>
      <c r="G46" s="221">
        <v>0</v>
      </c>
      <c r="H46" s="36"/>
      <c r="I46" s="186"/>
      <c r="J46" s="419"/>
      <c r="L46" s="325"/>
      <c r="N46" s="325"/>
      <c r="O46" s="319"/>
    </row>
    <row r="47" spans="1:21" ht="15.75" x14ac:dyDescent="0.25">
      <c r="A47" s="184"/>
      <c r="B47" s="100"/>
      <c r="C47" s="100"/>
      <c r="D47" s="100"/>
      <c r="E47" s="100"/>
      <c r="F47" s="100"/>
      <c r="G47" s="100"/>
      <c r="H47" s="36"/>
      <c r="I47" s="186"/>
      <c r="J47" s="325"/>
      <c r="K47" s="325"/>
      <c r="L47" s="325"/>
      <c r="N47" s="325"/>
    </row>
    <row r="48" spans="1:21" ht="15.75" x14ac:dyDescent="0.25">
      <c r="A48" s="184"/>
      <c r="B48" s="100"/>
      <c r="C48" s="489" t="s">
        <v>80</v>
      </c>
      <c r="D48" s="489"/>
      <c r="E48" s="489"/>
      <c r="F48" s="489"/>
      <c r="G48" s="489"/>
      <c r="H48" s="81"/>
      <c r="I48" s="186"/>
      <c r="J48" s="325"/>
      <c r="K48" s="420"/>
      <c r="L48" s="420"/>
      <c r="N48" s="325"/>
    </row>
    <row r="49" spans="1:14" ht="15.75" x14ac:dyDescent="0.25">
      <c r="A49" s="184"/>
      <c r="B49" s="100"/>
      <c r="C49" s="489" t="s">
        <v>212</v>
      </c>
      <c r="D49" s="489"/>
      <c r="E49" s="489"/>
      <c r="F49" s="489"/>
      <c r="G49" s="489"/>
      <c r="H49" s="81"/>
      <c r="I49" s="186"/>
      <c r="J49" s="325"/>
      <c r="K49" s="420"/>
      <c r="L49" s="420"/>
      <c r="N49" s="325"/>
    </row>
    <row r="50" spans="1:14" ht="15.75" x14ac:dyDescent="0.25">
      <c r="A50" s="184"/>
      <c r="B50" s="100"/>
      <c r="C50" s="100"/>
      <c r="D50" s="100"/>
      <c r="E50" s="100"/>
      <c r="F50" s="100"/>
      <c r="G50" s="100"/>
      <c r="H50" s="36"/>
      <c r="I50" s="186"/>
      <c r="J50" s="325"/>
      <c r="K50" s="325"/>
      <c r="L50" s="325"/>
      <c r="N50" s="325"/>
    </row>
    <row r="51" spans="1:14" ht="15.75" x14ac:dyDescent="0.25">
      <c r="A51" s="184"/>
      <c r="B51" s="100"/>
      <c r="C51" s="100"/>
      <c r="D51" s="100"/>
      <c r="E51" s="100"/>
      <c r="F51" s="100"/>
      <c r="G51" s="100"/>
      <c r="H51" s="36"/>
      <c r="I51" s="186"/>
      <c r="J51" s="325"/>
      <c r="K51" s="325"/>
      <c r="L51" s="325"/>
      <c r="N51" s="325"/>
    </row>
    <row r="52" spans="1:14" ht="15.75" x14ac:dyDescent="0.25">
      <c r="A52" s="184"/>
      <c r="B52" s="100"/>
      <c r="C52" s="100"/>
      <c r="D52" s="100"/>
      <c r="E52" s="100"/>
      <c r="F52" s="100"/>
      <c r="G52" s="100"/>
      <c r="H52" s="36"/>
      <c r="I52" s="186"/>
      <c r="J52" s="325"/>
      <c r="K52" s="325"/>
      <c r="L52" s="325"/>
      <c r="N52" s="325"/>
    </row>
    <row r="53" spans="1:14" ht="15.75" x14ac:dyDescent="0.25">
      <c r="A53" s="184"/>
      <c r="B53" s="100"/>
      <c r="C53" s="100"/>
      <c r="D53" s="100"/>
      <c r="E53" s="100"/>
      <c r="F53" s="100"/>
      <c r="G53" s="100"/>
      <c r="H53" s="36"/>
      <c r="I53" s="186"/>
      <c r="J53" s="325"/>
      <c r="K53" s="325"/>
      <c r="L53" s="325"/>
      <c r="N53" s="325"/>
    </row>
    <row r="54" spans="1:14" ht="15.75" x14ac:dyDescent="0.25">
      <c r="A54" s="184"/>
      <c r="B54" s="100"/>
      <c r="C54" s="100"/>
      <c r="D54" s="100"/>
      <c r="E54" s="100"/>
      <c r="F54" s="100"/>
      <c r="G54" s="100"/>
      <c r="H54" s="36"/>
      <c r="I54" s="186"/>
      <c r="J54" s="325"/>
      <c r="K54" s="325"/>
      <c r="L54" s="325"/>
      <c r="N54" s="325"/>
    </row>
    <row r="55" spans="1:14" ht="15.75" x14ac:dyDescent="0.25">
      <c r="A55" s="184"/>
      <c r="B55" s="100"/>
      <c r="C55" s="100"/>
      <c r="D55" s="100"/>
      <c r="E55" s="100"/>
      <c r="F55" s="100"/>
      <c r="G55" s="100"/>
      <c r="H55" s="36"/>
      <c r="I55" s="186"/>
      <c r="J55" s="325"/>
      <c r="K55" s="325"/>
      <c r="L55" s="325"/>
      <c r="N55" s="325"/>
    </row>
    <row r="56" spans="1:14" ht="15.75" x14ac:dyDescent="0.25">
      <c r="A56" s="184"/>
      <c r="B56" s="100"/>
      <c r="C56" s="100"/>
      <c r="D56" s="100"/>
      <c r="E56" s="100"/>
      <c r="F56" s="100"/>
      <c r="G56" s="100"/>
      <c r="H56" s="36"/>
      <c r="I56" s="186"/>
      <c r="J56" s="325"/>
      <c r="K56" s="325"/>
      <c r="L56" s="325"/>
      <c r="N56" s="325"/>
    </row>
    <row r="57" spans="1:14" ht="15.75" x14ac:dyDescent="0.25">
      <c r="A57" s="184"/>
      <c r="B57" s="100"/>
      <c r="C57" s="100"/>
      <c r="D57" s="100"/>
      <c r="E57" s="100"/>
      <c r="F57" s="100"/>
      <c r="G57" s="100"/>
      <c r="H57" s="36"/>
      <c r="I57" s="186"/>
      <c r="J57" s="325"/>
      <c r="K57" s="325"/>
      <c r="L57" s="325"/>
      <c r="N57" s="325"/>
    </row>
    <row r="58" spans="1:14" ht="15.75" x14ac:dyDescent="0.25">
      <c r="A58" s="184"/>
      <c r="B58" s="100"/>
      <c r="C58" s="100"/>
      <c r="D58" s="100"/>
      <c r="E58" s="100"/>
      <c r="F58" s="100"/>
      <c r="G58" s="100"/>
      <c r="H58" s="36"/>
      <c r="I58" s="186"/>
      <c r="J58" s="325"/>
      <c r="K58" s="325"/>
      <c r="L58" s="325"/>
      <c r="N58" s="325"/>
    </row>
    <row r="59" spans="1:14" ht="15.75" x14ac:dyDescent="0.25">
      <c r="A59" s="184"/>
      <c r="B59" s="100"/>
      <c r="C59" s="100"/>
      <c r="D59" s="100"/>
      <c r="E59" s="100"/>
      <c r="F59" s="100"/>
      <c r="G59" s="100"/>
      <c r="H59" s="36"/>
      <c r="I59" s="186"/>
      <c r="J59" s="325"/>
      <c r="K59" s="325"/>
      <c r="L59" s="325"/>
      <c r="N59" s="325"/>
    </row>
    <row r="60" spans="1:14" ht="15.75" x14ac:dyDescent="0.25">
      <c r="A60" s="184"/>
      <c r="B60" s="100"/>
      <c r="C60" s="100"/>
      <c r="D60" s="100"/>
      <c r="E60" s="100"/>
      <c r="F60" s="100"/>
      <c r="G60" s="100"/>
      <c r="H60" s="36"/>
      <c r="I60" s="186"/>
      <c r="J60" s="325"/>
      <c r="K60" s="325"/>
      <c r="L60" s="325"/>
      <c r="N60" s="325"/>
    </row>
    <row r="61" spans="1:14" ht="15.75" x14ac:dyDescent="0.25">
      <c r="A61" s="184"/>
      <c r="B61" s="100"/>
      <c r="C61" s="100"/>
      <c r="D61" s="100"/>
      <c r="E61" s="100"/>
      <c r="F61" s="100"/>
      <c r="G61" s="100"/>
      <c r="H61" s="36"/>
      <c r="I61" s="186"/>
      <c r="J61" s="325"/>
      <c r="K61" s="325"/>
      <c r="L61" s="325"/>
      <c r="N61" s="325"/>
    </row>
    <row r="62" spans="1:14" ht="15.75" x14ac:dyDescent="0.25">
      <c r="A62" s="184"/>
      <c r="B62" s="100"/>
      <c r="C62" s="100"/>
      <c r="D62" s="100"/>
      <c r="E62" s="100"/>
      <c r="F62" s="100"/>
      <c r="G62" s="100"/>
      <c r="H62" s="36"/>
      <c r="I62" s="186"/>
      <c r="J62" s="325"/>
      <c r="K62" s="325"/>
      <c r="L62" s="325"/>
      <c r="N62" s="325"/>
    </row>
    <row r="63" spans="1:14" ht="15.75" x14ac:dyDescent="0.25">
      <c r="A63" s="184"/>
      <c r="B63" s="100"/>
      <c r="C63" s="100"/>
      <c r="D63" s="100"/>
      <c r="E63" s="100"/>
      <c r="F63" s="100"/>
      <c r="G63" s="100"/>
      <c r="H63" s="36"/>
      <c r="I63" s="186"/>
      <c r="J63" s="325"/>
      <c r="K63" s="325"/>
      <c r="L63" s="325"/>
      <c r="N63" s="325"/>
    </row>
    <row r="64" spans="1:14" ht="15.75" x14ac:dyDescent="0.25">
      <c r="A64" s="184"/>
      <c r="B64" s="100"/>
      <c r="C64" s="100"/>
      <c r="D64" s="100"/>
      <c r="E64" s="100"/>
      <c r="F64" s="100"/>
      <c r="G64" s="100"/>
      <c r="H64" s="36"/>
      <c r="I64" s="186"/>
      <c r="J64" s="325"/>
      <c r="K64" s="325"/>
      <c r="L64" s="325"/>
      <c r="N64" s="325"/>
    </row>
    <row r="65" spans="1:34" ht="15.75" x14ac:dyDescent="0.25">
      <c r="A65" s="184"/>
      <c r="B65" s="100"/>
      <c r="C65" s="100"/>
      <c r="D65" s="100"/>
      <c r="E65" s="100"/>
      <c r="F65" s="100"/>
      <c r="G65" s="100"/>
      <c r="H65" s="36"/>
      <c r="I65" s="186"/>
      <c r="J65" s="325"/>
      <c r="K65" s="325"/>
      <c r="L65" s="325"/>
      <c r="N65" s="325"/>
    </row>
    <row r="66" spans="1:34" ht="15.75" x14ac:dyDescent="0.25">
      <c r="A66" s="187" t="s">
        <v>61</v>
      </c>
      <c r="B66" s="100"/>
      <c r="C66" s="100"/>
      <c r="D66" s="100"/>
      <c r="E66" s="100"/>
      <c r="F66" s="100"/>
      <c r="G66" s="100"/>
      <c r="H66" s="36"/>
      <c r="I66" s="186"/>
      <c r="J66" s="325"/>
      <c r="K66" s="325"/>
      <c r="L66" s="325"/>
      <c r="N66" s="325"/>
    </row>
    <row r="67" spans="1:34" ht="15.75" x14ac:dyDescent="0.25">
      <c r="A67" s="187" t="s">
        <v>79</v>
      </c>
      <c r="B67" s="100"/>
      <c r="C67" s="100"/>
      <c r="D67" s="100"/>
      <c r="E67" s="100"/>
      <c r="F67" s="100"/>
      <c r="G67" s="100"/>
      <c r="H67" s="36"/>
      <c r="J67" s="325"/>
      <c r="K67" s="325"/>
      <c r="L67" s="325"/>
      <c r="N67" s="325"/>
    </row>
    <row r="68" spans="1:34" ht="15.75" x14ac:dyDescent="0.25">
      <c r="A68" s="188" t="s">
        <v>157</v>
      </c>
      <c r="B68" s="116"/>
      <c r="C68" s="116"/>
      <c r="D68" s="116"/>
      <c r="E68" s="116"/>
      <c r="F68" s="116"/>
      <c r="G68" s="116"/>
      <c r="H68" s="25"/>
      <c r="I68" s="325"/>
      <c r="J68" s="325"/>
      <c r="K68" s="325"/>
      <c r="L68" s="325"/>
      <c r="N68" s="325"/>
      <c r="V68" s="40"/>
      <c r="W68" s="40"/>
      <c r="X68" s="40"/>
      <c r="Y68" s="40"/>
    </row>
    <row r="69" spans="1:34" s="318" customFormat="1" ht="15" customHeight="1" x14ac:dyDescent="0.2">
      <c r="C69" s="338"/>
      <c r="D69" s="338"/>
      <c r="E69" s="338"/>
      <c r="F69" s="338"/>
      <c r="G69" s="348"/>
      <c r="H69" s="348">
        <v>2012</v>
      </c>
      <c r="I69" s="348"/>
      <c r="J69" s="348"/>
      <c r="K69" s="348">
        <v>2013</v>
      </c>
      <c r="L69" s="348"/>
      <c r="M69" s="348"/>
      <c r="N69" s="348">
        <v>2014</v>
      </c>
      <c r="P69" s="348"/>
      <c r="Q69" s="348"/>
      <c r="R69" s="482">
        <v>2015</v>
      </c>
      <c r="S69" s="482"/>
      <c r="T69" s="482"/>
      <c r="U69" s="482"/>
      <c r="V69" s="482"/>
      <c r="W69" s="482">
        <v>2016</v>
      </c>
      <c r="X69" s="482"/>
      <c r="Y69" s="482"/>
      <c r="Z69" s="482"/>
      <c r="AA69" s="482">
        <v>2017</v>
      </c>
      <c r="AB69" s="482"/>
      <c r="AC69" s="482"/>
      <c r="AD69" s="482"/>
      <c r="AE69" s="482">
        <v>2018</v>
      </c>
      <c r="AF69" s="482"/>
      <c r="AG69" s="482"/>
      <c r="AH69" s="482"/>
    </row>
    <row r="70" spans="1:34" s="318" customFormat="1" ht="13.5" customHeight="1" x14ac:dyDescent="0.2">
      <c r="B70" s="407"/>
      <c r="C70" s="348"/>
      <c r="D70" s="348"/>
      <c r="E70" s="348"/>
      <c r="F70" s="348"/>
      <c r="G70" s="348"/>
      <c r="H70" s="348"/>
      <c r="I70" s="348"/>
      <c r="J70" s="348"/>
      <c r="K70" s="470"/>
      <c r="L70" s="470"/>
      <c r="M70" s="470"/>
      <c r="N70" s="470"/>
      <c r="O70" s="470"/>
      <c r="P70" s="470"/>
      <c r="Q70" s="470"/>
      <c r="R70" s="470"/>
    </row>
    <row r="71" spans="1:34" s="318" customFormat="1" x14ac:dyDescent="0.2">
      <c r="A71" s="325"/>
      <c r="C71" s="433"/>
      <c r="D71" s="433"/>
      <c r="E71" s="433"/>
      <c r="F71" s="433"/>
      <c r="G71" s="433" t="s">
        <v>4</v>
      </c>
      <c r="H71" s="433" t="s">
        <v>5</v>
      </c>
      <c r="I71" s="433" t="s">
        <v>6</v>
      </c>
      <c r="J71" s="433" t="s">
        <v>7</v>
      </c>
      <c r="K71" s="470" t="s">
        <v>4</v>
      </c>
      <c r="L71" s="470" t="s">
        <v>5</v>
      </c>
      <c r="M71" s="470" t="s">
        <v>6</v>
      </c>
      <c r="N71" s="470" t="s">
        <v>4</v>
      </c>
      <c r="O71" s="470" t="s">
        <v>5</v>
      </c>
      <c r="P71" s="470" t="s">
        <v>6</v>
      </c>
      <c r="Q71" s="319" t="s">
        <v>7</v>
      </c>
      <c r="R71" s="318" t="s">
        <v>4</v>
      </c>
      <c r="S71" s="407" t="s">
        <v>4</v>
      </c>
      <c r="T71" s="318" t="s">
        <v>5</v>
      </c>
      <c r="U71" s="318" t="s">
        <v>6</v>
      </c>
      <c r="V71" s="318" t="s">
        <v>7</v>
      </c>
      <c r="W71" s="407" t="s">
        <v>4</v>
      </c>
      <c r="X71" s="407" t="s">
        <v>5</v>
      </c>
      <c r="Y71" s="407" t="s">
        <v>6</v>
      </c>
      <c r="Z71" s="407" t="s">
        <v>7</v>
      </c>
      <c r="AA71" s="407" t="s">
        <v>4</v>
      </c>
      <c r="AB71" s="318" t="s">
        <v>5</v>
      </c>
      <c r="AC71" s="318" t="s">
        <v>6</v>
      </c>
      <c r="AD71" s="318" t="s">
        <v>7</v>
      </c>
      <c r="AE71" s="483" t="s">
        <v>4</v>
      </c>
      <c r="AF71" s="483" t="s">
        <v>5</v>
      </c>
      <c r="AG71" s="483" t="s">
        <v>6</v>
      </c>
    </row>
    <row r="72" spans="1:34" s="318" customFormat="1" ht="12" customHeight="1" x14ac:dyDescent="0.25">
      <c r="B72" s="333"/>
      <c r="C72" s="434"/>
      <c r="D72" s="434"/>
      <c r="E72" s="434"/>
      <c r="F72" s="326" t="s">
        <v>3</v>
      </c>
      <c r="G72" s="434">
        <v>14.502060069908318</v>
      </c>
      <c r="H72" s="434">
        <v>14.601580036307949</v>
      </c>
      <c r="I72" s="434">
        <v>15.394543505810393</v>
      </c>
      <c r="J72" s="434">
        <v>15.896039607229625</v>
      </c>
      <c r="K72" s="434">
        <v>16.447052434038202</v>
      </c>
      <c r="L72" s="434">
        <v>16.915781707570371</v>
      </c>
      <c r="M72" s="434">
        <v>17.258376783176615</v>
      </c>
      <c r="N72" s="434">
        <v>17.404004448054732</v>
      </c>
      <c r="O72" s="435">
        <v>17.489999999999998</v>
      </c>
      <c r="P72" s="435">
        <v>18.489999999999998</v>
      </c>
      <c r="Q72" s="321">
        <v>19.035508615640399</v>
      </c>
      <c r="R72" s="333">
        <v>19.278512044408753</v>
      </c>
      <c r="S72" s="333">
        <v>19.439283960479685</v>
      </c>
      <c r="T72" s="333">
        <v>19.910384636815103</v>
      </c>
      <c r="U72" s="333">
        <v>20.272039476147523</v>
      </c>
      <c r="V72" s="333">
        <v>20.440694965199572</v>
      </c>
      <c r="W72" s="333">
        <v>20.641112701614951</v>
      </c>
      <c r="X72" s="333">
        <v>21.066601370100081</v>
      </c>
      <c r="Y72" s="318">
        <v>21.5</v>
      </c>
      <c r="Z72" s="333">
        <v>21.4</v>
      </c>
      <c r="AA72" s="333">
        <v>22.3</v>
      </c>
      <c r="AB72" s="333">
        <v>21.8</v>
      </c>
      <c r="AC72" s="333">
        <v>22.2</v>
      </c>
      <c r="AD72" s="333">
        <v>22.3</v>
      </c>
      <c r="AE72" s="333">
        <v>22.2</v>
      </c>
      <c r="AF72" s="333"/>
    </row>
    <row r="73" spans="1:34" s="318" customFormat="1" ht="15" x14ac:dyDescent="0.25">
      <c r="C73" s="434"/>
      <c r="D73" s="434"/>
      <c r="E73" s="434"/>
      <c r="F73" s="326" t="s">
        <v>2</v>
      </c>
      <c r="G73" s="434">
        <v>7.5</v>
      </c>
      <c r="H73" s="434">
        <v>7.7</v>
      </c>
      <c r="I73" s="434">
        <v>8</v>
      </c>
      <c r="J73" s="434">
        <v>8.4</v>
      </c>
      <c r="K73" s="434">
        <v>8.6999999999999993</v>
      </c>
      <c r="L73" s="434">
        <v>9.1</v>
      </c>
      <c r="M73" s="434">
        <v>9.4</v>
      </c>
      <c r="N73" s="434">
        <v>9.5</v>
      </c>
      <c r="O73" s="436">
        <v>9.83</v>
      </c>
      <c r="P73" s="436">
        <v>9.93</v>
      </c>
      <c r="Q73" s="321">
        <v>10.850559304130799</v>
      </c>
      <c r="R73" s="333">
        <v>10.850559304130758</v>
      </c>
      <c r="S73" s="333">
        <v>11.018196377180102</v>
      </c>
      <c r="T73" s="333">
        <v>11.097152671192106</v>
      </c>
      <c r="U73" s="333">
        <v>11.324650692720688</v>
      </c>
      <c r="V73" s="333">
        <v>11.516611224656122</v>
      </c>
      <c r="W73" s="333">
        <v>11.622794313373007</v>
      </c>
      <c r="X73" s="333">
        <v>11.82594879685643</v>
      </c>
      <c r="Y73" s="318">
        <v>12.1</v>
      </c>
      <c r="Z73" s="333">
        <v>12</v>
      </c>
      <c r="AA73" s="333">
        <v>12.8</v>
      </c>
      <c r="AB73" s="333">
        <v>12.5</v>
      </c>
      <c r="AC73" s="333">
        <v>12.7</v>
      </c>
      <c r="AD73" s="333">
        <v>12.8</v>
      </c>
      <c r="AE73" s="333">
        <v>12.9</v>
      </c>
      <c r="AF73" s="333"/>
    </row>
    <row r="74" spans="1:34" s="318" customFormat="1" x14ac:dyDescent="0.2">
      <c r="B74" s="325"/>
      <c r="C74" s="325"/>
      <c r="D74" s="325"/>
      <c r="E74" s="325"/>
      <c r="F74" s="325"/>
      <c r="G74" s="325"/>
      <c r="H74" s="325"/>
      <c r="I74" s="325"/>
      <c r="J74" s="325"/>
      <c r="K74" s="325"/>
      <c r="L74" s="52"/>
      <c r="M74" s="325"/>
      <c r="N74" s="325"/>
      <c r="O74" s="325"/>
      <c r="P74" s="319"/>
    </row>
    <row r="75" spans="1:34" s="318" customFormat="1" x14ac:dyDescent="0.2">
      <c r="A75" s="325"/>
      <c r="B75" s="325"/>
      <c r="C75" s="325"/>
      <c r="D75" s="325"/>
      <c r="E75" s="325"/>
      <c r="F75" s="325"/>
      <c r="G75" s="325"/>
      <c r="H75" s="325"/>
      <c r="I75" s="325"/>
      <c r="J75" s="325"/>
      <c r="K75" s="325"/>
      <c r="L75" s="52"/>
      <c r="M75" s="325"/>
      <c r="N75" s="325"/>
      <c r="O75" s="325"/>
      <c r="P75" s="319"/>
    </row>
    <row r="76" spans="1:34" s="318" customFormat="1" x14ac:dyDescent="0.2">
      <c r="A76" s="325"/>
      <c r="B76" s="447"/>
      <c r="C76" s="448"/>
      <c r="I76" s="325"/>
      <c r="L76" s="319"/>
      <c r="P76" s="319"/>
    </row>
    <row r="77" spans="1:34" s="318" customFormat="1" x14ac:dyDescent="0.2">
      <c r="B77" s="449"/>
      <c r="C77" s="450"/>
      <c r="I77" s="325"/>
      <c r="L77" s="319"/>
      <c r="P77" s="319"/>
    </row>
    <row r="78" spans="1:34" s="318" customFormat="1" x14ac:dyDescent="0.2">
      <c r="B78" s="447"/>
      <c r="C78" s="448"/>
      <c r="I78" s="325"/>
      <c r="L78" s="319"/>
      <c r="P78" s="319"/>
    </row>
    <row r="79" spans="1:34" x14ac:dyDescent="0.2">
      <c r="A79" s="40"/>
      <c r="B79" s="223"/>
      <c r="C79" s="224"/>
      <c r="D79" s="40"/>
      <c r="E79" s="40"/>
      <c r="F79" s="40"/>
      <c r="G79" s="40"/>
      <c r="H79" s="40"/>
    </row>
    <row r="80" spans="1:34" x14ac:dyDescent="0.2">
      <c r="A80" s="40"/>
      <c r="B80" s="223"/>
      <c r="C80" s="224"/>
      <c r="D80" s="40"/>
      <c r="E80" s="40"/>
      <c r="F80" s="40"/>
      <c r="G80" s="40"/>
      <c r="H80" s="40"/>
    </row>
    <row r="81" spans="2:8" x14ac:dyDescent="0.2">
      <c r="B81" s="223"/>
      <c r="C81" s="224"/>
      <c r="D81" s="40"/>
      <c r="E81" s="40"/>
      <c r="F81" s="40"/>
      <c r="G81" s="40"/>
      <c r="H81" s="40"/>
    </row>
    <row r="82" spans="2:8" x14ac:dyDescent="0.2">
      <c r="B82" s="223"/>
      <c r="C82" s="224"/>
      <c r="D82" s="40"/>
      <c r="E82" s="40"/>
      <c r="F82" s="40"/>
      <c r="G82" s="40"/>
      <c r="H82" s="40"/>
    </row>
    <row r="83" spans="2:8" x14ac:dyDescent="0.2">
      <c r="B83" s="223"/>
      <c r="C83" s="224"/>
    </row>
    <row r="84" spans="2:8" x14ac:dyDescent="0.2">
      <c r="B84" s="223"/>
      <c r="C84" s="224"/>
    </row>
    <row r="85" spans="2:8" x14ac:dyDescent="0.2">
      <c r="B85" s="223"/>
      <c r="C85" s="224"/>
    </row>
    <row r="86" spans="2:8" x14ac:dyDescent="0.2">
      <c r="B86" s="223"/>
      <c r="C86" s="224"/>
    </row>
    <row r="87" spans="2:8" x14ac:dyDescent="0.2">
      <c r="B87" s="223"/>
      <c r="C87" s="224"/>
    </row>
    <row r="88" spans="2:8" x14ac:dyDescent="0.2">
      <c r="B88" s="223"/>
      <c r="C88" s="224"/>
    </row>
    <row r="89" spans="2:8" x14ac:dyDescent="0.2">
      <c r="B89" s="223"/>
      <c r="C89" s="224"/>
    </row>
    <row r="90" spans="2:8" x14ac:dyDescent="0.2">
      <c r="B90" s="223"/>
      <c r="C90" s="224"/>
    </row>
    <row r="91" spans="2:8" x14ac:dyDescent="0.2">
      <c r="B91" s="223"/>
      <c r="C91" s="224"/>
    </row>
  </sheetData>
  <sortState ref="B15:G46">
    <sortCondition descending="1" ref="D15:D46"/>
  </sortState>
  <mergeCells count="7">
    <mergeCell ref="C48:G48"/>
    <mergeCell ref="C49:G49"/>
    <mergeCell ref="C7:G7"/>
    <mergeCell ref="C8:G8"/>
    <mergeCell ref="E10:E11"/>
    <mergeCell ref="G10:G11"/>
    <mergeCell ref="C10:D10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G95"/>
  <sheetViews>
    <sheetView zoomScale="84" zoomScaleNormal="84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4.140625" style="16" customWidth="1"/>
    <col min="3" max="3" width="16.42578125" style="16" customWidth="1"/>
    <col min="4" max="4" width="16" style="16" customWidth="1"/>
    <col min="5" max="5" width="16.5703125" style="16" customWidth="1"/>
    <col min="6" max="6" width="20" style="16" customWidth="1"/>
    <col min="7" max="7" width="15.28515625" style="16" customWidth="1"/>
    <col min="8" max="8" width="5" style="16" customWidth="1"/>
    <col min="9" max="9" width="8.7109375" style="317" customWidth="1"/>
    <col min="10" max="10" width="9.42578125" style="317" customWidth="1"/>
    <col min="11" max="11" width="10.42578125" style="317" customWidth="1"/>
    <col min="12" max="12" width="10" style="317" customWidth="1"/>
    <col min="13" max="13" width="9.42578125" style="323" customWidth="1"/>
    <col min="14" max="15" width="10.28515625" style="317" customWidth="1"/>
    <col min="16" max="16" width="10.7109375" style="379" customWidth="1"/>
    <col min="17" max="17" width="10.28515625" style="317" customWidth="1"/>
    <col min="18" max="18" width="3" style="317" customWidth="1"/>
    <col min="19" max="19" width="10.28515625" style="317" hidden="1" customWidth="1"/>
    <col min="20" max="21" width="10.28515625" style="317" customWidth="1"/>
    <col min="22" max="22" width="8.5703125" style="317" customWidth="1"/>
    <col min="23" max="23" width="9.28515625" style="317" customWidth="1"/>
    <col min="24" max="24" width="10.140625" style="16" customWidth="1"/>
    <col min="25" max="16384" width="11.5703125" style="16"/>
  </cols>
  <sheetData>
    <row r="1" spans="1:23" ht="15" x14ac:dyDescent="0.2">
      <c r="A1" s="210"/>
      <c r="B1" s="39"/>
      <c r="C1" s="39"/>
      <c r="D1" s="39"/>
      <c r="E1" s="39"/>
      <c r="F1" s="39"/>
      <c r="G1" s="39"/>
      <c r="H1" s="212"/>
      <c r="K1" s="323"/>
      <c r="L1" s="378"/>
      <c r="N1" s="323"/>
    </row>
    <row r="2" spans="1:23" ht="15" x14ac:dyDescent="0.2">
      <c r="A2" s="184"/>
      <c r="B2" s="32"/>
      <c r="C2" s="32"/>
      <c r="D2" s="32"/>
      <c r="E2" s="32"/>
      <c r="F2" s="32"/>
      <c r="G2" s="32"/>
      <c r="H2" s="36"/>
      <c r="K2" s="323"/>
      <c r="L2" s="378"/>
      <c r="N2" s="323"/>
    </row>
    <row r="3" spans="1:23" ht="15" x14ac:dyDescent="0.2">
      <c r="A3" s="184"/>
      <c r="B3" s="32"/>
      <c r="C3" s="32"/>
      <c r="D3" s="32"/>
      <c r="E3" s="32"/>
      <c r="F3" s="32"/>
      <c r="G3" s="32"/>
      <c r="H3" s="36"/>
      <c r="K3" s="323"/>
      <c r="L3" s="378"/>
      <c r="N3" s="323"/>
    </row>
    <row r="4" spans="1:23" ht="15" x14ac:dyDescent="0.2">
      <c r="A4" s="184"/>
      <c r="B4" s="32"/>
      <c r="C4" s="32"/>
      <c r="D4" s="32"/>
      <c r="E4" s="32"/>
      <c r="F4" s="32"/>
      <c r="G4" s="32"/>
      <c r="H4" s="36"/>
      <c r="K4" s="323"/>
      <c r="L4" s="378"/>
      <c r="N4" s="323"/>
    </row>
    <row r="5" spans="1:23" ht="15" x14ac:dyDescent="0.2">
      <c r="A5" s="184"/>
      <c r="B5" s="32"/>
      <c r="C5" s="32"/>
      <c r="D5" s="32"/>
      <c r="E5" s="32"/>
      <c r="F5" s="32"/>
      <c r="G5" s="32"/>
      <c r="H5" s="36"/>
      <c r="K5" s="323"/>
      <c r="L5" s="378"/>
      <c r="N5" s="323"/>
    </row>
    <row r="6" spans="1:23" ht="15" x14ac:dyDescent="0.2">
      <c r="A6" s="184"/>
      <c r="B6" s="32"/>
      <c r="C6" s="32"/>
      <c r="D6" s="32"/>
      <c r="E6" s="32"/>
      <c r="F6" s="32"/>
      <c r="G6" s="32"/>
      <c r="H6" s="36"/>
      <c r="K6" s="323"/>
      <c r="L6" s="378"/>
      <c r="N6" s="323"/>
    </row>
    <row r="7" spans="1:23" ht="25.9" customHeight="1" x14ac:dyDescent="0.25">
      <c r="A7" s="20"/>
      <c r="B7" s="269"/>
      <c r="C7" s="495" t="s">
        <v>93</v>
      </c>
      <c r="D7" s="495"/>
      <c r="E7" s="495"/>
      <c r="F7" s="495"/>
      <c r="G7" s="495"/>
      <c r="H7" s="34"/>
      <c r="I7" s="380"/>
      <c r="J7" s="381"/>
      <c r="K7" s="380"/>
      <c r="L7" s="378"/>
      <c r="N7" s="323"/>
    </row>
    <row r="8" spans="1:23" ht="15.75" x14ac:dyDescent="0.25">
      <c r="A8" s="20"/>
      <c r="B8" s="269"/>
      <c r="C8" s="495" t="s">
        <v>210</v>
      </c>
      <c r="D8" s="495"/>
      <c r="E8" s="495"/>
      <c r="F8" s="495"/>
      <c r="G8" s="495"/>
      <c r="H8" s="34"/>
      <c r="I8" s="380"/>
      <c r="J8" s="380"/>
      <c r="K8" s="380"/>
      <c r="L8" s="378"/>
      <c r="N8" s="323"/>
    </row>
    <row r="9" spans="1:23" ht="11.25" customHeight="1" x14ac:dyDescent="0.25">
      <c r="A9" s="20"/>
      <c r="B9" s="269"/>
      <c r="C9" s="269"/>
      <c r="D9" s="267"/>
      <c r="E9" s="267"/>
      <c r="F9" s="269"/>
      <c r="G9" s="269"/>
      <c r="H9" s="67"/>
      <c r="I9" s="382"/>
      <c r="J9" s="382"/>
      <c r="K9" s="382"/>
      <c r="L9" s="383"/>
      <c r="N9" s="323"/>
    </row>
    <row r="10" spans="1:23" ht="18.75" customHeight="1" x14ac:dyDescent="0.25">
      <c r="A10" s="20"/>
      <c r="B10" s="6"/>
      <c r="C10" s="492" t="s">
        <v>202</v>
      </c>
      <c r="D10" s="492" t="s">
        <v>0</v>
      </c>
      <c r="E10" s="496" t="s">
        <v>215</v>
      </c>
      <c r="F10" s="229" t="s">
        <v>205</v>
      </c>
      <c r="G10" s="496" t="s">
        <v>216</v>
      </c>
      <c r="H10" s="36"/>
      <c r="K10" s="323"/>
      <c r="L10" s="323"/>
      <c r="N10" s="323"/>
    </row>
    <row r="11" spans="1:23" ht="15" customHeight="1" x14ac:dyDescent="0.25">
      <c r="A11" s="20"/>
      <c r="B11" s="6"/>
      <c r="C11" s="471">
        <v>2017</v>
      </c>
      <c r="D11" s="471">
        <v>2018</v>
      </c>
      <c r="E11" s="496"/>
      <c r="F11" s="217">
        <v>2017</v>
      </c>
      <c r="G11" s="496"/>
      <c r="H11" s="36"/>
      <c r="K11" s="323"/>
      <c r="L11" s="323"/>
      <c r="N11" s="323"/>
    </row>
    <row r="12" spans="1:23" ht="15.75" x14ac:dyDescent="0.25">
      <c r="A12" s="20"/>
      <c r="B12" s="6"/>
      <c r="C12" s="267"/>
      <c r="D12" s="267"/>
      <c r="E12" s="268"/>
      <c r="F12" s="217"/>
      <c r="G12" s="268"/>
      <c r="H12" s="36"/>
      <c r="K12" s="323"/>
      <c r="L12" s="323"/>
      <c r="N12" s="323"/>
    </row>
    <row r="13" spans="1:23" ht="15.75" x14ac:dyDescent="0.25">
      <c r="A13" s="20"/>
      <c r="B13" s="271" t="s">
        <v>2</v>
      </c>
      <c r="C13" s="248">
        <v>12.3</v>
      </c>
      <c r="D13" s="330">
        <v>12.9</v>
      </c>
      <c r="E13" s="359">
        <v>0.59999999999999964</v>
      </c>
      <c r="F13" s="358">
        <v>12.7</v>
      </c>
      <c r="G13" s="359">
        <v>0.20000000000000107</v>
      </c>
      <c r="H13" s="36"/>
      <c r="J13" s="384"/>
      <c r="K13" s="385"/>
      <c r="L13" s="323"/>
      <c r="N13" s="323"/>
    </row>
    <row r="14" spans="1:23" ht="15.75" x14ac:dyDescent="0.25">
      <c r="A14" s="20"/>
      <c r="B14" s="270" t="s">
        <v>116</v>
      </c>
      <c r="C14" s="359">
        <v>27</v>
      </c>
      <c r="D14" s="330">
        <v>27.9</v>
      </c>
      <c r="E14" s="359">
        <v>0.89999999999999858</v>
      </c>
      <c r="F14" s="359">
        <v>27.6</v>
      </c>
      <c r="G14" s="359">
        <v>0.29999999999999716</v>
      </c>
      <c r="H14" s="36"/>
      <c r="J14" s="386"/>
      <c r="K14" s="385"/>
      <c r="L14" s="323"/>
      <c r="N14" s="323"/>
    </row>
    <row r="15" spans="1:23" ht="15.75" x14ac:dyDescent="0.25">
      <c r="A15" s="20"/>
      <c r="B15" s="270" t="s">
        <v>95</v>
      </c>
      <c r="C15" s="359">
        <v>22</v>
      </c>
      <c r="D15" s="330">
        <v>22.7</v>
      </c>
      <c r="E15" s="359">
        <v>0.69999999999999929</v>
      </c>
      <c r="F15" s="359">
        <v>22.5</v>
      </c>
      <c r="G15" s="359">
        <v>0.19999999999999929</v>
      </c>
      <c r="H15" s="36"/>
      <c r="J15" s="387"/>
      <c r="K15" s="385"/>
      <c r="L15" s="323"/>
      <c r="N15" s="323"/>
    </row>
    <row r="16" spans="1:23" s="27" customFormat="1" ht="15.75" x14ac:dyDescent="0.25">
      <c r="A16" s="20"/>
      <c r="B16" s="270" t="s">
        <v>114</v>
      </c>
      <c r="C16" s="359">
        <v>21.3</v>
      </c>
      <c r="D16" s="330">
        <v>22.5</v>
      </c>
      <c r="E16" s="359">
        <v>1.1999999999999993</v>
      </c>
      <c r="F16" s="359">
        <v>22.1</v>
      </c>
      <c r="G16" s="359">
        <v>0.39999999999999858</v>
      </c>
      <c r="H16" s="38"/>
      <c r="I16" s="190"/>
      <c r="J16" s="387"/>
      <c r="K16" s="385"/>
      <c r="L16" s="82"/>
      <c r="M16" s="82"/>
      <c r="N16" s="323"/>
      <c r="O16" s="322"/>
      <c r="P16" s="388"/>
      <c r="Q16" s="322"/>
      <c r="R16" s="322"/>
      <c r="S16" s="322"/>
      <c r="T16" s="322"/>
      <c r="U16" s="322"/>
      <c r="V16" s="322"/>
      <c r="W16" s="322"/>
    </row>
    <row r="17" spans="1:23" ht="15.75" x14ac:dyDescent="0.25">
      <c r="A17" s="26"/>
      <c r="B17" s="311" t="s">
        <v>153</v>
      </c>
      <c r="C17" s="330">
        <v>21.8</v>
      </c>
      <c r="D17" s="330">
        <v>22.2</v>
      </c>
      <c r="E17" s="330">
        <v>0.39999999999999858</v>
      </c>
      <c r="F17" s="330">
        <v>22.2</v>
      </c>
      <c r="G17" s="330">
        <v>0</v>
      </c>
      <c r="H17" s="36"/>
      <c r="I17" s="184"/>
      <c r="J17" s="387"/>
      <c r="K17" s="323"/>
      <c r="L17" s="323"/>
      <c r="M17" s="82"/>
      <c r="N17" s="323"/>
      <c r="O17" s="389"/>
    </row>
    <row r="18" spans="1:23" ht="15.75" x14ac:dyDescent="0.25">
      <c r="A18" s="20"/>
      <c r="B18" s="270" t="s">
        <v>115</v>
      </c>
      <c r="C18" s="359">
        <v>19.7</v>
      </c>
      <c r="D18" s="330">
        <v>20.8</v>
      </c>
      <c r="E18" s="359">
        <v>1.1000000000000014</v>
      </c>
      <c r="F18" s="359">
        <v>18.600000000000001</v>
      </c>
      <c r="G18" s="359">
        <v>2.1999999999999993</v>
      </c>
      <c r="H18" s="36"/>
      <c r="I18" s="184"/>
      <c r="J18" s="387"/>
      <c r="K18" s="385"/>
      <c r="L18" s="323"/>
      <c r="N18" s="323"/>
      <c r="O18" s="389"/>
    </row>
    <row r="19" spans="1:23" s="41" customFormat="1" ht="15.75" x14ac:dyDescent="0.25">
      <c r="A19" s="20"/>
      <c r="B19" s="270" t="s">
        <v>108</v>
      </c>
      <c r="C19" s="359">
        <v>19.7</v>
      </c>
      <c r="D19" s="330">
        <v>20.6</v>
      </c>
      <c r="E19" s="359">
        <v>0.90000000000000213</v>
      </c>
      <c r="F19" s="359">
        <v>20</v>
      </c>
      <c r="G19" s="359">
        <v>0.60000000000000142</v>
      </c>
      <c r="H19" s="36"/>
      <c r="I19" s="184"/>
      <c r="J19" s="387"/>
      <c r="K19" s="385"/>
      <c r="L19" s="323"/>
      <c r="M19" s="323"/>
      <c r="N19" s="323"/>
      <c r="O19" s="389"/>
      <c r="P19" s="379"/>
      <c r="Q19" s="317"/>
      <c r="R19" s="317"/>
      <c r="S19" s="317"/>
      <c r="T19" s="317"/>
      <c r="U19" s="317"/>
      <c r="V19" s="317"/>
      <c r="W19" s="379"/>
    </row>
    <row r="20" spans="1:23" s="41" customFormat="1" ht="15.75" x14ac:dyDescent="0.25">
      <c r="A20" s="20"/>
      <c r="B20" s="270" t="s">
        <v>99</v>
      </c>
      <c r="C20" s="359">
        <v>20</v>
      </c>
      <c r="D20" s="330">
        <v>20.5</v>
      </c>
      <c r="E20" s="359">
        <v>0.5</v>
      </c>
      <c r="F20" s="359">
        <v>20.399999999999999</v>
      </c>
      <c r="G20" s="359">
        <v>0.10000000000000142</v>
      </c>
      <c r="H20" s="36"/>
      <c r="I20" s="184"/>
      <c r="J20" s="387"/>
      <c r="K20" s="385"/>
      <c r="L20" s="323"/>
      <c r="M20" s="323"/>
      <c r="N20" s="323"/>
      <c r="O20" s="389"/>
      <c r="P20" s="379"/>
      <c r="Q20" s="317"/>
      <c r="R20" s="317"/>
      <c r="S20" s="317"/>
      <c r="T20" s="317"/>
      <c r="U20" s="317"/>
      <c r="V20" s="317"/>
      <c r="W20" s="379"/>
    </row>
    <row r="21" spans="1:23" s="41" customFormat="1" ht="15" customHeight="1" x14ac:dyDescent="0.25">
      <c r="A21" s="20"/>
      <c r="B21" s="270" t="s">
        <v>98</v>
      </c>
      <c r="C21" s="359">
        <v>17.399999999999999</v>
      </c>
      <c r="D21" s="330">
        <v>18.899999999999999</v>
      </c>
      <c r="E21" s="359">
        <v>1.5</v>
      </c>
      <c r="F21" s="359">
        <v>17.8</v>
      </c>
      <c r="G21" s="359">
        <v>1.0999999999999979</v>
      </c>
      <c r="H21" s="36"/>
      <c r="I21" s="184"/>
      <c r="J21" s="387"/>
      <c r="K21" s="385"/>
      <c r="L21" s="323"/>
      <c r="M21" s="323"/>
      <c r="N21" s="323"/>
      <c r="O21" s="389"/>
      <c r="P21" s="379"/>
      <c r="Q21" s="317"/>
      <c r="R21" s="317"/>
      <c r="S21" s="317"/>
      <c r="T21" s="317"/>
      <c r="U21" s="317"/>
      <c r="V21" s="317"/>
      <c r="W21" s="379"/>
    </row>
    <row r="22" spans="1:23" s="41" customFormat="1" ht="15.75" x14ac:dyDescent="0.25">
      <c r="A22" s="20"/>
      <c r="B22" s="270" t="s">
        <v>118</v>
      </c>
      <c r="C22" s="359">
        <v>18.5</v>
      </c>
      <c r="D22" s="330">
        <v>18.8</v>
      </c>
      <c r="E22" s="359">
        <v>0.30000000000000071</v>
      </c>
      <c r="F22" s="359">
        <v>17.100000000000001</v>
      </c>
      <c r="G22" s="359">
        <v>1.6999999999999993</v>
      </c>
      <c r="H22" s="36"/>
      <c r="I22" s="184"/>
      <c r="J22" s="387"/>
      <c r="K22" s="385"/>
      <c r="L22" s="323"/>
      <c r="M22" s="323"/>
      <c r="N22" s="323"/>
      <c r="O22" s="389"/>
      <c r="P22" s="379"/>
      <c r="Q22" s="317"/>
      <c r="R22" s="317"/>
      <c r="S22" s="317"/>
      <c r="T22" s="317"/>
      <c r="U22" s="317"/>
      <c r="V22" s="317"/>
      <c r="W22" s="379"/>
    </row>
    <row r="23" spans="1:23" s="41" customFormat="1" ht="15.75" x14ac:dyDescent="0.25">
      <c r="A23" s="20"/>
      <c r="B23" s="270" t="s">
        <v>119</v>
      </c>
      <c r="C23" s="359">
        <v>17.899999999999999</v>
      </c>
      <c r="D23" s="330">
        <v>18.7</v>
      </c>
      <c r="E23" s="359">
        <v>0.80000000000000071</v>
      </c>
      <c r="F23" s="359">
        <v>18.600000000000001</v>
      </c>
      <c r="G23" s="359">
        <v>9.9999999999997868E-2</v>
      </c>
      <c r="H23" s="36"/>
      <c r="I23" s="184"/>
      <c r="J23" s="387"/>
      <c r="K23" s="385"/>
      <c r="L23" s="323"/>
      <c r="M23" s="323"/>
      <c r="N23" s="323"/>
      <c r="O23" s="317"/>
      <c r="P23" s="379"/>
      <c r="Q23" s="317"/>
      <c r="R23" s="317"/>
      <c r="S23" s="317"/>
      <c r="T23" s="317"/>
      <c r="U23" s="317"/>
      <c r="V23" s="317"/>
      <c r="W23" s="379"/>
    </row>
    <row r="24" spans="1:23" s="41" customFormat="1" ht="15.75" x14ac:dyDescent="0.25">
      <c r="A24" s="20"/>
      <c r="B24" s="270" t="s">
        <v>96</v>
      </c>
      <c r="C24" s="359">
        <v>17.100000000000001</v>
      </c>
      <c r="D24" s="330">
        <v>18.3</v>
      </c>
      <c r="E24" s="359">
        <v>1.1999999999999993</v>
      </c>
      <c r="F24" s="359">
        <v>17.899999999999999</v>
      </c>
      <c r="G24" s="359">
        <v>0.40000000000000213</v>
      </c>
      <c r="H24" s="36"/>
      <c r="I24" s="184"/>
      <c r="J24" s="387"/>
      <c r="K24" s="385"/>
      <c r="L24" s="323"/>
      <c r="M24" s="323"/>
      <c r="N24" s="323"/>
      <c r="O24" s="317"/>
      <c r="P24" s="379"/>
      <c r="Q24" s="317"/>
      <c r="R24" s="317"/>
      <c r="S24" s="317"/>
      <c r="T24" s="317"/>
      <c r="U24" s="317"/>
      <c r="V24" s="317"/>
      <c r="W24" s="379"/>
    </row>
    <row r="25" spans="1:23" s="41" customFormat="1" ht="15.75" x14ac:dyDescent="0.25">
      <c r="A25" s="20"/>
      <c r="B25" s="270" t="s">
        <v>102</v>
      </c>
      <c r="C25" s="359">
        <v>17</v>
      </c>
      <c r="D25" s="330">
        <v>18.3</v>
      </c>
      <c r="E25" s="359">
        <v>1.3000000000000007</v>
      </c>
      <c r="F25" s="359">
        <v>17.600000000000001</v>
      </c>
      <c r="G25" s="359">
        <v>0.69999999999999929</v>
      </c>
      <c r="H25" s="36"/>
      <c r="I25" s="184"/>
      <c r="J25" s="317"/>
      <c r="K25" s="385"/>
      <c r="L25" s="323"/>
      <c r="M25" s="323"/>
      <c r="N25" s="323"/>
      <c r="O25" s="317"/>
      <c r="P25" s="379"/>
      <c r="Q25" s="317"/>
      <c r="R25" s="317"/>
      <c r="S25" s="317"/>
      <c r="T25" s="317"/>
      <c r="U25" s="317"/>
      <c r="V25" s="317"/>
      <c r="W25" s="379"/>
    </row>
    <row r="26" spans="1:23" s="41" customFormat="1" ht="15.75" x14ac:dyDescent="0.25">
      <c r="A26" s="20"/>
      <c r="B26" s="270" t="s">
        <v>110</v>
      </c>
      <c r="C26" s="359">
        <v>15.8</v>
      </c>
      <c r="D26" s="330">
        <v>16.8</v>
      </c>
      <c r="E26" s="359">
        <v>1</v>
      </c>
      <c r="F26" s="359">
        <v>16.399999999999999</v>
      </c>
      <c r="G26" s="359">
        <v>0.40000000000000213</v>
      </c>
      <c r="H26" s="36"/>
      <c r="I26" s="184"/>
      <c r="J26" s="387"/>
      <c r="K26" s="390"/>
      <c r="L26" s="323"/>
      <c r="M26" s="323"/>
      <c r="N26" s="323"/>
      <c r="O26" s="317"/>
      <c r="P26" s="379"/>
      <c r="Q26" s="317"/>
      <c r="R26" s="317"/>
      <c r="S26" s="317"/>
      <c r="T26" s="317"/>
      <c r="U26" s="317"/>
      <c r="V26" s="317"/>
      <c r="W26" s="379"/>
    </row>
    <row r="27" spans="1:23" s="41" customFormat="1" ht="15.75" x14ac:dyDescent="0.25">
      <c r="A27" s="20"/>
      <c r="B27" s="270" t="s">
        <v>111</v>
      </c>
      <c r="C27" s="359">
        <v>15.1</v>
      </c>
      <c r="D27" s="330">
        <v>16</v>
      </c>
      <c r="E27" s="359">
        <v>0.90000000000000036</v>
      </c>
      <c r="F27" s="359">
        <v>15.6</v>
      </c>
      <c r="G27" s="359">
        <v>0.40000000000000036</v>
      </c>
      <c r="H27" s="36"/>
      <c r="I27" s="184"/>
      <c r="J27" s="323"/>
      <c r="K27" s="385"/>
      <c r="L27" s="323"/>
      <c r="M27" s="323"/>
      <c r="N27" s="323"/>
      <c r="O27" s="317"/>
      <c r="P27" s="379"/>
      <c r="Q27" s="317"/>
      <c r="R27" s="317"/>
      <c r="S27" s="317"/>
      <c r="T27" s="317"/>
      <c r="U27" s="317"/>
      <c r="V27" s="317"/>
      <c r="W27" s="379"/>
    </row>
    <row r="28" spans="1:23" s="41" customFormat="1" ht="15.75" x14ac:dyDescent="0.25">
      <c r="A28" s="20"/>
      <c r="B28" s="270" t="s">
        <v>101</v>
      </c>
      <c r="C28" s="359">
        <v>14.4</v>
      </c>
      <c r="D28" s="330">
        <v>14.7</v>
      </c>
      <c r="E28" s="359">
        <v>0.29999999999999893</v>
      </c>
      <c r="F28" s="359">
        <v>14.8</v>
      </c>
      <c r="G28" s="359">
        <v>-0.10000000000000142</v>
      </c>
      <c r="H28" s="36"/>
      <c r="I28" s="184"/>
      <c r="J28" s="387"/>
      <c r="K28" s="385"/>
      <c r="L28" s="323"/>
      <c r="M28" s="323"/>
      <c r="N28" s="323"/>
      <c r="O28" s="317"/>
      <c r="P28" s="379"/>
      <c r="Q28" s="317"/>
      <c r="R28" s="317"/>
      <c r="S28" s="317"/>
      <c r="T28" s="317"/>
      <c r="U28" s="317"/>
      <c r="V28" s="317"/>
      <c r="W28" s="379"/>
    </row>
    <row r="29" spans="1:23" s="41" customFormat="1" ht="15.75" x14ac:dyDescent="0.25">
      <c r="A29" s="20"/>
      <c r="B29" s="270" t="s">
        <v>154</v>
      </c>
      <c r="C29" s="359">
        <v>14</v>
      </c>
      <c r="D29" s="330">
        <v>14.6</v>
      </c>
      <c r="E29" s="359">
        <v>0.59999999999999964</v>
      </c>
      <c r="F29" s="359">
        <v>14.8</v>
      </c>
      <c r="G29" s="359">
        <v>-0.20000000000000107</v>
      </c>
      <c r="H29" s="36"/>
      <c r="I29" s="184"/>
      <c r="J29" s="387"/>
      <c r="K29" s="385"/>
      <c r="L29" s="323"/>
      <c r="M29" s="323"/>
      <c r="N29" s="323"/>
      <c r="O29" s="317"/>
      <c r="P29" s="379"/>
      <c r="Q29" s="317"/>
      <c r="R29" s="317"/>
      <c r="S29" s="317"/>
      <c r="T29" s="317"/>
      <c r="U29" s="317"/>
      <c r="V29" s="317"/>
      <c r="W29" s="379"/>
    </row>
    <row r="30" spans="1:23" s="41" customFormat="1" ht="15.75" x14ac:dyDescent="0.25">
      <c r="A30" s="20"/>
      <c r="B30" s="270" t="s">
        <v>97</v>
      </c>
      <c r="C30" s="359">
        <v>13.3</v>
      </c>
      <c r="D30" s="330">
        <v>13.9</v>
      </c>
      <c r="E30" s="359">
        <v>0.59999999999999964</v>
      </c>
      <c r="F30" s="359">
        <v>13.8</v>
      </c>
      <c r="G30" s="359">
        <v>9.9999999999999645E-2</v>
      </c>
      <c r="H30" s="36"/>
      <c r="I30" s="184"/>
      <c r="J30" s="387"/>
      <c r="K30" s="385"/>
      <c r="L30" s="323"/>
      <c r="M30" s="323"/>
      <c r="N30" s="323"/>
      <c r="O30" s="317"/>
      <c r="P30" s="379"/>
      <c r="Q30" s="317"/>
      <c r="R30" s="317"/>
      <c r="S30" s="317"/>
      <c r="T30" s="317"/>
      <c r="U30" s="317"/>
      <c r="V30" s="317"/>
      <c r="W30" s="379"/>
    </row>
    <row r="31" spans="1:23" s="41" customFormat="1" ht="15.75" x14ac:dyDescent="0.25">
      <c r="A31" s="20"/>
      <c r="B31" s="270" t="s">
        <v>112</v>
      </c>
      <c r="C31" s="359">
        <v>13.5</v>
      </c>
      <c r="D31" s="330">
        <v>13.9</v>
      </c>
      <c r="E31" s="359">
        <v>0.40000000000000036</v>
      </c>
      <c r="F31" s="359">
        <v>13.6</v>
      </c>
      <c r="G31" s="359">
        <v>0.30000000000000071</v>
      </c>
      <c r="H31" s="36"/>
      <c r="I31" s="184"/>
      <c r="J31" s="387"/>
      <c r="K31" s="385"/>
      <c r="L31" s="323"/>
      <c r="M31" s="323"/>
      <c r="N31" s="323"/>
      <c r="O31" s="317"/>
      <c r="P31" s="379"/>
      <c r="Q31" s="317"/>
      <c r="R31" s="317"/>
      <c r="S31" s="317"/>
      <c r="T31" s="317"/>
      <c r="U31" s="317"/>
      <c r="V31" s="317"/>
      <c r="W31" s="379"/>
    </row>
    <row r="32" spans="1:23" s="41" customFormat="1" ht="15.75" x14ac:dyDescent="0.25">
      <c r="A32" s="20"/>
      <c r="B32" s="270" t="s">
        <v>104</v>
      </c>
      <c r="C32" s="359">
        <v>12.5</v>
      </c>
      <c r="D32" s="330">
        <v>13.5</v>
      </c>
      <c r="E32" s="359">
        <v>1</v>
      </c>
      <c r="F32" s="359">
        <v>12.5</v>
      </c>
      <c r="G32" s="359">
        <v>1</v>
      </c>
      <c r="H32" s="36"/>
      <c r="I32" s="184"/>
      <c r="J32" s="387"/>
      <c r="K32" s="385"/>
      <c r="L32" s="323"/>
      <c r="M32" s="323"/>
      <c r="N32" s="323"/>
      <c r="O32" s="317"/>
      <c r="P32" s="379"/>
      <c r="Q32" s="317"/>
      <c r="R32" s="317"/>
      <c r="S32" s="317"/>
      <c r="T32" s="317"/>
      <c r="U32" s="317"/>
      <c r="V32" s="317"/>
      <c r="W32" s="379"/>
    </row>
    <row r="33" spans="1:23" s="41" customFormat="1" ht="15.75" x14ac:dyDescent="0.25">
      <c r="A33" s="20"/>
      <c r="B33" s="270" t="s">
        <v>103</v>
      </c>
      <c r="C33" s="359">
        <v>11.6</v>
      </c>
      <c r="D33" s="330">
        <v>13.1</v>
      </c>
      <c r="E33" s="359">
        <v>1.5</v>
      </c>
      <c r="F33" s="359">
        <v>12.6</v>
      </c>
      <c r="G33" s="359">
        <v>0.5</v>
      </c>
      <c r="H33" s="36"/>
      <c r="I33" s="184"/>
      <c r="J33" s="387"/>
      <c r="K33" s="385"/>
      <c r="L33" s="323"/>
      <c r="M33" s="323"/>
      <c r="N33" s="323"/>
      <c r="O33" s="317"/>
      <c r="P33" s="379"/>
      <c r="Q33" s="317"/>
      <c r="R33" s="317"/>
      <c r="S33" s="317"/>
      <c r="T33" s="317"/>
      <c r="U33" s="317"/>
      <c r="V33" s="317"/>
      <c r="W33" s="379"/>
    </row>
    <row r="34" spans="1:23" ht="15.75" x14ac:dyDescent="0.25">
      <c r="A34" s="20"/>
      <c r="B34" s="270" t="s">
        <v>117</v>
      </c>
      <c r="C34" s="359">
        <v>11.4</v>
      </c>
      <c r="D34" s="330">
        <v>11.9</v>
      </c>
      <c r="E34" s="359">
        <v>0.5</v>
      </c>
      <c r="F34" s="359">
        <v>11.6</v>
      </c>
      <c r="G34" s="359">
        <v>0.30000000000000071</v>
      </c>
      <c r="H34" s="36"/>
      <c r="I34" s="184"/>
      <c r="J34" s="387"/>
      <c r="K34" s="385"/>
      <c r="L34" s="323"/>
      <c r="M34" s="317"/>
    </row>
    <row r="35" spans="1:23" ht="15.75" customHeight="1" x14ac:dyDescent="0.25">
      <c r="A35" s="20"/>
      <c r="B35" s="270" t="s">
        <v>105</v>
      </c>
      <c r="C35" s="359">
        <v>9.6999999999999993</v>
      </c>
      <c r="D35" s="330">
        <v>10.7</v>
      </c>
      <c r="E35" s="359">
        <v>1</v>
      </c>
      <c r="F35" s="359">
        <v>10</v>
      </c>
      <c r="G35" s="359">
        <v>0.69999999999999929</v>
      </c>
      <c r="H35" s="36"/>
      <c r="I35" s="184"/>
      <c r="J35" s="387"/>
      <c r="K35" s="385"/>
      <c r="L35" s="323"/>
      <c r="N35" s="323"/>
    </row>
    <row r="36" spans="1:23" ht="15.75" x14ac:dyDescent="0.25">
      <c r="A36" s="20"/>
      <c r="B36" s="270" t="s">
        <v>113</v>
      </c>
      <c r="C36" s="359">
        <v>8.5</v>
      </c>
      <c r="D36" s="330">
        <v>9.1999999999999993</v>
      </c>
      <c r="E36" s="359">
        <v>0.69999999999999929</v>
      </c>
      <c r="F36" s="359">
        <v>9.1</v>
      </c>
      <c r="G36" s="359">
        <v>9.9999999999999645E-2</v>
      </c>
      <c r="H36" s="36"/>
      <c r="I36" s="184"/>
      <c r="J36" s="387"/>
      <c r="K36" s="385"/>
      <c r="L36" s="323"/>
      <c r="N36" s="323"/>
    </row>
    <row r="37" spans="1:23" ht="14.25" customHeight="1" x14ac:dyDescent="0.25">
      <c r="A37" s="20"/>
      <c r="B37" s="270" t="s">
        <v>121</v>
      </c>
      <c r="C37" s="359">
        <v>10.4</v>
      </c>
      <c r="D37" s="330">
        <v>8.4</v>
      </c>
      <c r="E37" s="359">
        <v>-2</v>
      </c>
      <c r="F37" s="359">
        <v>5.5</v>
      </c>
      <c r="G37" s="359">
        <v>2.9000000000000004</v>
      </c>
      <c r="H37" s="36"/>
      <c r="I37" s="184"/>
      <c r="K37" s="385"/>
      <c r="L37" s="323"/>
      <c r="N37" s="323"/>
    </row>
    <row r="38" spans="1:23" ht="15" customHeight="1" x14ac:dyDescent="0.25">
      <c r="A38" s="20"/>
      <c r="B38" s="270" t="s">
        <v>17</v>
      </c>
      <c r="C38" s="359">
        <v>5.8</v>
      </c>
      <c r="D38" s="330">
        <v>7.3</v>
      </c>
      <c r="E38" s="359">
        <v>1.5</v>
      </c>
      <c r="F38" s="359">
        <v>6.1</v>
      </c>
      <c r="G38" s="359">
        <v>1.2000000000000002</v>
      </c>
      <c r="H38" s="36"/>
      <c r="I38" s="184"/>
      <c r="J38" s="387"/>
      <c r="K38" s="385"/>
      <c r="L38" s="323"/>
      <c r="N38" s="323"/>
    </row>
    <row r="39" spans="1:23" ht="15.75" x14ac:dyDescent="0.25">
      <c r="A39" s="20"/>
      <c r="B39" s="270" t="s">
        <v>109</v>
      </c>
      <c r="C39" s="359">
        <v>5.5</v>
      </c>
      <c r="D39" s="330">
        <v>6</v>
      </c>
      <c r="E39" s="359">
        <v>0.5</v>
      </c>
      <c r="F39" s="359">
        <v>6</v>
      </c>
      <c r="G39" s="359">
        <v>0</v>
      </c>
      <c r="H39" s="36"/>
      <c r="I39" s="184"/>
      <c r="J39" s="387"/>
      <c r="K39" s="385"/>
      <c r="L39" s="323"/>
      <c r="N39" s="323"/>
    </row>
    <row r="40" spans="1:23" ht="15.75" x14ac:dyDescent="0.25">
      <c r="A40" s="20"/>
      <c r="B40" s="270" t="s">
        <v>41</v>
      </c>
      <c r="C40" s="359">
        <v>5.7</v>
      </c>
      <c r="D40" s="330">
        <v>5.6</v>
      </c>
      <c r="E40" s="359">
        <v>-0.10000000000000053</v>
      </c>
      <c r="F40" s="359">
        <v>5.7</v>
      </c>
      <c r="G40" s="359">
        <v>-0.10000000000000053</v>
      </c>
      <c r="H40" s="36"/>
      <c r="I40" s="184"/>
      <c r="J40" s="387"/>
      <c r="K40" s="385"/>
      <c r="L40" s="323"/>
      <c r="N40" s="323"/>
    </row>
    <row r="41" spans="1:23" s="27" customFormat="1" ht="15.75" x14ac:dyDescent="0.25">
      <c r="A41" s="20"/>
      <c r="B41" s="270" t="s">
        <v>107</v>
      </c>
      <c r="C41" s="359">
        <v>2</v>
      </c>
      <c r="D41" s="330">
        <v>2.7</v>
      </c>
      <c r="E41" s="359">
        <v>0.70000000000000018</v>
      </c>
      <c r="F41" s="359">
        <v>2.2000000000000002</v>
      </c>
      <c r="G41" s="359">
        <v>0.5</v>
      </c>
      <c r="H41" s="38"/>
      <c r="I41" s="184"/>
      <c r="J41" s="387"/>
      <c r="K41" s="385"/>
      <c r="L41" s="82"/>
      <c r="M41" s="323"/>
      <c r="N41" s="323"/>
      <c r="O41" s="389"/>
      <c r="P41" s="379"/>
      <c r="Q41" s="322"/>
      <c r="R41" s="322"/>
      <c r="S41" s="322"/>
      <c r="T41" s="322"/>
      <c r="U41" s="322"/>
      <c r="V41" s="322"/>
      <c r="W41" s="322"/>
    </row>
    <row r="42" spans="1:23" ht="15.75" x14ac:dyDescent="0.25">
      <c r="A42" s="20"/>
      <c r="B42" s="276" t="s">
        <v>100</v>
      </c>
      <c r="C42" s="359">
        <v>0.1</v>
      </c>
      <c r="D42" s="330">
        <v>2.6</v>
      </c>
      <c r="E42" s="359">
        <v>2.5</v>
      </c>
      <c r="F42" s="359">
        <v>11.6</v>
      </c>
      <c r="G42" s="359">
        <v>-9</v>
      </c>
      <c r="H42" s="36"/>
      <c r="I42" s="184"/>
      <c r="J42" s="387"/>
      <c r="K42" s="385"/>
      <c r="L42" s="323"/>
      <c r="N42" s="323"/>
      <c r="O42" s="389"/>
    </row>
    <row r="43" spans="1:23" ht="15.75" x14ac:dyDescent="0.25">
      <c r="A43" s="20"/>
      <c r="B43" s="270" t="s">
        <v>106</v>
      </c>
      <c r="C43" s="359">
        <v>0.2</v>
      </c>
      <c r="D43" s="330">
        <v>2.6</v>
      </c>
      <c r="E43" s="359">
        <v>2.4</v>
      </c>
      <c r="F43" s="359">
        <v>5.5</v>
      </c>
      <c r="G43" s="359">
        <v>-2.9</v>
      </c>
      <c r="H43" s="36"/>
      <c r="I43" s="184"/>
      <c r="J43" s="387"/>
      <c r="K43" s="385"/>
      <c r="L43" s="323"/>
      <c r="N43" s="323"/>
      <c r="O43" s="389"/>
    </row>
    <row r="44" spans="1:23" ht="15.75" x14ac:dyDescent="0.25">
      <c r="A44" s="184"/>
      <c r="B44" s="270" t="s">
        <v>94</v>
      </c>
      <c r="C44" s="359">
        <v>1</v>
      </c>
      <c r="D44" s="330">
        <v>0.9</v>
      </c>
      <c r="E44" s="359">
        <v>-9.9999999999999978E-2</v>
      </c>
      <c r="F44" s="359">
        <v>1</v>
      </c>
      <c r="G44" s="359">
        <v>-9.9999999999999978E-2</v>
      </c>
      <c r="H44" s="36"/>
      <c r="I44" s="184"/>
      <c r="J44" s="323"/>
      <c r="K44" s="385"/>
      <c r="L44" s="323"/>
      <c r="N44" s="323"/>
      <c r="O44" s="389"/>
    </row>
    <row r="45" spans="1:23" ht="15.75" x14ac:dyDescent="0.25">
      <c r="A45" s="184"/>
      <c r="B45" s="270" t="s">
        <v>120</v>
      </c>
      <c r="C45" s="359">
        <v>0.2</v>
      </c>
      <c r="D45" s="330">
        <v>0.2</v>
      </c>
      <c r="E45" s="359">
        <v>0</v>
      </c>
      <c r="F45" s="359">
        <v>0.2</v>
      </c>
      <c r="G45" s="359">
        <v>0</v>
      </c>
      <c r="H45" s="36"/>
      <c r="I45" s="184"/>
      <c r="J45" s="387"/>
      <c r="K45" s="385"/>
      <c r="L45" s="323"/>
      <c r="N45" s="323"/>
      <c r="O45" s="389"/>
    </row>
    <row r="46" spans="1:23" x14ac:dyDescent="0.2">
      <c r="A46" s="184"/>
      <c r="H46" s="36"/>
      <c r="I46" s="184"/>
      <c r="K46" s="323"/>
      <c r="L46" s="323"/>
      <c r="N46" s="323"/>
      <c r="O46" s="389"/>
    </row>
    <row r="47" spans="1:23" ht="15.75" x14ac:dyDescent="0.25">
      <c r="A47" s="184"/>
      <c r="B47" s="100"/>
      <c r="C47" s="100"/>
      <c r="D47" s="100"/>
      <c r="E47" s="100"/>
      <c r="F47" s="100"/>
      <c r="G47" s="100"/>
      <c r="H47" s="36"/>
      <c r="I47" s="184"/>
      <c r="J47" s="323"/>
      <c r="K47" s="323"/>
      <c r="L47" s="323"/>
      <c r="N47" s="323"/>
    </row>
    <row r="48" spans="1:23" ht="15.75" x14ac:dyDescent="0.25">
      <c r="A48" s="184"/>
      <c r="B48" s="100"/>
      <c r="C48" s="489" t="s">
        <v>122</v>
      </c>
      <c r="D48" s="489"/>
      <c r="E48" s="489"/>
      <c r="F48" s="489"/>
      <c r="G48" s="489"/>
      <c r="H48" s="81"/>
      <c r="I48" s="184"/>
      <c r="J48" s="323"/>
      <c r="K48" s="83"/>
      <c r="L48" s="83"/>
      <c r="N48" s="323"/>
    </row>
    <row r="49" spans="1:23" s="40" customFormat="1" ht="15.75" x14ac:dyDescent="0.25">
      <c r="A49" s="184"/>
      <c r="B49" s="100"/>
      <c r="C49" s="489" t="s">
        <v>212</v>
      </c>
      <c r="D49" s="489"/>
      <c r="E49" s="489"/>
      <c r="F49" s="489"/>
      <c r="G49" s="489"/>
      <c r="H49" s="81"/>
      <c r="I49" s="184"/>
      <c r="J49" s="323"/>
      <c r="K49" s="83"/>
      <c r="L49" s="83"/>
      <c r="M49" s="323"/>
      <c r="N49" s="323"/>
      <c r="O49" s="317"/>
      <c r="P49" s="379"/>
      <c r="Q49" s="317"/>
      <c r="R49" s="317"/>
      <c r="S49" s="317"/>
      <c r="T49" s="317"/>
      <c r="U49" s="317"/>
      <c r="V49" s="317"/>
      <c r="W49" s="317"/>
    </row>
    <row r="50" spans="1:23" s="40" customFormat="1" ht="15.75" x14ac:dyDescent="0.25">
      <c r="A50" s="184"/>
      <c r="B50" s="100"/>
      <c r="C50" s="100"/>
      <c r="D50" s="100"/>
      <c r="E50" s="100"/>
      <c r="F50" s="100"/>
      <c r="G50" s="100"/>
      <c r="H50" s="36"/>
      <c r="I50" s="184"/>
      <c r="J50" s="323"/>
      <c r="K50" s="323"/>
      <c r="L50" s="323"/>
      <c r="M50" s="323"/>
      <c r="N50" s="323"/>
      <c r="O50" s="317"/>
      <c r="P50" s="379"/>
      <c r="Q50" s="317"/>
      <c r="R50" s="317"/>
      <c r="S50" s="317"/>
      <c r="T50" s="317"/>
      <c r="U50" s="317"/>
      <c r="V50" s="317"/>
      <c r="W50" s="317"/>
    </row>
    <row r="51" spans="1:23" s="40" customFormat="1" ht="15.75" x14ac:dyDescent="0.25">
      <c r="A51" s="184"/>
      <c r="B51" s="100"/>
      <c r="C51" s="100"/>
      <c r="D51" s="100"/>
      <c r="E51" s="100"/>
      <c r="F51" s="100"/>
      <c r="G51" s="100"/>
      <c r="H51" s="36"/>
      <c r="I51" s="184"/>
      <c r="J51" s="323"/>
      <c r="K51" s="323"/>
      <c r="L51" s="323"/>
      <c r="M51" s="323"/>
      <c r="N51" s="323"/>
      <c r="O51" s="317"/>
      <c r="P51" s="379"/>
      <c r="Q51" s="317"/>
      <c r="R51" s="317"/>
      <c r="S51" s="317"/>
      <c r="T51" s="317"/>
      <c r="U51" s="317"/>
      <c r="V51" s="317"/>
      <c r="W51" s="317"/>
    </row>
    <row r="52" spans="1:23" s="40" customFormat="1" ht="15.75" x14ac:dyDescent="0.25">
      <c r="A52" s="184"/>
      <c r="B52" s="100"/>
      <c r="C52" s="100"/>
      <c r="D52" s="100"/>
      <c r="E52" s="100"/>
      <c r="F52" s="100"/>
      <c r="G52" s="100"/>
      <c r="H52" s="36"/>
      <c r="I52" s="184"/>
      <c r="J52" s="323"/>
      <c r="K52" s="323"/>
      <c r="L52" s="323"/>
      <c r="M52" s="323"/>
      <c r="N52" s="323"/>
      <c r="O52" s="317"/>
      <c r="P52" s="379"/>
      <c r="Q52" s="317"/>
      <c r="R52" s="317"/>
      <c r="S52" s="317"/>
      <c r="T52" s="317"/>
      <c r="U52" s="317"/>
      <c r="V52" s="317"/>
      <c r="W52" s="317"/>
    </row>
    <row r="53" spans="1:23" s="40" customFormat="1" ht="15.75" x14ac:dyDescent="0.25">
      <c r="A53" s="184"/>
      <c r="B53" s="100"/>
      <c r="C53" s="100"/>
      <c r="D53" s="100"/>
      <c r="E53" s="100"/>
      <c r="F53" s="100"/>
      <c r="G53" s="100"/>
      <c r="H53" s="36"/>
      <c r="I53" s="184"/>
      <c r="J53" s="323"/>
      <c r="K53" s="323"/>
      <c r="L53" s="323"/>
      <c r="M53" s="323"/>
      <c r="N53" s="323"/>
      <c r="O53" s="317"/>
      <c r="P53" s="379"/>
      <c r="Q53" s="317"/>
      <c r="R53" s="317"/>
      <c r="S53" s="317"/>
      <c r="T53" s="317"/>
      <c r="U53" s="317"/>
      <c r="V53" s="317"/>
      <c r="W53" s="317"/>
    </row>
    <row r="54" spans="1:23" s="40" customFormat="1" ht="15.75" x14ac:dyDescent="0.25">
      <c r="A54" s="184"/>
      <c r="B54" s="100"/>
      <c r="C54" s="100"/>
      <c r="D54" s="100"/>
      <c r="E54" s="100"/>
      <c r="F54" s="100"/>
      <c r="G54" s="100"/>
      <c r="H54" s="36"/>
      <c r="I54" s="184"/>
      <c r="J54" s="323"/>
      <c r="K54" s="323"/>
      <c r="L54" s="323"/>
      <c r="M54" s="323"/>
      <c r="N54" s="323"/>
      <c r="O54" s="317"/>
      <c r="P54" s="379"/>
      <c r="Q54" s="317"/>
      <c r="R54" s="317"/>
      <c r="S54" s="317"/>
      <c r="T54" s="317"/>
      <c r="U54" s="317"/>
      <c r="V54" s="317"/>
      <c r="W54" s="317"/>
    </row>
    <row r="55" spans="1:23" s="40" customFormat="1" ht="15.75" x14ac:dyDescent="0.25">
      <c r="A55" s="184"/>
      <c r="B55" s="100"/>
      <c r="C55" s="100"/>
      <c r="D55" s="100"/>
      <c r="E55" s="100"/>
      <c r="F55" s="100"/>
      <c r="G55" s="100"/>
      <c r="H55" s="36"/>
      <c r="I55" s="184"/>
      <c r="J55" s="323"/>
      <c r="K55" s="323"/>
      <c r="L55" s="323"/>
      <c r="M55" s="323"/>
      <c r="N55" s="323"/>
      <c r="O55" s="317"/>
      <c r="P55" s="379"/>
      <c r="Q55" s="317"/>
      <c r="R55" s="317"/>
      <c r="S55" s="317"/>
      <c r="T55" s="317"/>
      <c r="U55" s="317"/>
      <c r="V55" s="317"/>
      <c r="W55" s="317"/>
    </row>
    <row r="56" spans="1:23" s="40" customFormat="1" ht="15.75" x14ac:dyDescent="0.25">
      <c r="A56" s="184"/>
      <c r="B56" s="100"/>
      <c r="C56" s="100"/>
      <c r="D56" s="100"/>
      <c r="E56" s="100"/>
      <c r="F56" s="100"/>
      <c r="G56" s="100"/>
      <c r="H56" s="36"/>
      <c r="I56" s="184"/>
      <c r="J56" s="323"/>
      <c r="K56" s="323"/>
      <c r="L56" s="323"/>
      <c r="M56" s="323"/>
      <c r="N56" s="323"/>
      <c r="O56" s="317"/>
      <c r="P56" s="379"/>
      <c r="Q56" s="317"/>
      <c r="R56" s="317"/>
      <c r="S56" s="317"/>
      <c r="T56" s="317"/>
      <c r="U56" s="317"/>
      <c r="V56" s="317"/>
      <c r="W56" s="317"/>
    </row>
    <row r="57" spans="1:23" s="40" customFormat="1" ht="15.75" x14ac:dyDescent="0.25">
      <c r="A57" s="184"/>
      <c r="B57" s="100"/>
      <c r="C57" s="100"/>
      <c r="D57" s="100"/>
      <c r="E57" s="100"/>
      <c r="F57" s="100"/>
      <c r="G57" s="100"/>
      <c r="H57" s="36"/>
      <c r="I57" s="184"/>
      <c r="J57" s="323"/>
      <c r="K57" s="323"/>
      <c r="L57" s="323"/>
      <c r="M57" s="323"/>
      <c r="N57" s="323"/>
      <c r="O57" s="317"/>
      <c r="P57" s="379"/>
      <c r="Q57" s="317"/>
      <c r="R57" s="317"/>
      <c r="S57" s="317"/>
      <c r="T57" s="317"/>
      <c r="U57" s="317"/>
      <c r="V57" s="317"/>
      <c r="W57" s="317"/>
    </row>
    <row r="58" spans="1:23" s="40" customFormat="1" ht="15.75" x14ac:dyDescent="0.25">
      <c r="A58" s="184"/>
      <c r="B58" s="100"/>
      <c r="C58" s="100"/>
      <c r="D58" s="100"/>
      <c r="E58" s="100"/>
      <c r="F58" s="100"/>
      <c r="G58" s="100"/>
      <c r="H58" s="36"/>
      <c r="I58" s="184"/>
      <c r="J58" s="317"/>
      <c r="K58" s="323"/>
      <c r="L58" s="323"/>
      <c r="M58" s="323"/>
      <c r="N58" s="323"/>
      <c r="O58" s="317"/>
      <c r="P58" s="379"/>
      <c r="Q58" s="317"/>
      <c r="R58" s="317"/>
      <c r="S58" s="317"/>
      <c r="T58" s="317"/>
      <c r="U58" s="317"/>
      <c r="V58" s="317"/>
      <c r="W58" s="317"/>
    </row>
    <row r="59" spans="1:23" s="40" customFormat="1" ht="15.75" x14ac:dyDescent="0.25">
      <c r="A59" s="184"/>
      <c r="B59" s="100"/>
      <c r="C59" s="100"/>
      <c r="D59" s="100"/>
      <c r="E59" s="100"/>
      <c r="F59" s="100"/>
      <c r="G59" s="100"/>
      <c r="H59" s="36"/>
      <c r="I59" s="184"/>
      <c r="J59" s="323"/>
      <c r="K59" s="323"/>
      <c r="L59" s="323"/>
      <c r="M59" s="323"/>
      <c r="N59" s="323"/>
      <c r="O59" s="317"/>
      <c r="P59" s="379"/>
      <c r="Q59" s="317"/>
      <c r="R59" s="317"/>
      <c r="S59" s="317"/>
      <c r="T59" s="317"/>
      <c r="U59" s="317"/>
      <c r="V59" s="317"/>
      <c r="W59" s="317"/>
    </row>
    <row r="60" spans="1:23" s="40" customFormat="1" ht="15.75" x14ac:dyDescent="0.25">
      <c r="A60" s="184"/>
      <c r="B60" s="100"/>
      <c r="C60" s="100"/>
      <c r="D60" s="100"/>
      <c r="E60" s="100"/>
      <c r="F60" s="100"/>
      <c r="G60" s="100"/>
      <c r="H60" s="36"/>
      <c r="I60" s="184"/>
      <c r="J60" s="323"/>
      <c r="K60" s="323"/>
      <c r="L60" s="323"/>
      <c r="M60" s="323"/>
      <c r="N60" s="323"/>
      <c r="O60" s="317"/>
      <c r="P60" s="379"/>
      <c r="Q60" s="317"/>
      <c r="R60" s="317"/>
      <c r="S60" s="317"/>
      <c r="T60" s="317"/>
      <c r="U60" s="317"/>
      <c r="V60" s="317"/>
      <c r="W60" s="317"/>
    </row>
    <row r="61" spans="1:23" s="40" customFormat="1" ht="15.75" x14ac:dyDescent="0.25">
      <c r="A61" s="184"/>
      <c r="B61" s="100"/>
      <c r="C61" s="100"/>
      <c r="D61" s="100"/>
      <c r="E61" s="100"/>
      <c r="F61" s="100"/>
      <c r="G61" s="100"/>
      <c r="H61" s="36"/>
      <c r="I61" s="184"/>
      <c r="J61" s="323"/>
      <c r="K61" s="323"/>
      <c r="L61" s="323"/>
      <c r="M61" s="323"/>
      <c r="N61" s="323"/>
      <c r="O61" s="317"/>
      <c r="P61" s="379"/>
      <c r="Q61" s="317"/>
      <c r="R61" s="317"/>
      <c r="S61" s="317"/>
      <c r="T61" s="317"/>
      <c r="U61" s="317"/>
      <c r="V61" s="317"/>
      <c r="W61" s="317"/>
    </row>
    <row r="62" spans="1:23" s="40" customFormat="1" ht="15.75" x14ac:dyDescent="0.25">
      <c r="A62" s="184"/>
      <c r="B62" s="100"/>
      <c r="C62" s="100"/>
      <c r="D62" s="100"/>
      <c r="E62" s="100"/>
      <c r="F62" s="100"/>
      <c r="G62" s="100"/>
      <c r="H62" s="36"/>
      <c r="I62" s="184"/>
      <c r="J62" s="323"/>
      <c r="K62" s="323"/>
      <c r="L62" s="323"/>
      <c r="M62" s="323"/>
      <c r="N62" s="323"/>
      <c r="O62" s="317"/>
      <c r="P62" s="379"/>
      <c r="Q62" s="317"/>
      <c r="R62" s="317"/>
      <c r="S62" s="317"/>
      <c r="T62" s="317"/>
      <c r="U62" s="317"/>
      <c r="V62" s="317"/>
      <c r="W62" s="317"/>
    </row>
    <row r="63" spans="1:23" s="40" customFormat="1" ht="15.75" x14ac:dyDescent="0.25">
      <c r="A63" s="184"/>
      <c r="B63" s="100"/>
      <c r="C63" s="100"/>
      <c r="D63" s="100"/>
      <c r="E63" s="100"/>
      <c r="F63" s="100"/>
      <c r="G63" s="100"/>
      <c r="H63" s="36"/>
      <c r="I63" s="184"/>
      <c r="J63" s="323"/>
      <c r="K63" s="323"/>
      <c r="L63" s="323"/>
      <c r="M63" s="323"/>
      <c r="N63" s="323"/>
      <c r="O63" s="317"/>
      <c r="P63" s="379"/>
      <c r="Q63" s="317"/>
      <c r="R63" s="317"/>
      <c r="S63" s="317"/>
      <c r="T63" s="317"/>
      <c r="U63" s="317"/>
      <c r="V63" s="317"/>
      <c r="W63" s="317"/>
    </row>
    <row r="64" spans="1:23" s="40" customFormat="1" ht="15.75" x14ac:dyDescent="0.25">
      <c r="A64" s="184"/>
      <c r="B64" s="100"/>
      <c r="C64" s="100"/>
      <c r="D64" s="100"/>
      <c r="E64" s="100"/>
      <c r="F64" s="100"/>
      <c r="G64" s="100"/>
      <c r="H64" s="36"/>
      <c r="I64" s="184"/>
      <c r="J64" s="323"/>
      <c r="K64" s="323"/>
      <c r="L64" s="323"/>
      <c r="M64" s="323"/>
      <c r="N64" s="323"/>
      <c r="O64" s="317"/>
      <c r="P64" s="379"/>
      <c r="Q64" s="317"/>
      <c r="R64" s="317"/>
      <c r="S64" s="317"/>
      <c r="T64" s="317"/>
      <c r="U64" s="317"/>
      <c r="V64" s="317"/>
      <c r="W64" s="317"/>
    </row>
    <row r="65" spans="1:33" s="40" customFormat="1" ht="15.75" x14ac:dyDescent="0.25">
      <c r="A65" s="184"/>
      <c r="B65" s="100"/>
      <c r="C65" s="100"/>
      <c r="D65" s="100"/>
      <c r="E65" s="100"/>
      <c r="F65" s="100"/>
      <c r="G65" s="100"/>
      <c r="H65" s="36"/>
      <c r="I65" s="184"/>
      <c r="J65" s="323"/>
      <c r="K65" s="323"/>
      <c r="L65" s="323"/>
      <c r="M65" s="323"/>
      <c r="N65" s="323"/>
      <c r="O65" s="317"/>
      <c r="P65" s="379"/>
      <c r="Q65" s="317"/>
      <c r="R65" s="317"/>
      <c r="S65" s="317"/>
      <c r="T65" s="317"/>
      <c r="U65" s="317"/>
      <c r="V65" s="317"/>
      <c r="W65" s="317"/>
    </row>
    <row r="66" spans="1:33" ht="15.75" x14ac:dyDescent="0.25">
      <c r="A66" s="184"/>
      <c r="B66" s="100"/>
      <c r="C66" s="100"/>
      <c r="D66" s="100"/>
      <c r="E66" s="100"/>
      <c r="F66" s="100"/>
      <c r="G66" s="100"/>
      <c r="H66" s="36"/>
      <c r="I66" s="184"/>
      <c r="J66" s="323"/>
      <c r="K66" s="323"/>
      <c r="L66" s="323"/>
      <c r="N66" s="323"/>
    </row>
    <row r="67" spans="1:33" ht="15.75" x14ac:dyDescent="0.25">
      <c r="A67" s="187" t="s">
        <v>61</v>
      </c>
      <c r="B67" s="100"/>
      <c r="C67" s="100"/>
      <c r="D67" s="100"/>
      <c r="E67" s="100"/>
      <c r="F67" s="100"/>
      <c r="G67" s="100"/>
      <c r="H67" s="36"/>
      <c r="I67" s="184"/>
      <c r="J67" s="323"/>
      <c r="K67" s="323"/>
      <c r="L67" s="323"/>
      <c r="N67" s="323"/>
    </row>
    <row r="68" spans="1:33" ht="15.75" x14ac:dyDescent="0.25">
      <c r="A68" s="187" t="s">
        <v>79</v>
      </c>
      <c r="B68" s="100"/>
      <c r="C68" s="100"/>
      <c r="D68" s="100"/>
      <c r="E68" s="100"/>
      <c r="F68" s="100"/>
      <c r="G68" s="100"/>
      <c r="H68" s="36"/>
      <c r="J68" s="323"/>
      <c r="K68" s="323"/>
      <c r="L68" s="323"/>
      <c r="N68" s="323"/>
    </row>
    <row r="69" spans="1:33" ht="18" customHeight="1" x14ac:dyDescent="0.25">
      <c r="A69" s="285" t="s">
        <v>157</v>
      </c>
      <c r="B69" s="286"/>
      <c r="C69" s="286"/>
      <c r="D69" s="286"/>
      <c r="E69" s="286"/>
      <c r="F69" s="286"/>
      <c r="G69" s="286"/>
      <c r="H69" s="287"/>
      <c r="I69" s="323"/>
      <c r="J69" s="323"/>
      <c r="K69" s="323"/>
      <c r="L69" s="323"/>
      <c r="N69" s="323"/>
    </row>
    <row r="70" spans="1:33" s="318" customFormat="1" x14ac:dyDescent="0.2">
      <c r="C70" s="338">
        <v>2011</v>
      </c>
      <c r="D70" s="338"/>
      <c r="E70" s="338">
        <v>2011</v>
      </c>
      <c r="F70" s="348">
        <v>2012</v>
      </c>
      <c r="G70" s="348">
        <v>2012</v>
      </c>
      <c r="H70" s="348"/>
      <c r="I70" s="348"/>
      <c r="J70" s="497">
        <v>2013</v>
      </c>
      <c r="K70" s="497"/>
      <c r="L70" s="497"/>
      <c r="M70" s="497"/>
      <c r="N70" s="497">
        <v>2014</v>
      </c>
      <c r="O70" s="497"/>
      <c r="P70" s="319"/>
      <c r="R70" s="318">
        <v>2015</v>
      </c>
      <c r="V70" s="318">
        <v>2016</v>
      </c>
      <c r="Z70" s="318">
        <v>2017</v>
      </c>
      <c r="AD70" s="318">
        <v>2018</v>
      </c>
    </row>
    <row r="71" spans="1:33" s="318" customFormat="1" x14ac:dyDescent="0.2">
      <c r="A71" s="325"/>
      <c r="B71" s="476"/>
      <c r="C71" s="56" t="s">
        <v>5</v>
      </c>
      <c r="D71" s="56" t="s">
        <v>5</v>
      </c>
      <c r="E71" s="56" t="s">
        <v>7</v>
      </c>
      <c r="F71" s="56" t="s">
        <v>4</v>
      </c>
      <c r="G71" s="56" t="s">
        <v>5</v>
      </c>
      <c r="H71" s="56" t="s">
        <v>6</v>
      </c>
      <c r="I71" s="56" t="s">
        <v>7</v>
      </c>
      <c r="J71" s="56" t="s">
        <v>4</v>
      </c>
      <c r="K71" s="56" t="s">
        <v>5</v>
      </c>
      <c r="L71" s="56" t="s">
        <v>6</v>
      </c>
      <c r="M71" s="56" t="s">
        <v>7</v>
      </c>
      <c r="N71" s="470" t="s">
        <v>4</v>
      </c>
      <c r="O71" s="470" t="s">
        <v>5</v>
      </c>
      <c r="P71" s="319" t="s">
        <v>6</v>
      </c>
      <c r="Q71" s="318" t="s">
        <v>7</v>
      </c>
      <c r="R71" s="318" t="s">
        <v>4</v>
      </c>
      <c r="S71" s="318" t="s">
        <v>5</v>
      </c>
      <c r="T71" s="318" t="s">
        <v>6</v>
      </c>
      <c r="U71" s="318" t="s">
        <v>7</v>
      </c>
      <c r="V71" s="318" t="s">
        <v>4</v>
      </c>
      <c r="W71" s="318" t="s">
        <v>5</v>
      </c>
      <c r="X71" s="318" t="s">
        <v>6</v>
      </c>
      <c r="Y71" s="318" t="s">
        <v>7</v>
      </c>
      <c r="Z71" s="318" t="s">
        <v>4</v>
      </c>
      <c r="AA71" s="318" t="s">
        <v>5</v>
      </c>
      <c r="AB71" s="318" t="s">
        <v>6</v>
      </c>
      <c r="AC71" s="318" t="s">
        <v>7</v>
      </c>
      <c r="AD71" s="333" t="s">
        <v>4</v>
      </c>
      <c r="AE71" s="318" t="s">
        <v>5</v>
      </c>
      <c r="AF71" s="318" t="s">
        <v>6</v>
      </c>
      <c r="AG71" s="318" t="s">
        <v>7</v>
      </c>
    </row>
    <row r="72" spans="1:33" s="318" customFormat="1" x14ac:dyDescent="0.2">
      <c r="A72" s="325" t="s">
        <v>116</v>
      </c>
      <c r="B72" s="333"/>
      <c r="C72" s="477">
        <v>15.58</v>
      </c>
      <c r="D72" s="477">
        <v>16.420000000000002</v>
      </c>
      <c r="E72" s="477">
        <v>16.900000000000002</v>
      </c>
      <c r="F72" s="477">
        <v>17.52</v>
      </c>
      <c r="G72" s="477">
        <v>16.66</v>
      </c>
      <c r="H72" s="477">
        <v>18.98</v>
      </c>
      <c r="I72" s="477">
        <v>19.59</v>
      </c>
      <c r="J72" s="477">
        <v>20.549999999999997</v>
      </c>
      <c r="K72" s="477">
        <v>21.099999999999998</v>
      </c>
      <c r="L72" s="477">
        <v>21.81</v>
      </c>
      <c r="M72" s="477">
        <v>22.1</v>
      </c>
      <c r="N72" s="477">
        <v>22.844762222491809</v>
      </c>
      <c r="O72" s="477">
        <v>22.873195438553925</v>
      </c>
      <c r="P72" s="477">
        <v>25.488672206720853</v>
      </c>
      <c r="Q72" s="477">
        <v>20.378424572762814</v>
      </c>
      <c r="R72" s="477">
        <v>23.984204096707291</v>
      </c>
      <c r="S72" s="477">
        <v>24.44520204172467</v>
      </c>
      <c r="T72" s="477">
        <v>24.466982963531162</v>
      </c>
      <c r="U72" s="477">
        <v>24.836122238321163</v>
      </c>
      <c r="V72" s="477">
        <v>25.437965598691783</v>
      </c>
      <c r="W72" s="333">
        <f>+D14</f>
        <v>27.9</v>
      </c>
      <c r="X72" s="333">
        <v>26.3</v>
      </c>
      <c r="Y72" s="333">
        <v>26.5</v>
      </c>
      <c r="Z72" s="333">
        <v>27</v>
      </c>
      <c r="AA72" s="333">
        <v>27.2</v>
      </c>
      <c r="AB72" s="333">
        <v>27.6</v>
      </c>
      <c r="AC72" s="318">
        <v>27.6</v>
      </c>
      <c r="AD72" s="462">
        <v>27.9</v>
      </c>
      <c r="AE72" s="333"/>
      <c r="AF72" s="333"/>
    </row>
    <row r="73" spans="1:33" s="318" customFormat="1" x14ac:dyDescent="0.2">
      <c r="A73" s="325" t="s">
        <v>96</v>
      </c>
      <c r="B73" s="333"/>
      <c r="C73" s="477">
        <v>9.76</v>
      </c>
      <c r="D73" s="477">
        <v>10.220000000000001</v>
      </c>
      <c r="E73" s="477">
        <v>10.56</v>
      </c>
      <c r="F73" s="477">
        <v>10.82</v>
      </c>
      <c r="G73" s="477">
        <v>11.129999999999999</v>
      </c>
      <c r="H73" s="477">
        <v>11.63</v>
      </c>
      <c r="I73" s="477">
        <v>12</v>
      </c>
      <c r="J73" s="477">
        <v>12.5</v>
      </c>
      <c r="K73" s="477">
        <v>13.05</v>
      </c>
      <c r="L73" s="477">
        <v>13.320000000000002</v>
      </c>
      <c r="M73" s="477">
        <v>13.71</v>
      </c>
      <c r="N73" s="477">
        <v>14.273774650812779</v>
      </c>
      <c r="O73" s="477">
        <v>14.734192406156707</v>
      </c>
      <c r="P73" s="477">
        <v>15.938317538240391</v>
      </c>
      <c r="Q73" s="477">
        <v>15.882656132294795</v>
      </c>
      <c r="R73" s="477">
        <v>15.445662189627459</v>
      </c>
      <c r="S73" s="477">
        <v>15.862651252895416</v>
      </c>
      <c r="T73" s="477">
        <v>16.193649655339915</v>
      </c>
      <c r="U73" s="477">
        <v>16.43192912006446</v>
      </c>
      <c r="V73" s="477">
        <v>16.600000000000001</v>
      </c>
      <c r="W73" s="333">
        <f>+D23</f>
        <v>18.7</v>
      </c>
      <c r="X73" s="333">
        <v>17</v>
      </c>
      <c r="Y73" s="333">
        <v>16.899999999999999</v>
      </c>
      <c r="Z73" s="333">
        <v>17.100000000000001</v>
      </c>
      <c r="AA73" s="333">
        <v>17.399999999999999</v>
      </c>
      <c r="AB73" s="333">
        <v>17.899999999999999</v>
      </c>
      <c r="AC73" s="318">
        <v>18</v>
      </c>
      <c r="AD73" s="333">
        <v>18.3</v>
      </c>
      <c r="AE73" s="333"/>
      <c r="AF73" s="333"/>
    </row>
    <row r="74" spans="1:33" s="318" customFormat="1" x14ac:dyDescent="0.2">
      <c r="A74" s="325" t="s">
        <v>119</v>
      </c>
      <c r="B74" s="333"/>
      <c r="C74" s="477">
        <v>9.24</v>
      </c>
      <c r="D74" s="477">
        <v>10.11</v>
      </c>
      <c r="E74" s="477">
        <v>10.52</v>
      </c>
      <c r="F74" s="477">
        <v>11.05</v>
      </c>
      <c r="G74" s="477">
        <v>11.65</v>
      </c>
      <c r="H74" s="477">
        <v>11.99</v>
      </c>
      <c r="I74" s="477">
        <v>12.49</v>
      </c>
      <c r="J74" s="477">
        <v>13.19</v>
      </c>
      <c r="K74" s="477">
        <v>13.8</v>
      </c>
      <c r="L74" s="477">
        <v>14.299999999999999</v>
      </c>
      <c r="M74" s="477">
        <v>14.52</v>
      </c>
      <c r="N74" s="477">
        <v>14.808527988406208</v>
      </c>
      <c r="O74" s="477">
        <v>14.674314401440199</v>
      </c>
      <c r="P74" s="477">
        <v>15.890413412700886</v>
      </c>
      <c r="Q74" s="477">
        <v>16.193649655339915</v>
      </c>
      <c r="R74" s="477">
        <v>16.111078056686789</v>
      </c>
      <c r="S74" s="477">
        <v>16.425151350582677</v>
      </c>
      <c r="T74" s="477">
        <v>16.490514716462666</v>
      </c>
      <c r="U74" s="477">
        <v>16.769606583428594</v>
      </c>
      <c r="V74" s="477">
        <v>16.860372379294077</v>
      </c>
      <c r="W74" s="333">
        <f>+D22</f>
        <v>18.8</v>
      </c>
      <c r="X74" s="333">
        <v>17.7</v>
      </c>
      <c r="Y74" s="333">
        <v>18</v>
      </c>
      <c r="Z74" s="333">
        <v>17.899999999999999</v>
      </c>
      <c r="AA74" s="333">
        <v>18.5</v>
      </c>
      <c r="AB74" s="333">
        <v>18.600000000000001</v>
      </c>
      <c r="AC74" s="318">
        <v>18.8</v>
      </c>
      <c r="AD74" s="462">
        <v>18.7</v>
      </c>
      <c r="AE74" s="333"/>
      <c r="AF74" s="333"/>
    </row>
    <row r="75" spans="1:33" s="318" customFormat="1" x14ac:dyDescent="0.2">
      <c r="A75" s="325" t="s">
        <v>125</v>
      </c>
      <c r="B75" s="333"/>
      <c r="C75" s="477">
        <v>14.760000000000002</v>
      </c>
      <c r="D75" s="477">
        <v>15.43</v>
      </c>
      <c r="E75" s="477">
        <v>16.16</v>
      </c>
      <c r="F75" s="477">
        <v>16.509999999999998</v>
      </c>
      <c r="G75" s="477">
        <v>17.130000000000003</v>
      </c>
      <c r="H75" s="477">
        <v>17.43</v>
      </c>
      <c r="I75" s="477">
        <v>17.75</v>
      </c>
      <c r="J75" s="477">
        <v>18.260000000000002</v>
      </c>
      <c r="K75" s="477">
        <v>18.850000000000001</v>
      </c>
      <c r="L75" s="477">
        <v>18.990000000000002</v>
      </c>
      <c r="M75" s="477">
        <v>19.189999999999998</v>
      </c>
      <c r="N75" s="477">
        <v>19.417948214817525</v>
      </c>
      <c r="O75" s="477">
        <v>19.692166269376841</v>
      </c>
      <c r="P75" s="477">
        <v>20.279559858311114</v>
      </c>
      <c r="Q75" s="477">
        <v>20.272039476147523</v>
      </c>
      <c r="R75" s="477">
        <v>20.285336088384554</v>
      </c>
      <c r="S75" s="477">
        <v>20.536236741789427</v>
      </c>
      <c r="T75" s="477">
        <v>20.378424572762814</v>
      </c>
      <c r="U75" s="477">
        <v>20.733410650069267</v>
      </c>
      <c r="V75" s="477">
        <v>21</v>
      </c>
      <c r="W75" s="333">
        <f>+D15</f>
        <v>22.7</v>
      </c>
      <c r="X75" s="333">
        <v>21.8</v>
      </c>
      <c r="Y75" s="333">
        <v>21.9</v>
      </c>
      <c r="Z75" s="333">
        <v>22</v>
      </c>
      <c r="AA75" s="333">
        <v>22.2</v>
      </c>
      <c r="AB75" s="333">
        <v>22.5</v>
      </c>
      <c r="AC75" s="318">
        <v>22.7</v>
      </c>
      <c r="AD75" s="333">
        <v>22.7</v>
      </c>
      <c r="AE75" s="333"/>
      <c r="AF75" s="333"/>
    </row>
    <row r="76" spans="1:33" s="318" customFormat="1" ht="15" x14ac:dyDescent="0.25">
      <c r="A76" s="326" t="s">
        <v>3</v>
      </c>
      <c r="B76" s="333"/>
      <c r="C76" s="477">
        <v>13.29</v>
      </c>
      <c r="D76" s="477">
        <v>13.819999999999999</v>
      </c>
      <c r="E76" s="477">
        <v>14.13</v>
      </c>
      <c r="F76" s="477">
        <v>14.499999999999998</v>
      </c>
      <c r="G76" s="477">
        <v>14.6</v>
      </c>
      <c r="H76" s="477">
        <v>15.39</v>
      </c>
      <c r="I76" s="477">
        <v>15.9</v>
      </c>
      <c r="J76" s="477">
        <v>16.45</v>
      </c>
      <c r="K76" s="477">
        <v>16.919999999999998</v>
      </c>
      <c r="L76" s="477">
        <v>17.260000000000002</v>
      </c>
      <c r="M76" s="477">
        <v>17.399999999999999</v>
      </c>
      <c r="N76" s="477">
        <v>17.940835904534552</v>
      </c>
      <c r="O76" s="477">
        <v>18.488474439184525</v>
      </c>
      <c r="P76" s="477">
        <v>19.035508615640403</v>
      </c>
      <c r="Q76" s="477">
        <v>19.392439388582233</v>
      </c>
      <c r="R76" s="477">
        <v>19.439804345417304</v>
      </c>
      <c r="S76" s="477">
        <v>19.910384636815103</v>
      </c>
      <c r="T76" s="477">
        <v>20.272039476147523</v>
      </c>
      <c r="U76" s="477">
        <v>20.440694965199572</v>
      </c>
      <c r="V76" s="477">
        <v>20.641112701614951</v>
      </c>
      <c r="W76" s="462">
        <f>+D16</f>
        <v>22.5</v>
      </c>
      <c r="X76" s="462">
        <v>21.5</v>
      </c>
      <c r="Y76" s="462">
        <v>21.7</v>
      </c>
      <c r="Z76" s="462">
        <v>21.8</v>
      </c>
      <c r="AA76" s="462">
        <v>21.8</v>
      </c>
      <c r="AB76" s="462">
        <v>22.2</v>
      </c>
      <c r="AC76" s="318">
        <v>22.3</v>
      </c>
      <c r="AD76" s="462">
        <v>22.2</v>
      </c>
      <c r="AE76" s="462"/>
      <c r="AF76" s="462"/>
    </row>
    <row r="77" spans="1:33" s="40" customFormat="1" x14ac:dyDescent="0.2">
      <c r="M77" s="327"/>
      <c r="P77" s="324"/>
    </row>
    <row r="78" spans="1:33" s="40" customFormat="1" ht="15" x14ac:dyDescent="0.25">
      <c r="A78" s="399"/>
      <c r="B78" s="429"/>
      <c r="C78" s="429"/>
      <c r="D78" s="429"/>
      <c r="E78" s="429"/>
      <c r="F78" s="429"/>
      <c r="G78" s="429"/>
      <c r="H78" s="429"/>
      <c r="I78" s="429"/>
      <c r="J78" s="429"/>
      <c r="K78" s="429"/>
      <c r="L78" s="429"/>
      <c r="M78" s="429"/>
      <c r="N78" s="327"/>
      <c r="O78" s="327"/>
      <c r="P78" s="324"/>
      <c r="S78" s="430"/>
    </row>
    <row r="79" spans="1:33" s="40" customFormat="1" x14ac:dyDescent="0.2">
      <c r="A79" s="327"/>
      <c r="B79" s="327"/>
      <c r="C79" s="327"/>
      <c r="D79" s="327"/>
      <c r="E79" s="327"/>
      <c r="F79" s="327"/>
      <c r="G79" s="327"/>
      <c r="H79" s="327"/>
      <c r="I79" s="327"/>
      <c r="J79" s="327"/>
      <c r="K79" s="327"/>
      <c r="L79" s="222"/>
      <c r="M79" s="327"/>
      <c r="N79" s="327"/>
      <c r="O79" s="327"/>
      <c r="P79" s="324"/>
      <c r="S79" s="430"/>
    </row>
    <row r="80" spans="1:33" s="40" customFormat="1" x14ac:dyDescent="0.2">
      <c r="A80" s="327"/>
      <c r="B80" s="431"/>
      <c r="C80" s="432"/>
      <c r="I80" s="327"/>
      <c r="L80" s="324"/>
      <c r="P80" s="324"/>
    </row>
    <row r="81" spans="1:23" s="318" customFormat="1" ht="15" customHeight="1" x14ac:dyDescent="0.2">
      <c r="B81" s="437"/>
      <c r="C81" s="438"/>
      <c r="I81" s="325"/>
      <c r="L81" s="319"/>
      <c r="P81" s="319"/>
      <c r="Q81" s="318">
        <v>100</v>
      </c>
    </row>
    <row r="82" spans="1:23" s="40" customFormat="1" x14ac:dyDescent="0.2">
      <c r="B82" s="431"/>
      <c r="C82" s="432"/>
      <c r="I82" s="327"/>
      <c r="L82" s="324"/>
      <c r="P82" s="324"/>
    </row>
    <row r="83" spans="1:23" s="40" customFormat="1" x14ac:dyDescent="0.2">
      <c r="B83" s="431"/>
      <c r="C83" s="432"/>
      <c r="M83" s="327"/>
      <c r="P83" s="324"/>
    </row>
    <row r="84" spans="1:23" s="40" customFormat="1" x14ac:dyDescent="0.2">
      <c r="B84" s="431"/>
      <c r="C84" s="432"/>
      <c r="M84" s="327"/>
      <c r="P84" s="324"/>
    </row>
    <row r="85" spans="1:23" s="40" customFormat="1" x14ac:dyDescent="0.2">
      <c r="B85" s="431"/>
      <c r="C85" s="432"/>
      <c r="M85" s="327"/>
      <c r="P85" s="324"/>
    </row>
    <row r="86" spans="1:23" s="40" customFormat="1" x14ac:dyDescent="0.2">
      <c r="B86" s="431"/>
      <c r="C86" s="432"/>
      <c r="M86" s="327"/>
      <c r="P86" s="324"/>
    </row>
    <row r="87" spans="1:23" s="40" customFormat="1" x14ac:dyDescent="0.2">
      <c r="B87" s="431"/>
      <c r="C87" s="432"/>
      <c r="M87" s="327"/>
      <c r="P87" s="324"/>
    </row>
    <row r="88" spans="1:23" s="40" customFormat="1" x14ac:dyDescent="0.2">
      <c r="A88" s="16"/>
      <c r="B88" s="223"/>
      <c r="C88" s="224"/>
      <c r="D88" s="16"/>
      <c r="E88" s="16"/>
      <c r="F88" s="16"/>
      <c r="G88" s="16"/>
      <c r="H88" s="16"/>
      <c r="I88" s="317"/>
      <c r="J88" s="317"/>
      <c r="K88" s="317"/>
      <c r="L88" s="317"/>
      <c r="M88" s="323"/>
      <c r="N88" s="317"/>
      <c r="O88" s="317"/>
      <c r="P88" s="379"/>
      <c r="Q88" s="317"/>
      <c r="R88" s="317"/>
      <c r="S88" s="317"/>
      <c r="T88" s="317"/>
      <c r="U88" s="317"/>
      <c r="V88" s="317"/>
      <c r="W88" s="317"/>
    </row>
    <row r="89" spans="1:23" s="40" customFormat="1" x14ac:dyDescent="0.2">
      <c r="A89" s="16"/>
      <c r="B89" s="223"/>
      <c r="C89" s="224"/>
      <c r="D89" s="16"/>
      <c r="E89" s="16"/>
      <c r="F89" s="16"/>
      <c r="G89" s="16"/>
      <c r="H89" s="16"/>
      <c r="I89" s="317"/>
      <c r="J89" s="317"/>
      <c r="K89" s="317"/>
      <c r="L89" s="317"/>
      <c r="M89" s="323"/>
      <c r="N89" s="317"/>
      <c r="O89" s="317"/>
      <c r="P89" s="379"/>
      <c r="Q89" s="317"/>
      <c r="R89" s="317"/>
      <c r="S89" s="317"/>
      <c r="T89" s="317"/>
      <c r="U89" s="317"/>
      <c r="V89" s="317"/>
      <c r="W89" s="317"/>
    </row>
    <row r="90" spans="1:23" s="40" customFormat="1" x14ac:dyDescent="0.2">
      <c r="A90" s="16"/>
      <c r="B90" s="223"/>
      <c r="C90" s="224"/>
      <c r="D90" s="16"/>
      <c r="E90" s="16"/>
      <c r="F90" s="16"/>
      <c r="G90" s="16"/>
      <c r="H90" s="16"/>
      <c r="I90" s="317"/>
      <c r="J90" s="317"/>
      <c r="K90" s="317"/>
      <c r="L90" s="317"/>
      <c r="M90" s="323"/>
      <c r="N90" s="317"/>
      <c r="O90" s="317"/>
      <c r="P90" s="379"/>
      <c r="Q90" s="317"/>
      <c r="R90" s="317"/>
      <c r="S90" s="317"/>
      <c r="T90" s="317"/>
      <c r="U90" s="317"/>
      <c r="V90" s="317"/>
      <c r="W90" s="317"/>
    </row>
    <row r="91" spans="1:23" s="40" customFormat="1" x14ac:dyDescent="0.2">
      <c r="A91" s="16"/>
      <c r="B91" s="223"/>
      <c r="C91" s="224"/>
      <c r="D91" s="16"/>
      <c r="E91" s="16"/>
      <c r="F91" s="16"/>
      <c r="G91" s="16"/>
      <c r="H91" s="16"/>
      <c r="I91" s="317"/>
      <c r="J91" s="317"/>
      <c r="K91" s="317"/>
      <c r="L91" s="317"/>
      <c r="M91" s="323"/>
      <c r="N91" s="317"/>
      <c r="O91" s="317"/>
      <c r="P91" s="379"/>
      <c r="Q91" s="317"/>
      <c r="R91" s="317"/>
      <c r="S91" s="317"/>
      <c r="T91" s="317"/>
      <c r="U91" s="317"/>
      <c r="V91" s="317"/>
      <c r="W91" s="317"/>
    </row>
    <row r="92" spans="1:23" s="40" customFormat="1" x14ac:dyDescent="0.2">
      <c r="A92" s="16"/>
      <c r="B92" s="223"/>
      <c r="C92" s="224"/>
      <c r="D92" s="16"/>
      <c r="E92" s="16"/>
      <c r="F92" s="16"/>
      <c r="G92" s="16"/>
      <c r="H92" s="16"/>
      <c r="I92" s="317"/>
      <c r="J92" s="317"/>
      <c r="K92" s="317"/>
      <c r="L92" s="317"/>
      <c r="M92" s="323"/>
      <c r="N92" s="317"/>
      <c r="O92" s="317"/>
      <c r="P92" s="379"/>
      <c r="Q92" s="317"/>
      <c r="R92" s="317"/>
      <c r="S92" s="317"/>
      <c r="T92" s="317"/>
      <c r="U92" s="317"/>
      <c r="V92" s="317"/>
      <c r="W92" s="317"/>
    </row>
    <row r="93" spans="1:23" s="40" customFormat="1" x14ac:dyDescent="0.2">
      <c r="A93" s="16"/>
      <c r="B93" s="223"/>
      <c r="C93" s="224"/>
      <c r="D93" s="16"/>
      <c r="E93" s="16"/>
      <c r="F93" s="16"/>
      <c r="G93" s="16"/>
      <c r="H93" s="16"/>
      <c r="I93" s="317"/>
      <c r="J93" s="317"/>
      <c r="K93" s="317"/>
      <c r="L93" s="317"/>
      <c r="M93" s="323"/>
      <c r="N93" s="317"/>
      <c r="O93" s="317"/>
      <c r="P93" s="379"/>
      <c r="Q93" s="317"/>
      <c r="R93" s="317"/>
      <c r="S93" s="317"/>
      <c r="T93" s="317"/>
      <c r="U93" s="317"/>
      <c r="V93" s="317"/>
      <c r="W93" s="317"/>
    </row>
    <row r="94" spans="1:23" s="40" customFormat="1" x14ac:dyDescent="0.2">
      <c r="A94" s="16"/>
      <c r="B94" s="223"/>
      <c r="C94" s="224"/>
      <c r="D94" s="16"/>
      <c r="E94" s="16"/>
      <c r="F94" s="16"/>
      <c r="G94" s="16"/>
      <c r="H94" s="16"/>
      <c r="I94" s="317"/>
      <c r="J94" s="317"/>
      <c r="K94" s="317"/>
      <c r="L94" s="317"/>
      <c r="M94" s="323"/>
      <c r="N94" s="317"/>
      <c r="O94" s="317"/>
      <c r="P94" s="379"/>
      <c r="Q94" s="317"/>
      <c r="R94" s="317"/>
      <c r="S94" s="317"/>
      <c r="T94" s="317"/>
      <c r="U94" s="317"/>
      <c r="V94" s="317"/>
      <c r="W94" s="317"/>
    </row>
    <row r="95" spans="1:23" s="40" customFormat="1" x14ac:dyDescent="0.2">
      <c r="A95" s="16"/>
      <c r="B95" s="223"/>
      <c r="C95" s="224"/>
      <c r="D95" s="16"/>
      <c r="E95" s="16"/>
      <c r="F95" s="16"/>
      <c r="G95" s="16"/>
      <c r="H95" s="16"/>
      <c r="I95" s="317"/>
      <c r="J95" s="317"/>
      <c r="K95" s="317"/>
      <c r="L95" s="317"/>
      <c r="M95" s="323"/>
      <c r="N95" s="317"/>
      <c r="O95" s="317"/>
      <c r="P95" s="379"/>
      <c r="Q95" s="317"/>
      <c r="R95" s="317"/>
      <c r="S95" s="317"/>
      <c r="T95" s="317"/>
      <c r="U95" s="317"/>
      <c r="V95" s="317"/>
      <c r="W95" s="317"/>
    </row>
  </sheetData>
  <sortState ref="B16:G45">
    <sortCondition descending="1" ref="D16:D45"/>
  </sortState>
  <mergeCells count="9">
    <mergeCell ref="C49:G49"/>
    <mergeCell ref="J70:M70"/>
    <mergeCell ref="N70:O70"/>
    <mergeCell ref="C7:G7"/>
    <mergeCell ref="C8:G8"/>
    <mergeCell ref="C10:D10"/>
    <mergeCell ref="E10:E11"/>
    <mergeCell ref="G10:G11"/>
    <mergeCell ref="C48:G48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C1251"/>
  <sheetViews>
    <sheetView zoomScale="87" zoomScaleNormal="87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45.28515625" style="16" customWidth="1"/>
    <col min="3" max="3" width="12.7109375" style="16" customWidth="1"/>
    <col min="4" max="4" width="11.5703125" style="16" customWidth="1"/>
    <col min="5" max="5" width="12.28515625" style="16" bestFit="1" customWidth="1"/>
    <col min="6" max="6" width="11.42578125" style="16" customWidth="1"/>
    <col min="7" max="7" width="17.5703125" style="16" bestFit="1" customWidth="1"/>
    <col min="8" max="8" width="15.85546875" style="16" customWidth="1"/>
    <col min="9" max="9" width="11.42578125" style="16" customWidth="1"/>
    <col min="10" max="10" width="3" style="16" customWidth="1"/>
    <col min="11" max="13" width="10.28515625" style="40" customWidth="1"/>
    <col min="14" max="14" width="10.7109375" style="324" customWidth="1"/>
    <col min="15" max="16" width="10.28515625" style="40" customWidth="1"/>
    <col min="17" max="17" width="23.5703125" style="40" customWidth="1"/>
    <col min="18" max="18" width="3" style="40" customWidth="1"/>
    <col min="19" max="19" width="10.28515625" style="18" hidden="1" customWidth="1"/>
    <col min="20" max="20" width="10.28515625" style="18" customWidth="1"/>
    <col min="21" max="29" width="11.5703125" style="18"/>
    <col min="30" max="16384" width="11.5703125" style="16"/>
  </cols>
  <sheetData>
    <row r="1" spans="1:21" ht="15" customHeight="1" x14ac:dyDescent="0.2">
      <c r="A1" s="210"/>
      <c r="B1" s="39"/>
      <c r="C1" s="39"/>
      <c r="D1" s="39"/>
      <c r="E1" s="39"/>
      <c r="F1" s="39" t="s">
        <v>14</v>
      </c>
      <c r="G1" s="39"/>
      <c r="H1" s="39"/>
      <c r="I1" s="39"/>
      <c r="J1" s="212"/>
      <c r="K1" s="241"/>
      <c r="S1" s="40"/>
    </row>
    <row r="2" spans="1:21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K2" s="241"/>
      <c r="S2" s="40"/>
    </row>
    <row r="3" spans="1:21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K3" s="241"/>
      <c r="S3" s="40"/>
    </row>
    <row r="4" spans="1:21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  <c r="K4" s="241"/>
      <c r="S4" s="40"/>
    </row>
    <row r="5" spans="1:21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  <c r="K5" s="241"/>
      <c r="S5" s="40"/>
    </row>
    <row r="6" spans="1:21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  <c r="K6" s="241"/>
      <c r="S6" s="40"/>
    </row>
    <row r="7" spans="1:21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  <c r="K7" s="241"/>
      <c r="S7" s="40"/>
    </row>
    <row r="8" spans="1:21" ht="15.75" customHeight="1" x14ac:dyDescent="0.25">
      <c r="A8" s="20"/>
      <c r="B8" s="58"/>
      <c r="C8" s="499"/>
      <c r="D8" s="499"/>
      <c r="E8" s="499"/>
      <c r="F8" s="499"/>
      <c r="G8" s="499"/>
      <c r="H8" s="499"/>
      <c r="I8" s="499"/>
      <c r="J8" s="66"/>
      <c r="K8" s="241"/>
      <c r="L8" s="327"/>
      <c r="M8" s="327"/>
      <c r="S8" s="40"/>
      <c r="T8" s="40"/>
      <c r="U8" s="40"/>
    </row>
    <row r="9" spans="1:21" ht="15.75" customHeight="1" x14ac:dyDescent="0.25">
      <c r="A9" s="7"/>
      <c r="B9" s="3"/>
      <c r="C9" s="495" t="s">
        <v>86</v>
      </c>
      <c r="D9" s="495"/>
      <c r="E9" s="495"/>
      <c r="F9" s="495"/>
      <c r="G9" s="495"/>
      <c r="H9" s="495"/>
      <c r="I9" s="495"/>
      <c r="J9" s="66"/>
      <c r="K9" s="241"/>
      <c r="L9" s="327"/>
      <c r="M9" s="327"/>
      <c r="Q9" s="301"/>
      <c r="S9" s="40"/>
      <c r="T9" s="40"/>
      <c r="U9" s="40"/>
    </row>
    <row r="10" spans="1:21" ht="15.75" customHeight="1" x14ac:dyDescent="0.25">
      <c r="A10" s="7"/>
      <c r="B10" s="206"/>
      <c r="C10" s="495" t="s">
        <v>208</v>
      </c>
      <c r="D10" s="495"/>
      <c r="E10" s="495"/>
      <c r="F10" s="495"/>
      <c r="G10" s="495"/>
      <c r="H10" s="495"/>
      <c r="I10" s="495"/>
      <c r="J10" s="500"/>
      <c r="K10" s="241"/>
      <c r="L10" s="327"/>
      <c r="M10" s="327"/>
      <c r="Q10" s="301"/>
      <c r="S10" s="40"/>
      <c r="T10" s="40"/>
      <c r="U10" s="40"/>
    </row>
    <row r="11" spans="1:21" ht="15.75" customHeight="1" x14ac:dyDescent="0.25">
      <c r="A11" s="7"/>
      <c r="B11" s="120"/>
      <c r="C11" s="451"/>
      <c r="D11" s="451"/>
      <c r="E11" s="452"/>
      <c r="F11" s="451"/>
      <c r="G11" s="451"/>
      <c r="H11" s="451"/>
      <c r="I11" s="451"/>
      <c r="J11" s="67"/>
      <c r="K11" s="241"/>
      <c r="L11" s="327"/>
      <c r="M11" s="327"/>
      <c r="Q11" s="301"/>
      <c r="S11" s="40"/>
      <c r="T11" s="40"/>
      <c r="U11" s="40"/>
    </row>
    <row r="12" spans="1:21" ht="14.45" customHeight="1" x14ac:dyDescent="0.25">
      <c r="A12" s="7"/>
      <c r="B12" s="6"/>
      <c r="C12" s="492" t="s">
        <v>202</v>
      </c>
      <c r="D12" s="492" t="s">
        <v>0</v>
      </c>
      <c r="E12" s="493" t="s">
        <v>203</v>
      </c>
      <c r="F12" s="493" t="s">
        <v>204</v>
      </c>
      <c r="G12" s="347" t="s">
        <v>205</v>
      </c>
      <c r="H12" s="494" t="s">
        <v>206</v>
      </c>
      <c r="I12" s="494" t="s">
        <v>207</v>
      </c>
      <c r="J12" s="34"/>
      <c r="K12" s="241"/>
      <c r="L12" s="499"/>
      <c r="M12" s="499"/>
      <c r="Q12" s="301"/>
      <c r="S12" s="40"/>
      <c r="T12" s="40"/>
      <c r="U12" s="40"/>
    </row>
    <row r="13" spans="1:21" ht="15.75" customHeight="1" x14ac:dyDescent="0.25">
      <c r="A13" s="7"/>
      <c r="B13" s="6"/>
      <c r="C13" s="452">
        <v>2017</v>
      </c>
      <c r="D13" s="452">
        <v>2018</v>
      </c>
      <c r="E13" s="493"/>
      <c r="F13" s="493"/>
      <c r="G13" s="452">
        <v>2017</v>
      </c>
      <c r="H13" s="494"/>
      <c r="I13" s="494"/>
      <c r="J13" s="66"/>
      <c r="K13" s="241"/>
      <c r="L13" s="89"/>
      <c r="M13" s="349"/>
      <c r="Q13" s="301"/>
      <c r="S13" s="40"/>
      <c r="T13" s="40"/>
      <c r="U13" s="40"/>
    </row>
    <row r="14" spans="1:21" ht="15.75" customHeight="1" x14ac:dyDescent="0.25">
      <c r="A14" s="7"/>
      <c r="B14" s="6"/>
      <c r="C14" s="6"/>
      <c r="D14" s="443"/>
      <c r="E14" s="205"/>
      <c r="F14" s="205"/>
      <c r="G14" s="100"/>
      <c r="H14" s="205"/>
      <c r="I14" s="205"/>
      <c r="J14" s="36"/>
      <c r="K14" s="241"/>
      <c r="L14" s="61"/>
      <c r="M14" s="349"/>
      <c r="Q14" s="301"/>
      <c r="R14" s="61"/>
      <c r="S14" s="40"/>
      <c r="T14" s="40"/>
      <c r="U14" s="40"/>
    </row>
    <row r="15" spans="1:21" ht="15.75" customHeight="1" x14ac:dyDescent="0.25">
      <c r="A15" s="7"/>
      <c r="B15" s="121" t="s">
        <v>10</v>
      </c>
      <c r="C15" s="329">
        <v>1765.2760000000001</v>
      </c>
      <c r="D15" s="453">
        <v>1813.886</v>
      </c>
      <c r="E15" s="330">
        <v>2.753677045402525</v>
      </c>
      <c r="F15" s="329">
        <v>100</v>
      </c>
      <c r="G15" s="453">
        <v>1805.6189999999999</v>
      </c>
      <c r="H15" s="330">
        <v>0.45784852729175984</v>
      </c>
      <c r="I15" s="400">
        <v>100</v>
      </c>
      <c r="J15" s="36"/>
      <c r="K15" s="241"/>
      <c r="L15" s="350"/>
      <c r="M15" s="327"/>
      <c r="Q15" s="301"/>
      <c r="R15" s="61"/>
      <c r="S15" s="40"/>
      <c r="T15" s="40"/>
      <c r="U15" s="40"/>
    </row>
    <row r="16" spans="1:21" ht="16.350000000000001" customHeight="1" x14ac:dyDescent="0.25">
      <c r="A16" s="7"/>
      <c r="B16" s="289" t="s">
        <v>189</v>
      </c>
      <c r="C16" s="332">
        <v>861.05700000000002</v>
      </c>
      <c r="D16" s="453">
        <v>921.37400000000002</v>
      </c>
      <c r="E16" s="331">
        <v>7.004995023558247</v>
      </c>
      <c r="F16" s="331">
        <v>50.795584728036935</v>
      </c>
      <c r="G16" s="332">
        <v>905.55200000000002</v>
      </c>
      <c r="H16" s="331">
        <v>1.7472215841829009</v>
      </c>
      <c r="I16" s="331">
        <v>50.151886970617831</v>
      </c>
      <c r="J16" s="36"/>
      <c r="K16" s="241"/>
      <c r="L16" s="350"/>
      <c r="M16" s="327"/>
      <c r="Q16" s="301"/>
      <c r="R16" s="61"/>
      <c r="S16" s="40"/>
      <c r="T16" s="40"/>
      <c r="U16" s="40"/>
    </row>
    <row r="17" spans="1:29" ht="16.350000000000001" customHeight="1" x14ac:dyDescent="0.25">
      <c r="A17" s="122"/>
      <c r="B17" s="272" t="s">
        <v>127</v>
      </c>
      <c r="C17" s="454">
        <v>607.49199999999996</v>
      </c>
      <c r="D17" s="453">
        <v>588.99300000000005</v>
      </c>
      <c r="E17" s="331">
        <v>-3.0451429813067366</v>
      </c>
      <c r="F17" s="331">
        <v>32.471335023259456</v>
      </c>
      <c r="G17" s="332">
        <v>599.23900000000003</v>
      </c>
      <c r="H17" s="331">
        <v>-1.7098353077820372</v>
      </c>
      <c r="I17" s="331">
        <v>33.187455382337028</v>
      </c>
      <c r="J17" s="36"/>
      <c r="K17" s="241"/>
      <c r="L17" s="350"/>
      <c r="M17" s="327"/>
      <c r="Q17" s="301"/>
      <c r="R17" s="61"/>
      <c r="S17" s="40"/>
      <c r="T17" s="40"/>
      <c r="U17" s="40"/>
    </row>
    <row r="18" spans="1:29" ht="16.350000000000001" customHeight="1" x14ac:dyDescent="0.25">
      <c r="A18" s="7"/>
      <c r="B18" s="289" t="s">
        <v>190</v>
      </c>
      <c r="C18" s="332">
        <v>134.35400000000001</v>
      </c>
      <c r="D18" s="453">
        <v>143.05000000000001</v>
      </c>
      <c r="E18" s="331">
        <v>6.4724533694568098</v>
      </c>
      <c r="F18" s="331">
        <v>7.8863831574861933</v>
      </c>
      <c r="G18" s="332">
        <v>139.185</v>
      </c>
      <c r="H18" s="331">
        <v>2.7768796924956041</v>
      </c>
      <c r="I18" s="331">
        <v>7.7084368296966312</v>
      </c>
      <c r="J18" s="36"/>
      <c r="K18" s="241"/>
      <c r="L18" s="350"/>
      <c r="M18" s="327"/>
      <c r="Q18" s="301"/>
      <c r="R18" s="61"/>
      <c r="S18" s="40"/>
      <c r="T18" s="40"/>
      <c r="U18" s="40"/>
    </row>
    <row r="19" spans="1:29" ht="16.350000000000001" customHeight="1" x14ac:dyDescent="0.25">
      <c r="A19" s="7"/>
      <c r="B19" s="127" t="s">
        <v>130</v>
      </c>
      <c r="C19" s="332">
        <v>143.90799999999999</v>
      </c>
      <c r="D19" s="453">
        <v>131.93899999999999</v>
      </c>
      <c r="E19" s="331">
        <v>-8.3171192706451347</v>
      </c>
      <c r="F19" s="331">
        <v>7.2738308802206966</v>
      </c>
      <c r="G19" s="332">
        <v>136.583</v>
      </c>
      <c r="H19" s="331">
        <v>-3.4001303236859681</v>
      </c>
      <c r="I19" s="331">
        <v>7.564331124118655</v>
      </c>
      <c r="J19" s="36"/>
      <c r="K19" s="241"/>
      <c r="L19" s="350"/>
      <c r="M19" s="327"/>
      <c r="P19" s="352"/>
      <c r="Q19" s="301"/>
      <c r="R19" s="61"/>
      <c r="S19" s="40"/>
      <c r="T19" s="40"/>
      <c r="U19" s="40"/>
    </row>
    <row r="20" spans="1:29" ht="16.350000000000001" customHeight="1" x14ac:dyDescent="0.25">
      <c r="A20" s="7"/>
      <c r="B20" s="272" t="s">
        <v>142</v>
      </c>
      <c r="C20" s="332">
        <v>8.0500000000000007</v>
      </c>
      <c r="D20" s="453">
        <v>11.967000000000001</v>
      </c>
      <c r="E20" s="331">
        <v>48.658385093167688</v>
      </c>
      <c r="F20" s="331">
        <v>0.65974377662102246</v>
      </c>
      <c r="G20" s="332">
        <v>10.539</v>
      </c>
      <c r="H20" s="331">
        <v>13.549672644463428</v>
      </c>
      <c r="I20" s="331">
        <v>0.58367795199319461</v>
      </c>
      <c r="J20" s="36"/>
      <c r="K20" s="241"/>
      <c r="L20" s="350"/>
      <c r="M20" s="327"/>
      <c r="Q20" s="301"/>
      <c r="R20" s="61"/>
      <c r="S20" s="40"/>
      <c r="T20" s="40"/>
      <c r="U20" s="40"/>
    </row>
    <row r="21" spans="1:29" s="27" customFormat="1" ht="16.350000000000001" customHeight="1" x14ac:dyDescent="0.25">
      <c r="A21" s="7"/>
      <c r="B21" s="289" t="s">
        <v>191</v>
      </c>
      <c r="C21" s="332">
        <v>3.831</v>
      </c>
      <c r="D21" s="453">
        <v>9.4250000000000007</v>
      </c>
      <c r="E21" s="331">
        <v>146.01931610545554</v>
      </c>
      <c r="F21" s="331">
        <v>0.51960266521710852</v>
      </c>
      <c r="G21" s="332">
        <v>9.0540000000000003</v>
      </c>
      <c r="H21" s="331">
        <v>4.0976364037994317</v>
      </c>
      <c r="I21" s="331">
        <v>0.50143468804880764</v>
      </c>
      <c r="J21" s="36"/>
      <c r="K21" s="455"/>
      <c r="L21" s="350"/>
      <c r="M21" s="353"/>
      <c r="N21" s="324"/>
      <c r="O21" s="42"/>
      <c r="P21" s="42"/>
      <c r="Q21" s="301"/>
      <c r="R21" s="300"/>
      <c r="S21" s="42"/>
      <c r="T21" s="42"/>
      <c r="U21" s="42"/>
      <c r="V21" s="28"/>
      <c r="W21" s="28"/>
      <c r="X21" s="28"/>
      <c r="Y21" s="28"/>
      <c r="Z21" s="28"/>
      <c r="AA21" s="28"/>
      <c r="AB21" s="28"/>
      <c r="AC21" s="28"/>
    </row>
    <row r="22" spans="1:29" s="27" customFormat="1" ht="16.350000000000001" customHeight="1" x14ac:dyDescent="0.25">
      <c r="A22" s="7"/>
      <c r="B22" s="289" t="s">
        <v>143</v>
      </c>
      <c r="C22" s="332">
        <v>1.002</v>
      </c>
      <c r="D22" s="453">
        <v>1.96</v>
      </c>
      <c r="E22" s="331">
        <v>95.60878243512974</v>
      </c>
      <c r="F22" s="331">
        <v>0.10805530226265599</v>
      </c>
      <c r="G22" s="332">
        <v>0.73499999999999999</v>
      </c>
      <c r="H22" s="331"/>
      <c r="I22" s="331">
        <v>4.0706261952272324E-2</v>
      </c>
      <c r="J22" s="36"/>
      <c r="K22" s="241"/>
      <c r="L22" s="350"/>
      <c r="M22" s="80"/>
      <c r="N22" s="324"/>
      <c r="O22" s="42"/>
      <c r="P22" s="42"/>
      <c r="Q22" s="301"/>
      <c r="R22" s="300"/>
      <c r="S22" s="42"/>
      <c r="T22" s="42"/>
      <c r="U22" s="42"/>
      <c r="V22" s="28"/>
      <c r="W22" s="28"/>
      <c r="X22" s="28"/>
      <c r="Y22" s="28"/>
      <c r="Z22" s="28"/>
      <c r="AA22" s="28"/>
      <c r="AB22" s="28"/>
      <c r="AC22" s="28"/>
    </row>
    <row r="23" spans="1:29" s="27" customFormat="1" ht="16.350000000000001" customHeight="1" x14ac:dyDescent="0.25">
      <c r="A23" s="7"/>
      <c r="B23" s="289" t="s">
        <v>183</v>
      </c>
      <c r="C23" s="332">
        <v>2.1309999999999998</v>
      </c>
      <c r="D23" s="453">
        <v>1.879</v>
      </c>
      <c r="E23" s="331">
        <v>-11.825434068512431</v>
      </c>
      <c r="F23" s="331">
        <v>0.10358975150588295</v>
      </c>
      <c r="G23" s="332">
        <v>1.857</v>
      </c>
      <c r="H23" s="331">
        <v>1.1847065158858472</v>
      </c>
      <c r="I23" s="331">
        <v>0.10284561693247579</v>
      </c>
      <c r="J23" s="36"/>
      <c r="K23" s="241"/>
      <c r="L23" s="350"/>
      <c r="M23" s="80"/>
      <c r="N23" s="324"/>
      <c r="O23" s="42"/>
      <c r="P23" s="42"/>
      <c r="Q23" s="301"/>
      <c r="R23" s="300"/>
      <c r="S23" s="42"/>
      <c r="T23" s="42"/>
      <c r="U23" s="42"/>
      <c r="V23" s="28"/>
      <c r="W23" s="28"/>
      <c r="X23" s="28"/>
      <c r="Y23" s="28"/>
      <c r="Z23" s="28"/>
      <c r="AA23" s="28"/>
      <c r="AB23" s="28"/>
      <c r="AC23" s="28"/>
    </row>
    <row r="24" spans="1:29" s="27" customFormat="1" ht="16.350000000000001" customHeight="1" x14ac:dyDescent="0.25">
      <c r="A24" s="7"/>
      <c r="B24" s="272" t="s">
        <v>133</v>
      </c>
      <c r="C24" s="332">
        <v>1.3480000000000001</v>
      </c>
      <c r="D24" s="453">
        <v>1.5189999999999999</v>
      </c>
      <c r="E24" s="331">
        <v>12.685459940652798</v>
      </c>
      <c r="F24" s="331">
        <v>8.3742859253558385E-2</v>
      </c>
      <c r="G24" s="332">
        <v>1.492</v>
      </c>
      <c r="H24" s="331">
        <v>1.8096514745308268</v>
      </c>
      <c r="I24" s="331">
        <v>8.2630942629646681E-2</v>
      </c>
      <c r="J24" s="36"/>
      <c r="K24" s="241"/>
      <c r="L24" s="350"/>
      <c r="M24" s="353"/>
      <c r="N24" s="324"/>
      <c r="O24" s="42"/>
      <c r="P24" s="42"/>
      <c r="Q24" s="301"/>
      <c r="R24" s="300"/>
      <c r="S24" s="42"/>
      <c r="T24" s="42"/>
      <c r="U24" s="42"/>
      <c r="V24" s="28"/>
      <c r="W24" s="28"/>
      <c r="X24" s="28"/>
      <c r="Y24" s="28"/>
      <c r="Z24" s="28"/>
      <c r="AA24" s="28"/>
      <c r="AB24" s="28"/>
      <c r="AC24" s="28"/>
    </row>
    <row r="25" spans="1:29" s="27" customFormat="1" ht="16.350000000000001" customHeight="1" x14ac:dyDescent="0.25">
      <c r="A25" s="7"/>
      <c r="B25" s="289" t="s">
        <v>144</v>
      </c>
      <c r="C25" s="332">
        <v>0.69699999999999995</v>
      </c>
      <c r="D25" s="453">
        <v>0.751</v>
      </c>
      <c r="E25" s="331">
        <v>7.7474892395982931</v>
      </c>
      <c r="F25" s="331">
        <v>4.1402822448599302E-2</v>
      </c>
      <c r="G25" s="332">
        <v>0.63100000000000001</v>
      </c>
      <c r="H25" s="331">
        <v>19.017432646592702</v>
      </c>
      <c r="I25" s="331">
        <v>3.4946464342699102E-2</v>
      </c>
      <c r="J25" s="36"/>
      <c r="K25" s="241"/>
      <c r="L25" s="350"/>
      <c r="M25" s="80"/>
      <c r="N25" s="324"/>
      <c r="O25" s="42"/>
      <c r="P25" s="42"/>
      <c r="Q25" s="301"/>
      <c r="R25" s="300"/>
      <c r="S25" s="42"/>
      <c r="T25" s="42"/>
      <c r="U25" s="42"/>
      <c r="V25" s="28"/>
      <c r="W25" s="28"/>
      <c r="X25" s="28"/>
      <c r="Y25" s="28"/>
      <c r="Z25" s="28"/>
      <c r="AA25" s="28"/>
      <c r="AB25" s="28"/>
      <c r="AC25" s="28"/>
    </row>
    <row r="26" spans="1:29" s="27" customFormat="1" ht="16.350000000000001" customHeight="1" x14ac:dyDescent="0.25">
      <c r="A26" s="7"/>
      <c r="B26" s="289" t="s">
        <v>135</v>
      </c>
      <c r="C26" s="332">
        <v>0.57599999999999996</v>
      </c>
      <c r="D26" s="453">
        <v>0.64300000000000002</v>
      </c>
      <c r="E26" s="331">
        <v>11.631944444444464</v>
      </c>
      <c r="F26" s="331">
        <v>3.5448754772901936E-2</v>
      </c>
      <c r="G26" s="332">
        <v>0.39700000000000002</v>
      </c>
      <c r="H26" s="331">
        <v>61.964735516372784</v>
      </c>
      <c r="I26" s="331">
        <v>2.1986919721159338E-2</v>
      </c>
      <c r="J26" s="36"/>
      <c r="K26" s="456"/>
      <c r="L26" s="350"/>
      <c r="M26" s="80"/>
      <c r="N26" s="324"/>
      <c r="O26" s="42"/>
      <c r="P26" s="42"/>
      <c r="Q26" s="301"/>
      <c r="R26" s="300"/>
      <c r="S26" s="42"/>
      <c r="T26" s="42"/>
      <c r="U26" s="42"/>
      <c r="V26" s="28"/>
      <c r="W26" s="28"/>
      <c r="X26" s="28"/>
      <c r="Y26" s="28"/>
      <c r="Z26" s="28"/>
      <c r="AA26" s="28"/>
      <c r="AB26" s="28"/>
      <c r="AC26" s="28"/>
    </row>
    <row r="27" spans="1:29" ht="16.350000000000001" customHeight="1" x14ac:dyDescent="0.25">
      <c r="A27" s="7"/>
      <c r="B27" s="289" t="s">
        <v>134</v>
      </c>
      <c r="C27" s="332">
        <v>5.5E-2</v>
      </c>
      <c r="D27" s="453">
        <v>8.7999999999999995E-2</v>
      </c>
      <c r="E27" s="331">
        <v>59.999999999999986</v>
      </c>
      <c r="F27" s="331">
        <v>4.8514625505682273E-3</v>
      </c>
      <c r="G27" s="332">
        <v>1.9E-2</v>
      </c>
      <c r="H27" s="331"/>
      <c r="I27" s="331">
        <v>1.0522707171335703E-3</v>
      </c>
      <c r="J27" s="36"/>
      <c r="K27" s="456"/>
      <c r="L27" s="350"/>
      <c r="M27" s="327"/>
      <c r="Q27" s="301"/>
      <c r="R27" s="61"/>
      <c r="S27" s="40"/>
      <c r="T27" s="40"/>
      <c r="U27" s="40"/>
    </row>
    <row r="28" spans="1:29" ht="16.350000000000001" customHeight="1" x14ac:dyDescent="0.25">
      <c r="A28" s="7"/>
      <c r="B28" s="289" t="s">
        <v>137</v>
      </c>
      <c r="C28" s="332">
        <v>7.1999999999999995E-2</v>
      </c>
      <c r="D28" s="453">
        <v>0.08</v>
      </c>
      <c r="E28" s="331">
        <v>11.111111111111116</v>
      </c>
      <c r="F28" s="331">
        <v>4.4104205005165709E-3</v>
      </c>
      <c r="G28" s="332">
        <v>2.4E-2</v>
      </c>
      <c r="H28" s="331"/>
      <c r="I28" s="331">
        <v>1.3291840637476677E-3</v>
      </c>
      <c r="J28" s="36"/>
      <c r="K28" s="456"/>
      <c r="L28" s="350"/>
      <c r="M28" s="327"/>
      <c r="Q28" s="301"/>
      <c r="R28" s="61"/>
      <c r="S28" s="40"/>
      <c r="T28" s="40"/>
      <c r="U28" s="40"/>
    </row>
    <row r="29" spans="1:29" ht="16.350000000000001" customHeight="1" x14ac:dyDescent="0.25">
      <c r="A29" s="7"/>
      <c r="B29" s="289" t="s">
        <v>140</v>
      </c>
      <c r="C29" s="332">
        <v>7.8E-2</v>
      </c>
      <c r="D29" s="453">
        <v>7.8E-2</v>
      </c>
      <c r="E29" s="331">
        <v>0</v>
      </c>
      <c r="F29" s="331">
        <v>4.3001599880036568E-3</v>
      </c>
      <c r="G29" s="332">
        <v>3.5999999999999997E-2</v>
      </c>
      <c r="H29" s="331"/>
      <c r="I29" s="331">
        <v>1.9937760956215012E-3</v>
      </c>
      <c r="J29" s="36"/>
      <c r="K29" s="241"/>
      <c r="L29" s="350"/>
      <c r="M29" s="327"/>
      <c r="Q29" s="301"/>
      <c r="R29" s="61"/>
      <c r="S29" s="40"/>
      <c r="T29" s="40"/>
      <c r="U29" s="40"/>
    </row>
    <row r="30" spans="1:29" ht="16.350000000000001" customHeight="1" x14ac:dyDescent="0.25">
      <c r="A30" s="7"/>
      <c r="B30" s="289" t="s">
        <v>145</v>
      </c>
      <c r="C30" s="332">
        <v>0.26100000000000001</v>
      </c>
      <c r="D30" s="453">
        <v>5.0999999999999997E-2</v>
      </c>
      <c r="E30" s="331">
        <v>-80.459770114942529</v>
      </c>
      <c r="F30" s="331">
        <v>2.8116430690793134E-3</v>
      </c>
      <c r="G30" s="332">
        <v>7.8E-2</v>
      </c>
      <c r="H30" s="331"/>
      <c r="I30" s="331">
        <v>4.3198482071799202E-3</v>
      </c>
      <c r="J30" s="36"/>
      <c r="K30" s="241"/>
      <c r="L30" s="350"/>
      <c r="M30" s="353"/>
      <c r="Q30" s="301"/>
      <c r="R30" s="61"/>
      <c r="S30" s="40"/>
      <c r="T30" s="40"/>
      <c r="U30" s="40"/>
    </row>
    <row r="31" spans="1:29" ht="16.350000000000001" customHeight="1" x14ac:dyDescent="0.25">
      <c r="A31" s="7"/>
      <c r="B31" s="289" t="s">
        <v>138</v>
      </c>
      <c r="C31" s="332">
        <v>3.7999999999999999E-2</v>
      </c>
      <c r="D31" s="453">
        <v>3.5999999999999997E-2</v>
      </c>
      <c r="E31" s="331">
        <v>-5.2631578947368478</v>
      </c>
      <c r="F31" s="331">
        <v>1.9846892252324564E-3</v>
      </c>
      <c r="G31" s="332">
        <v>8.0000000000000002E-3</v>
      </c>
      <c r="H31" s="331"/>
      <c r="I31" s="331">
        <v>4.4306135458255599E-4</v>
      </c>
      <c r="J31" s="36"/>
      <c r="K31" s="241"/>
      <c r="L31" s="350"/>
      <c r="M31" s="353"/>
      <c r="Q31" s="301"/>
      <c r="R31" s="61"/>
      <c r="S31" s="40"/>
      <c r="T31" s="40"/>
      <c r="U31" s="40"/>
    </row>
    <row r="32" spans="1:29" ht="16.350000000000001" customHeight="1" x14ac:dyDescent="0.25">
      <c r="A32" s="7"/>
      <c r="B32" s="289" t="s">
        <v>139</v>
      </c>
      <c r="C32" s="332">
        <v>2.7E-2</v>
      </c>
      <c r="D32" s="453">
        <v>2.4E-2</v>
      </c>
      <c r="E32" s="331">
        <v>-11.111111111111105</v>
      </c>
      <c r="F32" s="331">
        <v>1.3231261501549713E-3</v>
      </c>
      <c r="G32" s="332">
        <v>0</v>
      </c>
      <c r="H32" s="331"/>
      <c r="I32" s="331">
        <v>0</v>
      </c>
      <c r="J32" s="36"/>
      <c r="K32" s="241"/>
      <c r="L32" s="350"/>
      <c r="M32" s="327"/>
      <c r="Q32" s="301"/>
      <c r="R32" s="61"/>
      <c r="S32" s="40"/>
      <c r="T32" s="40"/>
      <c r="U32" s="40"/>
    </row>
    <row r="33" spans="1:21" ht="16.350000000000001" customHeight="1" x14ac:dyDescent="0.25">
      <c r="A33" s="7"/>
      <c r="B33" s="289" t="s">
        <v>146</v>
      </c>
      <c r="C33" s="332">
        <v>4.7E-2</v>
      </c>
      <c r="D33" s="453">
        <v>0.02</v>
      </c>
      <c r="E33" s="331">
        <v>-57.446808510638306</v>
      </c>
      <c r="F33" s="331">
        <v>1.1026051251291427E-3</v>
      </c>
      <c r="G33" s="332">
        <v>8.9999999999999993E-3</v>
      </c>
      <c r="H33" s="331"/>
      <c r="I33" s="331">
        <v>4.9844402390537531E-4</v>
      </c>
      <c r="J33" s="36"/>
      <c r="K33" s="241"/>
      <c r="L33" s="350"/>
      <c r="M33" s="327"/>
      <c r="Q33" s="354"/>
      <c r="R33" s="61"/>
      <c r="S33" s="40"/>
      <c r="T33" s="40"/>
      <c r="U33" s="40"/>
    </row>
    <row r="34" spans="1:21" ht="16.350000000000001" customHeight="1" x14ac:dyDescent="0.25">
      <c r="A34" s="7"/>
      <c r="B34" s="123" t="s">
        <v>141</v>
      </c>
      <c r="C34" s="331">
        <v>8.9999999999999993E-3</v>
      </c>
      <c r="D34" s="453">
        <v>8.9999999999999993E-3</v>
      </c>
      <c r="E34" s="331">
        <v>0</v>
      </c>
      <c r="F34" s="331">
        <v>4.9617230630811409E-4</v>
      </c>
      <c r="G34" s="332">
        <v>0</v>
      </c>
      <c r="H34" s="331"/>
      <c r="I34" s="331">
        <v>0</v>
      </c>
      <c r="J34" s="36"/>
      <c r="K34" s="241"/>
      <c r="L34" s="350"/>
      <c r="M34" s="327"/>
      <c r="Q34" s="354"/>
      <c r="R34" s="61"/>
    </row>
    <row r="35" spans="1:21" ht="16.350000000000001" customHeight="1" x14ac:dyDescent="0.25">
      <c r="A35" s="7"/>
      <c r="B35" s="289" t="s">
        <v>147</v>
      </c>
      <c r="C35" s="332">
        <v>135</v>
      </c>
      <c r="D35" s="453">
        <v>0</v>
      </c>
      <c r="E35" s="331"/>
      <c r="F35" s="331">
        <v>0</v>
      </c>
      <c r="G35" s="332">
        <v>5.8999999999999997E-2</v>
      </c>
      <c r="H35" s="331"/>
      <c r="I35" s="331">
        <v>3.2675774900463501E-3</v>
      </c>
      <c r="J35" s="36"/>
      <c r="K35" s="241"/>
      <c r="L35" s="350"/>
      <c r="M35" s="327"/>
      <c r="Q35" s="354"/>
      <c r="R35" s="61"/>
    </row>
    <row r="36" spans="1:21" ht="16.350000000000001" customHeight="1" x14ac:dyDescent="0.25">
      <c r="A36" s="7"/>
      <c r="B36" s="289" t="s">
        <v>136</v>
      </c>
      <c r="C36" s="332">
        <v>9.5000000000000001E-2</v>
      </c>
      <c r="D36" s="453">
        <v>0</v>
      </c>
      <c r="E36" s="331"/>
      <c r="F36" s="331">
        <v>0</v>
      </c>
      <c r="G36" s="332">
        <v>0.05</v>
      </c>
      <c r="H36" s="331"/>
      <c r="I36" s="331">
        <v>2.7691334661409748E-3</v>
      </c>
      <c r="J36" s="36"/>
      <c r="K36" s="241"/>
      <c r="L36" s="350"/>
      <c r="M36" s="353"/>
      <c r="Q36" s="354"/>
      <c r="R36" s="61"/>
    </row>
    <row r="37" spans="1:21" ht="15.75" x14ac:dyDescent="0.25">
      <c r="A37" s="7"/>
      <c r="B37" s="289" t="s">
        <v>148</v>
      </c>
      <c r="C37" s="331">
        <v>1.2999999999999999E-2</v>
      </c>
      <c r="D37" s="453">
        <v>0</v>
      </c>
      <c r="E37" s="331"/>
      <c r="F37" s="331">
        <v>0</v>
      </c>
      <c r="G37" s="332">
        <v>0</v>
      </c>
      <c r="H37" s="331"/>
      <c r="I37" s="331">
        <v>0</v>
      </c>
      <c r="J37" s="36"/>
      <c r="K37" s="241"/>
      <c r="L37" s="350"/>
      <c r="M37" s="327"/>
      <c r="Q37" s="354"/>
      <c r="R37" s="61"/>
    </row>
    <row r="38" spans="1:21" ht="15.75" x14ac:dyDescent="0.25">
      <c r="A38" s="189"/>
      <c r="B38" s="100"/>
      <c r="C38" s="100"/>
      <c r="D38" s="100"/>
      <c r="E38" s="100"/>
      <c r="F38" s="100"/>
      <c r="G38" s="100"/>
      <c r="H38" s="100"/>
      <c r="I38" s="100"/>
      <c r="J38" s="36"/>
      <c r="K38" s="241"/>
      <c r="L38" s="91"/>
      <c r="M38" s="327"/>
      <c r="Q38" s="354"/>
      <c r="R38" s="61"/>
    </row>
    <row r="39" spans="1:21" ht="15" customHeight="1" x14ac:dyDescent="0.25">
      <c r="A39" s="189"/>
      <c r="B39" s="228"/>
      <c r="C39" s="489" t="s">
        <v>12</v>
      </c>
      <c r="D39" s="489"/>
      <c r="E39" s="489"/>
      <c r="F39" s="489"/>
      <c r="G39" s="489"/>
      <c r="H39" s="489"/>
      <c r="I39" s="489"/>
      <c r="J39" s="36"/>
      <c r="K39" s="241"/>
      <c r="L39" s="91"/>
      <c r="M39" s="327"/>
      <c r="Q39" s="354"/>
      <c r="R39" s="61"/>
    </row>
    <row r="40" spans="1:21" ht="15.75" x14ac:dyDescent="0.25">
      <c r="A40" s="189"/>
      <c r="B40" s="204"/>
      <c r="C40" s="498" t="s">
        <v>214</v>
      </c>
      <c r="D40" s="498"/>
      <c r="E40" s="498"/>
      <c r="F40" s="498"/>
      <c r="G40" s="498"/>
      <c r="H40" s="498"/>
      <c r="I40" s="498"/>
      <c r="J40" s="36"/>
      <c r="K40" s="241"/>
      <c r="L40" s="91"/>
      <c r="M40" s="327"/>
      <c r="Q40" s="354"/>
      <c r="R40" s="61"/>
    </row>
    <row r="41" spans="1:21" ht="15.75" x14ac:dyDescent="0.25">
      <c r="A41" s="189"/>
      <c r="B41" s="100"/>
      <c r="C41" s="100"/>
      <c r="D41" s="100"/>
      <c r="E41" s="100"/>
      <c r="F41" s="100"/>
      <c r="G41" s="100"/>
      <c r="H41" s="100"/>
      <c r="I41" s="100"/>
      <c r="J41" s="36"/>
      <c r="K41" s="241"/>
      <c r="L41" s="61"/>
      <c r="Q41" s="354"/>
      <c r="R41" s="61"/>
    </row>
    <row r="42" spans="1:21" ht="15.75" x14ac:dyDescent="0.25">
      <c r="A42" s="189"/>
      <c r="B42" s="100"/>
      <c r="C42" s="100"/>
      <c r="D42" s="100"/>
      <c r="E42" s="100"/>
      <c r="F42" s="100"/>
      <c r="G42" s="100"/>
      <c r="H42" s="100"/>
      <c r="I42" s="100"/>
      <c r="J42" s="36"/>
      <c r="K42" s="241"/>
      <c r="L42" s="61"/>
      <c r="Q42" s="354"/>
      <c r="R42" s="61"/>
    </row>
    <row r="43" spans="1:21" ht="15.75" x14ac:dyDescent="0.25">
      <c r="A43" s="189"/>
      <c r="B43" s="100"/>
      <c r="C43" s="100"/>
      <c r="D43" s="100"/>
      <c r="E43" s="100"/>
      <c r="F43" s="100"/>
      <c r="G43" s="100"/>
      <c r="H43" s="100"/>
      <c r="I43" s="100"/>
      <c r="J43" s="36"/>
      <c r="K43" s="241"/>
      <c r="L43" s="61"/>
      <c r="Q43" s="354"/>
      <c r="R43" s="61"/>
    </row>
    <row r="44" spans="1:21" ht="15.75" x14ac:dyDescent="0.25">
      <c r="A44" s="189"/>
      <c r="B44" s="100"/>
      <c r="C44" s="100"/>
      <c r="D44" s="100"/>
      <c r="E44" s="100"/>
      <c r="F44" s="100"/>
      <c r="G44" s="100"/>
      <c r="H44" s="100"/>
      <c r="I44" s="100"/>
      <c r="J44" s="36"/>
      <c r="K44" s="241"/>
      <c r="L44" s="61"/>
      <c r="Q44" s="354"/>
      <c r="R44" s="61"/>
    </row>
    <row r="45" spans="1:21" ht="15.75" x14ac:dyDescent="0.25">
      <c r="A45" s="189"/>
      <c r="B45" s="100"/>
      <c r="C45" s="100"/>
      <c r="D45" s="100"/>
      <c r="E45" s="100"/>
      <c r="F45" s="100"/>
      <c r="G45" s="100"/>
      <c r="H45" s="100"/>
      <c r="I45" s="100"/>
      <c r="J45" s="36"/>
      <c r="K45" s="241"/>
      <c r="L45" s="61"/>
      <c r="Q45" s="354"/>
      <c r="R45" s="61"/>
    </row>
    <row r="46" spans="1:21" ht="15.75" x14ac:dyDescent="0.25">
      <c r="A46" s="189"/>
      <c r="B46" s="100"/>
      <c r="C46" s="100"/>
      <c r="D46" s="100"/>
      <c r="E46" s="100"/>
      <c r="F46" s="100"/>
      <c r="G46" s="100"/>
      <c r="H46" s="100"/>
      <c r="I46" s="100"/>
      <c r="J46" s="36"/>
      <c r="K46" s="241"/>
      <c r="L46" s="61"/>
      <c r="Q46" s="354"/>
      <c r="R46" s="61"/>
    </row>
    <row r="47" spans="1:21" ht="15.75" x14ac:dyDescent="0.25">
      <c r="A47" s="189"/>
      <c r="B47" s="100"/>
      <c r="C47" s="100"/>
      <c r="D47" s="100"/>
      <c r="E47" s="100"/>
      <c r="F47" s="100"/>
      <c r="G47" s="100"/>
      <c r="H47" s="100"/>
      <c r="I47" s="100"/>
      <c r="J47" s="36"/>
      <c r="K47" s="241"/>
      <c r="L47" s="61"/>
      <c r="Q47" s="354"/>
      <c r="R47" s="61"/>
    </row>
    <row r="48" spans="1:21" ht="15.75" x14ac:dyDescent="0.25">
      <c r="A48" s="189"/>
      <c r="B48" s="100"/>
      <c r="C48" s="100"/>
      <c r="D48" s="100"/>
      <c r="E48" s="100"/>
      <c r="F48" s="100"/>
      <c r="G48" s="100"/>
      <c r="H48" s="100"/>
      <c r="I48" s="100"/>
      <c r="J48" s="36"/>
      <c r="K48" s="241"/>
      <c r="L48" s="61"/>
      <c r="Q48" s="354"/>
      <c r="R48" s="61"/>
    </row>
    <row r="49" spans="1:18" ht="15.75" x14ac:dyDescent="0.25">
      <c r="A49" s="189"/>
      <c r="B49" s="100"/>
      <c r="C49" s="100"/>
      <c r="D49" s="100"/>
      <c r="E49" s="100"/>
      <c r="F49" s="100"/>
      <c r="G49" s="100"/>
      <c r="H49" s="100"/>
      <c r="I49" s="100"/>
      <c r="J49" s="36"/>
      <c r="K49" s="241"/>
      <c r="L49" s="61"/>
      <c r="Q49" s="354"/>
      <c r="R49" s="61"/>
    </row>
    <row r="50" spans="1:18" ht="15.75" x14ac:dyDescent="0.25">
      <c r="A50" s="189"/>
      <c r="B50" s="100"/>
      <c r="C50" s="100"/>
      <c r="D50" s="100"/>
      <c r="E50" s="100"/>
      <c r="F50" s="100"/>
      <c r="G50" s="100"/>
      <c r="H50" s="100"/>
      <c r="I50" s="100"/>
      <c r="J50" s="36"/>
      <c r="K50" s="241"/>
      <c r="L50" s="61"/>
      <c r="Q50" s="354"/>
      <c r="R50" s="61"/>
    </row>
    <row r="51" spans="1:18" ht="15.75" x14ac:dyDescent="0.25">
      <c r="A51" s="189"/>
      <c r="B51" s="100"/>
      <c r="C51" s="100"/>
      <c r="D51" s="100"/>
      <c r="E51" s="100"/>
      <c r="F51" s="100"/>
      <c r="G51" s="100"/>
      <c r="H51" s="100"/>
      <c r="I51" s="100"/>
      <c r="J51" s="36"/>
      <c r="K51" s="241"/>
      <c r="L51" s="61"/>
      <c r="Q51" s="354"/>
      <c r="R51" s="61"/>
    </row>
    <row r="52" spans="1:18" ht="15.75" x14ac:dyDescent="0.25">
      <c r="A52" s="189"/>
      <c r="B52" s="100"/>
      <c r="C52" s="100"/>
      <c r="D52" s="100"/>
      <c r="E52" s="100"/>
      <c r="F52" s="100"/>
      <c r="G52" s="100"/>
      <c r="H52" s="100"/>
      <c r="I52" s="100"/>
      <c r="J52" s="36"/>
      <c r="K52" s="241"/>
      <c r="L52" s="61"/>
      <c r="M52" s="324"/>
      <c r="Q52" s="354"/>
      <c r="R52" s="61"/>
    </row>
    <row r="53" spans="1:18" ht="15.75" x14ac:dyDescent="0.25">
      <c r="A53" s="189"/>
      <c r="B53" s="100"/>
      <c r="C53" s="100"/>
      <c r="D53" s="100"/>
      <c r="E53" s="100"/>
      <c r="F53" s="100"/>
      <c r="G53" s="100"/>
      <c r="H53" s="100"/>
      <c r="I53" s="100"/>
      <c r="J53" s="36"/>
      <c r="K53" s="241"/>
      <c r="L53" s="61"/>
      <c r="Q53" s="354"/>
      <c r="R53" s="61"/>
    </row>
    <row r="54" spans="1:18" ht="15.75" x14ac:dyDescent="0.25">
      <c r="A54" s="189"/>
      <c r="B54" s="100"/>
      <c r="C54" s="100"/>
      <c r="D54" s="100"/>
      <c r="E54" s="100"/>
      <c r="F54" s="100"/>
      <c r="G54" s="100"/>
      <c r="H54" s="100"/>
      <c r="I54" s="100"/>
      <c r="J54" s="36"/>
      <c r="K54" s="241"/>
      <c r="L54" s="61"/>
      <c r="Q54" s="354"/>
      <c r="R54" s="61"/>
    </row>
    <row r="55" spans="1:18" ht="15.75" x14ac:dyDescent="0.25">
      <c r="A55" s="189"/>
      <c r="B55" s="100"/>
      <c r="C55" s="100"/>
      <c r="D55" s="100"/>
      <c r="E55" s="100"/>
      <c r="F55" s="100"/>
      <c r="G55" s="100"/>
      <c r="H55" s="100"/>
      <c r="I55" s="100"/>
      <c r="J55" s="36"/>
      <c r="K55" s="241"/>
      <c r="L55" s="61"/>
      <c r="Q55" s="354"/>
      <c r="R55" s="61"/>
    </row>
    <row r="56" spans="1:18" ht="15.75" x14ac:dyDescent="0.25">
      <c r="A56" s="187" t="s">
        <v>8</v>
      </c>
      <c r="B56" s="100"/>
      <c r="C56" s="100"/>
      <c r="D56" s="100"/>
      <c r="E56" s="100"/>
      <c r="F56" s="100"/>
      <c r="G56" s="100"/>
      <c r="H56" s="100"/>
      <c r="I56" s="100"/>
      <c r="J56" s="36"/>
      <c r="K56" s="241"/>
      <c r="L56" s="61"/>
      <c r="Q56" s="354"/>
      <c r="R56" s="61"/>
    </row>
    <row r="57" spans="1:18" ht="15.75" x14ac:dyDescent="0.25">
      <c r="A57" s="188" t="s">
        <v>158</v>
      </c>
      <c r="B57" s="116"/>
      <c r="C57" s="116"/>
      <c r="D57" s="116"/>
      <c r="E57" s="116"/>
      <c r="F57" s="116"/>
      <c r="G57" s="116"/>
      <c r="H57" s="116"/>
      <c r="I57" s="116"/>
      <c r="J57" s="25"/>
      <c r="K57" s="241"/>
      <c r="L57" s="61"/>
      <c r="Q57" s="354"/>
      <c r="R57" s="61"/>
    </row>
    <row r="58" spans="1:18" ht="15" x14ac:dyDescent="0.25">
      <c r="K58" s="355"/>
      <c r="L58" s="327"/>
      <c r="Q58" s="354"/>
      <c r="R58" s="61"/>
    </row>
    <row r="59" spans="1:18" ht="15" x14ac:dyDescent="0.25">
      <c r="K59" s="324"/>
      <c r="L59" s="324"/>
      <c r="Q59" s="354"/>
      <c r="R59" s="61"/>
    </row>
    <row r="60" spans="1:18" ht="15" x14ac:dyDescent="0.25">
      <c r="K60" s="324"/>
      <c r="L60" s="324"/>
      <c r="Q60" s="354"/>
      <c r="R60" s="61"/>
    </row>
    <row r="61" spans="1:18" ht="15" x14ac:dyDescent="0.25">
      <c r="K61" s="324"/>
      <c r="L61" s="324"/>
      <c r="Q61" s="354"/>
      <c r="R61" s="61"/>
    </row>
    <row r="62" spans="1:18" ht="15" x14ac:dyDescent="0.25">
      <c r="K62" s="324"/>
      <c r="L62" s="324"/>
      <c r="Q62" s="354"/>
      <c r="R62" s="61"/>
    </row>
    <row r="63" spans="1:18" ht="15" x14ac:dyDescent="0.25">
      <c r="K63" s="324"/>
      <c r="L63" s="324"/>
      <c r="Q63" s="354"/>
      <c r="R63" s="61"/>
    </row>
    <row r="64" spans="1:18" ht="15" x14ac:dyDescent="0.25">
      <c r="K64" s="324"/>
      <c r="L64" s="324"/>
      <c r="Q64" s="354"/>
      <c r="R64" s="61"/>
    </row>
    <row r="65" spans="11:18" ht="15" x14ac:dyDescent="0.25">
      <c r="K65" s="324"/>
      <c r="L65" s="324"/>
      <c r="Q65" s="354"/>
      <c r="R65" s="61"/>
    </row>
    <row r="66" spans="11:18" ht="15" x14ac:dyDescent="0.25">
      <c r="Q66" s="354"/>
      <c r="R66" s="61"/>
    </row>
    <row r="67" spans="11:18" ht="15" x14ac:dyDescent="0.25">
      <c r="Q67" s="354"/>
      <c r="R67" s="61"/>
    </row>
    <row r="68" spans="11:18" ht="15" x14ac:dyDescent="0.25">
      <c r="Q68" s="354"/>
      <c r="R68" s="61"/>
    </row>
    <row r="69" spans="11:18" ht="15" x14ac:dyDescent="0.25">
      <c r="Q69" s="354"/>
      <c r="R69" s="61"/>
    </row>
    <row r="70" spans="11:18" ht="15" x14ac:dyDescent="0.25">
      <c r="Q70" s="354"/>
      <c r="R70" s="61"/>
    </row>
    <row r="71" spans="11:18" ht="15" x14ac:dyDescent="0.25">
      <c r="Q71" s="354"/>
      <c r="R71" s="61"/>
    </row>
    <row r="72" spans="11:18" ht="15" x14ac:dyDescent="0.25">
      <c r="Q72" s="354"/>
      <c r="R72" s="61"/>
    </row>
    <row r="73" spans="11:18" ht="15" x14ac:dyDescent="0.25">
      <c r="Q73" s="354"/>
      <c r="R73" s="61"/>
    </row>
    <row r="74" spans="11:18" ht="15" x14ac:dyDescent="0.25">
      <c r="Q74" s="354"/>
      <c r="R74" s="61"/>
    </row>
    <row r="75" spans="11:18" ht="15" x14ac:dyDescent="0.25">
      <c r="Q75" s="354"/>
    </row>
    <row r="76" spans="11:18" ht="15" x14ac:dyDescent="0.25">
      <c r="Q76" s="354"/>
    </row>
    <row r="77" spans="11:18" ht="15" x14ac:dyDescent="0.25">
      <c r="Q77" s="354"/>
    </row>
    <row r="78" spans="11:18" ht="15" x14ac:dyDescent="0.25">
      <c r="Q78" s="354"/>
    </row>
    <row r="79" spans="11:18" ht="15" x14ac:dyDescent="0.25">
      <c r="Q79" s="354"/>
    </row>
    <row r="80" spans="11:18" ht="15" x14ac:dyDescent="0.25">
      <c r="Q80" s="354"/>
    </row>
    <row r="81" spans="17:17" ht="15" x14ac:dyDescent="0.25">
      <c r="Q81" s="354"/>
    </row>
    <row r="82" spans="17:17" ht="15" x14ac:dyDescent="0.25">
      <c r="Q82" s="354"/>
    </row>
    <row r="83" spans="17:17" ht="15" x14ac:dyDescent="0.25">
      <c r="Q83" s="354"/>
    </row>
    <row r="84" spans="17:17" ht="15" x14ac:dyDescent="0.25">
      <c r="Q84" s="354"/>
    </row>
    <row r="85" spans="17:17" ht="15" x14ac:dyDescent="0.25">
      <c r="Q85" s="354"/>
    </row>
    <row r="86" spans="17:17" ht="15" x14ac:dyDescent="0.25">
      <c r="Q86" s="354"/>
    </row>
    <row r="87" spans="17:17" ht="15" x14ac:dyDescent="0.25">
      <c r="Q87" s="354"/>
    </row>
    <row r="88" spans="17:17" ht="15" x14ac:dyDescent="0.25">
      <c r="Q88" s="354"/>
    </row>
    <row r="89" spans="17:17" ht="15" x14ac:dyDescent="0.25">
      <c r="Q89" s="354"/>
    </row>
    <row r="90" spans="17:17" ht="15" x14ac:dyDescent="0.25">
      <c r="Q90" s="354"/>
    </row>
    <row r="91" spans="17:17" ht="15" x14ac:dyDescent="0.25">
      <c r="Q91" s="354"/>
    </row>
    <row r="92" spans="17:17" ht="15" x14ac:dyDescent="0.25">
      <c r="Q92" s="354"/>
    </row>
    <row r="93" spans="17:17" ht="15" x14ac:dyDescent="0.25">
      <c r="Q93" s="354"/>
    </row>
    <row r="94" spans="17:17" ht="15" x14ac:dyDescent="0.25">
      <c r="Q94" s="354"/>
    </row>
    <row r="95" spans="17:17" ht="15" x14ac:dyDescent="0.25">
      <c r="Q95" s="354"/>
    </row>
    <row r="96" spans="17:17" ht="15" x14ac:dyDescent="0.25">
      <c r="Q96" s="354"/>
    </row>
    <row r="97" spans="17:17" ht="15" x14ac:dyDescent="0.25">
      <c r="Q97" s="354"/>
    </row>
    <row r="98" spans="17:17" ht="15" x14ac:dyDescent="0.25">
      <c r="Q98" s="354"/>
    </row>
    <row r="99" spans="17:17" ht="15" x14ac:dyDescent="0.25">
      <c r="Q99" s="354"/>
    </row>
    <row r="100" spans="17:17" ht="15" x14ac:dyDescent="0.25">
      <c r="Q100" s="354"/>
    </row>
    <row r="101" spans="17:17" ht="15" x14ac:dyDescent="0.25">
      <c r="Q101" s="354"/>
    </row>
    <row r="102" spans="17:17" ht="15" x14ac:dyDescent="0.25">
      <c r="Q102" s="354"/>
    </row>
    <row r="103" spans="17:17" ht="15" x14ac:dyDescent="0.25">
      <c r="Q103" s="354"/>
    </row>
    <row r="104" spans="17:17" ht="15" x14ac:dyDescent="0.25">
      <c r="Q104" s="354"/>
    </row>
    <row r="105" spans="17:17" ht="15" x14ac:dyDescent="0.25">
      <c r="Q105" s="354"/>
    </row>
    <row r="106" spans="17:17" ht="15" x14ac:dyDescent="0.25">
      <c r="Q106" s="354"/>
    </row>
    <row r="107" spans="17:17" ht="15" x14ac:dyDescent="0.25">
      <c r="Q107" s="354"/>
    </row>
    <row r="108" spans="17:17" ht="15" x14ac:dyDescent="0.25">
      <c r="Q108" s="354"/>
    </row>
    <row r="109" spans="17:17" ht="15" x14ac:dyDescent="0.25">
      <c r="Q109" s="354"/>
    </row>
    <row r="110" spans="17:17" ht="15" x14ac:dyDescent="0.25">
      <c r="Q110" s="354"/>
    </row>
    <row r="111" spans="17:17" ht="15" x14ac:dyDescent="0.25">
      <c r="Q111" s="354"/>
    </row>
    <row r="112" spans="17:17" ht="15" x14ac:dyDescent="0.25">
      <c r="Q112" s="354"/>
    </row>
    <row r="113" spans="17:17" ht="15" x14ac:dyDescent="0.25">
      <c r="Q113" s="354"/>
    </row>
    <row r="114" spans="17:17" ht="15" x14ac:dyDescent="0.25">
      <c r="Q114" s="354"/>
    </row>
    <row r="115" spans="17:17" ht="15" x14ac:dyDescent="0.25">
      <c r="Q115" s="354"/>
    </row>
    <row r="116" spans="17:17" ht="15" x14ac:dyDescent="0.25">
      <c r="Q116" s="354"/>
    </row>
    <row r="117" spans="17:17" ht="15" x14ac:dyDescent="0.25">
      <c r="Q117" s="354"/>
    </row>
    <row r="118" spans="17:17" ht="15" x14ac:dyDescent="0.25">
      <c r="Q118" s="354"/>
    </row>
    <row r="119" spans="17:17" ht="15" x14ac:dyDescent="0.25">
      <c r="Q119" s="354"/>
    </row>
    <row r="120" spans="17:17" ht="15" x14ac:dyDescent="0.25">
      <c r="Q120" s="354"/>
    </row>
    <row r="121" spans="17:17" ht="15" x14ac:dyDescent="0.25">
      <c r="Q121" s="354"/>
    </row>
    <row r="122" spans="17:17" ht="15" x14ac:dyDescent="0.25">
      <c r="Q122" s="354"/>
    </row>
    <row r="123" spans="17:17" ht="15" x14ac:dyDescent="0.25">
      <c r="Q123" s="354"/>
    </row>
    <row r="124" spans="17:17" ht="15" x14ac:dyDescent="0.25">
      <c r="Q124" s="354"/>
    </row>
    <row r="125" spans="17:17" ht="15" x14ac:dyDescent="0.25">
      <c r="Q125" s="354"/>
    </row>
    <row r="126" spans="17:17" ht="15" x14ac:dyDescent="0.25">
      <c r="Q126" s="354"/>
    </row>
    <row r="127" spans="17:17" ht="15" x14ac:dyDescent="0.25">
      <c r="Q127" s="354"/>
    </row>
    <row r="128" spans="17:17" ht="15" x14ac:dyDescent="0.25">
      <c r="Q128" s="354"/>
    </row>
    <row r="129" spans="17:17" ht="15" x14ac:dyDescent="0.25">
      <c r="Q129" s="354"/>
    </row>
    <row r="130" spans="17:17" ht="15" x14ac:dyDescent="0.25">
      <c r="Q130" s="354"/>
    </row>
    <row r="131" spans="17:17" ht="15" x14ac:dyDescent="0.25">
      <c r="Q131" s="354"/>
    </row>
    <row r="132" spans="17:17" ht="15" x14ac:dyDescent="0.25">
      <c r="Q132" s="354"/>
    </row>
    <row r="133" spans="17:17" ht="15" x14ac:dyDescent="0.25">
      <c r="Q133" s="354"/>
    </row>
    <row r="134" spans="17:17" ht="15" x14ac:dyDescent="0.25">
      <c r="Q134" s="354"/>
    </row>
    <row r="135" spans="17:17" ht="15" x14ac:dyDescent="0.25">
      <c r="Q135" s="354"/>
    </row>
    <row r="136" spans="17:17" ht="15" x14ac:dyDescent="0.25">
      <c r="Q136" s="354"/>
    </row>
    <row r="137" spans="17:17" ht="15" x14ac:dyDescent="0.25">
      <c r="Q137" s="354"/>
    </row>
    <row r="138" spans="17:17" ht="15" x14ac:dyDescent="0.25">
      <c r="Q138" s="354"/>
    </row>
    <row r="139" spans="17:17" ht="15" x14ac:dyDescent="0.25">
      <c r="Q139" s="354"/>
    </row>
    <row r="140" spans="17:17" ht="15" x14ac:dyDescent="0.25">
      <c r="Q140" s="354"/>
    </row>
    <row r="141" spans="17:17" ht="15" x14ac:dyDescent="0.25">
      <c r="Q141" s="354"/>
    </row>
    <row r="142" spans="17:17" ht="15" x14ac:dyDescent="0.25">
      <c r="Q142" s="354"/>
    </row>
    <row r="143" spans="17:17" ht="15" x14ac:dyDescent="0.25">
      <c r="Q143" s="354"/>
    </row>
    <row r="144" spans="17:17" ht="15" x14ac:dyDescent="0.25">
      <c r="Q144" s="354"/>
    </row>
    <row r="145" spans="17:17" ht="15" x14ac:dyDescent="0.25">
      <c r="Q145" s="354"/>
    </row>
    <row r="146" spans="17:17" ht="15" x14ac:dyDescent="0.25">
      <c r="Q146" s="354"/>
    </row>
    <row r="147" spans="17:17" ht="15" x14ac:dyDescent="0.25">
      <c r="Q147" s="354"/>
    </row>
    <row r="148" spans="17:17" ht="15" x14ac:dyDescent="0.25">
      <c r="Q148" s="354"/>
    </row>
    <row r="149" spans="17:17" ht="15" x14ac:dyDescent="0.25">
      <c r="Q149" s="354"/>
    </row>
    <row r="150" spans="17:17" ht="15" x14ac:dyDescent="0.25">
      <c r="Q150" s="354"/>
    </row>
    <row r="151" spans="17:17" ht="15" x14ac:dyDescent="0.25">
      <c r="Q151" s="354"/>
    </row>
    <row r="152" spans="17:17" ht="15" x14ac:dyDescent="0.25">
      <c r="Q152" s="354"/>
    </row>
    <row r="153" spans="17:17" ht="15" x14ac:dyDescent="0.25">
      <c r="Q153" s="354"/>
    </row>
    <row r="154" spans="17:17" ht="15" x14ac:dyDescent="0.25">
      <c r="Q154" s="354"/>
    </row>
    <row r="155" spans="17:17" ht="15" x14ac:dyDescent="0.25">
      <c r="Q155" s="354"/>
    </row>
    <row r="156" spans="17:17" ht="15" x14ac:dyDescent="0.25">
      <c r="Q156" s="354"/>
    </row>
    <row r="157" spans="17:17" ht="15" x14ac:dyDescent="0.25">
      <c r="Q157" s="354"/>
    </row>
    <row r="158" spans="17:17" ht="15" x14ac:dyDescent="0.25">
      <c r="Q158" s="354"/>
    </row>
    <row r="159" spans="17:17" ht="15" x14ac:dyDescent="0.25">
      <c r="Q159" s="354"/>
    </row>
    <row r="160" spans="17:17" ht="15" x14ac:dyDescent="0.25">
      <c r="Q160" s="354"/>
    </row>
    <row r="161" spans="17:17" ht="15" x14ac:dyDescent="0.25">
      <c r="Q161" s="354"/>
    </row>
    <row r="162" spans="17:17" ht="15" x14ac:dyDescent="0.25">
      <c r="Q162" s="354"/>
    </row>
    <row r="163" spans="17:17" ht="15" x14ac:dyDescent="0.25">
      <c r="Q163" s="354"/>
    </row>
    <row r="164" spans="17:17" ht="15" x14ac:dyDescent="0.25">
      <c r="Q164" s="354"/>
    </row>
    <row r="165" spans="17:17" ht="15" x14ac:dyDescent="0.25">
      <c r="Q165" s="354"/>
    </row>
    <row r="166" spans="17:17" ht="15" x14ac:dyDescent="0.25">
      <c r="Q166" s="354"/>
    </row>
    <row r="167" spans="17:17" ht="15" x14ac:dyDescent="0.25">
      <c r="Q167" s="354"/>
    </row>
    <row r="168" spans="17:17" ht="15" x14ac:dyDescent="0.25">
      <c r="Q168" s="354"/>
    </row>
    <row r="169" spans="17:17" ht="15" x14ac:dyDescent="0.25">
      <c r="Q169" s="354"/>
    </row>
    <row r="170" spans="17:17" ht="15" x14ac:dyDescent="0.25">
      <c r="Q170" s="354"/>
    </row>
    <row r="171" spans="17:17" ht="15" x14ac:dyDescent="0.25">
      <c r="Q171" s="354"/>
    </row>
    <row r="172" spans="17:17" ht="15" x14ac:dyDescent="0.25">
      <c r="Q172" s="354"/>
    </row>
    <row r="173" spans="17:17" ht="15" x14ac:dyDescent="0.25">
      <c r="Q173" s="354"/>
    </row>
    <row r="174" spans="17:17" ht="15" x14ac:dyDescent="0.25">
      <c r="Q174" s="354"/>
    </row>
    <row r="175" spans="17:17" ht="15" x14ac:dyDescent="0.25">
      <c r="Q175" s="354"/>
    </row>
    <row r="176" spans="17:17" ht="15" x14ac:dyDescent="0.25">
      <c r="Q176" s="354"/>
    </row>
    <row r="177" spans="17:17" ht="15" x14ac:dyDescent="0.25">
      <c r="Q177" s="354"/>
    </row>
    <row r="178" spans="17:17" ht="15" x14ac:dyDescent="0.25">
      <c r="Q178" s="354"/>
    </row>
    <row r="179" spans="17:17" ht="15" x14ac:dyDescent="0.25">
      <c r="Q179" s="354"/>
    </row>
    <row r="180" spans="17:17" ht="15" x14ac:dyDescent="0.25">
      <c r="Q180" s="354"/>
    </row>
    <row r="181" spans="17:17" ht="15" x14ac:dyDescent="0.25">
      <c r="Q181" s="354"/>
    </row>
    <row r="182" spans="17:17" ht="15" x14ac:dyDescent="0.25">
      <c r="Q182" s="354"/>
    </row>
    <row r="183" spans="17:17" ht="15" x14ac:dyDescent="0.25">
      <c r="Q183" s="354"/>
    </row>
    <row r="184" spans="17:17" ht="15" x14ac:dyDescent="0.25">
      <c r="Q184" s="354"/>
    </row>
    <row r="185" spans="17:17" ht="15" x14ac:dyDescent="0.25">
      <c r="Q185" s="354"/>
    </row>
    <row r="186" spans="17:17" ht="15" x14ac:dyDescent="0.25">
      <c r="Q186" s="354"/>
    </row>
    <row r="187" spans="17:17" ht="15" x14ac:dyDescent="0.25">
      <c r="Q187" s="354"/>
    </row>
    <row r="188" spans="17:17" ht="15" x14ac:dyDescent="0.25">
      <c r="Q188" s="354"/>
    </row>
    <row r="189" spans="17:17" ht="15" x14ac:dyDescent="0.25">
      <c r="Q189" s="354"/>
    </row>
    <row r="190" spans="17:17" ht="15" x14ac:dyDescent="0.25">
      <c r="Q190" s="354"/>
    </row>
    <row r="191" spans="17:17" ht="15" x14ac:dyDescent="0.25">
      <c r="Q191" s="354"/>
    </row>
    <row r="192" spans="17:17" ht="15" x14ac:dyDescent="0.25">
      <c r="Q192" s="354"/>
    </row>
    <row r="193" spans="17:17" ht="15" x14ac:dyDescent="0.25">
      <c r="Q193" s="354"/>
    </row>
    <row r="194" spans="17:17" ht="15" x14ac:dyDescent="0.25">
      <c r="Q194" s="354"/>
    </row>
    <row r="195" spans="17:17" ht="15" x14ac:dyDescent="0.25">
      <c r="Q195" s="354"/>
    </row>
    <row r="196" spans="17:17" ht="15" x14ac:dyDescent="0.25">
      <c r="Q196" s="354"/>
    </row>
    <row r="197" spans="17:17" ht="15" x14ac:dyDescent="0.25">
      <c r="Q197" s="354"/>
    </row>
    <row r="198" spans="17:17" ht="15" x14ac:dyDescent="0.25">
      <c r="Q198" s="354"/>
    </row>
    <row r="199" spans="17:17" ht="15" x14ac:dyDescent="0.25">
      <c r="Q199" s="354"/>
    </row>
    <row r="200" spans="17:17" ht="15" x14ac:dyDescent="0.25">
      <c r="Q200" s="354"/>
    </row>
    <row r="201" spans="17:17" ht="15" x14ac:dyDescent="0.25">
      <c r="Q201" s="354"/>
    </row>
    <row r="202" spans="17:17" ht="15" x14ac:dyDescent="0.25">
      <c r="Q202" s="354"/>
    </row>
    <row r="203" spans="17:17" ht="15" x14ac:dyDescent="0.25">
      <c r="Q203" s="354"/>
    </row>
    <row r="204" spans="17:17" ht="15" x14ac:dyDescent="0.25">
      <c r="Q204" s="354"/>
    </row>
    <row r="205" spans="17:17" ht="15" x14ac:dyDescent="0.25">
      <c r="Q205" s="354"/>
    </row>
    <row r="206" spans="17:17" ht="15" x14ac:dyDescent="0.25">
      <c r="Q206" s="354"/>
    </row>
    <row r="207" spans="17:17" ht="15" x14ac:dyDescent="0.25">
      <c r="Q207" s="354"/>
    </row>
    <row r="208" spans="17:17" ht="15" x14ac:dyDescent="0.25">
      <c r="Q208" s="354"/>
    </row>
    <row r="209" spans="17:17" ht="15" x14ac:dyDescent="0.25">
      <c r="Q209" s="354"/>
    </row>
    <row r="210" spans="17:17" ht="15" x14ac:dyDescent="0.25">
      <c r="Q210" s="354"/>
    </row>
    <row r="211" spans="17:17" ht="15" x14ac:dyDescent="0.25">
      <c r="Q211" s="354"/>
    </row>
    <row r="212" spans="17:17" ht="15" x14ac:dyDescent="0.25">
      <c r="Q212" s="354"/>
    </row>
    <row r="213" spans="17:17" ht="15" x14ac:dyDescent="0.25">
      <c r="Q213" s="354"/>
    </row>
    <row r="214" spans="17:17" ht="15" x14ac:dyDescent="0.25">
      <c r="Q214" s="354"/>
    </row>
    <row r="215" spans="17:17" ht="15" x14ac:dyDescent="0.25">
      <c r="Q215" s="354"/>
    </row>
    <row r="216" spans="17:17" ht="15" x14ac:dyDescent="0.25">
      <c r="Q216" s="354"/>
    </row>
    <row r="217" spans="17:17" ht="15" x14ac:dyDescent="0.25">
      <c r="Q217" s="354"/>
    </row>
    <row r="218" spans="17:17" ht="15" x14ac:dyDescent="0.25">
      <c r="Q218" s="354"/>
    </row>
    <row r="219" spans="17:17" ht="15" x14ac:dyDescent="0.25">
      <c r="Q219" s="354"/>
    </row>
    <row r="220" spans="17:17" ht="15" x14ac:dyDescent="0.25">
      <c r="Q220" s="354"/>
    </row>
    <row r="221" spans="17:17" ht="15" x14ac:dyDescent="0.25">
      <c r="Q221" s="354"/>
    </row>
    <row r="222" spans="17:17" ht="15" x14ac:dyDescent="0.25">
      <c r="Q222" s="354"/>
    </row>
    <row r="223" spans="17:17" ht="15" x14ac:dyDescent="0.25">
      <c r="Q223" s="354"/>
    </row>
    <row r="224" spans="17:17" ht="15" x14ac:dyDescent="0.25">
      <c r="Q224" s="354"/>
    </row>
    <row r="225" spans="17:17" ht="15" x14ac:dyDescent="0.25">
      <c r="Q225" s="354"/>
    </row>
    <row r="226" spans="17:17" ht="15" x14ac:dyDescent="0.25">
      <c r="Q226" s="354"/>
    </row>
    <row r="227" spans="17:17" ht="15" x14ac:dyDescent="0.25">
      <c r="Q227" s="354"/>
    </row>
    <row r="228" spans="17:17" ht="15" x14ac:dyDescent="0.25">
      <c r="Q228" s="354"/>
    </row>
    <row r="229" spans="17:17" ht="15" x14ac:dyDescent="0.25">
      <c r="Q229" s="354"/>
    </row>
    <row r="230" spans="17:17" ht="15" x14ac:dyDescent="0.25">
      <c r="Q230" s="354"/>
    </row>
    <row r="231" spans="17:17" ht="15" x14ac:dyDescent="0.25">
      <c r="Q231" s="354"/>
    </row>
    <row r="232" spans="17:17" ht="15" x14ac:dyDescent="0.25">
      <c r="Q232" s="354"/>
    </row>
    <row r="233" spans="17:17" ht="15" x14ac:dyDescent="0.25">
      <c r="Q233" s="354"/>
    </row>
    <row r="234" spans="17:17" ht="15" x14ac:dyDescent="0.25">
      <c r="Q234" s="354"/>
    </row>
    <row r="235" spans="17:17" ht="15" x14ac:dyDescent="0.25">
      <c r="Q235" s="354"/>
    </row>
    <row r="236" spans="17:17" ht="15" x14ac:dyDescent="0.25">
      <c r="Q236" s="354"/>
    </row>
    <row r="237" spans="17:17" ht="15" x14ac:dyDescent="0.25">
      <c r="Q237" s="354"/>
    </row>
    <row r="238" spans="17:17" ht="15" x14ac:dyDescent="0.25">
      <c r="Q238" s="354"/>
    </row>
    <row r="239" spans="17:17" ht="15" x14ac:dyDescent="0.25">
      <c r="Q239" s="354"/>
    </row>
    <row r="240" spans="17:17" ht="15" x14ac:dyDescent="0.25">
      <c r="Q240" s="354"/>
    </row>
    <row r="241" spans="17:17" ht="15" x14ac:dyDescent="0.25">
      <c r="Q241" s="354"/>
    </row>
    <row r="242" spans="17:17" ht="15" x14ac:dyDescent="0.25">
      <c r="Q242" s="354"/>
    </row>
    <row r="243" spans="17:17" ht="15" x14ac:dyDescent="0.25">
      <c r="Q243" s="354"/>
    </row>
    <row r="244" spans="17:17" ht="15" x14ac:dyDescent="0.25">
      <c r="Q244" s="354"/>
    </row>
    <row r="245" spans="17:17" ht="15" x14ac:dyDescent="0.25">
      <c r="Q245" s="354"/>
    </row>
    <row r="246" spans="17:17" ht="15" x14ac:dyDescent="0.25">
      <c r="Q246" s="354"/>
    </row>
    <row r="247" spans="17:17" ht="15" x14ac:dyDescent="0.25">
      <c r="Q247" s="354"/>
    </row>
    <row r="248" spans="17:17" ht="15" x14ac:dyDescent="0.25">
      <c r="Q248" s="354"/>
    </row>
    <row r="249" spans="17:17" ht="15" x14ac:dyDescent="0.25">
      <c r="Q249" s="354"/>
    </row>
    <row r="250" spans="17:17" ht="15" x14ac:dyDescent="0.25">
      <c r="Q250" s="354"/>
    </row>
    <row r="251" spans="17:17" ht="15" x14ac:dyDescent="0.25">
      <c r="Q251" s="354"/>
    </row>
    <row r="252" spans="17:17" ht="15" x14ac:dyDescent="0.25">
      <c r="Q252" s="354"/>
    </row>
    <row r="253" spans="17:17" ht="15" x14ac:dyDescent="0.25">
      <c r="Q253" s="354"/>
    </row>
    <row r="254" spans="17:17" ht="15" x14ac:dyDescent="0.25">
      <c r="Q254" s="354"/>
    </row>
    <row r="255" spans="17:17" ht="15" x14ac:dyDescent="0.25">
      <c r="Q255" s="354"/>
    </row>
    <row r="256" spans="17:17" ht="15" x14ac:dyDescent="0.25">
      <c r="Q256" s="354"/>
    </row>
    <row r="257" spans="17:17" ht="15" x14ac:dyDescent="0.25">
      <c r="Q257" s="354"/>
    </row>
    <row r="258" spans="17:17" ht="15" x14ac:dyDescent="0.25">
      <c r="Q258" s="354"/>
    </row>
    <row r="259" spans="17:17" ht="15" x14ac:dyDescent="0.25">
      <c r="Q259" s="354"/>
    </row>
    <row r="260" spans="17:17" ht="15" x14ac:dyDescent="0.25">
      <c r="Q260" s="354"/>
    </row>
    <row r="261" spans="17:17" ht="15" x14ac:dyDescent="0.25">
      <c r="Q261" s="354"/>
    </row>
    <row r="262" spans="17:17" ht="15" x14ac:dyDescent="0.25">
      <c r="Q262" s="354"/>
    </row>
    <row r="263" spans="17:17" ht="15" x14ac:dyDescent="0.25">
      <c r="Q263" s="354"/>
    </row>
    <row r="264" spans="17:17" ht="15" x14ac:dyDescent="0.25">
      <c r="Q264" s="354"/>
    </row>
    <row r="265" spans="17:17" ht="15" x14ac:dyDescent="0.25">
      <c r="Q265" s="354"/>
    </row>
    <row r="266" spans="17:17" ht="15" x14ac:dyDescent="0.25">
      <c r="Q266" s="354"/>
    </row>
    <row r="267" spans="17:17" ht="15" x14ac:dyDescent="0.25">
      <c r="Q267" s="354"/>
    </row>
    <row r="268" spans="17:17" ht="15" x14ac:dyDescent="0.25">
      <c r="Q268" s="354"/>
    </row>
    <row r="269" spans="17:17" ht="15" x14ac:dyDescent="0.25">
      <c r="Q269" s="354"/>
    </row>
    <row r="270" spans="17:17" ht="15" x14ac:dyDescent="0.25">
      <c r="Q270" s="354"/>
    </row>
    <row r="271" spans="17:17" ht="15" x14ac:dyDescent="0.25">
      <c r="Q271" s="354"/>
    </row>
    <row r="272" spans="17:17" ht="15" x14ac:dyDescent="0.25">
      <c r="Q272" s="354"/>
    </row>
    <row r="273" spans="17:17" ht="15" x14ac:dyDescent="0.25">
      <c r="Q273" s="354"/>
    </row>
    <row r="274" spans="17:17" ht="15" x14ac:dyDescent="0.25">
      <c r="Q274" s="354"/>
    </row>
    <row r="275" spans="17:17" ht="15" x14ac:dyDescent="0.25">
      <c r="Q275" s="354"/>
    </row>
    <row r="276" spans="17:17" ht="15" x14ac:dyDescent="0.25">
      <c r="Q276" s="354"/>
    </row>
    <row r="277" spans="17:17" ht="15" x14ac:dyDescent="0.25">
      <c r="Q277" s="354"/>
    </row>
    <row r="278" spans="17:17" ht="15" x14ac:dyDescent="0.25">
      <c r="Q278" s="354"/>
    </row>
    <row r="279" spans="17:17" ht="15" x14ac:dyDescent="0.25">
      <c r="Q279" s="354"/>
    </row>
    <row r="280" spans="17:17" ht="15" x14ac:dyDescent="0.25">
      <c r="Q280" s="354"/>
    </row>
    <row r="281" spans="17:17" ht="15" x14ac:dyDescent="0.25">
      <c r="Q281" s="354"/>
    </row>
    <row r="282" spans="17:17" ht="15" x14ac:dyDescent="0.25">
      <c r="Q282" s="354"/>
    </row>
    <row r="283" spans="17:17" ht="15" x14ac:dyDescent="0.25">
      <c r="Q283" s="354"/>
    </row>
    <row r="284" spans="17:17" ht="15" x14ac:dyDescent="0.25">
      <c r="Q284" s="354"/>
    </row>
    <row r="285" spans="17:17" ht="15" x14ac:dyDescent="0.25">
      <c r="Q285" s="354"/>
    </row>
    <row r="286" spans="17:17" ht="15" x14ac:dyDescent="0.25">
      <c r="Q286" s="354"/>
    </row>
    <row r="287" spans="17:17" ht="15" x14ac:dyDescent="0.25">
      <c r="Q287" s="354"/>
    </row>
    <row r="288" spans="17:17" ht="15" x14ac:dyDescent="0.25">
      <c r="Q288" s="354"/>
    </row>
    <row r="289" spans="17:17" ht="15" x14ac:dyDescent="0.25">
      <c r="Q289" s="354"/>
    </row>
    <row r="290" spans="17:17" ht="15" x14ac:dyDescent="0.25">
      <c r="Q290" s="354"/>
    </row>
    <row r="291" spans="17:17" ht="15" x14ac:dyDescent="0.25">
      <c r="Q291" s="354"/>
    </row>
    <row r="292" spans="17:17" ht="15" x14ac:dyDescent="0.25">
      <c r="Q292" s="354"/>
    </row>
    <row r="293" spans="17:17" ht="15" x14ac:dyDescent="0.25">
      <c r="Q293" s="354"/>
    </row>
    <row r="294" spans="17:17" ht="15" x14ac:dyDescent="0.25">
      <c r="Q294" s="354"/>
    </row>
    <row r="295" spans="17:17" ht="15" x14ac:dyDescent="0.25">
      <c r="Q295" s="354"/>
    </row>
    <row r="296" spans="17:17" ht="15" x14ac:dyDescent="0.25">
      <c r="Q296" s="354"/>
    </row>
    <row r="297" spans="17:17" ht="15" x14ac:dyDescent="0.25">
      <c r="Q297" s="354"/>
    </row>
    <row r="298" spans="17:17" ht="15" x14ac:dyDescent="0.25">
      <c r="Q298" s="354"/>
    </row>
    <row r="299" spans="17:17" ht="15" x14ac:dyDescent="0.25">
      <c r="Q299" s="354"/>
    </row>
    <row r="300" spans="17:17" ht="15" x14ac:dyDescent="0.25">
      <c r="Q300" s="354"/>
    </row>
    <row r="301" spans="17:17" ht="15" x14ac:dyDescent="0.25">
      <c r="Q301" s="354"/>
    </row>
    <row r="302" spans="17:17" ht="15" x14ac:dyDescent="0.25">
      <c r="Q302" s="354"/>
    </row>
    <row r="303" spans="17:17" ht="15" x14ac:dyDescent="0.25">
      <c r="Q303" s="354"/>
    </row>
    <row r="304" spans="17:17" ht="15" x14ac:dyDescent="0.25">
      <c r="Q304" s="354"/>
    </row>
    <row r="305" spans="17:17" ht="15" x14ac:dyDescent="0.25">
      <c r="Q305" s="354"/>
    </row>
    <row r="306" spans="17:17" ht="15" x14ac:dyDescent="0.25">
      <c r="Q306" s="354"/>
    </row>
    <row r="307" spans="17:17" ht="15" x14ac:dyDescent="0.25">
      <c r="Q307" s="354"/>
    </row>
    <row r="308" spans="17:17" ht="15" x14ac:dyDescent="0.25">
      <c r="Q308" s="354"/>
    </row>
    <row r="309" spans="17:17" ht="15" x14ac:dyDescent="0.25">
      <c r="Q309" s="354"/>
    </row>
    <row r="310" spans="17:17" ht="15" x14ac:dyDescent="0.25">
      <c r="Q310" s="354"/>
    </row>
    <row r="311" spans="17:17" ht="15" x14ac:dyDescent="0.25">
      <c r="Q311" s="354"/>
    </row>
    <row r="312" spans="17:17" ht="15" x14ac:dyDescent="0.25">
      <c r="Q312" s="354"/>
    </row>
    <row r="313" spans="17:17" ht="15" x14ac:dyDescent="0.25">
      <c r="Q313" s="354"/>
    </row>
    <row r="314" spans="17:17" ht="15" x14ac:dyDescent="0.25">
      <c r="Q314" s="354"/>
    </row>
    <row r="315" spans="17:17" ht="15" x14ac:dyDescent="0.25">
      <c r="Q315" s="354"/>
    </row>
    <row r="316" spans="17:17" ht="15" x14ac:dyDescent="0.25">
      <c r="Q316" s="354"/>
    </row>
    <row r="317" spans="17:17" ht="15" x14ac:dyDescent="0.25">
      <c r="Q317" s="354"/>
    </row>
    <row r="318" spans="17:17" ht="15" x14ac:dyDescent="0.25">
      <c r="Q318" s="354"/>
    </row>
    <row r="319" spans="17:17" ht="15" x14ac:dyDescent="0.25">
      <c r="Q319" s="354"/>
    </row>
    <row r="320" spans="17:17" ht="15" x14ac:dyDescent="0.25">
      <c r="Q320" s="354"/>
    </row>
    <row r="321" spans="17:17" ht="15" x14ac:dyDescent="0.25">
      <c r="Q321" s="354"/>
    </row>
    <row r="322" spans="17:17" ht="15" x14ac:dyDescent="0.25">
      <c r="Q322" s="354"/>
    </row>
    <row r="323" spans="17:17" ht="15" x14ac:dyDescent="0.25">
      <c r="Q323" s="354"/>
    </row>
    <row r="324" spans="17:17" ht="15" x14ac:dyDescent="0.25">
      <c r="Q324" s="354"/>
    </row>
    <row r="325" spans="17:17" ht="15" x14ac:dyDescent="0.25">
      <c r="Q325" s="354"/>
    </row>
    <row r="326" spans="17:17" ht="15" x14ac:dyDescent="0.25">
      <c r="Q326" s="354"/>
    </row>
    <row r="327" spans="17:17" ht="15" x14ac:dyDescent="0.25">
      <c r="Q327" s="354"/>
    </row>
    <row r="328" spans="17:17" ht="15" x14ac:dyDescent="0.25">
      <c r="Q328" s="354"/>
    </row>
    <row r="329" spans="17:17" ht="15" x14ac:dyDescent="0.25">
      <c r="Q329" s="354"/>
    </row>
    <row r="330" spans="17:17" ht="15" x14ac:dyDescent="0.25">
      <c r="Q330" s="354"/>
    </row>
    <row r="331" spans="17:17" ht="15" x14ac:dyDescent="0.25">
      <c r="Q331" s="354"/>
    </row>
    <row r="332" spans="17:17" ht="15" x14ac:dyDescent="0.25">
      <c r="Q332" s="354"/>
    </row>
    <row r="333" spans="17:17" ht="15" x14ac:dyDescent="0.25">
      <c r="Q333" s="354"/>
    </row>
    <row r="334" spans="17:17" ht="15" x14ac:dyDescent="0.25">
      <c r="Q334" s="354"/>
    </row>
    <row r="335" spans="17:17" ht="15" x14ac:dyDescent="0.25">
      <c r="Q335" s="354"/>
    </row>
    <row r="336" spans="17:17" ht="15" x14ac:dyDescent="0.25">
      <c r="Q336" s="354"/>
    </row>
    <row r="337" spans="17:17" ht="15" x14ac:dyDescent="0.25">
      <c r="Q337" s="354"/>
    </row>
    <row r="338" spans="17:17" ht="15" x14ac:dyDescent="0.25">
      <c r="Q338" s="354"/>
    </row>
    <row r="339" spans="17:17" ht="15" x14ac:dyDescent="0.25">
      <c r="Q339" s="354"/>
    </row>
    <row r="340" spans="17:17" ht="15" x14ac:dyDescent="0.25">
      <c r="Q340" s="354"/>
    </row>
    <row r="341" spans="17:17" ht="15" x14ac:dyDescent="0.25">
      <c r="Q341" s="354"/>
    </row>
    <row r="342" spans="17:17" ht="15" x14ac:dyDescent="0.25">
      <c r="Q342" s="354"/>
    </row>
    <row r="343" spans="17:17" ht="15" x14ac:dyDescent="0.25">
      <c r="Q343" s="354"/>
    </row>
    <row r="344" spans="17:17" ht="15" x14ac:dyDescent="0.25">
      <c r="Q344" s="354"/>
    </row>
    <row r="345" spans="17:17" ht="15" x14ac:dyDescent="0.25">
      <c r="Q345" s="354"/>
    </row>
    <row r="346" spans="17:17" ht="15" x14ac:dyDescent="0.25">
      <c r="Q346" s="354"/>
    </row>
    <row r="347" spans="17:17" ht="15" x14ac:dyDescent="0.25">
      <c r="Q347" s="354"/>
    </row>
    <row r="348" spans="17:17" ht="15" x14ac:dyDescent="0.25">
      <c r="Q348" s="354"/>
    </row>
    <row r="349" spans="17:17" ht="15" x14ac:dyDescent="0.25">
      <c r="Q349" s="354"/>
    </row>
    <row r="350" spans="17:17" ht="15" x14ac:dyDescent="0.25">
      <c r="Q350" s="354"/>
    </row>
    <row r="351" spans="17:17" ht="15" x14ac:dyDescent="0.25">
      <c r="Q351" s="354"/>
    </row>
    <row r="352" spans="17:17" ht="15" x14ac:dyDescent="0.25">
      <c r="Q352" s="354"/>
    </row>
    <row r="353" spans="17:17" ht="15" x14ac:dyDescent="0.25">
      <c r="Q353" s="354"/>
    </row>
    <row r="354" spans="17:17" ht="15" x14ac:dyDescent="0.25">
      <c r="Q354" s="354"/>
    </row>
    <row r="355" spans="17:17" ht="15" x14ac:dyDescent="0.25">
      <c r="Q355" s="354"/>
    </row>
    <row r="356" spans="17:17" ht="15" x14ac:dyDescent="0.25">
      <c r="Q356" s="354"/>
    </row>
    <row r="357" spans="17:17" ht="15" x14ac:dyDescent="0.25">
      <c r="Q357" s="354"/>
    </row>
    <row r="358" spans="17:17" ht="15" x14ac:dyDescent="0.25">
      <c r="Q358" s="354"/>
    </row>
    <row r="359" spans="17:17" ht="15" x14ac:dyDescent="0.25">
      <c r="Q359" s="354"/>
    </row>
    <row r="360" spans="17:17" ht="15" x14ac:dyDescent="0.25">
      <c r="Q360" s="354"/>
    </row>
    <row r="361" spans="17:17" ht="15" x14ac:dyDescent="0.25">
      <c r="Q361" s="354"/>
    </row>
    <row r="362" spans="17:17" ht="15" x14ac:dyDescent="0.25">
      <c r="Q362" s="354"/>
    </row>
    <row r="363" spans="17:17" ht="15" x14ac:dyDescent="0.25">
      <c r="Q363" s="354"/>
    </row>
    <row r="364" spans="17:17" ht="15" x14ac:dyDescent="0.25">
      <c r="Q364" s="354"/>
    </row>
    <row r="365" spans="17:17" ht="15" x14ac:dyDescent="0.25">
      <c r="Q365" s="354"/>
    </row>
    <row r="366" spans="17:17" ht="15" x14ac:dyDescent="0.25">
      <c r="Q366" s="354"/>
    </row>
    <row r="367" spans="17:17" ht="15" x14ac:dyDescent="0.25">
      <c r="Q367" s="354"/>
    </row>
    <row r="368" spans="17:17" ht="15" x14ac:dyDescent="0.25">
      <c r="Q368" s="354"/>
    </row>
    <row r="369" spans="17:17" ht="15" x14ac:dyDescent="0.25">
      <c r="Q369" s="354"/>
    </row>
    <row r="370" spans="17:17" ht="15" x14ac:dyDescent="0.25">
      <c r="Q370" s="354"/>
    </row>
    <row r="371" spans="17:17" ht="15" x14ac:dyDescent="0.25">
      <c r="Q371" s="354"/>
    </row>
    <row r="372" spans="17:17" ht="15" x14ac:dyDescent="0.25">
      <c r="Q372" s="354"/>
    </row>
    <row r="373" spans="17:17" ht="15" x14ac:dyDescent="0.25">
      <c r="Q373" s="354"/>
    </row>
    <row r="374" spans="17:17" ht="15" x14ac:dyDescent="0.25">
      <c r="Q374" s="354"/>
    </row>
    <row r="375" spans="17:17" ht="15" x14ac:dyDescent="0.25">
      <c r="Q375" s="354"/>
    </row>
    <row r="376" spans="17:17" ht="15" x14ac:dyDescent="0.25">
      <c r="Q376" s="354"/>
    </row>
    <row r="377" spans="17:17" ht="15" x14ac:dyDescent="0.25">
      <c r="Q377" s="354"/>
    </row>
    <row r="378" spans="17:17" ht="15" x14ac:dyDescent="0.25">
      <c r="Q378" s="354"/>
    </row>
    <row r="379" spans="17:17" ht="15" x14ac:dyDescent="0.25">
      <c r="Q379" s="354"/>
    </row>
    <row r="380" spans="17:17" ht="15" x14ac:dyDescent="0.25">
      <c r="Q380" s="354"/>
    </row>
    <row r="381" spans="17:17" ht="15" x14ac:dyDescent="0.25">
      <c r="Q381" s="354"/>
    </row>
    <row r="382" spans="17:17" ht="15" x14ac:dyDescent="0.25">
      <c r="Q382" s="354"/>
    </row>
    <row r="383" spans="17:17" ht="15" x14ac:dyDescent="0.25">
      <c r="Q383" s="354"/>
    </row>
    <row r="384" spans="17:17" ht="15" x14ac:dyDescent="0.25">
      <c r="Q384" s="354"/>
    </row>
    <row r="385" spans="17:17" ht="15" x14ac:dyDescent="0.25">
      <c r="Q385" s="354"/>
    </row>
    <row r="386" spans="17:17" ht="15" x14ac:dyDescent="0.25">
      <c r="Q386" s="354"/>
    </row>
    <row r="387" spans="17:17" ht="15" x14ac:dyDescent="0.25">
      <c r="Q387" s="354"/>
    </row>
    <row r="388" spans="17:17" ht="15" x14ac:dyDescent="0.25">
      <c r="Q388" s="354"/>
    </row>
    <row r="389" spans="17:17" ht="15" x14ac:dyDescent="0.25">
      <c r="Q389" s="354"/>
    </row>
    <row r="390" spans="17:17" ht="15" x14ac:dyDescent="0.25">
      <c r="Q390" s="354"/>
    </row>
    <row r="391" spans="17:17" ht="15" x14ac:dyDescent="0.25">
      <c r="Q391" s="354"/>
    </row>
    <row r="392" spans="17:17" ht="15" x14ac:dyDescent="0.25">
      <c r="Q392" s="354"/>
    </row>
    <row r="393" spans="17:17" ht="15" x14ac:dyDescent="0.25">
      <c r="Q393" s="354"/>
    </row>
    <row r="394" spans="17:17" ht="15" x14ac:dyDescent="0.25">
      <c r="Q394" s="354"/>
    </row>
    <row r="395" spans="17:17" ht="15" x14ac:dyDescent="0.25">
      <c r="Q395" s="354"/>
    </row>
    <row r="396" spans="17:17" ht="15" x14ac:dyDescent="0.25">
      <c r="Q396" s="354"/>
    </row>
    <row r="397" spans="17:17" ht="15" x14ac:dyDescent="0.25">
      <c r="Q397" s="354"/>
    </row>
    <row r="398" spans="17:17" ht="15" x14ac:dyDescent="0.25">
      <c r="Q398" s="354"/>
    </row>
    <row r="399" spans="17:17" ht="15" x14ac:dyDescent="0.25">
      <c r="Q399" s="354"/>
    </row>
    <row r="400" spans="17:17" ht="15" x14ac:dyDescent="0.25">
      <c r="Q400" s="354"/>
    </row>
    <row r="401" spans="17:17" ht="15" x14ac:dyDescent="0.25">
      <c r="Q401" s="354"/>
    </row>
    <row r="402" spans="17:17" ht="15" x14ac:dyDescent="0.25">
      <c r="Q402" s="354"/>
    </row>
    <row r="403" spans="17:17" ht="15" x14ac:dyDescent="0.25">
      <c r="Q403" s="354"/>
    </row>
    <row r="404" spans="17:17" ht="15" x14ac:dyDescent="0.25">
      <c r="Q404" s="354"/>
    </row>
    <row r="405" spans="17:17" ht="15" x14ac:dyDescent="0.25">
      <c r="Q405" s="354"/>
    </row>
    <row r="406" spans="17:17" ht="15" x14ac:dyDescent="0.25">
      <c r="Q406" s="354"/>
    </row>
    <row r="407" spans="17:17" ht="15" x14ac:dyDescent="0.25">
      <c r="Q407" s="354"/>
    </row>
    <row r="408" spans="17:17" ht="15" x14ac:dyDescent="0.25">
      <c r="Q408" s="354"/>
    </row>
    <row r="409" spans="17:17" ht="15" x14ac:dyDescent="0.25">
      <c r="Q409" s="354"/>
    </row>
    <row r="410" spans="17:17" ht="15" x14ac:dyDescent="0.25">
      <c r="Q410" s="354"/>
    </row>
    <row r="411" spans="17:17" ht="15" x14ac:dyDescent="0.25">
      <c r="Q411" s="354"/>
    </row>
    <row r="412" spans="17:17" ht="15" x14ac:dyDescent="0.25">
      <c r="Q412" s="354"/>
    </row>
    <row r="413" spans="17:17" ht="15" x14ac:dyDescent="0.25">
      <c r="Q413" s="354"/>
    </row>
    <row r="414" spans="17:17" ht="15" x14ac:dyDescent="0.25">
      <c r="Q414" s="354"/>
    </row>
    <row r="415" spans="17:17" ht="15" x14ac:dyDescent="0.25">
      <c r="Q415" s="354"/>
    </row>
    <row r="416" spans="17:17" ht="15" x14ac:dyDescent="0.25">
      <c r="Q416" s="354"/>
    </row>
    <row r="417" spans="17:17" ht="15" x14ac:dyDescent="0.25">
      <c r="Q417" s="354"/>
    </row>
    <row r="418" spans="17:17" ht="15" x14ac:dyDescent="0.25">
      <c r="Q418" s="354"/>
    </row>
    <row r="419" spans="17:17" ht="15" x14ac:dyDescent="0.25">
      <c r="Q419" s="354"/>
    </row>
    <row r="420" spans="17:17" ht="15" x14ac:dyDescent="0.25">
      <c r="Q420" s="354"/>
    </row>
    <row r="421" spans="17:17" ht="15" x14ac:dyDescent="0.25">
      <c r="Q421" s="354"/>
    </row>
    <row r="422" spans="17:17" ht="15" x14ac:dyDescent="0.25">
      <c r="Q422" s="354"/>
    </row>
    <row r="423" spans="17:17" ht="15" x14ac:dyDescent="0.25">
      <c r="Q423" s="354"/>
    </row>
    <row r="424" spans="17:17" ht="15" x14ac:dyDescent="0.25">
      <c r="Q424" s="354"/>
    </row>
    <row r="425" spans="17:17" ht="15" x14ac:dyDescent="0.25">
      <c r="Q425" s="354"/>
    </row>
    <row r="426" spans="17:17" ht="15" x14ac:dyDescent="0.25">
      <c r="Q426" s="354"/>
    </row>
    <row r="427" spans="17:17" ht="15" x14ac:dyDescent="0.25">
      <c r="Q427" s="354"/>
    </row>
    <row r="428" spans="17:17" ht="15" x14ac:dyDescent="0.25">
      <c r="Q428" s="354"/>
    </row>
    <row r="429" spans="17:17" ht="15" x14ac:dyDescent="0.25">
      <c r="Q429" s="354"/>
    </row>
    <row r="430" spans="17:17" ht="15" x14ac:dyDescent="0.25">
      <c r="Q430" s="354"/>
    </row>
    <row r="431" spans="17:17" ht="15" x14ac:dyDescent="0.25">
      <c r="Q431" s="354"/>
    </row>
    <row r="432" spans="17:17" ht="15" x14ac:dyDescent="0.25">
      <c r="Q432" s="354"/>
    </row>
    <row r="433" spans="17:17" ht="15" x14ac:dyDescent="0.25">
      <c r="Q433" s="354"/>
    </row>
    <row r="434" spans="17:17" ht="15" x14ac:dyDescent="0.25">
      <c r="Q434" s="354"/>
    </row>
    <row r="435" spans="17:17" ht="15" x14ac:dyDescent="0.25">
      <c r="Q435" s="354"/>
    </row>
    <row r="436" spans="17:17" ht="15" x14ac:dyDescent="0.25">
      <c r="Q436" s="354"/>
    </row>
    <row r="437" spans="17:17" ht="15" x14ac:dyDescent="0.25">
      <c r="Q437" s="354"/>
    </row>
    <row r="438" spans="17:17" ht="15" x14ac:dyDescent="0.25">
      <c r="Q438" s="354"/>
    </row>
    <row r="439" spans="17:17" ht="15" x14ac:dyDescent="0.25">
      <c r="Q439" s="354"/>
    </row>
    <row r="440" spans="17:17" ht="15" x14ac:dyDescent="0.25">
      <c r="Q440" s="354"/>
    </row>
    <row r="441" spans="17:17" ht="15" x14ac:dyDescent="0.25">
      <c r="Q441" s="354"/>
    </row>
    <row r="442" spans="17:17" ht="15" x14ac:dyDescent="0.25">
      <c r="Q442" s="354"/>
    </row>
    <row r="443" spans="17:17" ht="15" x14ac:dyDescent="0.25">
      <c r="Q443" s="354"/>
    </row>
    <row r="444" spans="17:17" ht="15" x14ac:dyDescent="0.25">
      <c r="Q444" s="354"/>
    </row>
    <row r="445" spans="17:17" ht="15" x14ac:dyDescent="0.25">
      <c r="Q445" s="354"/>
    </row>
    <row r="446" spans="17:17" ht="15" x14ac:dyDescent="0.25">
      <c r="Q446" s="354"/>
    </row>
    <row r="447" spans="17:17" ht="15" x14ac:dyDescent="0.25">
      <c r="Q447" s="354"/>
    </row>
    <row r="448" spans="17:17" ht="15" x14ac:dyDescent="0.25">
      <c r="Q448" s="354"/>
    </row>
    <row r="449" spans="17:17" ht="15" x14ac:dyDescent="0.25">
      <c r="Q449" s="354"/>
    </row>
    <row r="450" spans="17:17" ht="15" x14ac:dyDescent="0.25">
      <c r="Q450" s="354"/>
    </row>
    <row r="451" spans="17:17" ht="15" x14ac:dyDescent="0.25">
      <c r="Q451" s="354"/>
    </row>
    <row r="452" spans="17:17" ht="15" x14ac:dyDescent="0.25">
      <c r="Q452" s="354"/>
    </row>
    <row r="453" spans="17:17" ht="15" x14ac:dyDescent="0.25">
      <c r="Q453" s="354"/>
    </row>
    <row r="454" spans="17:17" ht="15" x14ac:dyDescent="0.25">
      <c r="Q454" s="354"/>
    </row>
    <row r="455" spans="17:17" ht="15" x14ac:dyDescent="0.25">
      <c r="Q455" s="354"/>
    </row>
    <row r="456" spans="17:17" ht="15" x14ac:dyDescent="0.25">
      <c r="Q456" s="354"/>
    </row>
    <row r="457" spans="17:17" ht="15" x14ac:dyDescent="0.25">
      <c r="Q457" s="354"/>
    </row>
    <row r="458" spans="17:17" ht="15" x14ac:dyDescent="0.25">
      <c r="Q458" s="354"/>
    </row>
    <row r="459" spans="17:17" ht="15" x14ac:dyDescent="0.25">
      <c r="Q459" s="354"/>
    </row>
    <row r="460" spans="17:17" ht="15" x14ac:dyDescent="0.25">
      <c r="Q460" s="354"/>
    </row>
    <row r="461" spans="17:17" ht="15" x14ac:dyDescent="0.25">
      <c r="Q461" s="354"/>
    </row>
    <row r="462" spans="17:17" ht="15" x14ac:dyDescent="0.25">
      <c r="Q462" s="354"/>
    </row>
    <row r="463" spans="17:17" ht="15" x14ac:dyDescent="0.25">
      <c r="Q463" s="354"/>
    </row>
    <row r="464" spans="17:17" ht="15" x14ac:dyDescent="0.25">
      <c r="Q464" s="354"/>
    </row>
    <row r="465" spans="17:17" ht="15" x14ac:dyDescent="0.25">
      <c r="Q465" s="354"/>
    </row>
    <row r="466" spans="17:17" ht="15" x14ac:dyDescent="0.25">
      <c r="Q466" s="354"/>
    </row>
    <row r="467" spans="17:17" ht="15" x14ac:dyDescent="0.25">
      <c r="Q467" s="354"/>
    </row>
    <row r="468" spans="17:17" ht="15" x14ac:dyDescent="0.25">
      <c r="Q468" s="354"/>
    </row>
    <row r="469" spans="17:17" ht="15" x14ac:dyDescent="0.25">
      <c r="Q469" s="354"/>
    </row>
    <row r="470" spans="17:17" ht="15" x14ac:dyDescent="0.25">
      <c r="Q470" s="354"/>
    </row>
    <row r="471" spans="17:17" ht="15" x14ac:dyDescent="0.25">
      <c r="Q471" s="354"/>
    </row>
    <row r="472" spans="17:17" ht="15" x14ac:dyDescent="0.25">
      <c r="Q472" s="354"/>
    </row>
    <row r="473" spans="17:17" ht="15" x14ac:dyDescent="0.25">
      <c r="Q473" s="354"/>
    </row>
    <row r="474" spans="17:17" ht="15" x14ac:dyDescent="0.25">
      <c r="Q474" s="354"/>
    </row>
    <row r="475" spans="17:17" ht="15" x14ac:dyDescent="0.25">
      <c r="Q475" s="354"/>
    </row>
    <row r="476" spans="17:17" ht="15" x14ac:dyDescent="0.25">
      <c r="Q476" s="354"/>
    </row>
    <row r="477" spans="17:17" ht="15" x14ac:dyDescent="0.25">
      <c r="Q477" s="354"/>
    </row>
    <row r="478" spans="17:17" ht="15" x14ac:dyDescent="0.25">
      <c r="Q478" s="354"/>
    </row>
    <row r="479" spans="17:17" ht="15" x14ac:dyDescent="0.25">
      <c r="Q479" s="354"/>
    </row>
    <row r="480" spans="17:17" ht="15" x14ac:dyDescent="0.25">
      <c r="Q480" s="354"/>
    </row>
    <row r="481" spans="17:17" ht="15" x14ac:dyDescent="0.25">
      <c r="Q481" s="354"/>
    </row>
    <row r="482" spans="17:17" ht="15" x14ac:dyDescent="0.25">
      <c r="Q482" s="354"/>
    </row>
    <row r="483" spans="17:17" ht="15" x14ac:dyDescent="0.25">
      <c r="Q483" s="354"/>
    </row>
    <row r="484" spans="17:17" ht="15" x14ac:dyDescent="0.25">
      <c r="Q484" s="354"/>
    </row>
    <row r="485" spans="17:17" ht="15" x14ac:dyDescent="0.25">
      <c r="Q485" s="354"/>
    </row>
    <row r="486" spans="17:17" ht="15" x14ac:dyDescent="0.25">
      <c r="Q486" s="354"/>
    </row>
    <row r="487" spans="17:17" ht="15" x14ac:dyDescent="0.25">
      <c r="Q487" s="354"/>
    </row>
    <row r="488" spans="17:17" ht="15" x14ac:dyDescent="0.25">
      <c r="Q488" s="354"/>
    </row>
    <row r="489" spans="17:17" ht="15" x14ac:dyDescent="0.25">
      <c r="Q489" s="354"/>
    </row>
    <row r="490" spans="17:17" ht="15" x14ac:dyDescent="0.25">
      <c r="Q490" s="354"/>
    </row>
    <row r="491" spans="17:17" ht="15" x14ac:dyDescent="0.25">
      <c r="Q491" s="354"/>
    </row>
    <row r="492" spans="17:17" ht="15" x14ac:dyDescent="0.25">
      <c r="Q492" s="354"/>
    </row>
    <row r="493" spans="17:17" ht="15" x14ac:dyDescent="0.25">
      <c r="Q493" s="354"/>
    </row>
    <row r="494" spans="17:17" ht="15" x14ac:dyDescent="0.25">
      <c r="Q494" s="354"/>
    </row>
    <row r="495" spans="17:17" ht="15" x14ac:dyDescent="0.25">
      <c r="Q495" s="354"/>
    </row>
    <row r="496" spans="17:17" ht="15" x14ac:dyDescent="0.25">
      <c r="Q496" s="354"/>
    </row>
    <row r="497" spans="17:17" ht="15" x14ac:dyDescent="0.25">
      <c r="Q497" s="354"/>
    </row>
    <row r="498" spans="17:17" ht="15" x14ac:dyDescent="0.25">
      <c r="Q498" s="354"/>
    </row>
    <row r="499" spans="17:17" ht="15" x14ac:dyDescent="0.25">
      <c r="Q499" s="354"/>
    </row>
    <row r="500" spans="17:17" ht="15" x14ac:dyDescent="0.25">
      <c r="Q500" s="354"/>
    </row>
    <row r="501" spans="17:17" ht="15" x14ac:dyDescent="0.25">
      <c r="Q501" s="354"/>
    </row>
    <row r="502" spans="17:17" ht="15" x14ac:dyDescent="0.25">
      <c r="Q502" s="354"/>
    </row>
    <row r="503" spans="17:17" ht="15" x14ac:dyDescent="0.25">
      <c r="Q503" s="354"/>
    </row>
    <row r="504" spans="17:17" ht="15" x14ac:dyDescent="0.25">
      <c r="Q504" s="354"/>
    </row>
    <row r="505" spans="17:17" ht="15" x14ac:dyDescent="0.25">
      <c r="Q505" s="354"/>
    </row>
    <row r="506" spans="17:17" ht="15" x14ac:dyDescent="0.25">
      <c r="Q506" s="354"/>
    </row>
    <row r="507" spans="17:17" ht="15" x14ac:dyDescent="0.25">
      <c r="Q507" s="354"/>
    </row>
    <row r="508" spans="17:17" ht="15" x14ac:dyDescent="0.25">
      <c r="Q508" s="354"/>
    </row>
    <row r="509" spans="17:17" ht="15" x14ac:dyDescent="0.25">
      <c r="Q509" s="354"/>
    </row>
    <row r="510" spans="17:17" ht="15" x14ac:dyDescent="0.25">
      <c r="Q510" s="354"/>
    </row>
    <row r="511" spans="17:17" ht="15" x14ac:dyDescent="0.25">
      <c r="Q511" s="354"/>
    </row>
    <row r="512" spans="17:17" ht="15" x14ac:dyDescent="0.25">
      <c r="Q512" s="354"/>
    </row>
    <row r="513" spans="17:17" ht="15" x14ac:dyDescent="0.25">
      <c r="Q513" s="354"/>
    </row>
    <row r="514" spans="17:17" ht="15" x14ac:dyDescent="0.25">
      <c r="Q514" s="354"/>
    </row>
    <row r="515" spans="17:17" ht="15" x14ac:dyDescent="0.25">
      <c r="Q515" s="354"/>
    </row>
    <row r="516" spans="17:17" ht="15" x14ac:dyDescent="0.25">
      <c r="Q516" s="354"/>
    </row>
    <row r="517" spans="17:17" ht="15" x14ac:dyDescent="0.25">
      <c r="Q517" s="354"/>
    </row>
    <row r="518" spans="17:17" ht="15" x14ac:dyDescent="0.25">
      <c r="Q518" s="354"/>
    </row>
    <row r="519" spans="17:17" ht="15" x14ac:dyDescent="0.25">
      <c r="Q519" s="354"/>
    </row>
    <row r="520" spans="17:17" ht="15" x14ac:dyDescent="0.25">
      <c r="Q520" s="354"/>
    </row>
    <row r="521" spans="17:17" ht="15" x14ac:dyDescent="0.25">
      <c r="Q521" s="354"/>
    </row>
    <row r="522" spans="17:17" ht="15" x14ac:dyDescent="0.25">
      <c r="Q522" s="354"/>
    </row>
    <row r="523" spans="17:17" ht="15" x14ac:dyDescent="0.25">
      <c r="Q523" s="354"/>
    </row>
    <row r="524" spans="17:17" ht="15" x14ac:dyDescent="0.25">
      <c r="Q524" s="354"/>
    </row>
    <row r="525" spans="17:17" ht="15" x14ac:dyDescent="0.25">
      <c r="Q525" s="354"/>
    </row>
    <row r="526" spans="17:17" ht="15" x14ac:dyDescent="0.25">
      <c r="Q526" s="354"/>
    </row>
    <row r="527" spans="17:17" ht="15" x14ac:dyDescent="0.25">
      <c r="Q527" s="354"/>
    </row>
    <row r="528" spans="17:17" ht="15" x14ac:dyDescent="0.25">
      <c r="Q528" s="354"/>
    </row>
    <row r="529" spans="17:17" ht="15" x14ac:dyDescent="0.25">
      <c r="Q529" s="354"/>
    </row>
    <row r="530" spans="17:17" ht="15" x14ac:dyDescent="0.25">
      <c r="Q530" s="354"/>
    </row>
    <row r="531" spans="17:17" ht="15" x14ac:dyDescent="0.25">
      <c r="Q531" s="354"/>
    </row>
    <row r="532" spans="17:17" ht="15" x14ac:dyDescent="0.25">
      <c r="Q532" s="354"/>
    </row>
    <row r="533" spans="17:17" ht="15" x14ac:dyDescent="0.25">
      <c r="Q533" s="354"/>
    </row>
    <row r="534" spans="17:17" ht="15" x14ac:dyDescent="0.25">
      <c r="Q534" s="354"/>
    </row>
    <row r="535" spans="17:17" ht="15" x14ac:dyDescent="0.25">
      <c r="Q535" s="354"/>
    </row>
    <row r="536" spans="17:17" ht="15" x14ac:dyDescent="0.25">
      <c r="Q536" s="354"/>
    </row>
    <row r="537" spans="17:17" ht="15" x14ac:dyDescent="0.25">
      <c r="Q537" s="354"/>
    </row>
    <row r="538" spans="17:17" ht="15" x14ac:dyDescent="0.25">
      <c r="Q538" s="354"/>
    </row>
    <row r="539" spans="17:17" ht="15" x14ac:dyDescent="0.25">
      <c r="Q539" s="354"/>
    </row>
    <row r="540" spans="17:17" ht="15" x14ac:dyDescent="0.25">
      <c r="Q540" s="354"/>
    </row>
    <row r="541" spans="17:17" ht="15" x14ac:dyDescent="0.25">
      <c r="Q541" s="354"/>
    </row>
    <row r="542" spans="17:17" ht="15" x14ac:dyDescent="0.25">
      <c r="Q542" s="354"/>
    </row>
    <row r="543" spans="17:17" ht="15" x14ac:dyDescent="0.25">
      <c r="Q543" s="354"/>
    </row>
    <row r="544" spans="17:17" ht="15" x14ac:dyDescent="0.25">
      <c r="Q544" s="354"/>
    </row>
    <row r="545" spans="17:17" ht="15" x14ac:dyDescent="0.25">
      <c r="Q545" s="354"/>
    </row>
    <row r="546" spans="17:17" ht="15" x14ac:dyDescent="0.25">
      <c r="Q546" s="354"/>
    </row>
    <row r="547" spans="17:17" ht="15" x14ac:dyDescent="0.25">
      <c r="Q547" s="354"/>
    </row>
    <row r="548" spans="17:17" ht="15" x14ac:dyDescent="0.25">
      <c r="Q548" s="354"/>
    </row>
    <row r="549" spans="17:17" ht="15" x14ac:dyDescent="0.25">
      <c r="Q549" s="354"/>
    </row>
    <row r="550" spans="17:17" ht="15" x14ac:dyDescent="0.25">
      <c r="Q550" s="354"/>
    </row>
    <row r="551" spans="17:17" ht="15" x14ac:dyDescent="0.25">
      <c r="Q551" s="354"/>
    </row>
    <row r="552" spans="17:17" ht="15" x14ac:dyDescent="0.25">
      <c r="Q552" s="354"/>
    </row>
    <row r="553" spans="17:17" ht="15" x14ac:dyDescent="0.25">
      <c r="Q553" s="354"/>
    </row>
    <row r="554" spans="17:17" ht="15" x14ac:dyDescent="0.25">
      <c r="Q554" s="354"/>
    </row>
    <row r="555" spans="17:17" ht="15" x14ac:dyDescent="0.25">
      <c r="Q555" s="354"/>
    </row>
    <row r="556" spans="17:17" ht="15" x14ac:dyDescent="0.25">
      <c r="Q556" s="354"/>
    </row>
    <row r="557" spans="17:17" ht="15" x14ac:dyDescent="0.25">
      <c r="Q557" s="354"/>
    </row>
    <row r="558" spans="17:17" ht="15" x14ac:dyDescent="0.25">
      <c r="Q558" s="354"/>
    </row>
    <row r="559" spans="17:17" ht="15" x14ac:dyDescent="0.25">
      <c r="Q559" s="354"/>
    </row>
    <row r="560" spans="17:17" ht="15" x14ac:dyDescent="0.25">
      <c r="Q560" s="354"/>
    </row>
    <row r="561" spans="17:17" ht="15" x14ac:dyDescent="0.25">
      <c r="Q561" s="354"/>
    </row>
    <row r="562" spans="17:17" ht="15" x14ac:dyDescent="0.25">
      <c r="Q562" s="354"/>
    </row>
    <row r="563" spans="17:17" ht="15" x14ac:dyDescent="0.25">
      <c r="Q563" s="354"/>
    </row>
    <row r="564" spans="17:17" ht="15" x14ac:dyDescent="0.25">
      <c r="Q564" s="354"/>
    </row>
    <row r="565" spans="17:17" ht="15" x14ac:dyDescent="0.25">
      <c r="Q565" s="354"/>
    </row>
    <row r="566" spans="17:17" ht="15" x14ac:dyDescent="0.25">
      <c r="Q566" s="354"/>
    </row>
    <row r="567" spans="17:17" ht="15" x14ac:dyDescent="0.25">
      <c r="Q567" s="354"/>
    </row>
    <row r="568" spans="17:17" ht="15" x14ac:dyDescent="0.25">
      <c r="Q568" s="354"/>
    </row>
    <row r="569" spans="17:17" ht="15" x14ac:dyDescent="0.25">
      <c r="Q569" s="354"/>
    </row>
    <row r="570" spans="17:17" ht="15" x14ac:dyDescent="0.25">
      <c r="Q570" s="354"/>
    </row>
    <row r="571" spans="17:17" ht="15" x14ac:dyDescent="0.25">
      <c r="Q571" s="354"/>
    </row>
    <row r="572" spans="17:17" ht="15" x14ac:dyDescent="0.25">
      <c r="Q572" s="354"/>
    </row>
    <row r="573" spans="17:17" ht="15" x14ac:dyDescent="0.25">
      <c r="Q573" s="354"/>
    </row>
    <row r="574" spans="17:17" ht="15" x14ac:dyDescent="0.25">
      <c r="Q574" s="354"/>
    </row>
    <row r="575" spans="17:17" ht="15" x14ac:dyDescent="0.25">
      <c r="Q575" s="354"/>
    </row>
    <row r="576" spans="17:17" ht="15" x14ac:dyDescent="0.25">
      <c r="Q576" s="354"/>
    </row>
    <row r="577" spans="17:17" ht="15" x14ac:dyDescent="0.25">
      <c r="Q577" s="354"/>
    </row>
    <row r="578" spans="17:17" ht="15" x14ac:dyDescent="0.25">
      <c r="Q578" s="354"/>
    </row>
    <row r="579" spans="17:17" ht="15" x14ac:dyDescent="0.25">
      <c r="Q579" s="354"/>
    </row>
    <row r="580" spans="17:17" ht="15" x14ac:dyDescent="0.25">
      <c r="Q580" s="354"/>
    </row>
    <row r="581" spans="17:17" ht="15" x14ac:dyDescent="0.25">
      <c r="Q581" s="354"/>
    </row>
    <row r="582" spans="17:17" ht="15" x14ac:dyDescent="0.25">
      <c r="Q582" s="354"/>
    </row>
    <row r="583" spans="17:17" ht="15" x14ac:dyDescent="0.25">
      <c r="Q583" s="354"/>
    </row>
    <row r="584" spans="17:17" ht="15" x14ac:dyDescent="0.25">
      <c r="Q584" s="354"/>
    </row>
    <row r="585" spans="17:17" ht="15" x14ac:dyDescent="0.25">
      <c r="Q585" s="354"/>
    </row>
    <row r="586" spans="17:17" ht="15" x14ac:dyDescent="0.25">
      <c r="Q586" s="354"/>
    </row>
    <row r="587" spans="17:17" ht="15" x14ac:dyDescent="0.25">
      <c r="Q587" s="354"/>
    </row>
    <row r="588" spans="17:17" ht="15" x14ac:dyDescent="0.25">
      <c r="Q588" s="354"/>
    </row>
    <row r="589" spans="17:17" ht="15" x14ac:dyDescent="0.25">
      <c r="Q589" s="354"/>
    </row>
    <row r="590" spans="17:17" ht="15" x14ac:dyDescent="0.25">
      <c r="Q590" s="354"/>
    </row>
    <row r="591" spans="17:17" ht="15" x14ac:dyDescent="0.25">
      <c r="Q591" s="354"/>
    </row>
    <row r="592" spans="17:17" ht="15" x14ac:dyDescent="0.25">
      <c r="Q592" s="354"/>
    </row>
    <row r="593" spans="17:17" ht="15" x14ac:dyDescent="0.25">
      <c r="Q593" s="354"/>
    </row>
    <row r="594" spans="17:17" ht="15" x14ac:dyDescent="0.25">
      <c r="Q594" s="354"/>
    </row>
    <row r="595" spans="17:17" ht="15" x14ac:dyDescent="0.25">
      <c r="Q595" s="354"/>
    </row>
    <row r="596" spans="17:17" ht="15" x14ac:dyDescent="0.25">
      <c r="Q596" s="354"/>
    </row>
    <row r="597" spans="17:17" ht="15" x14ac:dyDescent="0.25">
      <c r="Q597" s="354"/>
    </row>
    <row r="598" spans="17:17" ht="15" x14ac:dyDescent="0.25">
      <c r="Q598" s="354"/>
    </row>
    <row r="599" spans="17:17" ht="15" x14ac:dyDescent="0.25">
      <c r="Q599" s="354"/>
    </row>
    <row r="600" spans="17:17" ht="15" x14ac:dyDescent="0.25">
      <c r="Q600" s="354"/>
    </row>
    <row r="601" spans="17:17" ht="15" x14ac:dyDescent="0.25">
      <c r="Q601" s="354"/>
    </row>
    <row r="602" spans="17:17" ht="15" x14ac:dyDescent="0.25">
      <c r="Q602" s="354"/>
    </row>
    <row r="603" spans="17:17" ht="15" x14ac:dyDescent="0.25">
      <c r="Q603" s="354"/>
    </row>
    <row r="604" spans="17:17" ht="15" x14ac:dyDescent="0.25">
      <c r="Q604" s="354"/>
    </row>
    <row r="605" spans="17:17" ht="15" x14ac:dyDescent="0.25">
      <c r="Q605" s="354"/>
    </row>
    <row r="606" spans="17:17" ht="15" x14ac:dyDescent="0.25">
      <c r="Q606" s="354"/>
    </row>
    <row r="607" spans="17:17" ht="15" x14ac:dyDescent="0.25">
      <c r="Q607" s="354"/>
    </row>
    <row r="608" spans="17:17" ht="15" x14ac:dyDescent="0.25">
      <c r="Q608" s="354"/>
    </row>
    <row r="609" spans="17:17" ht="15" x14ac:dyDescent="0.25">
      <c r="Q609" s="354"/>
    </row>
    <row r="610" spans="17:17" ht="15" x14ac:dyDescent="0.25">
      <c r="Q610" s="354"/>
    </row>
    <row r="611" spans="17:17" ht="15" x14ac:dyDescent="0.25">
      <c r="Q611" s="354"/>
    </row>
    <row r="612" spans="17:17" ht="15" x14ac:dyDescent="0.25">
      <c r="Q612" s="354"/>
    </row>
    <row r="613" spans="17:17" ht="15" x14ac:dyDescent="0.25">
      <c r="Q613" s="354"/>
    </row>
    <row r="614" spans="17:17" ht="15" x14ac:dyDescent="0.25">
      <c r="Q614" s="354"/>
    </row>
    <row r="615" spans="17:17" ht="15" x14ac:dyDescent="0.25">
      <c r="Q615" s="354"/>
    </row>
    <row r="616" spans="17:17" ht="15" x14ac:dyDescent="0.25">
      <c r="Q616" s="354"/>
    </row>
    <row r="617" spans="17:17" ht="15" x14ac:dyDescent="0.25">
      <c r="Q617" s="354"/>
    </row>
    <row r="618" spans="17:17" ht="15" x14ac:dyDescent="0.25">
      <c r="Q618" s="354"/>
    </row>
    <row r="619" spans="17:17" ht="15" x14ac:dyDescent="0.25">
      <c r="Q619" s="354"/>
    </row>
    <row r="620" spans="17:17" ht="15" x14ac:dyDescent="0.25">
      <c r="Q620" s="354"/>
    </row>
    <row r="621" spans="17:17" ht="15" x14ac:dyDescent="0.25">
      <c r="Q621" s="354"/>
    </row>
    <row r="622" spans="17:17" ht="15" x14ac:dyDescent="0.25">
      <c r="Q622" s="354"/>
    </row>
    <row r="623" spans="17:17" ht="15" x14ac:dyDescent="0.25">
      <c r="Q623" s="354"/>
    </row>
    <row r="624" spans="17:17" ht="15" x14ac:dyDescent="0.25">
      <c r="Q624" s="354"/>
    </row>
    <row r="625" spans="17:17" ht="15" x14ac:dyDescent="0.25">
      <c r="Q625" s="354"/>
    </row>
    <row r="626" spans="17:17" ht="15" x14ac:dyDescent="0.25">
      <c r="Q626" s="354"/>
    </row>
    <row r="627" spans="17:17" ht="15" x14ac:dyDescent="0.25">
      <c r="Q627" s="354"/>
    </row>
    <row r="628" spans="17:17" ht="15" x14ac:dyDescent="0.25">
      <c r="Q628" s="354"/>
    </row>
    <row r="629" spans="17:17" ht="15" x14ac:dyDescent="0.25">
      <c r="Q629" s="354"/>
    </row>
    <row r="630" spans="17:17" ht="15" x14ac:dyDescent="0.25">
      <c r="Q630" s="354"/>
    </row>
    <row r="631" spans="17:17" ht="15" x14ac:dyDescent="0.25">
      <c r="Q631" s="354"/>
    </row>
    <row r="632" spans="17:17" ht="15" x14ac:dyDescent="0.25">
      <c r="Q632" s="354"/>
    </row>
    <row r="633" spans="17:17" ht="15" x14ac:dyDescent="0.25">
      <c r="Q633" s="354"/>
    </row>
    <row r="634" spans="17:17" ht="15" x14ac:dyDescent="0.25">
      <c r="Q634" s="354"/>
    </row>
    <row r="635" spans="17:17" ht="15" x14ac:dyDescent="0.25">
      <c r="Q635" s="354"/>
    </row>
    <row r="636" spans="17:17" ht="15" x14ac:dyDescent="0.25">
      <c r="Q636" s="354"/>
    </row>
    <row r="637" spans="17:17" ht="15" x14ac:dyDescent="0.25">
      <c r="Q637" s="354"/>
    </row>
    <row r="638" spans="17:17" ht="15" x14ac:dyDescent="0.25">
      <c r="Q638" s="354"/>
    </row>
    <row r="639" spans="17:17" ht="15" x14ac:dyDescent="0.25">
      <c r="Q639" s="354"/>
    </row>
    <row r="640" spans="17:17" ht="15" x14ac:dyDescent="0.25">
      <c r="Q640" s="354"/>
    </row>
    <row r="641" spans="17:17" ht="15" x14ac:dyDescent="0.25">
      <c r="Q641" s="354"/>
    </row>
    <row r="642" spans="17:17" ht="15" x14ac:dyDescent="0.25">
      <c r="Q642" s="354"/>
    </row>
    <row r="643" spans="17:17" ht="15" x14ac:dyDescent="0.25">
      <c r="Q643" s="354"/>
    </row>
    <row r="644" spans="17:17" ht="15" x14ac:dyDescent="0.25">
      <c r="Q644" s="354"/>
    </row>
    <row r="645" spans="17:17" ht="15" x14ac:dyDescent="0.25">
      <c r="Q645" s="354"/>
    </row>
    <row r="646" spans="17:17" ht="15" x14ac:dyDescent="0.25">
      <c r="Q646" s="354"/>
    </row>
    <row r="647" spans="17:17" ht="15" x14ac:dyDescent="0.25">
      <c r="Q647" s="354"/>
    </row>
    <row r="648" spans="17:17" ht="15" x14ac:dyDescent="0.25">
      <c r="Q648" s="354"/>
    </row>
    <row r="649" spans="17:17" ht="15" x14ac:dyDescent="0.25">
      <c r="Q649" s="354"/>
    </row>
    <row r="650" spans="17:17" ht="15" x14ac:dyDescent="0.25">
      <c r="Q650" s="354"/>
    </row>
    <row r="651" spans="17:17" ht="15" x14ac:dyDescent="0.25">
      <c r="Q651" s="354"/>
    </row>
    <row r="652" spans="17:17" ht="15" x14ac:dyDescent="0.25">
      <c r="Q652" s="354"/>
    </row>
    <row r="653" spans="17:17" ht="15" x14ac:dyDescent="0.25">
      <c r="Q653" s="354"/>
    </row>
    <row r="654" spans="17:17" ht="15" x14ac:dyDescent="0.25">
      <c r="Q654" s="354"/>
    </row>
    <row r="655" spans="17:17" ht="15" x14ac:dyDescent="0.25">
      <c r="Q655" s="354"/>
    </row>
    <row r="656" spans="17:17" ht="15" x14ac:dyDescent="0.25">
      <c r="Q656" s="354"/>
    </row>
    <row r="657" spans="17:17" ht="15" x14ac:dyDescent="0.25">
      <c r="Q657" s="354"/>
    </row>
    <row r="658" spans="17:17" ht="15" x14ac:dyDescent="0.25">
      <c r="Q658" s="354"/>
    </row>
    <row r="659" spans="17:17" ht="15" x14ac:dyDescent="0.25">
      <c r="Q659" s="354"/>
    </row>
    <row r="660" spans="17:17" ht="15" x14ac:dyDescent="0.25">
      <c r="Q660" s="354"/>
    </row>
    <row r="661" spans="17:17" ht="15" x14ac:dyDescent="0.25">
      <c r="Q661" s="354"/>
    </row>
    <row r="662" spans="17:17" ht="15" x14ac:dyDescent="0.25">
      <c r="Q662" s="354"/>
    </row>
    <row r="663" spans="17:17" ht="15" x14ac:dyDescent="0.25">
      <c r="Q663" s="354"/>
    </row>
    <row r="664" spans="17:17" ht="15" x14ac:dyDescent="0.25">
      <c r="Q664" s="354"/>
    </row>
    <row r="665" spans="17:17" ht="15" x14ac:dyDescent="0.25">
      <c r="Q665" s="354"/>
    </row>
    <row r="666" spans="17:17" ht="15" x14ac:dyDescent="0.25">
      <c r="Q666" s="354"/>
    </row>
    <row r="667" spans="17:17" ht="15" x14ac:dyDescent="0.25">
      <c r="Q667" s="354"/>
    </row>
    <row r="668" spans="17:17" ht="15" x14ac:dyDescent="0.25">
      <c r="Q668" s="354"/>
    </row>
    <row r="669" spans="17:17" ht="15" x14ac:dyDescent="0.25">
      <c r="Q669" s="354"/>
    </row>
    <row r="670" spans="17:17" ht="15" x14ac:dyDescent="0.25">
      <c r="Q670" s="354"/>
    </row>
    <row r="671" spans="17:17" ht="15" x14ac:dyDescent="0.25">
      <c r="Q671" s="354"/>
    </row>
    <row r="672" spans="17:17" ht="15" x14ac:dyDescent="0.25">
      <c r="Q672" s="354"/>
    </row>
    <row r="673" spans="17:17" ht="15" x14ac:dyDescent="0.25">
      <c r="Q673" s="354"/>
    </row>
    <row r="674" spans="17:17" ht="15" x14ac:dyDescent="0.25">
      <c r="Q674" s="354"/>
    </row>
    <row r="675" spans="17:17" ht="15" x14ac:dyDescent="0.25">
      <c r="Q675" s="354"/>
    </row>
    <row r="676" spans="17:17" ht="15" x14ac:dyDescent="0.25">
      <c r="Q676" s="354"/>
    </row>
    <row r="677" spans="17:17" ht="15" x14ac:dyDescent="0.25">
      <c r="Q677" s="354"/>
    </row>
    <row r="678" spans="17:17" ht="15" x14ac:dyDescent="0.25">
      <c r="Q678" s="354"/>
    </row>
    <row r="679" spans="17:17" ht="15" x14ac:dyDescent="0.25">
      <c r="Q679" s="354"/>
    </row>
    <row r="680" spans="17:17" ht="15" x14ac:dyDescent="0.25">
      <c r="Q680" s="354"/>
    </row>
    <row r="681" spans="17:17" ht="15" x14ac:dyDescent="0.25">
      <c r="Q681" s="354"/>
    </row>
    <row r="682" spans="17:17" ht="15" x14ac:dyDescent="0.25">
      <c r="Q682" s="354"/>
    </row>
    <row r="683" spans="17:17" ht="15" x14ac:dyDescent="0.25">
      <c r="Q683" s="354"/>
    </row>
    <row r="684" spans="17:17" ht="15" x14ac:dyDescent="0.25">
      <c r="Q684" s="354"/>
    </row>
    <row r="685" spans="17:17" ht="15" x14ac:dyDescent="0.25">
      <c r="Q685" s="354"/>
    </row>
    <row r="686" spans="17:17" ht="15" x14ac:dyDescent="0.25">
      <c r="Q686" s="354"/>
    </row>
    <row r="687" spans="17:17" ht="15" x14ac:dyDescent="0.25">
      <c r="Q687" s="354"/>
    </row>
    <row r="688" spans="17:17" ht="15" x14ac:dyDescent="0.25">
      <c r="Q688" s="354"/>
    </row>
    <row r="689" spans="17:17" ht="15" x14ac:dyDescent="0.25">
      <c r="Q689" s="354"/>
    </row>
    <row r="690" spans="17:17" ht="15" x14ac:dyDescent="0.25">
      <c r="Q690" s="354"/>
    </row>
    <row r="691" spans="17:17" ht="15" x14ac:dyDescent="0.25">
      <c r="Q691" s="354"/>
    </row>
    <row r="692" spans="17:17" ht="15" x14ac:dyDescent="0.25">
      <c r="Q692" s="354"/>
    </row>
    <row r="693" spans="17:17" ht="15" x14ac:dyDescent="0.25">
      <c r="Q693" s="354"/>
    </row>
    <row r="694" spans="17:17" ht="15" x14ac:dyDescent="0.25">
      <c r="Q694" s="354"/>
    </row>
    <row r="695" spans="17:17" ht="15" x14ac:dyDescent="0.25">
      <c r="Q695" s="354"/>
    </row>
    <row r="696" spans="17:17" ht="15" x14ac:dyDescent="0.25">
      <c r="Q696" s="354"/>
    </row>
    <row r="697" spans="17:17" ht="15" x14ac:dyDescent="0.25">
      <c r="Q697" s="354"/>
    </row>
    <row r="698" spans="17:17" ht="15" x14ac:dyDescent="0.25">
      <c r="Q698" s="354"/>
    </row>
    <row r="699" spans="17:17" ht="15" x14ac:dyDescent="0.25">
      <c r="Q699" s="354"/>
    </row>
    <row r="700" spans="17:17" ht="15" x14ac:dyDescent="0.25">
      <c r="Q700" s="354"/>
    </row>
    <row r="701" spans="17:17" ht="15" x14ac:dyDescent="0.25">
      <c r="Q701" s="354"/>
    </row>
    <row r="702" spans="17:17" ht="15" x14ac:dyDescent="0.25">
      <c r="Q702" s="354"/>
    </row>
    <row r="703" spans="17:17" ht="15" x14ac:dyDescent="0.25">
      <c r="Q703" s="354"/>
    </row>
    <row r="704" spans="17:17" ht="15" x14ac:dyDescent="0.25">
      <c r="Q704" s="354"/>
    </row>
    <row r="705" spans="17:17" ht="15" x14ac:dyDescent="0.25">
      <c r="Q705" s="354"/>
    </row>
    <row r="706" spans="17:17" ht="15" x14ac:dyDescent="0.25">
      <c r="Q706" s="354"/>
    </row>
    <row r="707" spans="17:17" ht="15" x14ac:dyDescent="0.25">
      <c r="Q707" s="354"/>
    </row>
    <row r="708" spans="17:17" ht="15" x14ac:dyDescent="0.25">
      <c r="Q708" s="354"/>
    </row>
    <row r="709" spans="17:17" ht="15" x14ac:dyDescent="0.25">
      <c r="Q709" s="354"/>
    </row>
    <row r="710" spans="17:17" ht="15" x14ac:dyDescent="0.25">
      <c r="Q710" s="354"/>
    </row>
    <row r="711" spans="17:17" ht="15" x14ac:dyDescent="0.25">
      <c r="Q711" s="354"/>
    </row>
    <row r="712" spans="17:17" ht="15" x14ac:dyDescent="0.25">
      <c r="Q712" s="354"/>
    </row>
    <row r="713" spans="17:17" ht="15" x14ac:dyDescent="0.25">
      <c r="Q713" s="354"/>
    </row>
    <row r="714" spans="17:17" ht="15" x14ac:dyDescent="0.25">
      <c r="Q714" s="354"/>
    </row>
    <row r="715" spans="17:17" ht="15" x14ac:dyDescent="0.25">
      <c r="Q715" s="354"/>
    </row>
    <row r="716" spans="17:17" ht="15" x14ac:dyDescent="0.25">
      <c r="Q716" s="354"/>
    </row>
    <row r="717" spans="17:17" ht="15" x14ac:dyDescent="0.25">
      <c r="Q717" s="354"/>
    </row>
    <row r="718" spans="17:17" ht="15" x14ac:dyDescent="0.25">
      <c r="Q718" s="354"/>
    </row>
    <row r="719" spans="17:17" ht="15" x14ac:dyDescent="0.25">
      <c r="Q719" s="354"/>
    </row>
    <row r="720" spans="17:17" ht="15" x14ac:dyDescent="0.25">
      <c r="Q720" s="354"/>
    </row>
    <row r="721" spans="17:17" ht="15" x14ac:dyDescent="0.25">
      <c r="Q721" s="354"/>
    </row>
    <row r="722" spans="17:17" ht="15" x14ac:dyDescent="0.25">
      <c r="Q722" s="354"/>
    </row>
    <row r="723" spans="17:17" ht="15" x14ac:dyDescent="0.25">
      <c r="Q723" s="354"/>
    </row>
    <row r="724" spans="17:17" ht="15" x14ac:dyDescent="0.25">
      <c r="Q724" s="354"/>
    </row>
    <row r="725" spans="17:17" ht="15" x14ac:dyDescent="0.25">
      <c r="Q725" s="354"/>
    </row>
    <row r="726" spans="17:17" ht="15" x14ac:dyDescent="0.25">
      <c r="Q726" s="354"/>
    </row>
    <row r="727" spans="17:17" ht="15" x14ac:dyDescent="0.25">
      <c r="Q727" s="354"/>
    </row>
    <row r="728" spans="17:17" ht="15" x14ac:dyDescent="0.25">
      <c r="Q728" s="354"/>
    </row>
    <row r="729" spans="17:17" ht="15" x14ac:dyDescent="0.25">
      <c r="Q729" s="354"/>
    </row>
    <row r="730" spans="17:17" ht="15" x14ac:dyDescent="0.25">
      <c r="Q730" s="354"/>
    </row>
    <row r="731" spans="17:17" ht="15" x14ac:dyDescent="0.25">
      <c r="Q731" s="354"/>
    </row>
    <row r="732" spans="17:17" ht="15" x14ac:dyDescent="0.25">
      <c r="Q732" s="354"/>
    </row>
    <row r="733" spans="17:17" ht="15" x14ac:dyDescent="0.25">
      <c r="Q733" s="354"/>
    </row>
    <row r="734" spans="17:17" ht="15" x14ac:dyDescent="0.25">
      <c r="Q734" s="354"/>
    </row>
    <row r="735" spans="17:17" ht="15" x14ac:dyDescent="0.25">
      <c r="Q735" s="354"/>
    </row>
    <row r="736" spans="17:17" ht="15" x14ac:dyDescent="0.25">
      <c r="Q736" s="354"/>
    </row>
    <row r="737" spans="17:17" ht="15" x14ac:dyDescent="0.25">
      <c r="Q737" s="354"/>
    </row>
    <row r="738" spans="17:17" ht="15" x14ac:dyDescent="0.25">
      <c r="Q738" s="354"/>
    </row>
    <row r="739" spans="17:17" ht="15" x14ac:dyDescent="0.25">
      <c r="Q739" s="354"/>
    </row>
    <row r="740" spans="17:17" ht="15" x14ac:dyDescent="0.25">
      <c r="Q740" s="354"/>
    </row>
    <row r="741" spans="17:17" ht="15" x14ac:dyDescent="0.25">
      <c r="Q741" s="354"/>
    </row>
    <row r="742" spans="17:17" ht="15" x14ac:dyDescent="0.25">
      <c r="Q742" s="354"/>
    </row>
    <row r="743" spans="17:17" ht="15" x14ac:dyDescent="0.25">
      <c r="Q743" s="354"/>
    </row>
    <row r="744" spans="17:17" ht="15" x14ac:dyDescent="0.25">
      <c r="Q744" s="354"/>
    </row>
    <row r="745" spans="17:17" ht="15" x14ac:dyDescent="0.25">
      <c r="Q745" s="354"/>
    </row>
    <row r="746" spans="17:17" ht="15" x14ac:dyDescent="0.25">
      <c r="Q746" s="354"/>
    </row>
    <row r="747" spans="17:17" ht="15" x14ac:dyDescent="0.25">
      <c r="Q747" s="354"/>
    </row>
    <row r="748" spans="17:17" ht="15" x14ac:dyDescent="0.25">
      <c r="Q748" s="354"/>
    </row>
    <row r="749" spans="17:17" ht="15" x14ac:dyDescent="0.25">
      <c r="Q749" s="354"/>
    </row>
    <row r="750" spans="17:17" ht="15" x14ac:dyDescent="0.25">
      <c r="Q750" s="354"/>
    </row>
    <row r="751" spans="17:17" ht="15" x14ac:dyDescent="0.25">
      <c r="Q751" s="354"/>
    </row>
    <row r="752" spans="17:17" ht="15" x14ac:dyDescent="0.25">
      <c r="Q752" s="354"/>
    </row>
    <row r="753" spans="17:17" ht="15" x14ac:dyDescent="0.25">
      <c r="Q753" s="354"/>
    </row>
    <row r="754" spans="17:17" ht="15" x14ac:dyDescent="0.25">
      <c r="Q754" s="354"/>
    </row>
    <row r="755" spans="17:17" ht="15" x14ac:dyDescent="0.25">
      <c r="Q755" s="354"/>
    </row>
    <row r="756" spans="17:17" ht="15" x14ac:dyDescent="0.25">
      <c r="Q756" s="354"/>
    </row>
    <row r="757" spans="17:17" ht="15" x14ac:dyDescent="0.25">
      <c r="Q757" s="354"/>
    </row>
    <row r="758" spans="17:17" ht="15" x14ac:dyDescent="0.25">
      <c r="Q758" s="354"/>
    </row>
    <row r="759" spans="17:17" ht="15" x14ac:dyDescent="0.25">
      <c r="Q759" s="354"/>
    </row>
    <row r="760" spans="17:17" ht="15" x14ac:dyDescent="0.25">
      <c r="Q760" s="354"/>
    </row>
    <row r="761" spans="17:17" ht="15" x14ac:dyDescent="0.25">
      <c r="Q761" s="354"/>
    </row>
    <row r="762" spans="17:17" ht="15" x14ac:dyDescent="0.25">
      <c r="Q762" s="354"/>
    </row>
    <row r="763" spans="17:17" ht="15" x14ac:dyDescent="0.25">
      <c r="Q763" s="354"/>
    </row>
    <row r="764" spans="17:17" ht="15" x14ac:dyDescent="0.25">
      <c r="Q764" s="354"/>
    </row>
    <row r="765" spans="17:17" ht="15" x14ac:dyDescent="0.25">
      <c r="Q765" s="354"/>
    </row>
    <row r="766" spans="17:17" ht="15" x14ac:dyDescent="0.25">
      <c r="Q766" s="354"/>
    </row>
    <row r="767" spans="17:17" ht="15" x14ac:dyDescent="0.25">
      <c r="Q767" s="354"/>
    </row>
    <row r="768" spans="17:17" ht="15" x14ac:dyDescent="0.25">
      <c r="Q768" s="354"/>
    </row>
    <row r="769" spans="17:17" ht="15" x14ac:dyDescent="0.25">
      <c r="Q769" s="354"/>
    </row>
    <row r="770" spans="17:17" ht="15" x14ac:dyDescent="0.25">
      <c r="Q770" s="354"/>
    </row>
    <row r="771" spans="17:17" ht="15" x14ac:dyDescent="0.25">
      <c r="Q771" s="354"/>
    </row>
    <row r="772" spans="17:17" ht="15" x14ac:dyDescent="0.25">
      <c r="Q772" s="354"/>
    </row>
    <row r="773" spans="17:17" ht="15" x14ac:dyDescent="0.25">
      <c r="Q773" s="354"/>
    </row>
    <row r="774" spans="17:17" ht="15" x14ac:dyDescent="0.25">
      <c r="Q774" s="354"/>
    </row>
    <row r="775" spans="17:17" ht="15" x14ac:dyDescent="0.25">
      <c r="Q775" s="354"/>
    </row>
    <row r="776" spans="17:17" ht="15" x14ac:dyDescent="0.25">
      <c r="Q776" s="354"/>
    </row>
    <row r="777" spans="17:17" ht="15" x14ac:dyDescent="0.25">
      <c r="Q777" s="354"/>
    </row>
    <row r="778" spans="17:17" ht="15" x14ac:dyDescent="0.25">
      <c r="Q778" s="354"/>
    </row>
    <row r="779" spans="17:17" ht="15" x14ac:dyDescent="0.25">
      <c r="Q779" s="354"/>
    </row>
    <row r="780" spans="17:17" ht="15" x14ac:dyDescent="0.25">
      <c r="Q780" s="354"/>
    </row>
    <row r="781" spans="17:17" ht="15" x14ac:dyDescent="0.25">
      <c r="Q781" s="354"/>
    </row>
    <row r="782" spans="17:17" ht="15" x14ac:dyDescent="0.25">
      <c r="Q782" s="354"/>
    </row>
    <row r="783" spans="17:17" ht="15" x14ac:dyDescent="0.25">
      <c r="Q783" s="354"/>
    </row>
    <row r="784" spans="17:17" ht="15" x14ac:dyDescent="0.25">
      <c r="Q784" s="354"/>
    </row>
    <row r="785" spans="17:17" ht="15" x14ac:dyDescent="0.25">
      <c r="Q785" s="354"/>
    </row>
    <row r="786" spans="17:17" ht="15" x14ac:dyDescent="0.25">
      <c r="Q786" s="354"/>
    </row>
    <row r="787" spans="17:17" ht="15" x14ac:dyDescent="0.25">
      <c r="Q787" s="354"/>
    </row>
    <row r="788" spans="17:17" ht="15" x14ac:dyDescent="0.25">
      <c r="Q788" s="354"/>
    </row>
    <row r="789" spans="17:17" ht="15" x14ac:dyDescent="0.25">
      <c r="Q789" s="354"/>
    </row>
    <row r="790" spans="17:17" ht="15" x14ac:dyDescent="0.25">
      <c r="Q790" s="354"/>
    </row>
    <row r="791" spans="17:17" ht="15" x14ac:dyDescent="0.25">
      <c r="Q791" s="354"/>
    </row>
    <row r="792" spans="17:17" ht="15" x14ac:dyDescent="0.25">
      <c r="Q792" s="354"/>
    </row>
    <row r="793" spans="17:17" ht="15" x14ac:dyDescent="0.25">
      <c r="Q793" s="354"/>
    </row>
    <row r="794" spans="17:17" ht="15" x14ac:dyDescent="0.25">
      <c r="Q794" s="354"/>
    </row>
    <row r="795" spans="17:17" ht="15" x14ac:dyDescent="0.25">
      <c r="Q795" s="354"/>
    </row>
    <row r="796" spans="17:17" ht="15" x14ac:dyDescent="0.25">
      <c r="Q796" s="354"/>
    </row>
    <row r="797" spans="17:17" ht="15" x14ac:dyDescent="0.25">
      <c r="Q797" s="354"/>
    </row>
    <row r="798" spans="17:17" ht="15" x14ac:dyDescent="0.25">
      <c r="Q798" s="354"/>
    </row>
    <row r="799" spans="17:17" ht="15" x14ac:dyDescent="0.25">
      <c r="Q799" s="354"/>
    </row>
    <row r="800" spans="17:17" ht="15" x14ac:dyDescent="0.25">
      <c r="Q800" s="354"/>
    </row>
    <row r="801" spans="17:17" ht="15" x14ac:dyDescent="0.25">
      <c r="Q801" s="354"/>
    </row>
    <row r="802" spans="17:17" ht="15" x14ac:dyDescent="0.25">
      <c r="Q802" s="354"/>
    </row>
    <row r="803" spans="17:17" ht="15" x14ac:dyDescent="0.25">
      <c r="Q803" s="354"/>
    </row>
    <row r="804" spans="17:17" ht="15" x14ac:dyDescent="0.25">
      <c r="Q804" s="354"/>
    </row>
    <row r="805" spans="17:17" ht="15" x14ac:dyDescent="0.25">
      <c r="Q805" s="354"/>
    </row>
    <row r="806" spans="17:17" ht="15" x14ac:dyDescent="0.25">
      <c r="Q806" s="354"/>
    </row>
    <row r="807" spans="17:17" ht="15" x14ac:dyDescent="0.25">
      <c r="Q807" s="354"/>
    </row>
    <row r="808" spans="17:17" ht="15" x14ac:dyDescent="0.25">
      <c r="Q808" s="354"/>
    </row>
    <row r="809" spans="17:17" ht="15" x14ac:dyDescent="0.25">
      <c r="Q809" s="354"/>
    </row>
    <row r="810" spans="17:17" ht="15" x14ac:dyDescent="0.25">
      <c r="Q810" s="354"/>
    </row>
    <row r="811" spans="17:17" ht="15" x14ac:dyDescent="0.25">
      <c r="Q811" s="354"/>
    </row>
    <row r="812" spans="17:17" ht="15" x14ac:dyDescent="0.25">
      <c r="Q812" s="354"/>
    </row>
    <row r="813" spans="17:17" ht="15" x14ac:dyDescent="0.25">
      <c r="Q813" s="354"/>
    </row>
    <row r="814" spans="17:17" ht="15" x14ac:dyDescent="0.25">
      <c r="Q814" s="354"/>
    </row>
    <row r="815" spans="17:17" ht="15" x14ac:dyDescent="0.25">
      <c r="Q815" s="354"/>
    </row>
    <row r="816" spans="17:17" ht="15" x14ac:dyDescent="0.25">
      <c r="Q816" s="354"/>
    </row>
    <row r="817" spans="17:17" ht="15" x14ac:dyDescent="0.25">
      <c r="Q817" s="354"/>
    </row>
    <row r="818" spans="17:17" ht="15" x14ac:dyDescent="0.25">
      <c r="Q818" s="354"/>
    </row>
    <row r="819" spans="17:17" ht="15" x14ac:dyDescent="0.25">
      <c r="Q819" s="354"/>
    </row>
    <row r="820" spans="17:17" ht="15" x14ac:dyDescent="0.25">
      <c r="Q820" s="354"/>
    </row>
    <row r="821" spans="17:17" ht="15" x14ac:dyDescent="0.25">
      <c r="Q821" s="354"/>
    </row>
    <row r="822" spans="17:17" ht="15" x14ac:dyDescent="0.25">
      <c r="Q822" s="354"/>
    </row>
    <row r="823" spans="17:17" ht="15" x14ac:dyDescent="0.25">
      <c r="Q823" s="354"/>
    </row>
    <row r="824" spans="17:17" ht="15" x14ac:dyDescent="0.25">
      <c r="Q824" s="354"/>
    </row>
    <row r="825" spans="17:17" ht="15" x14ac:dyDescent="0.25">
      <c r="Q825" s="354"/>
    </row>
    <row r="826" spans="17:17" ht="15" x14ac:dyDescent="0.25">
      <c r="Q826" s="354"/>
    </row>
    <row r="827" spans="17:17" ht="15" x14ac:dyDescent="0.25">
      <c r="Q827" s="354"/>
    </row>
    <row r="828" spans="17:17" ht="15" x14ac:dyDescent="0.25">
      <c r="Q828" s="354"/>
    </row>
    <row r="829" spans="17:17" ht="15" x14ac:dyDescent="0.25">
      <c r="Q829" s="354"/>
    </row>
    <row r="830" spans="17:17" ht="15" x14ac:dyDescent="0.25">
      <c r="Q830" s="354"/>
    </row>
    <row r="831" spans="17:17" ht="15" x14ac:dyDescent="0.25">
      <c r="Q831" s="354"/>
    </row>
    <row r="832" spans="17:17" ht="15" x14ac:dyDescent="0.25">
      <c r="Q832" s="354"/>
    </row>
    <row r="833" spans="17:17" ht="15" x14ac:dyDescent="0.25">
      <c r="Q833" s="354"/>
    </row>
    <row r="834" spans="17:17" ht="15" x14ac:dyDescent="0.25">
      <c r="Q834" s="354"/>
    </row>
    <row r="835" spans="17:17" ht="15" x14ac:dyDescent="0.25">
      <c r="Q835" s="354"/>
    </row>
    <row r="836" spans="17:17" ht="15" x14ac:dyDescent="0.25">
      <c r="Q836" s="354"/>
    </row>
    <row r="837" spans="17:17" ht="15" x14ac:dyDescent="0.25">
      <c r="Q837" s="354"/>
    </row>
    <row r="838" spans="17:17" ht="15" x14ac:dyDescent="0.25">
      <c r="Q838" s="354"/>
    </row>
    <row r="839" spans="17:17" ht="15" x14ac:dyDescent="0.25">
      <c r="Q839" s="354"/>
    </row>
    <row r="840" spans="17:17" ht="15" x14ac:dyDescent="0.25">
      <c r="Q840" s="354"/>
    </row>
    <row r="841" spans="17:17" ht="15" x14ac:dyDescent="0.25">
      <c r="Q841" s="354"/>
    </row>
    <row r="842" spans="17:17" ht="15" x14ac:dyDescent="0.25">
      <c r="Q842" s="354"/>
    </row>
    <row r="843" spans="17:17" ht="15" x14ac:dyDescent="0.25">
      <c r="Q843" s="354"/>
    </row>
    <row r="844" spans="17:17" ht="15" x14ac:dyDescent="0.25">
      <c r="Q844" s="354"/>
    </row>
    <row r="845" spans="17:17" ht="15" x14ac:dyDescent="0.25">
      <c r="Q845" s="354"/>
    </row>
    <row r="846" spans="17:17" ht="15" x14ac:dyDescent="0.25">
      <c r="Q846" s="354"/>
    </row>
    <row r="847" spans="17:17" ht="15" x14ac:dyDescent="0.25">
      <c r="Q847" s="354"/>
    </row>
    <row r="848" spans="17:17" ht="15" x14ac:dyDescent="0.25">
      <c r="Q848" s="354"/>
    </row>
    <row r="849" spans="17:17" ht="15" x14ac:dyDescent="0.25">
      <c r="Q849" s="354"/>
    </row>
    <row r="850" spans="17:17" ht="15" x14ac:dyDescent="0.25">
      <c r="Q850" s="354"/>
    </row>
    <row r="851" spans="17:17" ht="15" x14ac:dyDescent="0.25">
      <c r="Q851" s="354"/>
    </row>
    <row r="852" spans="17:17" ht="15" x14ac:dyDescent="0.25">
      <c r="Q852" s="354"/>
    </row>
    <row r="853" spans="17:17" ht="15" x14ac:dyDescent="0.25">
      <c r="Q853" s="354"/>
    </row>
    <row r="854" spans="17:17" ht="15" x14ac:dyDescent="0.25">
      <c r="Q854" s="354"/>
    </row>
    <row r="855" spans="17:17" ht="15" x14ac:dyDescent="0.25">
      <c r="Q855" s="354"/>
    </row>
    <row r="856" spans="17:17" ht="15" x14ac:dyDescent="0.25">
      <c r="Q856" s="354"/>
    </row>
    <row r="857" spans="17:17" ht="15" x14ac:dyDescent="0.25">
      <c r="Q857" s="354"/>
    </row>
    <row r="858" spans="17:17" ht="15" x14ac:dyDescent="0.25">
      <c r="Q858" s="354"/>
    </row>
    <row r="859" spans="17:17" ht="15" x14ac:dyDescent="0.25">
      <c r="Q859" s="354"/>
    </row>
    <row r="860" spans="17:17" ht="15" x14ac:dyDescent="0.25">
      <c r="Q860" s="354"/>
    </row>
    <row r="861" spans="17:17" ht="15" x14ac:dyDescent="0.25">
      <c r="Q861" s="354"/>
    </row>
    <row r="862" spans="17:17" ht="15" x14ac:dyDescent="0.25">
      <c r="Q862" s="354"/>
    </row>
    <row r="863" spans="17:17" ht="15" x14ac:dyDescent="0.25">
      <c r="Q863" s="354"/>
    </row>
    <row r="864" spans="17:17" ht="15" x14ac:dyDescent="0.25">
      <c r="Q864" s="354"/>
    </row>
    <row r="865" spans="17:17" ht="15" x14ac:dyDescent="0.25">
      <c r="Q865" s="354"/>
    </row>
    <row r="866" spans="17:17" ht="15" x14ac:dyDescent="0.25">
      <c r="Q866" s="354"/>
    </row>
    <row r="867" spans="17:17" ht="15" x14ac:dyDescent="0.25">
      <c r="Q867" s="354"/>
    </row>
    <row r="868" spans="17:17" ht="15" x14ac:dyDescent="0.25">
      <c r="Q868" s="354"/>
    </row>
    <row r="869" spans="17:17" ht="15" x14ac:dyDescent="0.25">
      <c r="Q869" s="354"/>
    </row>
    <row r="870" spans="17:17" ht="15" x14ac:dyDescent="0.25">
      <c r="Q870" s="354"/>
    </row>
    <row r="871" spans="17:17" ht="15" x14ac:dyDescent="0.25">
      <c r="Q871" s="354"/>
    </row>
    <row r="872" spans="17:17" ht="15" x14ac:dyDescent="0.25">
      <c r="Q872" s="354"/>
    </row>
    <row r="873" spans="17:17" ht="15" x14ac:dyDescent="0.25">
      <c r="Q873" s="354"/>
    </row>
    <row r="874" spans="17:17" ht="15" x14ac:dyDescent="0.25">
      <c r="Q874" s="354"/>
    </row>
    <row r="875" spans="17:17" ht="15" x14ac:dyDescent="0.25">
      <c r="Q875" s="354"/>
    </row>
    <row r="876" spans="17:17" ht="15" x14ac:dyDescent="0.25">
      <c r="Q876" s="354"/>
    </row>
    <row r="877" spans="17:17" ht="15" x14ac:dyDescent="0.25">
      <c r="Q877" s="354"/>
    </row>
    <row r="878" spans="17:17" ht="15" x14ac:dyDescent="0.25">
      <c r="Q878" s="354"/>
    </row>
    <row r="879" spans="17:17" ht="15" x14ac:dyDescent="0.25">
      <c r="Q879" s="354"/>
    </row>
    <row r="880" spans="17:17" ht="15" x14ac:dyDescent="0.25">
      <c r="Q880" s="354"/>
    </row>
    <row r="881" spans="17:17" ht="15" x14ac:dyDescent="0.25">
      <c r="Q881" s="354"/>
    </row>
    <row r="882" spans="17:17" ht="15" x14ac:dyDescent="0.25">
      <c r="Q882" s="354"/>
    </row>
    <row r="883" spans="17:17" ht="15" x14ac:dyDescent="0.25">
      <c r="Q883" s="354"/>
    </row>
    <row r="884" spans="17:17" ht="15" x14ac:dyDescent="0.25">
      <c r="Q884" s="354"/>
    </row>
    <row r="885" spans="17:17" ht="15" x14ac:dyDescent="0.25">
      <c r="Q885" s="354"/>
    </row>
    <row r="886" spans="17:17" ht="15" x14ac:dyDescent="0.25">
      <c r="Q886" s="354"/>
    </row>
    <row r="887" spans="17:17" ht="15" x14ac:dyDescent="0.25">
      <c r="Q887" s="354"/>
    </row>
    <row r="888" spans="17:17" ht="15" x14ac:dyDescent="0.25">
      <c r="Q888" s="354"/>
    </row>
    <row r="889" spans="17:17" ht="15" x14ac:dyDescent="0.25">
      <c r="Q889" s="354"/>
    </row>
    <row r="890" spans="17:17" ht="15" x14ac:dyDescent="0.25">
      <c r="Q890" s="354"/>
    </row>
    <row r="891" spans="17:17" ht="15" x14ac:dyDescent="0.25">
      <c r="Q891" s="354"/>
    </row>
    <row r="892" spans="17:17" ht="15" x14ac:dyDescent="0.25">
      <c r="Q892" s="354"/>
    </row>
    <row r="893" spans="17:17" ht="15" x14ac:dyDescent="0.25">
      <c r="Q893" s="354"/>
    </row>
    <row r="894" spans="17:17" ht="15" x14ac:dyDescent="0.25">
      <c r="Q894" s="354"/>
    </row>
    <row r="895" spans="17:17" ht="15" x14ac:dyDescent="0.25">
      <c r="Q895" s="354"/>
    </row>
    <row r="896" spans="17:17" ht="15" x14ac:dyDescent="0.25">
      <c r="Q896" s="354"/>
    </row>
    <row r="897" spans="17:17" ht="15" x14ac:dyDescent="0.25">
      <c r="Q897" s="354"/>
    </row>
    <row r="898" spans="17:17" ht="15" x14ac:dyDescent="0.25">
      <c r="Q898" s="354"/>
    </row>
    <row r="899" spans="17:17" ht="15" x14ac:dyDescent="0.25">
      <c r="Q899" s="354"/>
    </row>
    <row r="900" spans="17:17" ht="15" x14ac:dyDescent="0.25">
      <c r="Q900" s="354"/>
    </row>
    <row r="901" spans="17:17" ht="15" x14ac:dyDescent="0.25">
      <c r="Q901" s="354"/>
    </row>
    <row r="902" spans="17:17" ht="15" x14ac:dyDescent="0.25">
      <c r="Q902" s="354"/>
    </row>
    <row r="903" spans="17:17" ht="15" x14ac:dyDescent="0.25">
      <c r="Q903" s="354"/>
    </row>
    <row r="904" spans="17:17" ht="15" x14ac:dyDescent="0.25">
      <c r="Q904" s="354"/>
    </row>
    <row r="905" spans="17:17" ht="15" x14ac:dyDescent="0.25">
      <c r="Q905" s="354"/>
    </row>
    <row r="906" spans="17:17" ht="15" x14ac:dyDescent="0.25">
      <c r="Q906" s="354"/>
    </row>
    <row r="907" spans="17:17" ht="15" x14ac:dyDescent="0.25">
      <c r="Q907" s="354"/>
    </row>
    <row r="908" spans="17:17" ht="15" x14ac:dyDescent="0.25">
      <c r="Q908" s="354"/>
    </row>
    <row r="909" spans="17:17" ht="15" x14ac:dyDescent="0.25">
      <c r="Q909" s="354"/>
    </row>
    <row r="910" spans="17:17" ht="15" x14ac:dyDescent="0.25">
      <c r="Q910" s="354"/>
    </row>
    <row r="911" spans="17:17" ht="15" x14ac:dyDescent="0.25">
      <c r="Q911" s="354"/>
    </row>
    <row r="912" spans="17:17" ht="15" x14ac:dyDescent="0.25">
      <c r="Q912" s="354"/>
    </row>
    <row r="913" spans="17:17" ht="15" x14ac:dyDescent="0.25">
      <c r="Q913" s="354"/>
    </row>
    <row r="914" spans="17:17" ht="15" x14ac:dyDescent="0.25">
      <c r="Q914" s="354"/>
    </row>
    <row r="915" spans="17:17" ht="15" x14ac:dyDescent="0.25">
      <c r="Q915" s="354"/>
    </row>
    <row r="916" spans="17:17" ht="15" x14ac:dyDescent="0.25">
      <c r="Q916" s="354"/>
    </row>
    <row r="917" spans="17:17" ht="15" x14ac:dyDescent="0.25">
      <c r="Q917" s="354"/>
    </row>
    <row r="918" spans="17:17" ht="15" x14ac:dyDescent="0.25">
      <c r="Q918" s="354"/>
    </row>
    <row r="919" spans="17:17" ht="15" x14ac:dyDescent="0.25">
      <c r="Q919" s="354"/>
    </row>
    <row r="920" spans="17:17" ht="15" x14ac:dyDescent="0.25">
      <c r="Q920" s="354"/>
    </row>
    <row r="921" spans="17:17" ht="15" x14ac:dyDescent="0.25">
      <c r="Q921" s="354"/>
    </row>
    <row r="922" spans="17:17" ht="15" x14ac:dyDescent="0.25">
      <c r="Q922" s="354"/>
    </row>
    <row r="923" spans="17:17" ht="15" x14ac:dyDescent="0.25">
      <c r="Q923" s="354"/>
    </row>
    <row r="924" spans="17:17" ht="15" x14ac:dyDescent="0.25">
      <c r="Q924" s="354"/>
    </row>
    <row r="925" spans="17:17" ht="15" x14ac:dyDescent="0.25">
      <c r="Q925" s="354"/>
    </row>
    <row r="926" spans="17:17" ht="15" x14ac:dyDescent="0.25">
      <c r="Q926" s="354"/>
    </row>
    <row r="927" spans="17:17" ht="15" x14ac:dyDescent="0.25">
      <c r="Q927" s="354"/>
    </row>
    <row r="928" spans="17:17" ht="15" x14ac:dyDescent="0.25">
      <c r="Q928" s="354"/>
    </row>
    <row r="929" spans="17:17" ht="15" x14ac:dyDescent="0.25">
      <c r="Q929" s="354"/>
    </row>
    <row r="930" spans="17:17" ht="15" x14ac:dyDescent="0.25">
      <c r="Q930" s="354"/>
    </row>
    <row r="931" spans="17:17" ht="15" x14ac:dyDescent="0.25">
      <c r="Q931" s="354"/>
    </row>
    <row r="932" spans="17:17" ht="15" x14ac:dyDescent="0.25">
      <c r="Q932" s="354"/>
    </row>
    <row r="933" spans="17:17" ht="15" x14ac:dyDescent="0.25">
      <c r="Q933" s="354"/>
    </row>
    <row r="934" spans="17:17" ht="15" x14ac:dyDescent="0.25">
      <c r="Q934" s="354"/>
    </row>
    <row r="935" spans="17:17" ht="15" x14ac:dyDescent="0.25">
      <c r="Q935" s="354"/>
    </row>
    <row r="936" spans="17:17" ht="15" x14ac:dyDescent="0.25">
      <c r="Q936" s="354"/>
    </row>
    <row r="937" spans="17:17" ht="15" x14ac:dyDescent="0.25">
      <c r="Q937" s="354"/>
    </row>
    <row r="938" spans="17:17" ht="15" x14ac:dyDescent="0.25">
      <c r="Q938" s="354"/>
    </row>
    <row r="939" spans="17:17" ht="15" x14ac:dyDescent="0.25">
      <c r="Q939" s="354"/>
    </row>
    <row r="940" spans="17:17" ht="15" x14ac:dyDescent="0.25">
      <c r="Q940" s="354"/>
    </row>
    <row r="941" spans="17:17" ht="15" x14ac:dyDescent="0.25">
      <c r="Q941" s="354"/>
    </row>
    <row r="942" spans="17:17" ht="15" x14ac:dyDescent="0.25">
      <c r="Q942" s="354"/>
    </row>
    <row r="943" spans="17:17" ht="15" x14ac:dyDescent="0.25">
      <c r="Q943" s="354"/>
    </row>
    <row r="944" spans="17:17" ht="15" x14ac:dyDescent="0.25">
      <c r="Q944" s="354"/>
    </row>
    <row r="945" spans="17:17" ht="15" x14ac:dyDescent="0.25">
      <c r="Q945" s="354"/>
    </row>
    <row r="946" spans="17:17" ht="15" x14ac:dyDescent="0.25">
      <c r="Q946" s="354"/>
    </row>
    <row r="947" spans="17:17" ht="15" x14ac:dyDescent="0.25">
      <c r="Q947" s="354"/>
    </row>
    <row r="948" spans="17:17" ht="15" x14ac:dyDescent="0.25">
      <c r="Q948" s="354"/>
    </row>
    <row r="949" spans="17:17" ht="15" x14ac:dyDescent="0.25">
      <c r="Q949" s="354"/>
    </row>
    <row r="950" spans="17:17" ht="15" x14ac:dyDescent="0.25">
      <c r="Q950" s="354"/>
    </row>
    <row r="951" spans="17:17" ht="15" x14ac:dyDescent="0.25">
      <c r="Q951" s="354"/>
    </row>
    <row r="952" spans="17:17" ht="15" x14ac:dyDescent="0.25">
      <c r="Q952" s="354"/>
    </row>
    <row r="953" spans="17:17" ht="15" x14ac:dyDescent="0.25">
      <c r="Q953" s="354"/>
    </row>
    <row r="954" spans="17:17" ht="15" x14ac:dyDescent="0.25">
      <c r="Q954" s="354"/>
    </row>
    <row r="955" spans="17:17" ht="15" x14ac:dyDescent="0.25">
      <c r="Q955" s="354"/>
    </row>
    <row r="956" spans="17:17" ht="15" x14ac:dyDescent="0.25">
      <c r="Q956" s="354"/>
    </row>
    <row r="957" spans="17:17" ht="15" x14ac:dyDescent="0.25">
      <c r="Q957" s="354"/>
    </row>
    <row r="958" spans="17:17" ht="15" x14ac:dyDescent="0.25">
      <c r="Q958" s="354"/>
    </row>
    <row r="959" spans="17:17" ht="15" x14ac:dyDescent="0.25">
      <c r="Q959" s="354"/>
    </row>
    <row r="960" spans="17:17" ht="15" x14ac:dyDescent="0.25">
      <c r="Q960" s="354"/>
    </row>
    <row r="961" spans="17:17" ht="15" x14ac:dyDescent="0.25">
      <c r="Q961" s="354"/>
    </row>
    <row r="962" spans="17:17" ht="15" x14ac:dyDescent="0.25">
      <c r="Q962" s="354"/>
    </row>
    <row r="963" spans="17:17" ht="15" x14ac:dyDescent="0.25">
      <c r="Q963" s="354"/>
    </row>
    <row r="964" spans="17:17" ht="15" x14ac:dyDescent="0.25">
      <c r="Q964" s="354"/>
    </row>
    <row r="965" spans="17:17" ht="15" x14ac:dyDescent="0.25">
      <c r="Q965" s="354"/>
    </row>
    <row r="966" spans="17:17" ht="15" x14ac:dyDescent="0.25">
      <c r="Q966" s="354"/>
    </row>
    <row r="967" spans="17:17" ht="15" x14ac:dyDescent="0.25">
      <c r="Q967" s="354"/>
    </row>
    <row r="968" spans="17:17" ht="15" x14ac:dyDescent="0.25">
      <c r="Q968" s="354"/>
    </row>
    <row r="969" spans="17:17" ht="15" x14ac:dyDescent="0.25">
      <c r="Q969" s="354"/>
    </row>
    <row r="970" spans="17:17" ht="15" x14ac:dyDescent="0.25">
      <c r="Q970" s="354"/>
    </row>
    <row r="971" spans="17:17" ht="15" x14ac:dyDescent="0.25">
      <c r="Q971" s="354"/>
    </row>
    <row r="972" spans="17:17" ht="15" x14ac:dyDescent="0.25">
      <c r="Q972" s="354"/>
    </row>
    <row r="973" spans="17:17" ht="15" x14ac:dyDescent="0.25">
      <c r="Q973" s="354"/>
    </row>
    <row r="974" spans="17:17" ht="15" x14ac:dyDescent="0.25">
      <c r="Q974" s="354"/>
    </row>
    <row r="975" spans="17:17" ht="15" x14ac:dyDescent="0.25">
      <c r="Q975" s="354"/>
    </row>
    <row r="976" spans="17:17" ht="15" x14ac:dyDescent="0.25">
      <c r="Q976" s="354"/>
    </row>
    <row r="977" spans="17:17" ht="15" x14ac:dyDescent="0.25">
      <c r="Q977" s="354"/>
    </row>
    <row r="978" spans="17:17" ht="15" x14ac:dyDescent="0.25">
      <c r="Q978" s="354"/>
    </row>
    <row r="979" spans="17:17" ht="15" x14ac:dyDescent="0.25">
      <c r="Q979" s="354"/>
    </row>
    <row r="980" spans="17:17" ht="15" x14ac:dyDescent="0.25">
      <c r="Q980" s="354"/>
    </row>
    <row r="981" spans="17:17" ht="15" x14ac:dyDescent="0.25">
      <c r="Q981" s="354"/>
    </row>
    <row r="982" spans="17:17" ht="15" x14ac:dyDescent="0.25">
      <c r="Q982" s="354"/>
    </row>
    <row r="983" spans="17:17" ht="15" x14ac:dyDescent="0.25">
      <c r="Q983" s="354"/>
    </row>
    <row r="984" spans="17:17" ht="15" x14ac:dyDescent="0.25">
      <c r="Q984" s="354"/>
    </row>
    <row r="985" spans="17:17" ht="15" x14ac:dyDescent="0.25">
      <c r="Q985" s="354"/>
    </row>
    <row r="986" spans="17:17" ht="15" x14ac:dyDescent="0.25">
      <c r="Q986" s="354"/>
    </row>
    <row r="987" spans="17:17" ht="15" x14ac:dyDescent="0.25">
      <c r="Q987" s="354"/>
    </row>
    <row r="988" spans="17:17" ht="15" x14ac:dyDescent="0.25">
      <c r="Q988" s="354"/>
    </row>
    <row r="989" spans="17:17" ht="15" x14ac:dyDescent="0.25">
      <c r="Q989" s="354"/>
    </row>
    <row r="990" spans="17:17" ht="15" x14ac:dyDescent="0.25">
      <c r="Q990" s="354"/>
    </row>
    <row r="991" spans="17:17" ht="15" x14ac:dyDescent="0.25">
      <c r="Q991" s="354"/>
    </row>
    <row r="992" spans="17:17" ht="15" x14ac:dyDescent="0.25">
      <c r="Q992" s="354"/>
    </row>
    <row r="993" spans="17:17" ht="15" x14ac:dyDescent="0.25">
      <c r="Q993" s="354"/>
    </row>
    <row r="994" spans="17:17" ht="15" x14ac:dyDescent="0.25">
      <c r="Q994" s="354"/>
    </row>
    <row r="995" spans="17:17" ht="15" x14ac:dyDescent="0.25">
      <c r="Q995" s="354"/>
    </row>
    <row r="996" spans="17:17" ht="15" x14ac:dyDescent="0.25">
      <c r="Q996" s="354"/>
    </row>
    <row r="997" spans="17:17" ht="15" x14ac:dyDescent="0.25">
      <c r="Q997" s="354"/>
    </row>
    <row r="998" spans="17:17" ht="15" x14ac:dyDescent="0.25">
      <c r="Q998" s="354"/>
    </row>
    <row r="999" spans="17:17" ht="15" x14ac:dyDescent="0.25">
      <c r="Q999" s="354"/>
    </row>
    <row r="1000" spans="17:17" ht="15" x14ac:dyDescent="0.25">
      <c r="Q1000" s="354"/>
    </row>
    <row r="1001" spans="17:17" ht="15" x14ac:dyDescent="0.25">
      <c r="Q1001" s="354"/>
    </row>
    <row r="1002" spans="17:17" ht="15" x14ac:dyDescent="0.25">
      <c r="Q1002" s="354"/>
    </row>
    <row r="1003" spans="17:17" ht="15" x14ac:dyDescent="0.25">
      <c r="Q1003" s="354"/>
    </row>
    <row r="1004" spans="17:17" ht="15" x14ac:dyDescent="0.25">
      <c r="Q1004" s="354"/>
    </row>
    <row r="1005" spans="17:17" ht="15" x14ac:dyDescent="0.25">
      <c r="Q1005" s="354"/>
    </row>
    <row r="1006" spans="17:17" ht="15" x14ac:dyDescent="0.25">
      <c r="Q1006" s="354"/>
    </row>
    <row r="1007" spans="17:17" ht="15" x14ac:dyDescent="0.25">
      <c r="Q1007" s="354"/>
    </row>
    <row r="1008" spans="17:17" ht="15" x14ac:dyDescent="0.25">
      <c r="Q1008" s="354"/>
    </row>
    <row r="1009" spans="17:17" ht="15" x14ac:dyDescent="0.25">
      <c r="Q1009" s="354"/>
    </row>
    <row r="1010" spans="17:17" ht="15" x14ac:dyDescent="0.25">
      <c r="Q1010" s="354"/>
    </row>
    <row r="1011" spans="17:17" ht="15" x14ac:dyDescent="0.25">
      <c r="Q1011" s="354"/>
    </row>
    <row r="1012" spans="17:17" ht="15" x14ac:dyDescent="0.25">
      <c r="Q1012" s="354"/>
    </row>
    <row r="1013" spans="17:17" ht="15" x14ac:dyDescent="0.25">
      <c r="Q1013" s="354"/>
    </row>
    <row r="1014" spans="17:17" ht="15" x14ac:dyDescent="0.25">
      <c r="Q1014" s="354"/>
    </row>
    <row r="1015" spans="17:17" ht="15" x14ac:dyDescent="0.25">
      <c r="Q1015" s="354"/>
    </row>
    <row r="1016" spans="17:17" ht="15" x14ac:dyDescent="0.25">
      <c r="Q1016" s="354"/>
    </row>
    <row r="1017" spans="17:17" ht="15" x14ac:dyDescent="0.25">
      <c r="Q1017" s="354"/>
    </row>
    <row r="1018" spans="17:17" ht="15" x14ac:dyDescent="0.25">
      <c r="Q1018" s="354"/>
    </row>
    <row r="1019" spans="17:17" ht="15" x14ac:dyDescent="0.25">
      <c r="Q1019" s="354"/>
    </row>
    <row r="1020" spans="17:17" ht="15" x14ac:dyDescent="0.25">
      <c r="Q1020" s="354"/>
    </row>
    <row r="1021" spans="17:17" ht="15" x14ac:dyDescent="0.25">
      <c r="Q1021" s="354"/>
    </row>
    <row r="1022" spans="17:17" ht="15" x14ac:dyDescent="0.25">
      <c r="Q1022" s="354"/>
    </row>
    <row r="1023" spans="17:17" ht="15" x14ac:dyDescent="0.25">
      <c r="Q1023" s="354"/>
    </row>
    <row r="1024" spans="17:17" ht="15" x14ac:dyDescent="0.25">
      <c r="Q1024" s="354"/>
    </row>
    <row r="1025" spans="17:17" ht="15" x14ac:dyDescent="0.25">
      <c r="Q1025" s="354"/>
    </row>
    <row r="1026" spans="17:17" ht="15" x14ac:dyDescent="0.25">
      <c r="Q1026" s="354"/>
    </row>
    <row r="1027" spans="17:17" ht="15" x14ac:dyDescent="0.25">
      <c r="Q1027" s="354"/>
    </row>
    <row r="1028" spans="17:17" ht="15" x14ac:dyDescent="0.25">
      <c r="Q1028" s="354"/>
    </row>
    <row r="1029" spans="17:17" ht="15" x14ac:dyDescent="0.25">
      <c r="Q1029" s="354"/>
    </row>
    <row r="1030" spans="17:17" ht="15" x14ac:dyDescent="0.25">
      <c r="Q1030" s="354"/>
    </row>
    <row r="1031" spans="17:17" ht="15" x14ac:dyDescent="0.25">
      <c r="Q1031" s="354"/>
    </row>
    <row r="1032" spans="17:17" ht="15" x14ac:dyDescent="0.25">
      <c r="Q1032" s="354"/>
    </row>
    <row r="1033" spans="17:17" ht="15" x14ac:dyDescent="0.25">
      <c r="Q1033" s="354"/>
    </row>
    <row r="1034" spans="17:17" ht="15" x14ac:dyDescent="0.25">
      <c r="Q1034" s="354"/>
    </row>
    <row r="1035" spans="17:17" ht="15" x14ac:dyDescent="0.25">
      <c r="Q1035" s="354"/>
    </row>
    <row r="1036" spans="17:17" ht="15" x14ac:dyDescent="0.25">
      <c r="Q1036" s="354"/>
    </row>
    <row r="1037" spans="17:17" ht="15" x14ac:dyDescent="0.25">
      <c r="Q1037" s="354"/>
    </row>
    <row r="1038" spans="17:17" ht="15" x14ac:dyDescent="0.25">
      <c r="Q1038" s="354"/>
    </row>
    <row r="1039" spans="17:17" ht="15" x14ac:dyDescent="0.25">
      <c r="Q1039" s="354"/>
    </row>
    <row r="1040" spans="17:17" ht="15" x14ac:dyDescent="0.25">
      <c r="Q1040" s="354"/>
    </row>
    <row r="1041" spans="17:17" ht="15" x14ac:dyDescent="0.25">
      <c r="Q1041" s="354"/>
    </row>
    <row r="1042" spans="17:17" ht="15" x14ac:dyDescent="0.25">
      <c r="Q1042" s="354"/>
    </row>
    <row r="1043" spans="17:17" ht="15" x14ac:dyDescent="0.25">
      <c r="Q1043" s="354"/>
    </row>
    <row r="1044" spans="17:17" ht="15" x14ac:dyDescent="0.25">
      <c r="Q1044" s="354"/>
    </row>
    <row r="1045" spans="17:17" ht="15" x14ac:dyDescent="0.25">
      <c r="Q1045" s="354"/>
    </row>
    <row r="1046" spans="17:17" ht="15" x14ac:dyDescent="0.25">
      <c r="Q1046" s="354"/>
    </row>
    <row r="1047" spans="17:17" ht="15" x14ac:dyDescent="0.25">
      <c r="Q1047" s="354"/>
    </row>
    <row r="1048" spans="17:17" ht="15" x14ac:dyDescent="0.25">
      <c r="Q1048" s="354"/>
    </row>
    <row r="1049" spans="17:17" ht="15" x14ac:dyDescent="0.25">
      <c r="Q1049" s="354"/>
    </row>
    <row r="1050" spans="17:17" ht="15" x14ac:dyDescent="0.25">
      <c r="Q1050" s="354"/>
    </row>
    <row r="1051" spans="17:17" ht="15" x14ac:dyDescent="0.25">
      <c r="Q1051" s="354"/>
    </row>
    <row r="1052" spans="17:17" ht="15" x14ac:dyDescent="0.25">
      <c r="Q1052" s="354"/>
    </row>
    <row r="1053" spans="17:17" ht="15" x14ac:dyDescent="0.25">
      <c r="Q1053" s="354"/>
    </row>
    <row r="1054" spans="17:17" ht="15" x14ac:dyDescent="0.25">
      <c r="Q1054" s="354"/>
    </row>
    <row r="1055" spans="17:17" ht="15" x14ac:dyDescent="0.25">
      <c r="Q1055" s="354"/>
    </row>
    <row r="1056" spans="17:17" ht="15" x14ac:dyDescent="0.25">
      <c r="Q1056" s="354"/>
    </row>
    <row r="1057" spans="17:17" ht="15" x14ac:dyDescent="0.25">
      <c r="Q1057" s="354"/>
    </row>
    <row r="1058" spans="17:17" ht="15" x14ac:dyDescent="0.25">
      <c r="Q1058" s="354"/>
    </row>
    <row r="1059" spans="17:17" ht="15" x14ac:dyDescent="0.25">
      <c r="Q1059" s="354"/>
    </row>
    <row r="1060" spans="17:17" ht="15" x14ac:dyDescent="0.25">
      <c r="Q1060" s="354"/>
    </row>
    <row r="1061" spans="17:17" ht="15" x14ac:dyDescent="0.25">
      <c r="Q1061" s="354"/>
    </row>
    <row r="1062" spans="17:17" ht="15" x14ac:dyDescent="0.25">
      <c r="Q1062" s="354"/>
    </row>
    <row r="1063" spans="17:17" ht="15" x14ac:dyDescent="0.25">
      <c r="Q1063" s="354"/>
    </row>
    <row r="1064" spans="17:17" ht="15" x14ac:dyDescent="0.25">
      <c r="Q1064" s="354"/>
    </row>
    <row r="1065" spans="17:17" ht="15" x14ac:dyDescent="0.25">
      <c r="Q1065" s="354"/>
    </row>
    <row r="1066" spans="17:17" ht="15" x14ac:dyDescent="0.25">
      <c r="Q1066" s="354"/>
    </row>
    <row r="1067" spans="17:17" ht="15" x14ac:dyDescent="0.25">
      <c r="Q1067" s="354"/>
    </row>
    <row r="1068" spans="17:17" ht="15" x14ac:dyDescent="0.25">
      <c r="Q1068" s="354"/>
    </row>
    <row r="1069" spans="17:17" ht="15" x14ac:dyDescent="0.25">
      <c r="Q1069" s="354"/>
    </row>
    <row r="1070" spans="17:17" ht="15" x14ac:dyDescent="0.25">
      <c r="Q1070" s="354"/>
    </row>
    <row r="1071" spans="17:17" ht="15" x14ac:dyDescent="0.25">
      <c r="Q1071" s="354"/>
    </row>
    <row r="1072" spans="17:17" ht="15" x14ac:dyDescent="0.25">
      <c r="Q1072" s="354"/>
    </row>
    <row r="1073" spans="17:17" ht="15" x14ac:dyDescent="0.25">
      <c r="Q1073" s="354"/>
    </row>
    <row r="1074" spans="17:17" ht="15" x14ac:dyDescent="0.25">
      <c r="Q1074" s="354"/>
    </row>
    <row r="1075" spans="17:17" ht="15" x14ac:dyDescent="0.25">
      <c r="Q1075" s="354"/>
    </row>
    <row r="1076" spans="17:17" ht="15" x14ac:dyDescent="0.25">
      <c r="Q1076" s="354"/>
    </row>
    <row r="1077" spans="17:17" ht="15" x14ac:dyDescent="0.25">
      <c r="Q1077" s="354"/>
    </row>
    <row r="1078" spans="17:17" ht="15" x14ac:dyDescent="0.25">
      <c r="Q1078" s="354"/>
    </row>
    <row r="1079" spans="17:17" ht="15" x14ac:dyDescent="0.25">
      <c r="Q1079" s="354"/>
    </row>
    <row r="1080" spans="17:17" ht="15" x14ac:dyDescent="0.25">
      <c r="Q1080" s="354"/>
    </row>
    <row r="1081" spans="17:17" ht="15" x14ac:dyDescent="0.25">
      <c r="Q1081" s="354"/>
    </row>
    <row r="1082" spans="17:17" ht="15" x14ac:dyDescent="0.25">
      <c r="Q1082" s="354"/>
    </row>
    <row r="1083" spans="17:17" ht="15" x14ac:dyDescent="0.25">
      <c r="Q1083" s="354"/>
    </row>
    <row r="1084" spans="17:17" ht="15" x14ac:dyDescent="0.25">
      <c r="Q1084" s="354"/>
    </row>
    <row r="1085" spans="17:17" ht="15" x14ac:dyDescent="0.25">
      <c r="Q1085" s="354"/>
    </row>
    <row r="1086" spans="17:17" ht="15" x14ac:dyDescent="0.25">
      <c r="Q1086" s="354"/>
    </row>
    <row r="1087" spans="17:17" ht="15" x14ac:dyDescent="0.25">
      <c r="Q1087" s="354"/>
    </row>
    <row r="1088" spans="17:17" ht="15" x14ac:dyDescent="0.25">
      <c r="Q1088" s="354"/>
    </row>
    <row r="1089" spans="17:17" ht="15" x14ac:dyDescent="0.25">
      <c r="Q1089" s="354"/>
    </row>
    <row r="1090" spans="17:17" ht="15" x14ac:dyDescent="0.25">
      <c r="Q1090" s="354"/>
    </row>
    <row r="1091" spans="17:17" ht="15" x14ac:dyDescent="0.25">
      <c r="Q1091" s="354"/>
    </row>
    <row r="1092" spans="17:17" ht="15" x14ac:dyDescent="0.25">
      <c r="Q1092" s="354"/>
    </row>
    <row r="1093" spans="17:17" ht="15" x14ac:dyDescent="0.25">
      <c r="Q1093" s="354"/>
    </row>
    <row r="1094" spans="17:17" ht="15" x14ac:dyDescent="0.25">
      <c r="Q1094" s="354"/>
    </row>
    <row r="1095" spans="17:17" ht="15" x14ac:dyDescent="0.25">
      <c r="Q1095" s="354"/>
    </row>
    <row r="1096" spans="17:17" ht="15" x14ac:dyDescent="0.25">
      <c r="Q1096" s="354"/>
    </row>
    <row r="1097" spans="17:17" ht="15" x14ac:dyDescent="0.25">
      <c r="Q1097" s="354"/>
    </row>
    <row r="1098" spans="17:17" ht="15" x14ac:dyDescent="0.25">
      <c r="Q1098" s="354"/>
    </row>
    <row r="1099" spans="17:17" ht="15" x14ac:dyDescent="0.25">
      <c r="Q1099" s="354"/>
    </row>
    <row r="1100" spans="17:17" ht="15" x14ac:dyDescent="0.25">
      <c r="Q1100" s="354"/>
    </row>
    <row r="1101" spans="17:17" ht="15" x14ac:dyDescent="0.25">
      <c r="Q1101" s="354"/>
    </row>
    <row r="1102" spans="17:17" ht="15" x14ac:dyDescent="0.25">
      <c r="Q1102" s="354"/>
    </row>
    <row r="1103" spans="17:17" ht="15" x14ac:dyDescent="0.25">
      <c r="Q1103" s="354"/>
    </row>
    <row r="1104" spans="17:17" ht="15" x14ac:dyDescent="0.25">
      <c r="Q1104" s="354"/>
    </row>
    <row r="1105" spans="17:17" ht="15" x14ac:dyDescent="0.25">
      <c r="Q1105" s="354"/>
    </row>
    <row r="1106" spans="17:17" ht="15" x14ac:dyDescent="0.25">
      <c r="Q1106" s="354"/>
    </row>
    <row r="1107" spans="17:17" ht="15" x14ac:dyDescent="0.25">
      <c r="Q1107" s="354"/>
    </row>
    <row r="1108" spans="17:17" ht="15" x14ac:dyDescent="0.25">
      <c r="Q1108" s="354"/>
    </row>
    <row r="1109" spans="17:17" ht="15" x14ac:dyDescent="0.25">
      <c r="Q1109" s="354"/>
    </row>
    <row r="1110" spans="17:17" ht="15" x14ac:dyDescent="0.25">
      <c r="Q1110" s="354"/>
    </row>
    <row r="1111" spans="17:17" ht="15" x14ac:dyDescent="0.25">
      <c r="Q1111" s="354"/>
    </row>
    <row r="1112" spans="17:17" ht="15" x14ac:dyDescent="0.25">
      <c r="Q1112" s="354"/>
    </row>
    <row r="1113" spans="17:17" ht="15" x14ac:dyDescent="0.25">
      <c r="Q1113" s="354"/>
    </row>
    <row r="1114" spans="17:17" ht="15" x14ac:dyDescent="0.25">
      <c r="Q1114" s="354"/>
    </row>
    <row r="1115" spans="17:17" ht="15" x14ac:dyDescent="0.25">
      <c r="Q1115" s="354"/>
    </row>
    <row r="1116" spans="17:17" ht="15" x14ac:dyDescent="0.25">
      <c r="Q1116" s="354"/>
    </row>
    <row r="1117" spans="17:17" ht="15" x14ac:dyDescent="0.25">
      <c r="Q1117" s="354"/>
    </row>
    <row r="1118" spans="17:17" ht="15" x14ac:dyDescent="0.25">
      <c r="Q1118" s="354"/>
    </row>
    <row r="1119" spans="17:17" ht="15" x14ac:dyDescent="0.25">
      <c r="Q1119" s="354"/>
    </row>
    <row r="1120" spans="17:17" ht="15" x14ac:dyDescent="0.25">
      <c r="Q1120" s="354"/>
    </row>
    <row r="1121" spans="17:17" ht="15" x14ac:dyDescent="0.25">
      <c r="Q1121" s="354"/>
    </row>
    <row r="1122" spans="17:17" ht="15" x14ac:dyDescent="0.25">
      <c r="Q1122" s="354"/>
    </row>
    <row r="1123" spans="17:17" ht="15" x14ac:dyDescent="0.25">
      <c r="Q1123" s="354"/>
    </row>
    <row r="1124" spans="17:17" ht="15" x14ac:dyDescent="0.25">
      <c r="Q1124" s="354"/>
    </row>
    <row r="1125" spans="17:17" ht="15" x14ac:dyDescent="0.25">
      <c r="Q1125" s="354"/>
    </row>
    <row r="1126" spans="17:17" ht="15" x14ac:dyDescent="0.25">
      <c r="Q1126" s="354"/>
    </row>
    <row r="1127" spans="17:17" ht="15" x14ac:dyDescent="0.25">
      <c r="Q1127" s="354"/>
    </row>
    <row r="1128" spans="17:17" ht="15" x14ac:dyDescent="0.25">
      <c r="Q1128" s="354"/>
    </row>
    <row r="1129" spans="17:17" ht="15" x14ac:dyDescent="0.25">
      <c r="Q1129" s="354"/>
    </row>
    <row r="1130" spans="17:17" ht="15" x14ac:dyDescent="0.25">
      <c r="Q1130" s="354"/>
    </row>
    <row r="1131" spans="17:17" ht="15" x14ac:dyDescent="0.25">
      <c r="Q1131" s="354"/>
    </row>
    <row r="1132" spans="17:17" ht="15" x14ac:dyDescent="0.25">
      <c r="Q1132" s="354"/>
    </row>
    <row r="1133" spans="17:17" ht="15" x14ac:dyDescent="0.25">
      <c r="Q1133" s="354"/>
    </row>
    <row r="1134" spans="17:17" ht="15" x14ac:dyDescent="0.25">
      <c r="Q1134" s="354"/>
    </row>
    <row r="1135" spans="17:17" ht="15" x14ac:dyDescent="0.25">
      <c r="Q1135" s="354"/>
    </row>
    <row r="1136" spans="17:17" ht="15" x14ac:dyDescent="0.25">
      <c r="Q1136" s="354"/>
    </row>
    <row r="1137" spans="17:17" ht="15" x14ac:dyDescent="0.25">
      <c r="Q1137" s="354"/>
    </row>
    <row r="1138" spans="17:17" ht="15" x14ac:dyDescent="0.25">
      <c r="Q1138" s="354"/>
    </row>
    <row r="1139" spans="17:17" ht="15" x14ac:dyDescent="0.25">
      <c r="Q1139" s="354"/>
    </row>
    <row r="1140" spans="17:17" ht="15" x14ac:dyDescent="0.25">
      <c r="Q1140" s="354"/>
    </row>
    <row r="1141" spans="17:17" ht="15" x14ac:dyDescent="0.25">
      <c r="Q1141" s="354"/>
    </row>
    <row r="1142" spans="17:17" ht="15" x14ac:dyDescent="0.25">
      <c r="Q1142" s="354"/>
    </row>
    <row r="1143" spans="17:17" ht="15" x14ac:dyDescent="0.25">
      <c r="Q1143" s="354"/>
    </row>
    <row r="1144" spans="17:17" ht="15" x14ac:dyDescent="0.25">
      <c r="Q1144" s="354"/>
    </row>
    <row r="1145" spans="17:17" ht="15" x14ac:dyDescent="0.25">
      <c r="Q1145" s="354"/>
    </row>
    <row r="1146" spans="17:17" ht="15" x14ac:dyDescent="0.25">
      <c r="Q1146" s="354"/>
    </row>
    <row r="1147" spans="17:17" ht="15" x14ac:dyDescent="0.25">
      <c r="Q1147" s="354"/>
    </row>
    <row r="1148" spans="17:17" ht="15" x14ac:dyDescent="0.25">
      <c r="Q1148" s="354"/>
    </row>
    <row r="1149" spans="17:17" ht="15" x14ac:dyDescent="0.25">
      <c r="Q1149" s="354"/>
    </row>
    <row r="1150" spans="17:17" ht="15" x14ac:dyDescent="0.25">
      <c r="Q1150" s="354"/>
    </row>
    <row r="1151" spans="17:17" ht="15" x14ac:dyDescent="0.25">
      <c r="Q1151" s="354"/>
    </row>
    <row r="1152" spans="17:17" ht="15" x14ac:dyDescent="0.25">
      <c r="Q1152" s="354"/>
    </row>
    <row r="1153" spans="17:17" ht="15" x14ac:dyDescent="0.25">
      <c r="Q1153" s="354"/>
    </row>
    <row r="1154" spans="17:17" ht="15" x14ac:dyDescent="0.25">
      <c r="Q1154" s="354"/>
    </row>
    <row r="1155" spans="17:17" ht="15" x14ac:dyDescent="0.25">
      <c r="Q1155" s="354"/>
    </row>
    <row r="1156" spans="17:17" ht="15" x14ac:dyDescent="0.25">
      <c r="Q1156" s="354"/>
    </row>
    <row r="1157" spans="17:17" ht="15" x14ac:dyDescent="0.25">
      <c r="Q1157" s="354"/>
    </row>
    <row r="1158" spans="17:17" ht="15" x14ac:dyDescent="0.25">
      <c r="Q1158" s="354"/>
    </row>
    <row r="1159" spans="17:17" ht="15" x14ac:dyDescent="0.25">
      <c r="Q1159" s="354"/>
    </row>
    <row r="1160" spans="17:17" ht="15" x14ac:dyDescent="0.25">
      <c r="Q1160" s="354"/>
    </row>
    <row r="1161" spans="17:17" ht="15" x14ac:dyDescent="0.25">
      <c r="Q1161" s="354"/>
    </row>
    <row r="1162" spans="17:17" ht="15" x14ac:dyDescent="0.25">
      <c r="Q1162" s="354"/>
    </row>
    <row r="1163" spans="17:17" ht="15" x14ac:dyDescent="0.25">
      <c r="Q1163" s="354"/>
    </row>
    <row r="1164" spans="17:17" ht="15" x14ac:dyDescent="0.25">
      <c r="Q1164" s="354"/>
    </row>
    <row r="1165" spans="17:17" ht="15" x14ac:dyDescent="0.25">
      <c r="Q1165" s="354"/>
    </row>
    <row r="1166" spans="17:17" ht="15" x14ac:dyDescent="0.25">
      <c r="Q1166" s="354"/>
    </row>
    <row r="1167" spans="17:17" ht="15" x14ac:dyDescent="0.25">
      <c r="Q1167" s="354"/>
    </row>
    <row r="1168" spans="17:17" ht="15" x14ac:dyDescent="0.25">
      <c r="Q1168" s="354"/>
    </row>
    <row r="1169" spans="17:17" ht="15" x14ac:dyDescent="0.25">
      <c r="Q1169" s="354"/>
    </row>
    <row r="1170" spans="17:17" ht="15" x14ac:dyDescent="0.25">
      <c r="Q1170" s="354"/>
    </row>
    <row r="1171" spans="17:17" ht="15" x14ac:dyDescent="0.25">
      <c r="Q1171" s="354"/>
    </row>
    <row r="1172" spans="17:17" ht="15" x14ac:dyDescent="0.25">
      <c r="Q1172" s="354"/>
    </row>
    <row r="1173" spans="17:17" ht="15" x14ac:dyDescent="0.25">
      <c r="Q1173" s="354"/>
    </row>
    <row r="1174" spans="17:17" ht="15" x14ac:dyDescent="0.25">
      <c r="Q1174" s="354"/>
    </row>
    <row r="1175" spans="17:17" ht="15" x14ac:dyDescent="0.25">
      <c r="Q1175" s="354"/>
    </row>
    <row r="1176" spans="17:17" ht="15" x14ac:dyDescent="0.25">
      <c r="Q1176" s="354"/>
    </row>
    <row r="1177" spans="17:17" ht="15" x14ac:dyDescent="0.25">
      <c r="Q1177" s="354"/>
    </row>
    <row r="1178" spans="17:17" ht="15" x14ac:dyDescent="0.25">
      <c r="Q1178" s="354"/>
    </row>
    <row r="1179" spans="17:17" ht="15" x14ac:dyDescent="0.25">
      <c r="Q1179" s="354"/>
    </row>
    <row r="1180" spans="17:17" ht="15" x14ac:dyDescent="0.25">
      <c r="Q1180" s="354"/>
    </row>
    <row r="1181" spans="17:17" ht="15" x14ac:dyDescent="0.25">
      <c r="Q1181" s="354"/>
    </row>
    <row r="1182" spans="17:17" ht="15" x14ac:dyDescent="0.25">
      <c r="Q1182" s="354"/>
    </row>
    <row r="1183" spans="17:17" ht="15" x14ac:dyDescent="0.25">
      <c r="Q1183" s="354"/>
    </row>
    <row r="1184" spans="17:17" ht="15" x14ac:dyDescent="0.25">
      <c r="Q1184" s="354"/>
    </row>
    <row r="1185" spans="17:17" ht="15" x14ac:dyDescent="0.25">
      <c r="Q1185" s="354"/>
    </row>
    <row r="1186" spans="17:17" ht="15" x14ac:dyDescent="0.25">
      <c r="Q1186" s="354"/>
    </row>
    <row r="1187" spans="17:17" ht="15" x14ac:dyDescent="0.25">
      <c r="Q1187" s="354"/>
    </row>
    <row r="1188" spans="17:17" ht="15" x14ac:dyDescent="0.25">
      <c r="Q1188" s="354"/>
    </row>
    <row r="1189" spans="17:17" ht="15" x14ac:dyDescent="0.25">
      <c r="Q1189" s="354"/>
    </row>
    <row r="1190" spans="17:17" ht="15" x14ac:dyDescent="0.25">
      <c r="Q1190" s="354"/>
    </row>
    <row r="1191" spans="17:17" ht="15" x14ac:dyDescent="0.25">
      <c r="Q1191" s="354"/>
    </row>
    <row r="1192" spans="17:17" ht="15" x14ac:dyDescent="0.25">
      <c r="Q1192" s="354"/>
    </row>
    <row r="1193" spans="17:17" ht="15" x14ac:dyDescent="0.25">
      <c r="Q1193" s="354"/>
    </row>
    <row r="1194" spans="17:17" ht="15" x14ac:dyDescent="0.25">
      <c r="Q1194" s="354"/>
    </row>
    <row r="1195" spans="17:17" ht="15" x14ac:dyDescent="0.25">
      <c r="Q1195" s="354"/>
    </row>
    <row r="1196" spans="17:17" ht="15" x14ac:dyDescent="0.25">
      <c r="Q1196" s="354"/>
    </row>
    <row r="1197" spans="17:17" ht="15" x14ac:dyDescent="0.25">
      <c r="Q1197" s="354"/>
    </row>
    <row r="1198" spans="17:17" ht="15" x14ac:dyDescent="0.25">
      <c r="Q1198" s="354"/>
    </row>
    <row r="1199" spans="17:17" ht="15" x14ac:dyDescent="0.25">
      <c r="Q1199" s="354"/>
    </row>
    <row r="1200" spans="17:17" ht="15" x14ac:dyDescent="0.25">
      <c r="Q1200" s="354"/>
    </row>
    <row r="1201" spans="17:17" ht="15" x14ac:dyDescent="0.25">
      <c r="Q1201" s="354"/>
    </row>
    <row r="1202" spans="17:17" ht="15" x14ac:dyDescent="0.25">
      <c r="Q1202" s="354"/>
    </row>
    <row r="1203" spans="17:17" ht="15" x14ac:dyDescent="0.25">
      <c r="Q1203" s="354"/>
    </row>
    <row r="1204" spans="17:17" ht="15" x14ac:dyDescent="0.25">
      <c r="Q1204" s="354"/>
    </row>
    <row r="1205" spans="17:17" ht="15" x14ac:dyDescent="0.25">
      <c r="Q1205" s="354"/>
    </row>
    <row r="1206" spans="17:17" ht="15" x14ac:dyDescent="0.25">
      <c r="Q1206" s="354"/>
    </row>
    <row r="1207" spans="17:17" ht="15" x14ac:dyDescent="0.25">
      <c r="Q1207" s="354"/>
    </row>
    <row r="1208" spans="17:17" ht="15" x14ac:dyDescent="0.25">
      <c r="Q1208" s="354"/>
    </row>
    <row r="1209" spans="17:17" ht="15" x14ac:dyDescent="0.25">
      <c r="Q1209" s="354"/>
    </row>
    <row r="1210" spans="17:17" ht="15" x14ac:dyDescent="0.25">
      <c r="Q1210" s="354"/>
    </row>
    <row r="1211" spans="17:17" ht="15" x14ac:dyDescent="0.25">
      <c r="Q1211" s="354"/>
    </row>
    <row r="1212" spans="17:17" ht="15" x14ac:dyDescent="0.25">
      <c r="Q1212" s="354"/>
    </row>
    <row r="1213" spans="17:17" ht="15" x14ac:dyDescent="0.25">
      <c r="Q1213" s="354"/>
    </row>
    <row r="1214" spans="17:17" ht="15" x14ac:dyDescent="0.25">
      <c r="Q1214" s="354"/>
    </row>
    <row r="1215" spans="17:17" ht="15" x14ac:dyDescent="0.25">
      <c r="Q1215" s="354"/>
    </row>
    <row r="1216" spans="17:17" ht="15" x14ac:dyDescent="0.25">
      <c r="Q1216" s="354"/>
    </row>
    <row r="1217" spans="17:17" ht="15" x14ac:dyDescent="0.25">
      <c r="Q1217" s="354"/>
    </row>
    <row r="1218" spans="17:17" ht="15" x14ac:dyDescent="0.25">
      <c r="Q1218" s="354"/>
    </row>
    <row r="1219" spans="17:17" ht="15" x14ac:dyDescent="0.25">
      <c r="Q1219" s="354"/>
    </row>
    <row r="1220" spans="17:17" ht="15" x14ac:dyDescent="0.25">
      <c r="Q1220" s="354"/>
    </row>
    <row r="1221" spans="17:17" ht="15" x14ac:dyDescent="0.25">
      <c r="Q1221" s="354"/>
    </row>
    <row r="1222" spans="17:17" ht="15" x14ac:dyDescent="0.25">
      <c r="Q1222" s="354"/>
    </row>
    <row r="1223" spans="17:17" ht="15" x14ac:dyDescent="0.25">
      <c r="Q1223" s="354"/>
    </row>
    <row r="1224" spans="17:17" ht="15" x14ac:dyDescent="0.25">
      <c r="Q1224" s="354"/>
    </row>
    <row r="1225" spans="17:17" ht="15" x14ac:dyDescent="0.25">
      <c r="Q1225" s="354"/>
    </row>
    <row r="1226" spans="17:17" ht="15" x14ac:dyDescent="0.25">
      <c r="Q1226" s="354"/>
    </row>
    <row r="1227" spans="17:17" ht="15" x14ac:dyDescent="0.25">
      <c r="Q1227" s="354"/>
    </row>
    <row r="1228" spans="17:17" ht="15" x14ac:dyDescent="0.25">
      <c r="Q1228" s="354"/>
    </row>
    <row r="1229" spans="17:17" ht="15" x14ac:dyDescent="0.25">
      <c r="Q1229" s="354"/>
    </row>
    <row r="1230" spans="17:17" ht="15" x14ac:dyDescent="0.25">
      <c r="Q1230" s="354"/>
    </row>
    <row r="1231" spans="17:17" ht="15" x14ac:dyDescent="0.25">
      <c r="Q1231" s="354"/>
    </row>
    <row r="1232" spans="17:17" ht="15" x14ac:dyDescent="0.25">
      <c r="Q1232" s="354"/>
    </row>
    <row r="1233" spans="17:17" ht="15" x14ac:dyDescent="0.25">
      <c r="Q1233" s="354"/>
    </row>
    <row r="1234" spans="17:17" ht="15" x14ac:dyDescent="0.25">
      <c r="Q1234" s="354"/>
    </row>
    <row r="1235" spans="17:17" ht="15" x14ac:dyDescent="0.25">
      <c r="Q1235" s="354"/>
    </row>
    <row r="1236" spans="17:17" ht="15" x14ac:dyDescent="0.25">
      <c r="Q1236" s="354"/>
    </row>
    <row r="1237" spans="17:17" ht="15" x14ac:dyDescent="0.25">
      <c r="Q1237" s="354"/>
    </row>
    <row r="1238" spans="17:17" ht="15" x14ac:dyDescent="0.25">
      <c r="Q1238" s="354"/>
    </row>
    <row r="1239" spans="17:17" ht="15" x14ac:dyDescent="0.25">
      <c r="Q1239" s="354"/>
    </row>
    <row r="1240" spans="17:17" ht="15" x14ac:dyDescent="0.25">
      <c r="Q1240" s="354"/>
    </row>
    <row r="1241" spans="17:17" ht="15" x14ac:dyDescent="0.25">
      <c r="Q1241" s="354"/>
    </row>
    <row r="1242" spans="17:17" ht="15" x14ac:dyDescent="0.25">
      <c r="Q1242" s="354"/>
    </row>
    <row r="1243" spans="17:17" ht="15" x14ac:dyDescent="0.25">
      <c r="Q1243" s="354"/>
    </row>
    <row r="1244" spans="17:17" ht="15" x14ac:dyDescent="0.25">
      <c r="Q1244" s="354"/>
    </row>
    <row r="1245" spans="17:17" ht="15" x14ac:dyDescent="0.25">
      <c r="Q1245" s="354"/>
    </row>
    <row r="1246" spans="17:17" ht="15" x14ac:dyDescent="0.25">
      <c r="Q1246" s="354"/>
    </row>
    <row r="1247" spans="17:17" ht="15" x14ac:dyDescent="0.25">
      <c r="Q1247" s="354"/>
    </row>
    <row r="1248" spans="17:17" ht="15" x14ac:dyDescent="0.25">
      <c r="Q1248" s="354"/>
    </row>
    <row r="1249" spans="17:17" ht="15" x14ac:dyDescent="0.25">
      <c r="Q1249" s="354"/>
    </row>
    <row r="1250" spans="17:17" ht="15" x14ac:dyDescent="0.25">
      <c r="Q1250" s="354"/>
    </row>
    <row r="1251" spans="17:17" ht="15" x14ac:dyDescent="0.25">
      <c r="Q1251" s="354"/>
    </row>
  </sheetData>
  <sortState ref="B18:I37">
    <sortCondition descending="1" ref="D18:D37"/>
  </sortState>
  <mergeCells count="11">
    <mergeCell ref="C40:I40"/>
    <mergeCell ref="C39:I39"/>
    <mergeCell ref="F12:F13"/>
    <mergeCell ref="C8:I8"/>
    <mergeCell ref="L12:M12"/>
    <mergeCell ref="E12:E13"/>
    <mergeCell ref="H12:H13"/>
    <mergeCell ref="C9:I9"/>
    <mergeCell ref="C10:J10"/>
    <mergeCell ref="I12:I13"/>
    <mergeCell ref="C12:D12"/>
  </mergeCells>
  <pageMargins left="0.70866141732283472" right="0.70866141732283472" top="0.74803149606299213" bottom="0.74803149606299213" header="0.31496062992125984" footer="0.31496062992125984"/>
  <pageSetup scale="55" orientation="portrait" r:id="rId1"/>
  <headerFooter>
    <oddFooter>&amp;C&amp;"-,Negrita"&amp;K08-045Página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AG47"/>
  <sheetViews>
    <sheetView zoomScale="80" zoomScaleNormal="8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6.85546875" style="16" customWidth="1"/>
    <col min="3" max="3" width="12.7109375" style="16" customWidth="1"/>
    <col min="4" max="4" width="12.140625" style="16" customWidth="1"/>
    <col min="5" max="6" width="12.42578125" style="16" customWidth="1"/>
    <col min="7" max="7" width="17.5703125" style="16" customWidth="1"/>
    <col min="8" max="8" width="15.5703125" style="16" customWidth="1"/>
    <col min="9" max="9" width="13.42578125" style="16" customWidth="1"/>
    <col min="10" max="10" width="4" style="16" customWidth="1"/>
    <col min="11" max="11" width="10.28515625" style="16" customWidth="1"/>
    <col min="12" max="13" width="10.28515625" style="40" customWidth="1"/>
    <col min="14" max="14" width="10.7109375" style="19" customWidth="1"/>
    <col min="15" max="17" width="10.28515625" style="18" customWidth="1"/>
    <col min="18" max="18" width="3" style="18" customWidth="1"/>
    <col min="19" max="19" width="10.28515625" style="18" hidden="1" customWidth="1"/>
    <col min="20" max="20" width="10.28515625" style="18" customWidth="1"/>
    <col min="21" max="33" width="11.5703125" style="18"/>
    <col min="34" max="16384" width="11.5703125" style="16"/>
  </cols>
  <sheetData>
    <row r="1" spans="1: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</row>
    <row r="2" spans="1: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K2" s="18"/>
    </row>
    <row r="3" spans="1: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K3" s="18"/>
    </row>
    <row r="4" spans="1: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</row>
    <row r="5" spans="1: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</row>
    <row r="6" spans="1: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</row>
    <row r="7" spans="1:15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</row>
    <row r="8" spans="1:15" x14ac:dyDescent="0.2">
      <c r="A8" s="184"/>
      <c r="B8" s="32"/>
      <c r="C8" s="32"/>
      <c r="D8" s="32"/>
      <c r="E8" s="32"/>
      <c r="F8" s="32"/>
      <c r="G8" s="32"/>
      <c r="H8" s="32"/>
      <c r="I8" s="32"/>
      <c r="J8" s="36"/>
    </row>
    <row r="9" spans="1:15" ht="15.75" x14ac:dyDescent="0.25">
      <c r="A9" s="20"/>
      <c r="B9" s="206"/>
      <c r="C9" s="206"/>
      <c r="D9" s="3" t="s">
        <v>87</v>
      </c>
      <c r="E9" s="3"/>
      <c r="F9" s="3"/>
      <c r="G9" s="3"/>
      <c r="H9" s="3"/>
      <c r="I9" s="3"/>
      <c r="J9" s="34"/>
    </row>
    <row r="10" spans="1:15" ht="15.75" x14ac:dyDescent="0.25">
      <c r="A10" s="20"/>
      <c r="B10" s="120"/>
      <c r="C10" s="206"/>
      <c r="D10" s="495" t="s">
        <v>208</v>
      </c>
      <c r="E10" s="495"/>
      <c r="F10" s="495"/>
      <c r="G10" s="495"/>
      <c r="H10" s="495"/>
      <c r="I10" s="3"/>
      <c r="J10" s="137"/>
      <c r="K10" s="3"/>
      <c r="L10" s="327"/>
    </row>
    <row r="11" spans="1:15" ht="15.75" x14ac:dyDescent="0.25">
      <c r="A11" s="20"/>
      <c r="B11" s="206"/>
      <c r="C11" s="206"/>
      <c r="D11" s="206"/>
      <c r="E11" s="205"/>
      <c r="F11" s="205"/>
      <c r="G11" s="206"/>
      <c r="H11" s="206"/>
      <c r="I11" s="206"/>
      <c r="J11" s="67"/>
    </row>
    <row r="12" spans="1:15" ht="14.45" customHeight="1" x14ac:dyDescent="0.25">
      <c r="A12" s="20"/>
      <c r="B12" s="6"/>
      <c r="C12" s="492" t="s">
        <v>202</v>
      </c>
      <c r="D12" s="492" t="s">
        <v>0</v>
      </c>
      <c r="E12" s="493" t="s">
        <v>203</v>
      </c>
      <c r="F12" s="493" t="s">
        <v>204</v>
      </c>
      <c r="G12" s="347" t="s">
        <v>205</v>
      </c>
      <c r="H12" s="494" t="s">
        <v>206</v>
      </c>
      <c r="I12" s="494" t="s">
        <v>207</v>
      </c>
      <c r="J12" s="34"/>
    </row>
    <row r="13" spans="1:15" ht="15.75" x14ac:dyDescent="0.25">
      <c r="A13" s="20"/>
      <c r="B13" s="6"/>
      <c r="C13" s="344">
        <v>2017</v>
      </c>
      <c r="D13" s="344">
        <v>2018</v>
      </c>
      <c r="E13" s="493"/>
      <c r="F13" s="493"/>
      <c r="G13" s="344">
        <v>2017</v>
      </c>
      <c r="H13" s="494"/>
      <c r="I13" s="494"/>
      <c r="J13" s="66"/>
    </row>
    <row r="14" spans="1:15" ht="15.75" x14ac:dyDescent="0.25">
      <c r="A14" s="20"/>
      <c r="B14" s="6"/>
      <c r="C14" s="6"/>
      <c r="D14" s="205"/>
      <c r="E14" s="205"/>
      <c r="F14" s="205"/>
      <c r="G14" s="205"/>
      <c r="H14" s="205"/>
      <c r="I14" s="205"/>
      <c r="J14" s="66"/>
      <c r="K14" s="184"/>
      <c r="L14" s="327"/>
      <c r="N14" s="337"/>
      <c r="O14" s="335"/>
    </row>
    <row r="15" spans="1:15" ht="15.75" x14ac:dyDescent="0.25">
      <c r="A15" s="20"/>
      <c r="B15" s="129" t="s">
        <v>10</v>
      </c>
      <c r="C15" s="329">
        <f>SUM(C16:C26)</f>
        <v>1765.2759999999998</v>
      </c>
      <c r="D15" s="329">
        <f>SUM(D16:D26)</f>
        <v>1813.886</v>
      </c>
      <c r="E15" s="330">
        <v>2.7536770454025472</v>
      </c>
      <c r="F15" s="329">
        <v>100</v>
      </c>
      <c r="G15" s="329">
        <v>1805.6189999999999</v>
      </c>
      <c r="H15" s="330">
        <f t="shared" ref="H15:H16" si="0">+((D15/G15)-1)*100</f>
        <v>0.45784852729175984</v>
      </c>
      <c r="I15" s="329">
        <v>100</v>
      </c>
      <c r="J15" s="37"/>
      <c r="K15" s="184"/>
      <c r="N15" s="337"/>
      <c r="O15" s="335"/>
    </row>
    <row r="16" spans="1:15" ht="15.75" x14ac:dyDescent="0.25">
      <c r="A16" s="20"/>
      <c r="B16" s="108" t="s">
        <v>46</v>
      </c>
      <c r="C16" s="332">
        <v>955.65099999999995</v>
      </c>
      <c r="D16" s="329">
        <v>912.09900000000005</v>
      </c>
      <c r="E16" s="331">
        <v>-4.557312240556433</v>
      </c>
      <c r="F16" s="331">
        <f t="shared" ref="F16:F26" si="1">+D16/$D$15*100</f>
        <v>50.284251601258298</v>
      </c>
      <c r="G16" s="332">
        <v>897.101</v>
      </c>
      <c r="H16" s="331">
        <f t="shared" si="0"/>
        <v>1.6718295933233929</v>
      </c>
      <c r="I16" s="359">
        <v>49.683848032170687</v>
      </c>
      <c r="J16" s="37"/>
      <c r="K16" s="184"/>
      <c r="N16" s="337"/>
      <c r="O16" s="335"/>
    </row>
    <row r="17" spans="1:33" ht="15.75" x14ac:dyDescent="0.25">
      <c r="A17" s="26"/>
      <c r="B17" s="130" t="s">
        <v>191</v>
      </c>
      <c r="C17" s="332">
        <v>0</v>
      </c>
      <c r="D17" s="329">
        <v>478.26900000000001</v>
      </c>
      <c r="E17" s="331"/>
      <c r="F17" s="331">
        <f t="shared" si="1"/>
        <v>26.367092529519496</v>
      </c>
      <c r="G17" s="332">
        <v>470.07900000000001</v>
      </c>
      <c r="H17" s="331">
        <f>+((D17/G17)-1)*100</f>
        <v>1.7422603434741779</v>
      </c>
      <c r="I17" s="359">
        <v>26.034229812601662</v>
      </c>
      <c r="J17" s="257"/>
      <c r="K17" s="184"/>
      <c r="N17" s="337"/>
      <c r="O17" s="335"/>
    </row>
    <row r="18" spans="1:33" ht="15.75" x14ac:dyDescent="0.25">
      <c r="A18" s="20"/>
      <c r="B18" s="130" t="s">
        <v>128</v>
      </c>
      <c r="C18" s="332">
        <v>577.42899999999997</v>
      </c>
      <c r="D18" s="329">
        <v>420.459</v>
      </c>
      <c r="E18" s="331">
        <v>-27.18429451932618</v>
      </c>
      <c r="F18" s="331">
        <f t="shared" si="1"/>
        <v>23.18001241533371</v>
      </c>
      <c r="G18" s="332">
        <v>437.00900000000001</v>
      </c>
      <c r="H18" s="331">
        <f>+((D18/G18)-1)*100</f>
        <v>-3.78710735934501</v>
      </c>
      <c r="I18" s="359">
        <v>24.202724938096022</v>
      </c>
      <c r="J18" s="33"/>
      <c r="K18" s="184"/>
      <c r="N18" s="337"/>
      <c r="O18" s="335"/>
    </row>
    <row r="19" spans="1:33" ht="15.75" x14ac:dyDescent="0.25">
      <c r="A19" s="20"/>
      <c r="B19" s="401" t="s">
        <v>160</v>
      </c>
      <c r="C19" s="332">
        <v>1.089</v>
      </c>
      <c r="D19" s="329">
        <v>2.3109999999999999</v>
      </c>
      <c r="E19" s="331"/>
      <c r="F19" s="331">
        <f t="shared" si="1"/>
        <v>0.12740602220867242</v>
      </c>
      <c r="G19" s="332">
        <v>0.73799999999999999</v>
      </c>
      <c r="H19" s="331"/>
      <c r="I19" s="359">
        <v>4.0872409960240781E-2</v>
      </c>
      <c r="J19" s="33"/>
      <c r="K19" s="184"/>
      <c r="N19" s="337"/>
      <c r="O19" s="335"/>
    </row>
    <row r="20" spans="1:33" ht="15.75" x14ac:dyDescent="0.25">
      <c r="A20" s="20"/>
      <c r="B20" s="130" t="s">
        <v>129</v>
      </c>
      <c r="C20" s="332">
        <v>0.38500000000000001</v>
      </c>
      <c r="D20" s="329">
        <v>0.45</v>
      </c>
      <c r="E20" s="331">
        <v>16.883116883116877</v>
      </c>
      <c r="F20" s="331">
        <f t="shared" si="1"/>
        <v>2.4808615315405711E-2</v>
      </c>
      <c r="G20" s="332">
        <v>0.46600000000000003</v>
      </c>
      <c r="H20" s="331">
        <f>+((D20/G20)-1)*100</f>
        <v>-3.4334763948497882</v>
      </c>
      <c r="I20" s="359">
        <v>2.5808323904433883E-2</v>
      </c>
      <c r="J20" s="33"/>
      <c r="K20" s="184"/>
      <c r="N20" s="337"/>
      <c r="O20" s="335"/>
    </row>
    <row r="21" spans="1:33" s="27" customFormat="1" ht="15.75" x14ac:dyDescent="0.25">
      <c r="A21" s="20"/>
      <c r="B21" s="446" t="s">
        <v>47</v>
      </c>
      <c r="C21" s="332">
        <v>0.13500000000000001</v>
      </c>
      <c r="D21" s="329">
        <v>0.27100000000000002</v>
      </c>
      <c r="E21" s="331"/>
      <c r="F21" s="331">
        <f t="shared" si="1"/>
        <v>1.4940299445499884E-2</v>
      </c>
      <c r="G21" s="332">
        <v>0.219</v>
      </c>
      <c r="H21" s="331">
        <f>+((D21/G21)-1)*100</f>
        <v>23.74429223744292</v>
      </c>
      <c r="I21" s="359">
        <v>1.2128804581697468E-2</v>
      </c>
      <c r="J21" s="33"/>
      <c r="K21" s="184"/>
      <c r="L21" s="42"/>
      <c r="M21" s="42"/>
      <c r="N21" s="337"/>
      <c r="O21" s="314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</row>
    <row r="22" spans="1:33" s="27" customFormat="1" ht="15.75" x14ac:dyDescent="0.25">
      <c r="A22" s="20"/>
      <c r="B22" s="100" t="s">
        <v>196</v>
      </c>
      <c r="C22" s="332">
        <v>1.794</v>
      </c>
      <c r="D22" s="329">
        <v>2.7E-2</v>
      </c>
      <c r="E22" s="331">
        <v>-98.49498327759197</v>
      </c>
      <c r="F22" s="331">
        <f t="shared" si="1"/>
        <v>1.4885169189243425E-3</v>
      </c>
      <c r="G22" s="332">
        <v>2.3E-2</v>
      </c>
      <c r="H22" s="331">
        <f>+((D22/G22)-1)*100</f>
        <v>17.391304347826097</v>
      </c>
      <c r="I22" s="359">
        <v>1.2738013944248482E-3</v>
      </c>
      <c r="J22" s="33"/>
      <c r="K22" s="184"/>
      <c r="L22" s="42"/>
      <c r="M22" s="42"/>
      <c r="N22" s="337"/>
      <c r="O22" s="314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</row>
    <row r="23" spans="1:33" s="27" customFormat="1" ht="15.75" x14ac:dyDescent="0.25">
      <c r="A23" s="20"/>
      <c r="B23" s="100" t="s">
        <v>132</v>
      </c>
      <c r="C23" s="332">
        <v>0.34399999999999997</v>
      </c>
      <c r="D23" s="329">
        <v>0</v>
      </c>
      <c r="E23" s="331"/>
      <c r="F23" s="331">
        <f t="shared" si="1"/>
        <v>0</v>
      </c>
      <c r="G23" s="332">
        <v>0</v>
      </c>
      <c r="H23" s="331"/>
      <c r="I23" s="359"/>
      <c r="J23" s="33"/>
      <c r="K23" s="184"/>
      <c r="L23" s="42"/>
      <c r="M23" s="42"/>
      <c r="N23" s="337"/>
      <c r="O23" s="314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</row>
    <row r="24" spans="1:33" s="27" customFormat="1" ht="15.75" x14ac:dyDescent="0.25">
      <c r="A24" s="20"/>
      <c r="B24" s="100" t="s">
        <v>72</v>
      </c>
      <c r="C24" s="332">
        <v>227.893</v>
      </c>
      <c r="D24" s="329">
        <v>0</v>
      </c>
      <c r="E24" s="331"/>
      <c r="F24" s="331">
        <f t="shared" si="1"/>
        <v>0</v>
      </c>
      <c r="G24" s="332">
        <v>0</v>
      </c>
      <c r="H24" s="331"/>
      <c r="I24" s="359"/>
      <c r="J24" s="33"/>
      <c r="K24" s="184"/>
      <c r="L24" s="42"/>
      <c r="M24" s="42"/>
      <c r="N24" s="337"/>
      <c r="O24" s="314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</row>
    <row r="25" spans="1:33" s="27" customFormat="1" ht="15.75" x14ac:dyDescent="0.25">
      <c r="A25" s="20"/>
      <c r="B25" s="100" t="s">
        <v>149</v>
      </c>
      <c r="C25" s="332">
        <v>0.54200000000000004</v>
      </c>
      <c r="D25" s="329">
        <v>0</v>
      </c>
      <c r="E25" s="331"/>
      <c r="F25" s="331">
        <f t="shared" si="1"/>
        <v>0</v>
      </c>
      <c r="G25" s="332">
        <v>0</v>
      </c>
      <c r="H25" s="331"/>
      <c r="I25" s="359"/>
      <c r="J25" s="33"/>
      <c r="K25" s="184"/>
      <c r="L25" s="80"/>
      <c r="M25" s="42"/>
      <c r="N25" s="337"/>
      <c r="O25" s="314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</row>
    <row r="26" spans="1:33" s="27" customFormat="1" ht="15.75" x14ac:dyDescent="0.25">
      <c r="A26" s="20"/>
      <c r="B26" s="131" t="s">
        <v>131</v>
      </c>
      <c r="C26" s="332">
        <v>1.4E-2</v>
      </c>
      <c r="D26" s="329">
        <v>0</v>
      </c>
      <c r="E26" s="331"/>
      <c r="F26" s="331">
        <f t="shared" si="1"/>
        <v>0</v>
      </c>
      <c r="G26" s="332">
        <v>0</v>
      </c>
      <c r="H26" s="331"/>
      <c r="I26" s="359"/>
      <c r="J26" s="33"/>
      <c r="K26" s="60"/>
      <c r="L26" s="42"/>
      <c r="M26" s="42"/>
      <c r="N26" s="19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</row>
    <row r="27" spans="1:33" s="27" customFormat="1" ht="15.75" x14ac:dyDescent="0.25">
      <c r="A27" s="20"/>
      <c r="B27" s="98"/>
      <c r="C27" s="98"/>
      <c r="D27" s="124"/>
      <c r="E27" s="124"/>
      <c r="F27" s="124"/>
      <c r="G27" s="124"/>
      <c r="H27" s="98"/>
      <c r="I27" s="98"/>
      <c r="J27" s="33"/>
      <c r="K27" s="16"/>
      <c r="L27" s="40"/>
      <c r="M27" s="40"/>
      <c r="N27" s="19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</row>
    <row r="28" spans="1:33" s="27" customFormat="1" ht="15.6" customHeight="1" x14ac:dyDescent="0.25">
      <c r="A28" s="190"/>
      <c r="B28" s="128"/>
      <c r="C28" s="491" t="s">
        <v>159</v>
      </c>
      <c r="D28" s="491"/>
      <c r="E28" s="491"/>
      <c r="F28" s="491"/>
      <c r="G28" s="491"/>
      <c r="H28" s="491"/>
      <c r="I28" s="491"/>
      <c r="J28" s="62"/>
      <c r="K28" s="16"/>
      <c r="L28" s="40"/>
      <c r="M28" s="40"/>
      <c r="N28" s="19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</row>
    <row r="29" spans="1:33" s="27" customFormat="1" ht="15.75" customHeight="1" x14ac:dyDescent="0.25">
      <c r="A29" s="190"/>
      <c r="B29" s="128"/>
      <c r="C29" s="498" t="s">
        <v>214</v>
      </c>
      <c r="D29" s="498"/>
      <c r="E29" s="498"/>
      <c r="F29" s="498"/>
      <c r="G29" s="498"/>
      <c r="H29" s="498"/>
      <c r="I29" s="498"/>
      <c r="J29" s="62"/>
      <c r="K29" s="16"/>
      <c r="L29" s="40"/>
      <c r="M29" s="40"/>
      <c r="N29" s="19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</row>
    <row r="30" spans="1:33" s="27" customFormat="1" ht="15.75" x14ac:dyDescent="0.25">
      <c r="A30" s="20"/>
      <c r="B30" s="98"/>
      <c r="C30" s="98"/>
      <c r="D30" s="124"/>
      <c r="E30" s="124"/>
      <c r="F30" s="124"/>
      <c r="G30" s="98"/>
      <c r="H30" s="98"/>
      <c r="I30" s="98"/>
      <c r="J30" s="33"/>
      <c r="K30" s="16"/>
      <c r="L30" s="40"/>
      <c r="M30" s="40"/>
      <c r="N30" s="19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</row>
    <row r="31" spans="1:33" s="27" customFormat="1" ht="15.75" x14ac:dyDescent="0.25">
      <c r="A31" s="20"/>
      <c r="B31" s="98"/>
      <c r="C31" s="98"/>
      <c r="D31" s="124"/>
      <c r="E31" s="124"/>
      <c r="F31" s="124"/>
      <c r="G31" s="98"/>
      <c r="H31" s="98"/>
      <c r="I31" s="98"/>
      <c r="J31" s="33"/>
      <c r="K31" s="16"/>
      <c r="L31" s="40"/>
      <c r="M31" s="40"/>
      <c r="N31" s="19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</row>
    <row r="32" spans="1:33" s="27" customFormat="1" ht="15.75" x14ac:dyDescent="0.25">
      <c r="A32" s="20"/>
      <c r="B32" s="98"/>
      <c r="C32" s="98"/>
      <c r="D32" s="124"/>
      <c r="E32" s="124"/>
      <c r="F32" s="124"/>
      <c r="G32" s="98"/>
      <c r="H32" s="98"/>
      <c r="I32" s="98"/>
      <c r="J32" s="33"/>
      <c r="K32" s="16"/>
      <c r="L32" s="40"/>
      <c r="M32" s="40"/>
      <c r="N32" s="19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</row>
    <row r="33" spans="1:33" s="27" customFormat="1" ht="15.75" x14ac:dyDescent="0.25">
      <c r="A33" s="20"/>
      <c r="B33" s="98"/>
      <c r="C33" s="98"/>
      <c r="D33" s="124"/>
      <c r="E33" s="124"/>
      <c r="F33" s="124"/>
      <c r="G33" s="98"/>
      <c r="H33" s="98"/>
      <c r="I33" s="98"/>
      <c r="J33" s="33"/>
      <c r="K33" s="16"/>
      <c r="L33" s="40"/>
      <c r="M33" s="40"/>
      <c r="N33" s="19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</row>
    <row r="34" spans="1:33" s="27" customFormat="1" ht="15.75" x14ac:dyDescent="0.25">
      <c r="A34" s="20"/>
      <c r="B34" s="98"/>
      <c r="C34" s="98"/>
      <c r="D34" s="124"/>
      <c r="E34" s="124"/>
      <c r="F34" s="124"/>
      <c r="G34" s="98"/>
      <c r="H34" s="98"/>
      <c r="I34" s="98"/>
      <c r="J34" s="33"/>
      <c r="K34" s="16"/>
      <c r="L34" s="40"/>
      <c r="M34" s="40"/>
      <c r="N34" s="19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</row>
    <row r="35" spans="1:33" s="27" customFormat="1" ht="15.75" x14ac:dyDescent="0.25">
      <c r="A35" s="20"/>
      <c r="B35" s="98"/>
      <c r="C35" s="98"/>
      <c r="D35" s="124"/>
      <c r="E35" s="124"/>
      <c r="F35" s="124"/>
      <c r="G35" s="98"/>
      <c r="H35" s="98"/>
      <c r="I35" s="98"/>
      <c r="J35" s="33"/>
      <c r="K35" s="16"/>
      <c r="L35" s="40"/>
      <c r="M35" s="40"/>
      <c r="N35" s="19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</row>
    <row r="36" spans="1:33" s="27" customFormat="1" ht="15.75" x14ac:dyDescent="0.25">
      <c r="A36" s="20"/>
      <c r="B36" s="98"/>
      <c r="C36" s="98"/>
      <c r="D36" s="124"/>
      <c r="E36" s="124"/>
      <c r="F36" s="124"/>
      <c r="G36" s="98"/>
      <c r="H36" s="98"/>
      <c r="I36" s="98"/>
      <c r="J36" s="33"/>
      <c r="K36" s="16"/>
      <c r="L36" s="40"/>
      <c r="M36" s="40"/>
      <c r="N36" s="19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</row>
    <row r="37" spans="1:33" s="27" customFormat="1" ht="15.75" x14ac:dyDescent="0.25">
      <c r="A37" s="20"/>
      <c r="B37" s="98"/>
      <c r="C37" s="98"/>
      <c r="D37" s="124"/>
      <c r="E37" s="124"/>
      <c r="F37" s="124"/>
      <c r="G37" s="98"/>
      <c r="H37" s="98"/>
      <c r="I37" s="98"/>
      <c r="J37" s="33"/>
      <c r="K37" s="16"/>
      <c r="L37" s="40"/>
      <c r="M37" s="40"/>
      <c r="N37" s="19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</row>
    <row r="38" spans="1:33" s="27" customFormat="1" ht="15.75" x14ac:dyDescent="0.25">
      <c r="A38" s="20"/>
      <c r="B38" s="98"/>
      <c r="C38" s="98"/>
      <c r="D38" s="124"/>
      <c r="E38" s="124"/>
      <c r="F38" s="124"/>
      <c r="G38" s="98"/>
      <c r="H38" s="98"/>
      <c r="I38" s="98"/>
      <c r="J38" s="33"/>
      <c r="K38" s="16"/>
      <c r="L38" s="40"/>
      <c r="M38" s="40"/>
      <c r="N38" s="19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</row>
    <row r="39" spans="1:33" s="27" customFormat="1" ht="15.75" x14ac:dyDescent="0.25">
      <c r="A39" s="20"/>
      <c r="B39" s="98"/>
      <c r="C39" s="98"/>
      <c r="D39" s="124"/>
      <c r="E39" s="124"/>
      <c r="F39" s="124"/>
      <c r="G39" s="98"/>
      <c r="H39" s="98"/>
      <c r="I39" s="98"/>
      <c r="J39" s="33"/>
      <c r="K39" s="16"/>
      <c r="L39" s="40"/>
      <c r="M39" s="40"/>
      <c r="N39" s="19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</row>
    <row r="40" spans="1:33" s="27" customFormat="1" ht="15.75" x14ac:dyDescent="0.25">
      <c r="A40" s="20"/>
      <c r="B40" s="98"/>
      <c r="C40" s="98"/>
      <c r="D40" s="124"/>
      <c r="E40" s="124"/>
      <c r="F40" s="124"/>
      <c r="G40" s="98"/>
      <c r="H40" s="98"/>
      <c r="I40" s="98"/>
      <c r="J40" s="33"/>
      <c r="K40" s="16"/>
      <c r="L40" s="40"/>
      <c r="M40" s="40"/>
      <c r="N40" s="19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</row>
    <row r="41" spans="1:33" s="27" customFormat="1" ht="15.75" x14ac:dyDescent="0.25">
      <c r="A41" s="20"/>
      <c r="B41" s="98"/>
      <c r="C41" s="98"/>
      <c r="D41" s="124"/>
      <c r="E41" s="124"/>
      <c r="F41" s="124"/>
      <c r="G41" s="98"/>
      <c r="H41" s="98"/>
      <c r="I41" s="98"/>
      <c r="J41" s="33"/>
      <c r="K41" s="16"/>
      <c r="L41" s="40"/>
      <c r="M41" s="40"/>
      <c r="N41" s="19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</row>
    <row r="42" spans="1:33" s="27" customFormat="1" ht="15.75" x14ac:dyDescent="0.25">
      <c r="A42" s="20"/>
      <c r="B42" s="98"/>
      <c r="C42" s="98"/>
      <c r="D42" s="98"/>
      <c r="E42" s="98"/>
      <c r="F42" s="98"/>
      <c r="G42" s="98"/>
      <c r="H42" s="98"/>
      <c r="I42" s="98"/>
      <c r="J42" s="33"/>
      <c r="K42" s="16"/>
      <c r="L42" s="40"/>
      <c r="M42" s="40"/>
      <c r="N42" s="19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</row>
    <row r="43" spans="1:33" s="27" customFormat="1" ht="15.75" x14ac:dyDescent="0.25">
      <c r="A43" s="20"/>
      <c r="B43" s="98"/>
      <c r="C43" s="98"/>
      <c r="D43" s="98"/>
      <c r="E43" s="98"/>
      <c r="F43" s="98"/>
      <c r="G43" s="98"/>
      <c r="H43" s="98"/>
      <c r="I43" s="98"/>
      <c r="J43" s="33"/>
      <c r="K43" s="16"/>
      <c r="L43" s="40"/>
      <c r="M43" s="40"/>
      <c r="N43" s="19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</row>
    <row r="44" spans="1:33" s="27" customFormat="1" ht="15.75" x14ac:dyDescent="0.25">
      <c r="A44" s="20"/>
      <c r="B44" s="98"/>
      <c r="C44" s="98"/>
      <c r="D44" s="98"/>
      <c r="E44" s="98"/>
      <c r="F44" s="98"/>
      <c r="G44" s="98"/>
      <c r="H44" s="98"/>
      <c r="I44" s="98"/>
      <c r="J44" s="33"/>
      <c r="K44" s="16"/>
      <c r="L44" s="40"/>
      <c r="M44" s="40"/>
      <c r="N44" s="19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</row>
    <row r="45" spans="1:33" ht="15.75" x14ac:dyDescent="0.25">
      <c r="A45" s="126" t="s">
        <v>8</v>
      </c>
      <c r="B45" s="109"/>
      <c r="C45" s="97"/>
      <c r="D45" s="98"/>
      <c r="E45" s="98"/>
      <c r="F45" s="98"/>
      <c r="G45" s="98"/>
      <c r="H45" s="98"/>
      <c r="I45" s="98"/>
      <c r="J45" s="33"/>
    </row>
    <row r="46" spans="1:33" ht="15.75" x14ac:dyDescent="0.25">
      <c r="A46" s="126" t="s">
        <v>161</v>
      </c>
      <c r="B46" s="99"/>
      <c r="C46" s="109"/>
      <c r="D46" s="96"/>
      <c r="E46" s="132"/>
      <c r="F46" s="132"/>
      <c r="G46" s="107"/>
      <c r="H46" s="107"/>
      <c r="I46" s="107"/>
      <c r="J46" s="35"/>
    </row>
    <row r="47" spans="1:33" ht="15.75" x14ac:dyDescent="0.25">
      <c r="A47" s="188" t="s">
        <v>162</v>
      </c>
      <c r="B47" s="119"/>
      <c r="C47" s="133"/>
      <c r="D47" s="134"/>
      <c r="E47" s="135"/>
      <c r="F47" s="135"/>
      <c r="G47" s="136"/>
      <c r="H47" s="136"/>
      <c r="I47" s="136"/>
      <c r="J47" s="31"/>
    </row>
  </sheetData>
  <sortState ref="B17:I26">
    <sortCondition descending="1" ref="D17:D26"/>
  </sortState>
  <mergeCells count="8">
    <mergeCell ref="F12:F13"/>
    <mergeCell ref="C28:I28"/>
    <mergeCell ref="C29:I29"/>
    <mergeCell ref="D10:H10"/>
    <mergeCell ref="I12:I13"/>
    <mergeCell ref="H12:H13"/>
    <mergeCell ref="C12:D12"/>
    <mergeCell ref="E12:E13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&amp;C&amp;"-,Negrita"&amp;K08-045Página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T45"/>
  <sheetViews>
    <sheetView zoomScale="91" zoomScaleNormal="91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2.7109375" style="16" customWidth="1"/>
    <col min="2" max="2" width="17.42578125" style="16" customWidth="1"/>
    <col min="3" max="3" width="1.42578125" style="32" customWidth="1"/>
    <col min="4" max="4" width="11.42578125" style="32" customWidth="1"/>
    <col min="5" max="5" width="13.85546875" style="16" customWidth="1"/>
    <col min="6" max="6" width="13" style="16" customWidth="1"/>
    <col min="7" max="7" width="11.42578125" style="16" customWidth="1"/>
    <col min="8" max="8" width="19" style="16" customWidth="1"/>
    <col min="9" max="9" width="16" style="16" customWidth="1"/>
    <col min="10" max="10" width="13.28515625" style="16" customWidth="1"/>
    <col min="11" max="11" width="3.5703125" style="16" customWidth="1"/>
    <col min="12" max="12" width="29.5703125" style="16" bestFit="1" customWidth="1"/>
    <col min="13" max="13" width="14.5703125" style="18" customWidth="1"/>
    <col min="14" max="14" width="15.5703125" style="18" customWidth="1"/>
    <col min="15" max="15" width="10.7109375" style="19" customWidth="1"/>
    <col min="16" max="17" width="10.28515625" style="18" customWidth="1"/>
    <col min="18" max="18" width="3" style="18" customWidth="1"/>
    <col min="19" max="19" width="10.28515625" style="18" hidden="1" customWidth="1"/>
    <col min="20" max="21" width="10.28515625" style="16" customWidth="1"/>
    <col min="22" max="16384" width="11.5703125" style="16"/>
  </cols>
  <sheetData>
    <row r="1" spans="1:20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18">
        <v>1000</v>
      </c>
    </row>
    <row r="2" spans="1:20" x14ac:dyDescent="0.2">
      <c r="A2" s="184"/>
      <c r="B2" s="32"/>
      <c r="E2" s="32"/>
      <c r="F2" s="32"/>
      <c r="G2" s="32"/>
      <c r="H2" s="32"/>
      <c r="I2" s="32"/>
      <c r="J2" s="32"/>
      <c r="K2" s="36"/>
    </row>
    <row r="3" spans="1:20" x14ac:dyDescent="0.2">
      <c r="A3" s="184"/>
      <c r="B3" s="32"/>
      <c r="E3" s="32"/>
      <c r="F3" s="32"/>
      <c r="G3" s="32"/>
      <c r="H3" s="32"/>
      <c r="I3" s="32"/>
      <c r="J3" s="32"/>
      <c r="K3" s="36"/>
    </row>
    <row r="4" spans="1:20" x14ac:dyDescent="0.2">
      <c r="A4" s="184"/>
      <c r="B4" s="32"/>
      <c r="E4" s="32"/>
      <c r="F4" s="32"/>
      <c r="G4" s="32"/>
      <c r="H4" s="32"/>
      <c r="I4" s="32"/>
      <c r="J4" s="32"/>
      <c r="K4" s="36"/>
    </row>
    <row r="5" spans="1:20" x14ac:dyDescent="0.2">
      <c r="A5" s="184"/>
      <c r="B5" s="32"/>
      <c r="E5" s="32"/>
      <c r="F5" s="32"/>
      <c r="G5" s="32"/>
      <c r="H5" s="32"/>
      <c r="I5" s="32"/>
      <c r="J5" s="32"/>
      <c r="K5" s="36"/>
    </row>
    <row r="6" spans="1:20" x14ac:dyDescent="0.2">
      <c r="A6" s="184"/>
      <c r="B6" s="32"/>
      <c r="E6" s="32"/>
      <c r="F6" s="32"/>
      <c r="G6" s="32"/>
      <c r="H6" s="32"/>
      <c r="I6" s="32"/>
      <c r="J6" s="32"/>
      <c r="K6" s="36"/>
    </row>
    <row r="7" spans="1:20" ht="15.75" x14ac:dyDescent="0.25">
      <c r="A7" s="20"/>
      <c r="B7" s="237"/>
      <c r="C7" s="237"/>
      <c r="D7" s="495" t="s">
        <v>88</v>
      </c>
      <c r="E7" s="495"/>
      <c r="F7" s="495"/>
      <c r="G7" s="495"/>
      <c r="H7" s="495"/>
      <c r="I7" s="495"/>
      <c r="J7" s="495"/>
      <c r="K7" s="500"/>
      <c r="S7" s="40"/>
      <c r="T7" s="40"/>
    </row>
    <row r="8" spans="1:20" ht="15.75" x14ac:dyDescent="0.25">
      <c r="A8" s="20"/>
      <c r="B8" s="237"/>
      <c r="C8" s="237"/>
      <c r="D8" s="495" t="s">
        <v>208</v>
      </c>
      <c r="E8" s="495"/>
      <c r="F8" s="495"/>
      <c r="G8" s="495"/>
      <c r="H8" s="495"/>
      <c r="I8" s="495"/>
      <c r="J8" s="495"/>
      <c r="K8" s="500"/>
    </row>
    <row r="9" spans="1:20" ht="15.75" x14ac:dyDescent="0.25">
      <c r="A9" s="20"/>
      <c r="B9" s="237"/>
      <c r="C9" s="237"/>
      <c r="D9" s="237"/>
      <c r="E9" s="237"/>
      <c r="F9" s="236"/>
      <c r="G9" s="236"/>
      <c r="H9" s="237"/>
      <c r="I9" s="237"/>
      <c r="J9" s="237"/>
      <c r="K9" s="9"/>
    </row>
    <row r="10" spans="1:20" ht="14.45" customHeight="1" x14ac:dyDescent="0.25">
      <c r="A10" s="20"/>
      <c r="B10" s="6"/>
      <c r="C10" s="6"/>
      <c r="D10" s="492" t="s">
        <v>202</v>
      </c>
      <c r="E10" s="492" t="s">
        <v>0</v>
      </c>
      <c r="F10" s="493" t="s">
        <v>203</v>
      </c>
      <c r="G10" s="493" t="s">
        <v>204</v>
      </c>
      <c r="H10" s="347" t="s">
        <v>205</v>
      </c>
      <c r="I10" s="494" t="s">
        <v>206</v>
      </c>
      <c r="J10" s="494" t="s">
        <v>207</v>
      </c>
      <c r="K10" s="137"/>
    </row>
    <row r="11" spans="1:20" ht="15.75" x14ac:dyDescent="0.25">
      <c r="A11" s="20"/>
      <c r="B11" s="6"/>
      <c r="C11" s="6"/>
      <c r="D11" s="344">
        <v>2017</v>
      </c>
      <c r="E11" s="344">
        <v>2018</v>
      </c>
      <c r="F11" s="493"/>
      <c r="G11" s="493"/>
      <c r="H11" s="344">
        <v>2017</v>
      </c>
      <c r="I11" s="494"/>
      <c r="J11" s="494"/>
      <c r="K11" s="238"/>
      <c r="M11" s="499"/>
      <c r="N11" s="499"/>
      <c r="O11" s="222"/>
    </row>
    <row r="12" spans="1:20" ht="15.75" x14ac:dyDescent="0.25">
      <c r="A12" s="20"/>
      <c r="B12" s="6"/>
      <c r="C12" s="6"/>
      <c r="D12" s="236"/>
      <c r="E12" s="100"/>
      <c r="F12" s="236"/>
      <c r="G12" s="236"/>
      <c r="H12" s="236"/>
      <c r="I12" s="236"/>
      <c r="J12" s="236"/>
      <c r="K12" s="238"/>
      <c r="M12" s="208"/>
      <c r="N12" s="208"/>
      <c r="O12" s="52"/>
    </row>
    <row r="13" spans="1:20" ht="15.75" x14ac:dyDescent="0.25">
      <c r="A13" s="20"/>
      <c r="B13" s="121" t="s">
        <v>10</v>
      </c>
      <c r="C13" s="6"/>
      <c r="D13" s="102">
        <f>SUM(D14:D21)</f>
        <v>1765.2759999999998</v>
      </c>
      <c r="E13" s="102">
        <f>SUM(E14:E21)</f>
        <v>1813.8860000000002</v>
      </c>
      <c r="F13" s="104">
        <v>2.7536770454025472</v>
      </c>
      <c r="G13" s="102">
        <v>99.767405448854007</v>
      </c>
      <c r="H13" s="102">
        <v>1805.6189999999999</v>
      </c>
      <c r="I13" s="104">
        <v>-0.45576182847214541</v>
      </c>
      <c r="J13" s="329">
        <v>99.770106539640977</v>
      </c>
      <c r="K13" s="139"/>
      <c r="L13" s="243"/>
      <c r="M13" s="250"/>
      <c r="N13" s="249"/>
      <c r="O13" s="52"/>
    </row>
    <row r="14" spans="1:20" ht="15.75" x14ac:dyDescent="0.25">
      <c r="A14" s="20"/>
      <c r="B14" s="100" t="s">
        <v>54</v>
      </c>
      <c r="C14" s="130"/>
      <c r="D14" s="332">
        <v>606.96100000000001</v>
      </c>
      <c r="E14" s="329">
        <v>624.19600000000003</v>
      </c>
      <c r="F14" s="331">
        <v>2.8395564130150097</v>
      </c>
      <c r="G14" s="402">
        <v>34.412085434255516</v>
      </c>
      <c r="H14" s="332">
        <v>623.35199999999998</v>
      </c>
      <c r="I14" s="359">
        <v>-0.13521393921140934</v>
      </c>
      <c r="J14" s="359">
        <v>34.522897687718171</v>
      </c>
      <c r="K14" s="139"/>
      <c r="M14" s="250"/>
      <c r="N14" s="249"/>
      <c r="O14" s="79"/>
    </row>
    <row r="15" spans="1:20" ht="15.75" x14ac:dyDescent="0.25">
      <c r="A15" s="26"/>
      <c r="B15" s="100" t="s">
        <v>53</v>
      </c>
      <c r="C15" s="130"/>
      <c r="D15" s="332">
        <v>542.91</v>
      </c>
      <c r="E15" s="329">
        <v>564.04600000000005</v>
      </c>
      <c r="F15" s="331">
        <v>3.8930946197344163</v>
      </c>
      <c r="G15" s="402">
        <v>31.096000520429616</v>
      </c>
      <c r="H15" s="332">
        <v>562.36900000000003</v>
      </c>
      <c r="I15" s="359">
        <v>-0.29731617634023433</v>
      </c>
      <c r="J15" s="359">
        <v>31.145496364404675</v>
      </c>
      <c r="K15" s="140"/>
      <c r="M15" s="250"/>
      <c r="N15" s="249"/>
      <c r="O15" s="79"/>
    </row>
    <row r="16" spans="1:20" ht="15.75" x14ac:dyDescent="0.25">
      <c r="A16" s="20"/>
      <c r="B16" s="100" t="s">
        <v>55</v>
      </c>
      <c r="C16" s="130"/>
      <c r="D16" s="332">
        <v>241.626</v>
      </c>
      <c r="E16" s="329">
        <v>247.416</v>
      </c>
      <c r="F16" s="331">
        <v>2.3962653025750402</v>
      </c>
      <c r="G16" s="402">
        <v>13.640107481947597</v>
      </c>
      <c r="H16" s="332">
        <v>244.38499999999999</v>
      </c>
      <c r="I16" s="359">
        <v>-1.2250622433472413</v>
      </c>
      <c r="J16" s="359">
        <v>13.53469364245724</v>
      </c>
      <c r="K16" s="139"/>
      <c r="M16" s="250"/>
      <c r="N16" s="249"/>
      <c r="O16" s="79"/>
    </row>
    <row r="17" spans="1:19" ht="15.75" x14ac:dyDescent="0.25">
      <c r="A17" s="20"/>
      <c r="B17" s="100" t="s">
        <v>51</v>
      </c>
      <c r="C17" s="130"/>
      <c r="D17" s="332">
        <v>147.215</v>
      </c>
      <c r="E17" s="329">
        <v>140.63300000000001</v>
      </c>
      <c r="F17" s="331">
        <v>-4.4710117854838138</v>
      </c>
      <c r="G17" s="402">
        <v>7.7531333281143349</v>
      </c>
      <c r="H17" s="332">
        <v>140.28800000000001</v>
      </c>
      <c r="I17" s="359">
        <v>-0.24531937738653253</v>
      </c>
      <c r="J17" s="359">
        <v>7.7695239139597012</v>
      </c>
      <c r="K17" s="139"/>
      <c r="M17" s="250"/>
      <c r="N17" s="249"/>
      <c r="O17" s="79"/>
    </row>
    <row r="18" spans="1:19" ht="15" customHeight="1" x14ac:dyDescent="0.25">
      <c r="A18" s="20"/>
      <c r="B18" s="100" t="s">
        <v>52</v>
      </c>
      <c r="C18" s="130"/>
      <c r="D18" s="332">
        <v>89.388999999999996</v>
      </c>
      <c r="E18" s="329">
        <v>92.819000000000003</v>
      </c>
      <c r="F18" s="331">
        <v>3.8371611719562937</v>
      </c>
      <c r="G18" s="402">
        <v>5.117135255468094</v>
      </c>
      <c r="H18" s="332">
        <v>92.873999999999995</v>
      </c>
      <c r="I18" s="359">
        <v>5.925510940647527E-2</v>
      </c>
      <c r="J18" s="359">
        <v>5.1436100306875367</v>
      </c>
      <c r="K18" s="139"/>
      <c r="M18" s="250"/>
      <c r="N18" s="249"/>
      <c r="O18" s="79"/>
    </row>
    <row r="19" spans="1:19" s="27" customFormat="1" ht="15.75" x14ac:dyDescent="0.25">
      <c r="A19" s="20"/>
      <c r="B19" s="100" t="s">
        <v>56</v>
      </c>
      <c r="C19" s="130"/>
      <c r="D19" s="332">
        <v>69.754999999999995</v>
      </c>
      <c r="E19" s="329">
        <v>71.807000000000002</v>
      </c>
      <c r="F19" s="331">
        <v>2.9417246075550185</v>
      </c>
      <c r="G19" s="402">
        <v>3.958738311007417</v>
      </c>
      <c r="H19" s="332">
        <v>70.632999999999996</v>
      </c>
      <c r="I19" s="359">
        <v>-1.6349380979570283</v>
      </c>
      <c r="J19" s="359">
        <v>3.9118440822787086</v>
      </c>
      <c r="K19" s="139"/>
      <c r="M19" s="250"/>
      <c r="N19" s="249"/>
      <c r="O19" s="79"/>
      <c r="P19" s="28"/>
      <c r="Q19" s="28"/>
      <c r="R19" s="28"/>
      <c r="S19" s="28"/>
    </row>
    <row r="20" spans="1:19" s="27" customFormat="1" ht="15.75" x14ac:dyDescent="0.25">
      <c r="A20" s="20"/>
      <c r="B20" s="100" t="s">
        <v>57</v>
      </c>
      <c r="C20" s="98"/>
      <c r="D20" s="332">
        <v>67.42</v>
      </c>
      <c r="E20" s="329">
        <v>68.75</v>
      </c>
      <c r="F20" s="331">
        <v>1.97270839513497</v>
      </c>
      <c r="G20" s="402">
        <v>3.7902051176314275</v>
      </c>
      <c r="H20" s="332">
        <v>67.566999999999993</v>
      </c>
      <c r="I20" s="359">
        <v>-1.7207272727272849</v>
      </c>
      <c r="J20" s="359">
        <v>3.7420408181349436</v>
      </c>
      <c r="K20" s="139"/>
      <c r="M20" s="79"/>
      <c r="N20" s="63"/>
      <c r="O20" s="79"/>
      <c r="P20" s="28"/>
      <c r="Q20" s="28"/>
      <c r="R20" s="28"/>
      <c r="S20" s="28"/>
    </row>
    <row r="21" spans="1:19" s="27" customFormat="1" ht="15.75" x14ac:dyDescent="0.25">
      <c r="A21" s="20"/>
      <c r="B21" s="98" t="s">
        <v>192</v>
      </c>
      <c r="C21" s="98"/>
      <c r="D21" s="332">
        <v>0</v>
      </c>
      <c r="E21" s="329">
        <v>4.2190000000000003</v>
      </c>
      <c r="F21" s="331"/>
      <c r="G21" s="402">
        <v>0.23259455114599265</v>
      </c>
      <c r="H21" s="332">
        <v>4.1669999999999998</v>
      </c>
      <c r="I21" s="359">
        <v>-1.2325195543967826</v>
      </c>
      <c r="J21" s="359">
        <v>0.2307795830681888</v>
      </c>
      <c r="K21" s="130"/>
      <c r="L21" s="184"/>
      <c r="M21" s="63"/>
      <c r="N21" s="63"/>
      <c r="O21" s="63"/>
      <c r="P21" s="28"/>
      <c r="Q21" s="28"/>
      <c r="R21" s="28"/>
      <c r="S21" s="28"/>
    </row>
    <row r="22" spans="1:19" s="27" customFormat="1" ht="15.75" x14ac:dyDescent="0.25">
      <c r="A22" s="20"/>
      <c r="B22" s="98"/>
      <c r="C22" s="98"/>
      <c r="D22" s="98"/>
      <c r="E22" s="124"/>
      <c r="F22" s="124"/>
      <c r="G22" s="124"/>
      <c r="H22" s="98"/>
      <c r="I22" s="98"/>
      <c r="J22" s="98"/>
      <c r="K22" s="130"/>
      <c r="L22" s="242"/>
      <c r="M22" s="225"/>
      <c r="N22" s="63"/>
      <c r="O22" s="63"/>
      <c r="P22" s="28"/>
      <c r="Q22" s="28"/>
      <c r="R22" s="28"/>
      <c r="S22" s="28"/>
    </row>
    <row r="23" spans="1:19" s="27" customFormat="1" ht="15.75" customHeight="1" x14ac:dyDescent="0.25">
      <c r="A23" s="190"/>
      <c r="B23" s="141"/>
      <c r="C23" s="141"/>
      <c r="D23" s="488" t="s">
        <v>13</v>
      </c>
      <c r="E23" s="488"/>
      <c r="F23" s="488"/>
      <c r="G23" s="488"/>
      <c r="H23" s="488"/>
      <c r="I23" s="488"/>
      <c r="J23" s="488"/>
      <c r="K23" s="258"/>
      <c r="L23" s="242"/>
      <c r="M23" s="82"/>
      <c r="N23" s="50"/>
      <c r="O23" s="63"/>
      <c r="P23" s="28"/>
      <c r="Q23" s="28"/>
      <c r="R23" s="28"/>
      <c r="S23" s="28"/>
    </row>
    <row r="24" spans="1:19" s="27" customFormat="1" ht="15.75" customHeight="1" x14ac:dyDescent="0.25">
      <c r="A24" s="90"/>
      <c r="B24" s="141"/>
      <c r="C24" s="141"/>
      <c r="D24" s="498" t="s">
        <v>214</v>
      </c>
      <c r="E24" s="498"/>
      <c r="F24" s="498"/>
      <c r="G24" s="498"/>
      <c r="H24" s="498"/>
      <c r="I24" s="498"/>
      <c r="J24" s="498"/>
      <c r="K24" s="258"/>
      <c r="L24" s="242"/>
      <c r="M24" s="82"/>
      <c r="N24" s="50"/>
      <c r="O24" s="19"/>
      <c r="P24" s="28"/>
      <c r="Q24" s="28"/>
      <c r="R24" s="28"/>
      <c r="S24" s="28"/>
    </row>
    <row r="25" spans="1:19" ht="15.75" x14ac:dyDescent="0.25">
      <c r="A25" s="20"/>
      <c r="B25" s="98"/>
      <c r="C25" s="98"/>
      <c r="D25" s="98"/>
      <c r="E25" s="124"/>
      <c r="F25" s="124"/>
      <c r="G25" s="124"/>
      <c r="H25" s="98"/>
      <c r="I25" s="98"/>
      <c r="J25" s="98"/>
      <c r="K25" s="130"/>
      <c r="L25" s="242"/>
      <c r="M25" s="50"/>
      <c r="N25" s="50"/>
    </row>
    <row r="26" spans="1:19" ht="15.75" x14ac:dyDescent="0.25">
      <c r="A26" s="20"/>
      <c r="B26" s="98"/>
      <c r="C26" s="98"/>
      <c r="D26" s="98"/>
      <c r="E26" s="124"/>
      <c r="F26" s="124"/>
      <c r="G26" s="124"/>
      <c r="H26" s="98"/>
      <c r="I26" s="98"/>
      <c r="J26" s="98"/>
      <c r="K26" s="130"/>
      <c r="L26" s="242"/>
      <c r="M26" s="50"/>
      <c r="N26" s="50"/>
    </row>
    <row r="27" spans="1:19" ht="15.75" x14ac:dyDescent="0.25">
      <c r="A27" s="20"/>
      <c r="B27" s="98"/>
      <c r="C27" s="98"/>
      <c r="D27" s="98"/>
      <c r="E27" s="124"/>
      <c r="F27" s="124"/>
      <c r="G27" s="124"/>
      <c r="H27" s="98"/>
      <c r="I27" s="98"/>
      <c r="J27" s="98"/>
      <c r="K27" s="130"/>
      <c r="L27" s="242"/>
      <c r="M27" s="50"/>
      <c r="N27" s="50"/>
    </row>
    <row r="28" spans="1:19" ht="15.75" x14ac:dyDescent="0.25">
      <c r="A28" s="20"/>
      <c r="B28" s="98"/>
      <c r="C28" s="98"/>
      <c r="D28" s="98"/>
      <c r="E28" s="124"/>
      <c r="F28" s="124"/>
      <c r="G28" s="124"/>
      <c r="H28" s="98"/>
      <c r="I28" s="98"/>
      <c r="J28" s="98"/>
      <c r="K28" s="130"/>
      <c r="L28" s="242"/>
      <c r="M28" s="50"/>
      <c r="N28" s="50"/>
    </row>
    <row r="29" spans="1:19" ht="15.75" x14ac:dyDescent="0.25">
      <c r="A29" s="20"/>
      <c r="B29" s="98"/>
      <c r="C29" s="98"/>
      <c r="D29" s="98"/>
      <c r="E29" s="124"/>
      <c r="F29" s="124"/>
      <c r="G29" s="124"/>
      <c r="H29" s="98"/>
      <c r="I29" s="98"/>
      <c r="J29" s="98"/>
      <c r="K29" s="130"/>
      <c r="L29" s="242"/>
      <c r="M29" s="50"/>
      <c r="N29" s="50"/>
    </row>
    <row r="30" spans="1:19" ht="15.75" x14ac:dyDescent="0.25">
      <c r="A30" s="20"/>
      <c r="B30" s="98"/>
      <c r="C30" s="98"/>
      <c r="D30" s="98"/>
      <c r="E30" s="124"/>
      <c r="F30" s="124"/>
      <c r="G30" s="124"/>
      <c r="H30" s="98"/>
      <c r="I30" s="98"/>
      <c r="J30" s="98"/>
      <c r="K30" s="130"/>
      <c r="L30" s="184"/>
      <c r="M30" s="50"/>
      <c r="N30" s="50"/>
    </row>
    <row r="31" spans="1:19" ht="15.75" x14ac:dyDescent="0.25">
      <c r="A31" s="20"/>
      <c r="B31" s="98"/>
      <c r="C31" s="98"/>
      <c r="D31" s="98"/>
      <c r="E31" s="124"/>
      <c r="F31" s="124"/>
      <c r="G31" s="124"/>
      <c r="H31" s="98"/>
      <c r="I31" s="98"/>
      <c r="J31" s="98"/>
      <c r="K31" s="130"/>
      <c r="L31" s="184"/>
      <c r="M31" s="50"/>
      <c r="N31" s="50"/>
    </row>
    <row r="32" spans="1:19" ht="15.75" x14ac:dyDescent="0.25">
      <c r="A32" s="20"/>
      <c r="B32" s="98"/>
      <c r="C32" s="98"/>
      <c r="D32" s="98"/>
      <c r="E32" s="124"/>
      <c r="F32" s="124"/>
      <c r="G32" s="124"/>
      <c r="H32" s="98"/>
      <c r="I32" s="98"/>
      <c r="J32" s="98"/>
      <c r="K32" s="130"/>
    </row>
    <row r="33" spans="1:11" ht="15.75" x14ac:dyDescent="0.25">
      <c r="A33" s="20"/>
      <c r="B33" s="98"/>
      <c r="C33" s="98"/>
      <c r="D33" s="98"/>
      <c r="E33" s="124"/>
      <c r="F33" s="124"/>
      <c r="G33" s="124"/>
      <c r="H33" s="98"/>
      <c r="I33" s="98"/>
      <c r="J33" s="98"/>
      <c r="K33" s="130"/>
    </row>
    <row r="34" spans="1:11" ht="15.75" x14ac:dyDescent="0.25">
      <c r="A34" s="20"/>
      <c r="B34" s="98"/>
      <c r="C34" s="98"/>
      <c r="D34" s="98"/>
      <c r="E34" s="124"/>
      <c r="F34" s="124"/>
      <c r="G34" s="124"/>
      <c r="H34" s="98"/>
      <c r="I34" s="98"/>
      <c r="J34" s="98"/>
      <c r="K34" s="130"/>
    </row>
    <row r="35" spans="1:11" ht="15.75" x14ac:dyDescent="0.25">
      <c r="A35" s="20"/>
      <c r="B35" s="98"/>
      <c r="C35" s="98"/>
      <c r="D35" s="98"/>
      <c r="E35" s="124"/>
      <c r="F35" s="124"/>
      <c r="G35" s="124"/>
      <c r="H35" s="98"/>
      <c r="I35" s="98"/>
      <c r="J35" s="98"/>
      <c r="K35" s="130"/>
    </row>
    <row r="36" spans="1:11" ht="15.75" x14ac:dyDescent="0.25">
      <c r="A36" s="20"/>
      <c r="B36" s="98"/>
      <c r="C36" s="98"/>
      <c r="D36" s="98"/>
      <c r="E36" s="124"/>
      <c r="F36" s="124"/>
      <c r="G36" s="124"/>
      <c r="H36" s="98"/>
      <c r="I36" s="98"/>
      <c r="J36" s="98"/>
      <c r="K36" s="130"/>
    </row>
    <row r="37" spans="1:11" ht="15.75" x14ac:dyDescent="0.25">
      <c r="A37" s="20"/>
      <c r="B37" s="98"/>
      <c r="C37" s="98"/>
      <c r="D37" s="98"/>
      <c r="E37" s="124"/>
      <c r="F37" s="124"/>
      <c r="G37" s="124"/>
      <c r="H37" s="98"/>
      <c r="I37" s="98"/>
      <c r="J37" s="98"/>
      <c r="K37" s="130"/>
    </row>
    <row r="38" spans="1:11" ht="15.75" x14ac:dyDescent="0.25">
      <c r="A38" s="20"/>
      <c r="B38" s="98"/>
      <c r="C38" s="98"/>
      <c r="D38" s="98"/>
      <c r="E38" s="124"/>
      <c r="F38" s="124"/>
      <c r="G38" s="124"/>
      <c r="H38" s="98"/>
      <c r="I38" s="98"/>
      <c r="J38" s="98"/>
      <c r="K38" s="130"/>
    </row>
    <row r="39" spans="1:11" ht="15.75" x14ac:dyDescent="0.25">
      <c r="A39" s="20"/>
      <c r="B39" s="98"/>
      <c r="C39" s="98"/>
      <c r="D39" s="98"/>
      <c r="E39" s="124"/>
      <c r="F39" s="124"/>
      <c r="G39" s="124"/>
      <c r="H39" s="98"/>
      <c r="I39" s="98"/>
      <c r="J39" s="98"/>
      <c r="K39" s="130"/>
    </row>
    <row r="40" spans="1:11" ht="15.75" x14ac:dyDescent="0.25">
      <c r="A40" s="20"/>
      <c r="B40" s="98"/>
      <c r="C40" s="98"/>
      <c r="D40" s="98"/>
      <c r="E40" s="124"/>
      <c r="F40" s="124"/>
      <c r="G40" s="124"/>
      <c r="H40" s="98"/>
      <c r="I40" s="98"/>
      <c r="J40" s="98"/>
      <c r="K40" s="130"/>
    </row>
    <row r="41" spans="1:11" ht="15.75" x14ac:dyDescent="0.25">
      <c r="A41" s="20"/>
      <c r="B41" s="98"/>
      <c r="C41" s="98"/>
      <c r="D41" s="98"/>
      <c r="E41" s="124"/>
      <c r="F41" s="124"/>
      <c r="G41" s="124"/>
      <c r="H41" s="98"/>
      <c r="I41" s="98"/>
      <c r="J41" s="98"/>
      <c r="K41" s="130"/>
    </row>
    <row r="42" spans="1:11" ht="15.75" x14ac:dyDescent="0.25">
      <c r="A42" s="251" t="s">
        <v>8</v>
      </c>
      <c r="B42" s="6"/>
      <c r="C42" s="97"/>
      <c r="D42" s="97"/>
      <c r="E42" s="98"/>
      <c r="F42" s="98"/>
      <c r="G42" s="98"/>
      <c r="H42" s="98"/>
      <c r="I42" s="98"/>
      <c r="J42" s="98"/>
      <c r="K42" s="130"/>
    </row>
    <row r="43" spans="1:11" ht="15.75" x14ac:dyDescent="0.25">
      <c r="A43" s="251" t="s">
        <v>163</v>
      </c>
      <c r="B43" s="6"/>
      <c r="C43" s="6"/>
      <c r="D43" s="6"/>
      <c r="E43" s="96"/>
      <c r="F43" s="132"/>
      <c r="G43" s="132"/>
      <c r="H43" s="107"/>
      <c r="I43" s="107"/>
      <c r="J43" s="107"/>
      <c r="K43" s="142"/>
    </row>
    <row r="44" spans="1:11" ht="15.75" x14ac:dyDescent="0.25">
      <c r="A44" s="252" t="s">
        <v>81</v>
      </c>
      <c r="B44" s="11"/>
      <c r="C44" s="11"/>
      <c r="D44" s="11"/>
      <c r="E44" s="11"/>
      <c r="F44" s="135"/>
      <c r="G44" s="135"/>
      <c r="H44" s="136"/>
      <c r="I44" s="136"/>
      <c r="J44" s="136"/>
      <c r="K44" s="143"/>
    </row>
    <row r="45" spans="1:11" x14ac:dyDescent="0.2">
      <c r="C45" s="39"/>
    </row>
  </sheetData>
  <mergeCells count="10">
    <mergeCell ref="D7:K7"/>
    <mergeCell ref="D8:K8"/>
    <mergeCell ref="I10:I11"/>
    <mergeCell ref="J10:J11"/>
    <mergeCell ref="D10:E10"/>
    <mergeCell ref="M11:N11"/>
    <mergeCell ref="F10:F11"/>
    <mergeCell ref="G10:G11"/>
    <mergeCell ref="D23:J23"/>
    <mergeCell ref="D24:J24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&amp;C&amp;"-,Negrita"&amp;K08-045Página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D81"/>
  <sheetViews>
    <sheetView zoomScale="93" zoomScaleNormal="93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6.140625" style="16" customWidth="1"/>
    <col min="3" max="3" width="13.7109375" style="16" customWidth="1"/>
    <col min="4" max="4" width="12" style="16" customWidth="1"/>
    <col min="5" max="5" width="14.28515625" style="16" customWidth="1"/>
    <col min="6" max="6" width="12.140625" style="16" customWidth="1"/>
    <col min="7" max="7" width="18.28515625" style="16" bestFit="1" customWidth="1"/>
    <col min="8" max="8" width="16.140625" style="16" customWidth="1"/>
    <col min="9" max="9" width="14.28515625" style="16" customWidth="1"/>
    <col min="10" max="10" width="6.28515625" style="16" customWidth="1"/>
    <col min="11" max="11" width="13.28515625" style="16" bestFit="1" customWidth="1"/>
    <col min="12" max="12" width="13" style="16" bestFit="1" customWidth="1"/>
    <col min="13" max="15" width="11.7109375" style="16" bestFit="1" customWidth="1"/>
    <col min="16" max="16" width="15.85546875" style="16" bestFit="1" customWidth="1"/>
    <col min="17" max="17" width="11.7109375" style="16" bestFit="1" customWidth="1"/>
    <col min="18" max="18" width="3" style="16" customWidth="1"/>
    <col min="19" max="19" width="9.140625" style="32" hidden="1" customWidth="1"/>
    <col min="20" max="21" width="10.28515625" style="18" customWidth="1"/>
    <col min="22" max="22" width="13.42578125" style="19" customWidth="1"/>
    <col min="23" max="24" width="10.28515625" style="18" customWidth="1"/>
    <col min="25" max="28" width="10.28515625" style="16" customWidth="1"/>
    <col min="29" max="16384" width="11.5703125" style="16"/>
  </cols>
  <sheetData>
    <row r="1" spans="1:26" ht="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  <c r="R1" s="22"/>
      <c r="T1" s="50"/>
      <c r="U1" s="50"/>
    </row>
    <row r="2" spans="1:26" ht="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R2" s="22"/>
      <c r="T2" s="50"/>
      <c r="U2" s="50"/>
    </row>
    <row r="3" spans="1:26" ht="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R3" s="22"/>
      <c r="T3" s="50"/>
      <c r="U3" s="50"/>
    </row>
    <row r="4" spans="1:26" ht="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  <c r="K4" s="40"/>
      <c r="L4" s="40"/>
      <c r="M4" s="40"/>
      <c r="N4" s="40"/>
      <c r="O4" s="40"/>
      <c r="P4" s="282"/>
      <c r="R4" s="22"/>
      <c r="T4" s="50"/>
      <c r="U4" s="50"/>
    </row>
    <row r="5" spans="1:26" ht="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  <c r="K5" s="40"/>
      <c r="L5" s="40"/>
      <c r="M5" s="40"/>
      <c r="N5" s="40"/>
      <c r="O5" s="40"/>
      <c r="P5" s="282"/>
      <c r="R5" s="22"/>
      <c r="T5" s="50"/>
      <c r="U5" s="50"/>
    </row>
    <row r="6" spans="1:26" ht="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  <c r="K6" s="40"/>
      <c r="L6" s="40"/>
      <c r="M6" s="40"/>
      <c r="N6" s="40"/>
      <c r="O6" s="40"/>
      <c r="P6" s="282"/>
      <c r="R6" s="22"/>
      <c r="T6" s="50"/>
      <c r="U6" s="50"/>
    </row>
    <row r="7" spans="1:26" ht="25.9" customHeight="1" x14ac:dyDescent="0.25">
      <c r="A7" s="20"/>
      <c r="B7" s="237"/>
      <c r="C7" s="495" t="s">
        <v>45</v>
      </c>
      <c r="D7" s="495"/>
      <c r="E7" s="495"/>
      <c r="F7" s="495"/>
      <c r="G7" s="495"/>
      <c r="H7" s="495"/>
      <c r="I7" s="495"/>
      <c r="J7" s="34"/>
      <c r="K7" s="88"/>
      <c r="L7" s="58"/>
      <c r="M7" s="58"/>
      <c r="N7" s="58"/>
      <c r="O7" s="58"/>
      <c r="P7" s="302"/>
      <c r="Q7" s="58"/>
      <c r="R7" s="22"/>
      <c r="T7" s="50"/>
      <c r="U7" s="50"/>
    </row>
    <row r="8" spans="1:26" ht="15.75" x14ac:dyDescent="0.25">
      <c r="A8" s="20"/>
      <c r="B8" s="237"/>
      <c r="C8" s="495" t="s">
        <v>208</v>
      </c>
      <c r="D8" s="495"/>
      <c r="E8" s="495"/>
      <c r="F8" s="495"/>
      <c r="G8" s="495"/>
      <c r="H8" s="495"/>
      <c r="I8" s="495"/>
      <c r="J8" s="500"/>
      <c r="K8" s="88"/>
      <c r="L8" s="58"/>
      <c r="M8" s="58"/>
      <c r="N8" s="58"/>
      <c r="O8" s="58"/>
      <c r="P8" s="302"/>
      <c r="Q8" s="58"/>
      <c r="R8" s="22"/>
      <c r="T8" s="50"/>
      <c r="U8" s="50"/>
    </row>
    <row r="9" spans="1:26" ht="12" customHeight="1" x14ac:dyDescent="0.25">
      <c r="A9" s="87">
        <v>1000</v>
      </c>
      <c r="B9" s="145"/>
      <c r="C9" s="237"/>
      <c r="D9" s="236"/>
      <c r="E9" s="236"/>
      <c r="F9" s="236"/>
      <c r="G9" s="237"/>
      <c r="H9" s="237"/>
      <c r="I9" s="237"/>
      <c r="J9" s="67"/>
      <c r="K9" s="253">
        <v>1000</v>
      </c>
      <c r="L9" s="65"/>
      <c r="M9" s="65"/>
      <c r="N9" s="65"/>
      <c r="O9" s="65"/>
      <c r="P9" s="303"/>
      <c r="Q9" s="21"/>
      <c r="R9" s="22"/>
      <c r="T9" s="50"/>
      <c r="U9" s="50"/>
    </row>
    <row r="10" spans="1:26" ht="20.25" customHeight="1" x14ac:dyDescent="0.25">
      <c r="A10" s="20"/>
      <c r="B10" s="6"/>
      <c r="C10" s="492" t="s">
        <v>202</v>
      </c>
      <c r="D10" s="492" t="s">
        <v>0</v>
      </c>
      <c r="E10" s="493" t="s">
        <v>203</v>
      </c>
      <c r="F10" s="493" t="s">
        <v>204</v>
      </c>
      <c r="G10" s="347" t="s">
        <v>205</v>
      </c>
      <c r="H10" s="494" t="s">
        <v>206</v>
      </c>
      <c r="I10" s="494" t="s">
        <v>207</v>
      </c>
      <c r="J10" s="34"/>
      <c r="K10" s="88"/>
      <c r="L10" s="58"/>
      <c r="M10" s="58"/>
      <c r="N10" s="58"/>
      <c r="O10" s="58"/>
      <c r="P10" s="302"/>
      <c r="Q10" s="58"/>
      <c r="R10" s="58"/>
      <c r="T10" s="50"/>
      <c r="U10" s="50"/>
    </row>
    <row r="11" spans="1:26" ht="15.75" x14ac:dyDescent="0.25">
      <c r="A11" s="20"/>
      <c r="B11" s="6"/>
      <c r="C11" s="344">
        <v>2017</v>
      </c>
      <c r="D11" s="344">
        <v>2018</v>
      </c>
      <c r="E11" s="493"/>
      <c r="F11" s="493"/>
      <c r="G11" s="281">
        <v>2017</v>
      </c>
      <c r="H11" s="494"/>
      <c r="I11" s="494"/>
      <c r="J11" s="66"/>
      <c r="K11" s="208"/>
      <c r="L11" s="233"/>
      <c r="M11" s="233"/>
      <c r="N11" s="233"/>
      <c r="O11" s="288"/>
      <c r="P11" s="304"/>
      <c r="Q11" s="64"/>
      <c r="R11" s="64"/>
      <c r="S11" s="57"/>
      <c r="T11" s="57"/>
      <c r="U11" s="57"/>
      <c r="V11" s="41"/>
      <c r="W11" s="40"/>
      <c r="X11" s="40"/>
      <c r="Y11" s="40"/>
      <c r="Z11" s="40"/>
    </row>
    <row r="12" spans="1:26" ht="15.75" x14ac:dyDescent="0.25">
      <c r="A12" s="20"/>
      <c r="B12" s="6"/>
      <c r="C12" s="357"/>
      <c r="D12" s="357"/>
      <c r="E12" s="357"/>
      <c r="F12" s="357"/>
      <c r="G12" s="357"/>
      <c r="H12" s="357"/>
      <c r="I12" s="357"/>
      <c r="J12" s="66"/>
      <c r="K12" s="233"/>
      <c r="L12" s="233"/>
      <c r="N12" s="233"/>
      <c r="O12" s="288"/>
      <c r="P12" s="304"/>
      <c r="Q12" s="64"/>
      <c r="R12" s="22"/>
      <c r="S12" s="57"/>
      <c r="T12" s="57"/>
      <c r="U12" s="57"/>
      <c r="V12" s="41"/>
      <c r="W12" s="40"/>
      <c r="X12" s="40"/>
      <c r="Y12" s="40"/>
      <c r="Z12" s="40"/>
    </row>
    <row r="13" spans="1:26" s="27" customFormat="1" ht="15.75" x14ac:dyDescent="0.25">
      <c r="A13" s="26"/>
      <c r="B13" s="96" t="s">
        <v>2</v>
      </c>
      <c r="C13" s="362">
        <v>6917.78</v>
      </c>
      <c r="D13" s="484">
        <v>6953.67</v>
      </c>
      <c r="E13" s="363">
        <v>0.51880805691999488</v>
      </c>
      <c r="F13" s="362">
        <v>99.999999999999957</v>
      </c>
      <c r="G13" s="360">
        <v>6987.6540000000005</v>
      </c>
      <c r="H13" s="376">
        <v>-0.4863434852383941</v>
      </c>
      <c r="I13" s="363">
        <v>99.999999999999943</v>
      </c>
      <c r="J13" s="17"/>
      <c r="K13" s="275"/>
      <c r="L13" s="22"/>
      <c r="M13" s="80"/>
      <c r="N13" s="22"/>
      <c r="O13" s="22"/>
      <c r="P13" s="275"/>
      <c r="Q13" s="22"/>
      <c r="S13" s="80"/>
      <c r="T13" s="80"/>
      <c r="U13" s="80"/>
      <c r="V13" s="43"/>
      <c r="W13" s="42"/>
      <c r="X13" s="42"/>
      <c r="Y13" s="42"/>
      <c r="Z13" s="42"/>
    </row>
    <row r="14" spans="1:26" ht="15.75" x14ac:dyDescent="0.25">
      <c r="A14" s="20"/>
      <c r="B14" s="259" t="s">
        <v>3</v>
      </c>
      <c r="C14" s="484">
        <v>2322.2069999999999</v>
      </c>
      <c r="D14" s="484">
        <v>2259.7660000000001</v>
      </c>
      <c r="E14" s="364">
        <v>-2.6888645155233704</v>
      </c>
      <c r="F14" s="365">
        <v>32.497458176761334</v>
      </c>
      <c r="G14" s="439">
        <v>2272.2809999999999</v>
      </c>
      <c r="H14" s="364">
        <v>-0.5507681488337024</v>
      </c>
      <c r="I14" s="365">
        <v>32.518510504383876</v>
      </c>
      <c r="J14" s="17"/>
      <c r="K14" s="275"/>
      <c r="L14" s="239"/>
      <c r="M14" s="57"/>
      <c r="N14" s="275"/>
      <c r="O14" s="22"/>
      <c r="P14" s="334"/>
      <c r="Q14" s="22"/>
      <c r="S14" s="80"/>
      <c r="T14" s="80"/>
      <c r="X14" s="40"/>
      <c r="Y14" s="40"/>
      <c r="Z14" s="40"/>
    </row>
    <row r="15" spans="1:26" ht="15.75" x14ac:dyDescent="0.25">
      <c r="A15" s="184"/>
      <c r="B15" s="272" t="s">
        <v>16</v>
      </c>
      <c r="C15" s="485">
        <v>1341.8810000000001</v>
      </c>
      <c r="D15" s="484">
        <v>1325.1669999999999</v>
      </c>
      <c r="E15" s="361">
        <v>-1.2455649942133551</v>
      </c>
      <c r="F15" s="361">
        <v>19.057087839946387</v>
      </c>
      <c r="G15" s="360">
        <v>1335.8820000000001</v>
      </c>
      <c r="H15" s="361">
        <v>-0.80209180152139847</v>
      </c>
      <c r="I15" s="361">
        <v>19.117746814596142</v>
      </c>
      <c r="J15" s="17"/>
      <c r="K15" s="275"/>
      <c r="L15" s="239"/>
      <c r="M15" s="57"/>
      <c r="N15" s="60"/>
      <c r="O15" s="85"/>
      <c r="P15" s="334"/>
      <c r="Q15" s="22"/>
      <c r="S15" s="57"/>
      <c r="T15" s="57"/>
      <c r="X15" s="40"/>
      <c r="Y15" s="40"/>
      <c r="Z15" s="40"/>
    </row>
    <row r="16" spans="1:26" ht="15.75" x14ac:dyDescent="0.25">
      <c r="A16" s="184"/>
      <c r="B16" s="272" t="s">
        <v>177</v>
      </c>
      <c r="C16" s="485">
        <v>774.81600000000003</v>
      </c>
      <c r="D16" s="484">
        <v>812.35699999999997</v>
      </c>
      <c r="E16" s="361">
        <v>4.8451503324660194</v>
      </c>
      <c r="F16" s="361">
        <v>11.682420937433038</v>
      </c>
      <c r="G16" s="360">
        <v>861.91800000000001</v>
      </c>
      <c r="H16" s="361">
        <v>-5.7500829545270022</v>
      </c>
      <c r="I16" s="361">
        <v>12.334869471213086</v>
      </c>
      <c r="J16" s="17"/>
      <c r="K16" s="275"/>
      <c r="L16" s="324"/>
      <c r="M16" s="57"/>
      <c r="N16" s="60"/>
      <c r="O16" s="86"/>
      <c r="P16" s="334"/>
      <c r="Q16" s="22"/>
      <c r="S16" s="57"/>
      <c r="T16" s="57"/>
      <c r="X16" s="40"/>
      <c r="Y16" s="40"/>
      <c r="Z16" s="40"/>
    </row>
    <row r="17" spans="1:26" ht="15.75" x14ac:dyDescent="0.25">
      <c r="A17" s="184"/>
      <c r="B17" s="272" t="s">
        <v>30</v>
      </c>
      <c r="C17" s="485">
        <v>383.12400000000002</v>
      </c>
      <c r="D17" s="484">
        <v>388.91800000000001</v>
      </c>
      <c r="E17" s="361">
        <v>1.5123041104185608</v>
      </c>
      <c r="F17" s="361">
        <v>5.5929890259388211</v>
      </c>
      <c r="G17" s="360">
        <v>384.44900000000001</v>
      </c>
      <c r="H17" s="361">
        <v>1.1624428727867731</v>
      </c>
      <c r="I17" s="361">
        <v>5.5018322315329291</v>
      </c>
      <c r="J17" s="17"/>
      <c r="K17" s="275"/>
      <c r="L17" s="41"/>
      <c r="M17" s="57"/>
      <c r="N17" s="60"/>
      <c r="O17" s="22"/>
      <c r="P17" s="334"/>
      <c r="Q17" s="22"/>
      <c r="S17" s="57"/>
      <c r="T17" s="57"/>
      <c r="X17" s="40"/>
      <c r="Y17" s="40"/>
      <c r="Z17" s="40"/>
    </row>
    <row r="18" spans="1:26" ht="15.75" x14ac:dyDescent="0.25">
      <c r="A18" s="184"/>
      <c r="B18" s="272" t="s">
        <v>36</v>
      </c>
      <c r="C18" s="485">
        <v>331.654</v>
      </c>
      <c r="D18" s="484">
        <v>341.24299999999999</v>
      </c>
      <c r="E18" s="361">
        <v>2.891266199111131</v>
      </c>
      <c r="F18" s="361">
        <v>4.9073798440248098</v>
      </c>
      <c r="G18" s="360">
        <v>337.495</v>
      </c>
      <c r="H18" s="361">
        <v>1.1105349708884438</v>
      </c>
      <c r="I18" s="361">
        <v>4.8298756635631923</v>
      </c>
      <c r="J18" s="17"/>
      <c r="K18" s="275"/>
      <c r="L18" s="41"/>
      <c r="M18" s="57"/>
      <c r="N18" s="60"/>
      <c r="O18" s="22"/>
      <c r="P18" s="334"/>
      <c r="Q18" s="22"/>
      <c r="S18" s="57"/>
      <c r="T18" s="57"/>
      <c r="X18" s="40"/>
      <c r="Y18" s="40"/>
      <c r="Z18" s="40"/>
    </row>
    <row r="19" spans="1:26" ht="15.75" x14ac:dyDescent="0.25">
      <c r="A19" s="184"/>
      <c r="B19" s="272" t="s">
        <v>22</v>
      </c>
      <c r="C19" s="485">
        <v>293.7</v>
      </c>
      <c r="D19" s="484">
        <v>307.40100000000001</v>
      </c>
      <c r="E19" s="361">
        <v>4.6649642492339272</v>
      </c>
      <c r="F19" s="361">
        <v>4.4207015863565573</v>
      </c>
      <c r="G19" s="360">
        <v>302.03800000000001</v>
      </c>
      <c r="H19" s="361">
        <v>1.7756043941490773</v>
      </c>
      <c r="I19" s="361">
        <v>4.3224521420207695</v>
      </c>
      <c r="J19" s="17"/>
      <c r="K19" s="275"/>
      <c r="L19" s="320"/>
      <c r="M19" s="57"/>
      <c r="N19" s="320"/>
      <c r="O19" s="22"/>
      <c r="P19" s="334"/>
      <c r="Q19" s="22"/>
      <c r="S19" s="57"/>
      <c r="T19" s="57"/>
      <c r="U19" s="84"/>
      <c r="V19" s="41"/>
      <c r="W19" s="40"/>
      <c r="X19" s="40"/>
      <c r="Y19" s="40"/>
      <c r="Z19" s="40"/>
    </row>
    <row r="20" spans="1:26" ht="15.75" x14ac:dyDescent="0.25">
      <c r="A20" s="184"/>
      <c r="B20" s="272" t="s">
        <v>29</v>
      </c>
      <c r="C20" s="485">
        <v>163.542</v>
      </c>
      <c r="D20" s="484">
        <v>166.86199999999999</v>
      </c>
      <c r="E20" s="361">
        <v>2.0300595565664992</v>
      </c>
      <c r="F20" s="361">
        <v>2.3996249462514037</v>
      </c>
      <c r="G20" s="360">
        <v>164.685</v>
      </c>
      <c r="H20" s="361">
        <v>1.321917600267164</v>
      </c>
      <c r="I20" s="361">
        <v>2.3567995782275424</v>
      </c>
      <c r="J20" s="17"/>
      <c r="K20" s="275"/>
      <c r="L20" s="317"/>
      <c r="M20" s="57"/>
      <c r="N20" s="22"/>
      <c r="O20" s="22"/>
      <c r="P20" s="334"/>
      <c r="Q20" s="22"/>
      <c r="S20" s="57"/>
      <c r="T20" s="57"/>
      <c r="U20" s="84"/>
      <c r="V20" s="41"/>
      <c r="W20" s="40"/>
      <c r="X20" s="40"/>
      <c r="Y20" s="40"/>
      <c r="Z20" s="40"/>
    </row>
    <row r="21" spans="1:26" ht="15.75" x14ac:dyDescent="0.25">
      <c r="A21" s="184"/>
      <c r="B21" s="272" t="s">
        <v>39</v>
      </c>
      <c r="C21" s="485">
        <v>153.11699999999999</v>
      </c>
      <c r="D21" s="484">
        <v>154.37700000000001</v>
      </c>
      <c r="E21" s="361">
        <v>0.82290013519075167</v>
      </c>
      <c r="F21" s="361">
        <v>2.2200794688272527</v>
      </c>
      <c r="G21" s="360">
        <v>134.41300000000001</v>
      </c>
      <c r="H21" s="361">
        <v>14.852730018673777</v>
      </c>
      <c r="I21" s="361">
        <v>1.9235783569134932</v>
      </c>
      <c r="J21" s="17"/>
      <c r="K21" s="275"/>
      <c r="M21" s="57"/>
      <c r="N21" s="22"/>
      <c r="O21" s="22"/>
      <c r="P21" s="334"/>
      <c r="Q21" s="22"/>
      <c r="S21" s="57"/>
      <c r="T21" s="57"/>
      <c r="U21" s="84"/>
      <c r="V21" s="41"/>
      <c r="W21" s="40"/>
      <c r="X21" s="40"/>
      <c r="Y21" s="40"/>
      <c r="Z21" s="40"/>
    </row>
    <row r="22" spans="1:26" ht="15.75" x14ac:dyDescent="0.25">
      <c r="A22" s="184"/>
      <c r="B22" s="272" t="s">
        <v>32</v>
      </c>
      <c r="C22" s="485">
        <v>135.548</v>
      </c>
      <c r="D22" s="484">
        <v>136.59</v>
      </c>
      <c r="E22" s="361">
        <v>0.76873137191253438</v>
      </c>
      <c r="F22" s="361">
        <v>1.9642864846908179</v>
      </c>
      <c r="G22" s="360">
        <v>152.87700000000001</v>
      </c>
      <c r="H22" s="361">
        <v>-10.653662748484082</v>
      </c>
      <c r="I22" s="361">
        <v>2.1878158248819992</v>
      </c>
      <c r="J22" s="17"/>
      <c r="K22" s="275"/>
      <c r="M22" s="57"/>
      <c r="N22" s="22"/>
      <c r="O22" s="22"/>
      <c r="P22" s="334"/>
      <c r="Q22" s="22"/>
      <c r="S22" s="57"/>
      <c r="T22" s="57"/>
      <c r="U22" s="84"/>
      <c r="V22" s="41"/>
      <c r="W22" s="40"/>
      <c r="X22" s="40"/>
      <c r="Y22" s="40"/>
      <c r="Z22" s="40"/>
    </row>
    <row r="23" spans="1:26" ht="15.75" x14ac:dyDescent="0.25">
      <c r="A23" s="184"/>
      <c r="B23" s="272" t="s">
        <v>38</v>
      </c>
      <c r="C23" s="485">
        <v>126.1</v>
      </c>
      <c r="D23" s="484">
        <v>130.435</v>
      </c>
      <c r="E23" s="361">
        <v>3.4377478191911282</v>
      </c>
      <c r="F23" s="361">
        <v>1.8757720743147144</v>
      </c>
      <c r="G23" s="360">
        <v>127.416</v>
      </c>
      <c r="H23" s="361">
        <v>2.3694041564638724</v>
      </c>
      <c r="I23" s="361">
        <v>1.8234446067306707</v>
      </c>
      <c r="J23" s="17"/>
      <c r="K23" s="275"/>
      <c r="M23" s="57"/>
      <c r="N23" s="22"/>
      <c r="O23" s="22"/>
      <c r="P23" s="334"/>
      <c r="Q23" s="22"/>
      <c r="S23" s="57"/>
      <c r="T23" s="57"/>
      <c r="U23" s="84"/>
      <c r="V23" s="41"/>
      <c r="W23" s="40"/>
      <c r="X23" s="40"/>
      <c r="Y23" s="40"/>
      <c r="Z23" s="40"/>
    </row>
    <row r="24" spans="1:26" ht="15.75" x14ac:dyDescent="0.25">
      <c r="A24" s="184"/>
      <c r="B24" s="272" t="s">
        <v>18</v>
      </c>
      <c r="C24" s="485">
        <v>107.61199999999999</v>
      </c>
      <c r="D24" s="484">
        <v>107.244</v>
      </c>
      <c r="E24" s="361">
        <v>-0.34196929710440527</v>
      </c>
      <c r="F24" s="361">
        <v>1.5422647321486351</v>
      </c>
      <c r="G24" s="360">
        <v>106.221</v>
      </c>
      <c r="H24" s="361">
        <v>0.96308639534554707</v>
      </c>
      <c r="I24" s="361">
        <v>1.52012392141912</v>
      </c>
      <c r="J24" s="17"/>
      <c r="K24" s="275"/>
      <c r="M24" s="323"/>
      <c r="N24" s="22"/>
      <c r="O24" s="22"/>
      <c r="P24" s="334"/>
      <c r="Q24" s="22"/>
      <c r="S24" s="57"/>
      <c r="T24" s="57"/>
      <c r="U24" s="84"/>
      <c r="V24" s="41"/>
      <c r="W24" s="40"/>
      <c r="X24" s="40"/>
      <c r="Y24" s="40"/>
      <c r="Z24" s="40"/>
    </row>
    <row r="25" spans="1:26" ht="15.75" x14ac:dyDescent="0.25">
      <c r="A25" s="184"/>
      <c r="B25" s="272" t="s">
        <v>26</v>
      </c>
      <c r="C25" s="485">
        <v>87.346999999999994</v>
      </c>
      <c r="D25" s="484">
        <v>93.578000000000003</v>
      </c>
      <c r="E25" s="361">
        <v>7.1336164951286252</v>
      </c>
      <c r="F25" s="361">
        <v>1.3457354174126757</v>
      </c>
      <c r="G25" s="360">
        <v>90.903999999999996</v>
      </c>
      <c r="H25" s="361">
        <v>2.9415647276247459</v>
      </c>
      <c r="I25" s="361">
        <v>1.3009230279575947</v>
      </c>
      <c r="J25" s="17"/>
      <c r="K25" s="275"/>
      <c r="M25" s="32"/>
      <c r="N25" s="22"/>
      <c r="O25" s="22"/>
      <c r="P25" s="334"/>
      <c r="Q25" s="22"/>
      <c r="T25" s="50"/>
      <c r="U25" s="56"/>
    </row>
    <row r="26" spans="1:26" ht="15.75" x14ac:dyDescent="0.25">
      <c r="A26" s="184"/>
      <c r="B26" s="272" t="s">
        <v>24</v>
      </c>
      <c r="C26" s="485">
        <v>97.128</v>
      </c>
      <c r="D26" s="484">
        <v>93.314999999999998</v>
      </c>
      <c r="E26" s="361">
        <v>-3.9257474672596993</v>
      </c>
      <c r="F26" s="361">
        <v>1.3419532419571247</v>
      </c>
      <c r="G26" s="360">
        <v>92.251000000000005</v>
      </c>
      <c r="H26" s="361">
        <v>1.1533750311649715</v>
      </c>
      <c r="I26" s="361">
        <v>1.3201998839667792</v>
      </c>
      <c r="J26" s="17"/>
      <c r="K26" s="275"/>
      <c r="M26" s="32"/>
      <c r="N26" s="323"/>
      <c r="O26" s="22"/>
      <c r="P26" s="334"/>
      <c r="Q26" s="22"/>
      <c r="T26" s="50"/>
      <c r="U26" s="56"/>
    </row>
    <row r="27" spans="1:26" ht="15.75" x14ac:dyDescent="0.25">
      <c r="A27" s="184"/>
      <c r="B27" s="272" t="s">
        <v>37</v>
      </c>
      <c r="C27" s="485">
        <v>77.459000000000003</v>
      </c>
      <c r="D27" s="484">
        <v>81.099999999999994</v>
      </c>
      <c r="E27" s="361">
        <v>4.700551259375918</v>
      </c>
      <c r="F27" s="361">
        <v>1.1662906062554017</v>
      </c>
      <c r="G27" s="360">
        <v>72.52</v>
      </c>
      <c r="H27" s="361">
        <v>11.831218974076108</v>
      </c>
      <c r="I27" s="361">
        <v>1.0378304363667692</v>
      </c>
      <c r="J27" s="17"/>
      <c r="K27" s="275"/>
      <c r="M27" s="32"/>
      <c r="N27" s="320"/>
      <c r="O27" s="22"/>
      <c r="P27" s="334"/>
      <c r="Q27" s="22"/>
      <c r="T27" s="50"/>
      <c r="U27" s="56"/>
    </row>
    <row r="28" spans="1:26" ht="15.75" x14ac:dyDescent="0.25">
      <c r="A28" s="186"/>
      <c r="B28" s="272" t="s">
        <v>25</v>
      </c>
      <c r="C28" s="485">
        <v>73.311000000000007</v>
      </c>
      <c r="D28" s="484">
        <v>75.296999999999997</v>
      </c>
      <c r="E28" s="361">
        <v>2.7090068338994078</v>
      </c>
      <c r="F28" s="361">
        <v>1.0828382710137237</v>
      </c>
      <c r="G28" s="360">
        <v>67.552999999999997</v>
      </c>
      <c r="H28" s="361">
        <v>11.463591550338247</v>
      </c>
      <c r="I28" s="361">
        <v>0.9667479242675725</v>
      </c>
      <c r="J28" s="17"/>
      <c r="K28" s="275"/>
      <c r="M28" s="32"/>
      <c r="N28" s="22"/>
      <c r="O28" s="22"/>
      <c r="P28" s="334"/>
      <c r="Q28" s="22"/>
      <c r="T28" s="50"/>
      <c r="U28" s="56"/>
    </row>
    <row r="29" spans="1:26" ht="15.75" x14ac:dyDescent="0.25">
      <c r="A29" s="184"/>
      <c r="B29" s="272" t="s">
        <v>20</v>
      </c>
      <c r="C29" s="485">
        <v>50.231000000000002</v>
      </c>
      <c r="D29" s="484">
        <v>73.31</v>
      </c>
      <c r="E29" s="361">
        <v>45.945730724054854</v>
      </c>
      <c r="F29" s="361">
        <v>1.0542634321157029</v>
      </c>
      <c r="G29" s="360">
        <v>78.518000000000001</v>
      </c>
      <c r="H29" s="361">
        <v>-6.6328739906772904</v>
      </c>
      <c r="I29" s="361">
        <v>1.1236675427833145</v>
      </c>
      <c r="J29" s="17"/>
      <c r="K29" s="275"/>
      <c r="M29" s="32"/>
      <c r="N29" s="22"/>
      <c r="O29" s="22"/>
      <c r="P29" s="334"/>
      <c r="Q29" s="22"/>
      <c r="T29" s="50"/>
      <c r="U29" s="56"/>
    </row>
    <row r="30" spans="1:26" ht="15.75" x14ac:dyDescent="0.25">
      <c r="A30" s="184"/>
      <c r="B30" s="272" t="s">
        <v>71</v>
      </c>
      <c r="C30" s="485">
        <v>66.08</v>
      </c>
      <c r="D30" s="484">
        <v>68.959000000000003</v>
      </c>
      <c r="E30" s="361">
        <v>4.3568401937046142</v>
      </c>
      <c r="F30" s="361">
        <v>0.99169215680352962</v>
      </c>
      <c r="G30" s="360">
        <v>65.668999999999997</v>
      </c>
      <c r="H30" s="361">
        <v>5.0099742648738399</v>
      </c>
      <c r="I30" s="361">
        <v>0.9397860855732123</v>
      </c>
      <c r="J30" s="17"/>
      <c r="K30" s="275"/>
      <c r="M30" s="32"/>
      <c r="N30" s="22"/>
      <c r="O30" s="22"/>
      <c r="P30" s="334"/>
      <c r="Q30" s="22"/>
      <c r="T30" s="50"/>
      <c r="U30" s="56"/>
    </row>
    <row r="31" spans="1:26" ht="15.75" x14ac:dyDescent="0.25">
      <c r="A31" s="184"/>
      <c r="B31" s="272" t="s">
        <v>40</v>
      </c>
      <c r="C31" s="485">
        <v>66.938999999999993</v>
      </c>
      <c r="D31" s="484">
        <v>67.521000000000001</v>
      </c>
      <c r="E31" s="361">
        <v>0.86944830367947645</v>
      </c>
      <c r="F31" s="361">
        <v>0.97101242940778043</v>
      </c>
      <c r="G31" s="360">
        <v>74.128</v>
      </c>
      <c r="H31" s="361">
        <v>-8.9129613641269145</v>
      </c>
      <c r="I31" s="361">
        <v>1.0608424515581338</v>
      </c>
      <c r="J31" s="17"/>
      <c r="K31" s="275"/>
      <c r="M31" s="32"/>
      <c r="N31" s="22"/>
      <c r="O31" s="22"/>
      <c r="P31" s="334"/>
      <c r="Q31" s="22"/>
      <c r="T31" s="50"/>
      <c r="U31" s="56"/>
    </row>
    <row r="32" spans="1:26" ht="15.75" x14ac:dyDescent="0.25">
      <c r="A32" s="184"/>
      <c r="B32" s="272" t="s">
        <v>27</v>
      </c>
      <c r="C32" s="485">
        <v>66.046000000000006</v>
      </c>
      <c r="D32" s="484">
        <v>67.325000000000003</v>
      </c>
      <c r="E32" s="361">
        <v>1.9365290857886963</v>
      </c>
      <c r="F32" s="361">
        <v>0.96819377393520256</v>
      </c>
      <c r="G32" s="360">
        <v>66.524000000000001</v>
      </c>
      <c r="H32" s="361">
        <v>1.2040767241897621</v>
      </c>
      <c r="I32" s="361">
        <v>0.95202195185966554</v>
      </c>
      <c r="J32" s="17"/>
      <c r="K32" s="275"/>
      <c r="M32" s="32"/>
      <c r="N32" s="22"/>
      <c r="O32" s="22"/>
      <c r="P32" s="334"/>
      <c r="Q32" s="22"/>
      <c r="T32" s="50"/>
      <c r="U32" s="56"/>
    </row>
    <row r="33" spans="1:24" ht="15.75" x14ac:dyDescent="0.25">
      <c r="A33" s="184"/>
      <c r="B33" s="272" t="s">
        <v>21</v>
      </c>
      <c r="C33" s="485">
        <v>62.798999999999999</v>
      </c>
      <c r="D33" s="484">
        <v>67.165999999999997</v>
      </c>
      <c r="E33" s="361">
        <v>6.9539323874584058</v>
      </c>
      <c r="F33" s="361">
        <v>0.96590721158755011</v>
      </c>
      <c r="G33" s="360">
        <v>65.387</v>
      </c>
      <c r="H33" s="361">
        <v>2.7207243029960138</v>
      </c>
      <c r="I33" s="361">
        <v>0.93575039634189106</v>
      </c>
      <c r="J33" s="17"/>
      <c r="K33" s="275"/>
      <c r="M33" s="32"/>
      <c r="N33" s="22"/>
      <c r="O33" s="22"/>
      <c r="P33" s="334"/>
      <c r="Q33" s="22"/>
      <c r="T33" s="50"/>
      <c r="U33" s="56"/>
    </row>
    <row r="34" spans="1:24" ht="15.75" x14ac:dyDescent="0.25">
      <c r="A34" s="184"/>
      <c r="B34" s="272" t="s">
        <v>31</v>
      </c>
      <c r="C34" s="485">
        <v>38.679000000000002</v>
      </c>
      <c r="D34" s="484">
        <v>39.045999999999999</v>
      </c>
      <c r="E34" s="361">
        <v>0.94883528529692285</v>
      </c>
      <c r="F34" s="361">
        <v>0.56151643664424677</v>
      </c>
      <c r="G34" s="360">
        <v>38.506999999999998</v>
      </c>
      <c r="H34" s="361">
        <v>1.3997455008180282</v>
      </c>
      <c r="I34" s="361">
        <v>0.55107193344146688</v>
      </c>
      <c r="J34" s="17"/>
      <c r="K34" s="275"/>
      <c r="M34" s="32"/>
      <c r="N34" s="22"/>
      <c r="O34" s="22"/>
      <c r="P34" s="334"/>
      <c r="Q34" s="22"/>
      <c r="T34" s="50"/>
      <c r="U34" s="56"/>
    </row>
    <row r="35" spans="1:24" ht="15.75" x14ac:dyDescent="0.25">
      <c r="A35" s="184"/>
      <c r="B35" s="272" t="s">
        <v>35</v>
      </c>
      <c r="C35" s="485">
        <v>21.544</v>
      </c>
      <c r="D35" s="484">
        <v>21.74</v>
      </c>
      <c r="E35" s="361">
        <v>0.90976606015595873</v>
      </c>
      <c r="F35" s="361">
        <v>0.31264066313184258</v>
      </c>
      <c r="G35" s="360">
        <v>21.222000000000001</v>
      </c>
      <c r="H35" s="361">
        <v>2.440863255112613</v>
      </c>
      <c r="I35" s="361">
        <v>0.30370708108901784</v>
      </c>
      <c r="J35" s="17"/>
      <c r="K35" s="275"/>
      <c r="M35" s="32"/>
      <c r="N35" s="22"/>
      <c r="O35" s="22"/>
      <c r="P35" s="334"/>
      <c r="Q35" s="22"/>
      <c r="T35" s="50"/>
      <c r="U35" s="56"/>
    </row>
    <row r="36" spans="1:24" ht="15.75" x14ac:dyDescent="0.25">
      <c r="A36" s="184"/>
      <c r="B36" s="272" t="s">
        <v>19</v>
      </c>
      <c r="C36" s="485">
        <v>16.902000000000001</v>
      </c>
      <c r="D36" s="484">
        <v>19.152000000000001</v>
      </c>
      <c r="E36" s="361">
        <v>13.312034078807233</v>
      </c>
      <c r="F36" s="361">
        <v>0.27542290617760118</v>
      </c>
      <c r="G36" s="360">
        <v>15.499000000000001</v>
      </c>
      <c r="H36" s="361">
        <v>23.569262533066659</v>
      </c>
      <c r="I36" s="361">
        <v>0.22180548722074675</v>
      </c>
      <c r="J36" s="17"/>
      <c r="K36" s="275"/>
      <c r="M36" s="32"/>
      <c r="N36" s="22"/>
      <c r="O36" s="22"/>
      <c r="P36" s="334"/>
      <c r="Q36" s="22"/>
      <c r="T36" s="50"/>
      <c r="U36" s="56"/>
    </row>
    <row r="37" spans="1:24" ht="15.75" x14ac:dyDescent="0.25">
      <c r="A37" s="184"/>
      <c r="B37" s="272" t="s">
        <v>150</v>
      </c>
      <c r="C37" s="485">
        <v>16.954000000000001</v>
      </c>
      <c r="D37" s="484">
        <v>16.637</v>
      </c>
      <c r="E37" s="361">
        <v>-1.8697652471393211</v>
      </c>
      <c r="F37" s="361">
        <v>0.2392549545779423</v>
      </c>
      <c r="G37" s="360">
        <v>16.373999999999999</v>
      </c>
      <c r="H37" s="361">
        <v>1.6062049590814809</v>
      </c>
      <c r="I37" s="361">
        <v>0.2343275726016199</v>
      </c>
      <c r="J37" s="17"/>
      <c r="K37" s="275"/>
      <c r="M37" s="32"/>
      <c r="N37" s="22"/>
      <c r="O37" s="22"/>
      <c r="P37" s="334"/>
      <c r="Q37" s="22"/>
      <c r="T37" s="50"/>
      <c r="U37" s="56"/>
    </row>
    <row r="38" spans="1:24" ht="15.75" x14ac:dyDescent="0.25">
      <c r="A38" s="184"/>
      <c r="B38" s="272" t="s">
        <v>126</v>
      </c>
      <c r="C38" s="485">
        <v>16.46</v>
      </c>
      <c r="D38" s="484">
        <v>15.247999999999999</v>
      </c>
      <c r="E38" s="361">
        <v>-7.3633049817740108</v>
      </c>
      <c r="F38" s="361">
        <v>0.21927989105033743</v>
      </c>
      <c r="G38" s="360">
        <v>18.478000000000002</v>
      </c>
      <c r="H38" s="361">
        <v>-17.480246779954555</v>
      </c>
      <c r="I38" s="361">
        <v>0.26443782133459953</v>
      </c>
      <c r="J38" s="17"/>
      <c r="K38" s="275"/>
      <c r="L38" s="322"/>
      <c r="M38" s="32"/>
      <c r="N38" s="22"/>
      <c r="O38" s="22"/>
      <c r="P38" s="334"/>
      <c r="Q38" s="22"/>
      <c r="T38" s="50"/>
      <c r="U38" s="50"/>
    </row>
    <row r="39" spans="1:24" s="27" customFormat="1" ht="15.75" x14ac:dyDescent="0.25">
      <c r="A39" s="190"/>
      <c r="B39" s="272" t="s">
        <v>17</v>
      </c>
      <c r="C39" s="485">
        <v>9.2230000000000008</v>
      </c>
      <c r="D39" s="484">
        <v>8.44</v>
      </c>
      <c r="E39" s="361">
        <v>-8.4896454515884336</v>
      </c>
      <c r="F39" s="361">
        <v>0.121374756064064</v>
      </c>
      <c r="G39" s="360">
        <v>8.6509999999999998</v>
      </c>
      <c r="H39" s="361">
        <v>-2.4390243902439046</v>
      </c>
      <c r="I39" s="361">
        <v>0.12380406929135299</v>
      </c>
      <c r="J39" s="17"/>
      <c r="K39" s="275"/>
      <c r="L39" s="317"/>
      <c r="M39" s="82"/>
      <c r="N39" s="22"/>
      <c r="O39" s="22"/>
      <c r="P39" s="334"/>
      <c r="Q39" s="22"/>
      <c r="S39" s="32"/>
      <c r="T39" s="50"/>
      <c r="U39" s="50"/>
      <c r="V39" s="19"/>
      <c r="W39" s="28"/>
      <c r="X39" s="28"/>
    </row>
    <row r="40" spans="1:24" ht="15.75" x14ac:dyDescent="0.25">
      <c r="A40" s="184"/>
      <c r="B40" s="272" t="s">
        <v>41</v>
      </c>
      <c r="C40" s="485">
        <v>7.6859999999999999</v>
      </c>
      <c r="D40" s="484">
        <v>6.766</v>
      </c>
      <c r="E40" s="361">
        <v>-11.969815248503767</v>
      </c>
      <c r="F40" s="361">
        <v>9.7301137385006758E-2</v>
      </c>
      <c r="G40" s="360">
        <v>6.8929999999999998</v>
      </c>
      <c r="H40" s="361">
        <v>-1.8424488611634926</v>
      </c>
      <c r="I40" s="361">
        <v>9.8645410891838661E-2</v>
      </c>
      <c r="J40" s="17"/>
      <c r="K40" s="275"/>
      <c r="L40" s="320"/>
      <c r="M40" s="327"/>
      <c r="N40" s="328"/>
      <c r="O40" s="22"/>
      <c r="P40" s="334"/>
      <c r="Q40" s="22"/>
      <c r="T40" s="50"/>
      <c r="U40" s="50"/>
    </row>
    <row r="41" spans="1:24" ht="15.75" x14ac:dyDescent="0.25">
      <c r="A41" s="184"/>
      <c r="B41" s="272" t="s">
        <v>28</v>
      </c>
      <c r="C41" s="485">
        <v>7.0979999999999999</v>
      </c>
      <c r="D41" s="484">
        <v>6.4989999999999997</v>
      </c>
      <c r="E41" s="361">
        <v>-8.4389969005353667</v>
      </c>
      <c r="F41" s="361">
        <v>9.3461438348382941E-2</v>
      </c>
      <c r="G41" s="360">
        <v>6.5949999999999998</v>
      </c>
      <c r="H41" s="361">
        <v>-1.4556482183472386</v>
      </c>
      <c r="I41" s="361">
        <v>9.4380746384981271E-2</v>
      </c>
      <c r="J41" s="17"/>
      <c r="K41" s="275"/>
      <c r="M41" s="32"/>
      <c r="N41" s="22"/>
      <c r="O41" s="22"/>
      <c r="P41" s="334"/>
      <c r="Q41" s="22"/>
      <c r="T41" s="50"/>
      <c r="U41" s="50"/>
    </row>
    <row r="42" spans="1:24" ht="15.75" x14ac:dyDescent="0.25">
      <c r="A42" s="184"/>
      <c r="B42" s="272" t="s">
        <v>15</v>
      </c>
      <c r="C42" s="485">
        <v>1.5</v>
      </c>
      <c r="D42" s="484">
        <v>1.3620000000000001</v>
      </c>
      <c r="E42" s="361">
        <v>-9.1999999999999975</v>
      </c>
      <c r="F42" s="361">
        <v>1.9586779355361992E-2</v>
      </c>
      <c r="G42" s="360">
        <v>1.407</v>
      </c>
      <c r="H42" s="361">
        <v>-3.1982942430703543</v>
      </c>
      <c r="I42" s="361">
        <v>2.0135513292444073E-2</v>
      </c>
      <c r="J42" s="17"/>
      <c r="K42" s="275"/>
      <c r="M42" s="32"/>
      <c r="N42" s="22"/>
      <c r="O42" s="22"/>
      <c r="P42" s="334"/>
      <c r="Q42" s="22"/>
      <c r="T42" s="50"/>
      <c r="U42" s="50"/>
    </row>
    <row r="43" spans="1:24" ht="15.75" x14ac:dyDescent="0.25">
      <c r="A43" s="184"/>
      <c r="B43" s="272" t="s">
        <v>23</v>
      </c>
      <c r="C43" s="485">
        <v>0.58599999999999997</v>
      </c>
      <c r="D43" s="484">
        <v>0.47299999999999998</v>
      </c>
      <c r="E43" s="361">
        <v>-19.283276450511945</v>
      </c>
      <c r="F43" s="361">
        <v>6.8021634618841559E-3</v>
      </c>
      <c r="G43" s="360">
        <v>0.5</v>
      </c>
      <c r="H43" s="361">
        <v>-5.4000000000000048</v>
      </c>
      <c r="I43" s="361">
        <v>7.15547736049896E-3</v>
      </c>
      <c r="J43" s="17"/>
      <c r="K43" s="275"/>
      <c r="M43" s="32"/>
      <c r="N43" s="22"/>
      <c r="O43" s="22"/>
      <c r="P43" s="334"/>
      <c r="Q43" s="22"/>
      <c r="T43" s="50"/>
      <c r="U43" s="50"/>
    </row>
    <row r="44" spans="1:24" ht="15.75" x14ac:dyDescent="0.25">
      <c r="A44" s="184"/>
      <c r="B44" s="272" t="s">
        <v>43</v>
      </c>
      <c r="C44" s="485">
        <v>0.247</v>
      </c>
      <c r="D44" s="484">
        <v>0.157</v>
      </c>
      <c r="E44" s="361">
        <v>-36.43724696356275</v>
      </c>
      <c r="F44" s="361">
        <v>2.2578005571158824E-3</v>
      </c>
      <c r="G44" s="360">
        <v>0.16900000000000001</v>
      </c>
      <c r="H44" s="361">
        <v>-7.1005917159763339</v>
      </c>
      <c r="I44" s="361">
        <v>2.4185513478486484E-3</v>
      </c>
      <c r="J44" s="17"/>
      <c r="K44" s="275"/>
      <c r="M44" s="32"/>
      <c r="N44" s="22"/>
      <c r="O44" s="22"/>
      <c r="P44" s="334"/>
      <c r="Q44" s="22"/>
      <c r="T44" s="50"/>
      <c r="U44" s="50"/>
    </row>
    <row r="45" spans="1:24" ht="15.75" x14ac:dyDescent="0.25">
      <c r="A45" s="184"/>
      <c r="B45" s="272" t="s">
        <v>33</v>
      </c>
      <c r="C45" s="485">
        <v>0.16400000000000001</v>
      </c>
      <c r="D45" s="484">
        <v>0.14000000000000001</v>
      </c>
      <c r="E45" s="361">
        <v>-14.634146341463406</v>
      </c>
      <c r="F45" s="361">
        <v>2.0133253375555641E-3</v>
      </c>
      <c r="G45" s="360">
        <v>0.14599999999999999</v>
      </c>
      <c r="H45" s="361">
        <v>-4.1095890410958731</v>
      </c>
      <c r="I45" s="361">
        <v>2.0893993892656961E-3</v>
      </c>
      <c r="J45" s="17"/>
      <c r="K45" s="275"/>
      <c r="M45" s="32"/>
      <c r="N45" s="22"/>
      <c r="O45" s="22"/>
      <c r="P45" s="334"/>
      <c r="Q45" s="22"/>
      <c r="T45" s="50"/>
      <c r="U45" s="50"/>
    </row>
    <row r="46" spans="1:24" ht="15.75" x14ac:dyDescent="0.25">
      <c r="A46" s="184"/>
      <c r="B46" s="272" t="s">
        <v>42</v>
      </c>
      <c r="C46" s="485">
        <v>9.6000000000000002E-2</v>
      </c>
      <c r="D46" s="484">
        <v>7.9000000000000001E-2</v>
      </c>
      <c r="E46" s="361">
        <v>-17.708333333333336</v>
      </c>
      <c r="F46" s="361">
        <v>1.1360907261920685E-3</v>
      </c>
      <c r="G46" s="360">
        <v>8.4000000000000005E-2</v>
      </c>
      <c r="H46" s="361">
        <v>-5.9523809523809534</v>
      </c>
      <c r="I46" s="361">
        <v>1.2021201965638254E-3</v>
      </c>
      <c r="J46" s="17"/>
      <c r="K46" s="275"/>
      <c r="M46" s="32"/>
      <c r="N46" s="320"/>
      <c r="O46" s="22"/>
      <c r="P46" s="334"/>
      <c r="Q46" s="22"/>
      <c r="T46" s="50"/>
      <c r="U46" s="50"/>
    </row>
    <row r="47" spans="1:24" ht="15.75" x14ac:dyDescent="0.25">
      <c r="A47" s="184"/>
      <c r="B47" s="100"/>
      <c r="C47" s="100"/>
      <c r="D47" s="367"/>
      <c r="E47" s="100"/>
      <c r="F47" s="100"/>
      <c r="G47" s="100"/>
      <c r="H47" s="100"/>
      <c r="I47" s="100"/>
      <c r="J47" s="36"/>
      <c r="K47" s="185"/>
      <c r="R47" s="32"/>
      <c r="T47" s="50"/>
      <c r="U47" s="50"/>
    </row>
    <row r="48" spans="1:24" ht="15.75" x14ac:dyDescent="0.25">
      <c r="A48" s="20"/>
      <c r="B48" s="97"/>
      <c r="C48" s="491" t="s">
        <v>82</v>
      </c>
      <c r="D48" s="491"/>
      <c r="E48" s="491"/>
      <c r="F48" s="491"/>
      <c r="G48" s="491"/>
      <c r="H48" s="491"/>
      <c r="I48" s="491"/>
      <c r="J48" s="62"/>
      <c r="K48" s="185"/>
      <c r="M48" s="51"/>
      <c r="N48" s="51"/>
      <c r="O48" s="51"/>
      <c r="P48" s="23"/>
      <c r="Q48" s="23"/>
      <c r="R48" s="32"/>
      <c r="T48" s="50"/>
      <c r="U48" s="50"/>
    </row>
    <row r="49" spans="1:21" ht="15.75" x14ac:dyDescent="0.25">
      <c r="A49" s="20"/>
      <c r="B49" s="97"/>
      <c r="C49" s="489" t="s">
        <v>217</v>
      </c>
      <c r="D49" s="489"/>
      <c r="E49" s="489"/>
      <c r="F49" s="489"/>
      <c r="G49" s="489"/>
      <c r="H49" s="489"/>
      <c r="I49" s="489"/>
      <c r="J49" s="62"/>
      <c r="K49" s="185"/>
      <c r="M49" s="51"/>
      <c r="N49" s="23"/>
      <c r="O49" s="23"/>
      <c r="P49" s="23"/>
      <c r="Q49" s="23"/>
      <c r="R49" s="32"/>
      <c r="T49" s="50"/>
      <c r="U49" s="50"/>
    </row>
    <row r="50" spans="1:21" ht="15.75" x14ac:dyDescent="0.25">
      <c r="A50" s="20"/>
      <c r="B50" s="97"/>
      <c r="C50" s="98"/>
      <c r="D50" s="98"/>
      <c r="E50" s="98"/>
      <c r="F50" s="98"/>
      <c r="G50" s="128"/>
      <c r="H50" s="128"/>
      <c r="I50" s="128"/>
      <c r="J50" s="62"/>
      <c r="K50" s="185"/>
      <c r="M50" s="23"/>
      <c r="N50" s="23"/>
      <c r="O50" s="23"/>
      <c r="P50" s="23"/>
      <c r="Q50" s="23"/>
      <c r="R50" s="32"/>
      <c r="T50" s="50"/>
      <c r="U50" s="50"/>
    </row>
    <row r="51" spans="1:21" ht="15.75" x14ac:dyDescent="0.25">
      <c r="A51" s="20"/>
      <c r="B51" s="97"/>
      <c r="C51" s="98"/>
      <c r="D51" s="98"/>
      <c r="E51" s="98"/>
      <c r="F51" s="98"/>
      <c r="G51" s="98"/>
      <c r="H51" s="98"/>
      <c r="I51" s="98"/>
      <c r="J51" s="33"/>
      <c r="K51" s="185"/>
      <c r="M51" s="23"/>
      <c r="N51" s="23"/>
      <c r="O51" s="23"/>
      <c r="P51" s="23"/>
      <c r="Q51" s="23"/>
      <c r="R51" s="32"/>
      <c r="T51" s="50"/>
      <c r="U51" s="50"/>
    </row>
    <row r="52" spans="1:21" ht="15.75" x14ac:dyDescent="0.25">
      <c r="A52" s="20"/>
      <c r="B52" s="97"/>
      <c r="C52" s="98"/>
      <c r="D52" s="98"/>
      <c r="E52" s="98"/>
      <c r="F52" s="98"/>
      <c r="G52" s="98"/>
      <c r="H52" s="98"/>
      <c r="I52" s="98"/>
      <c r="J52" s="33"/>
      <c r="K52" s="185"/>
      <c r="M52" s="23"/>
      <c r="N52" s="23"/>
      <c r="O52" s="23"/>
      <c r="P52" s="23"/>
      <c r="Q52" s="23"/>
      <c r="R52" s="32"/>
      <c r="T52" s="50"/>
      <c r="U52" s="50"/>
    </row>
    <row r="53" spans="1:21" ht="15.75" x14ac:dyDescent="0.25">
      <c r="A53" s="20"/>
      <c r="B53" s="97"/>
      <c r="C53" s="98"/>
      <c r="D53" s="98"/>
      <c r="E53" s="98"/>
      <c r="F53" s="98"/>
      <c r="G53" s="98"/>
      <c r="H53" s="98"/>
      <c r="I53" s="98"/>
      <c r="J53" s="33"/>
      <c r="K53" s="185"/>
      <c r="L53" s="244"/>
      <c r="M53" s="23"/>
      <c r="N53" s="23"/>
      <c r="O53" s="23"/>
      <c r="P53" s="23"/>
      <c r="Q53" s="23"/>
      <c r="R53" s="32"/>
      <c r="T53" s="50"/>
      <c r="U53" s="50"/>
    </row>
    <row r="54" spans="1:21" ht="15.75" x14ac:dyDescent="0.25">
      <c r="A54" s="20"/>
      <c r="B54" s="97"/>
      <c r="C54" s="98"/>
      <c r="D54" s="98"/>
      <c r="E54" s="98"/>
      <c r="F54" s="98"/>
      <c r="G54" s="98"/>
      <c r="H54" s="98"/>
      <c r="I54" s="98"/>
      <c r="J54" s="33"/>
      <c r="K54" s="185"/>
      <c r="L54" s="32"/>
      <c r="M54" s="23"/>
      <c r="N54" s="23"/>
      <c r="O54" s="23"/>
      <c r="P54" s="23"/>
      <c r="Q54" s="23"/>
      <c r="R54" s="32"/>
      <c r="T54" s="50"/>
      <c r="U54" s="50"/>
    </row>
    <row r="55" spans="1:21" ht="15.75" x14ac:dyDescent="0.25">
      <c r="A55" s="20"/>
      <c r="B55" s="97"/>
      <c r="C55" s="98"/>
      <c r="D55" s="98"/>
      <c r="E55" s="98"/>
      <c r="F55" s="98"/>
      <c r="G55" s="98"/>
      <c r="H55" s="98"/>
      <c r="I55" s="98"/>
      <c r="J55" s="33"/>
      <c r="K55" s="185"/>
      <c r="L55" s="23"/>
      <c r="M55" s="23"/>
      <c r="N55" s="23"/>
      <c r="O55" s="23"/>
      <c r="P55" s="23"/>
      <c r="Q55" s="23"/>
      <c r="R55" s="32"/>
      <c r="T55" s="50"/>
      <c r="U55" s="50"/>
    </row>
    <row r="56" spans="1:21" ht="15.75" x14ac:dyDescent="0.25">
      <c r="A56" s="20"/>
      <c r="B56" s="97"/>
      <c r="C56" s="98"/>
      <c r="D56" s="98"/>
      <c r="E56" s="98"/>
      <c r="F56" s="98"/>
      <c r="G56" s="98"/>
      <c r="H56" s="98"/>
      <c r="I56" s="98"/>
      <c r="J56" s="33"/>
      <c r="K56" s="185"/>
      <c r="L56" s="23"/>
      <c r="M56" s="23"/>
      <c r="N56" s="23"/>
      <c r="O56" s="23"/>
      <c r="P56" s="23"/>
      <c r="Q56" s="23"/>
      <c r="R56" s="32"/>
      <c r="T56" s="50"/>
      <c r="U56" s="50"/>
    </row>
    <row r="57" spans="1:21" ht="15.75" x14ac:dyDescent="0.25">
      <c r="A57" s="20"/>
      <c r="B57" s="97"/>
      <c r="C57" s="98"/>
      <c r="D57" s="98"/>
      <c r="E57" s="98"/>
      <c r="F57" s="98"/>
      <c r="G57" s="98"/>
      <c r="H57" s="98"/>
      <c r="I57" s="98"/>
      <c r="J57" s="33"/>
      <c r="K57" s="185"/>
      <c r="L57" s="23"/>
      <c r="M57" s="23"/>
      <c r="N57" s="23"/>
      <c r="O57" s="23"/>
      <c r="P57" s="23"/>
      <c r="Q57" s="23"/>
      <c r="R57" s="32"/>
      <c r="T57" s="50"/>
      <c r="U57" s="50"/>
    </row>
    <row r="58" spans="1:21" ht="15.75" x14ac:dyDescent="0.25">
      <c r="A58" s="20"/>
      <c r="B58" s="97"/>
      <c r="C58" s="98"/>
      <c r="D58" s="98"/>
      <c r="E58" s="98"/>
      <c r="F58" s="98"/>
      <c r="G58" s="98"/>
      <c r="H58" s="98"/>
      <c r="I58" s="98"/>
      <c r="J58" s="33"/>
      <c r="K58" s="185"/>
      <c r="L58" s="23"/>
      <c r="M58" s="23"/>
      <c r="N58" s="23"/>
      <c r="O58" s="23"/>
      <c r="P58" s="23"/>
      <c r="Q58" s="23"/>
      <c r="R58" s="32"/>
      <c r="T58" s="50"/>
      <c r="U58" s="50"/>
    </row>
    <row r="59" spans="1:21" ht="15.75" x14ac:dyDescent="0.25">
      <c r="A59" s="20"/>
      <c r="B59" s="97"/>
      <c r="C59" s="98"/>
      <c r="D59" s="98"/>
      <c r="E59" s="98"/>
      <c r="F59" s="98"/>
      <c r="G59" s="98"/>
      <c r="H59" s="98"/>
      <c r="I59" s="98"/>
      <c r="J59" s="33"/>
      <c r="K59" s="23"/>
      <c r="L59" s="23"/>
      <c r="M59" s="23"/>
      <c r="N59" s="23"/>
      <c r="O59" s="23"/>
      <c r="P59" s="23"/>
      <c r="Q59" s="23"/>
      <c r="R59" s="32"/>
      <c r="T59" s="50"/>
      <c r="U59" s="50"/>
    </row>
    <row r="60" spans="1:21" ht="15.75" x14ac:dyDescent="0.25">
      <c r="A60" s="20"/>
      <c r="B60" s="97"/>
      <c r="C60" s="98"/>
      <c r="D60" s="98"/>
      <c r="E60" s="98"/>
      <c r="F60" s="98"/>
      <c r="G60" s="98"/>
      <c r="H60" s="98"/>
      <c r="I60" s="98"/>
      <c r="J60" s="33"/>
      <c r="K60" s="23"/>
      <c r="L60" s="23"/>
      <c r="M60" s="23"/>
      <c r="N60" s="23"/>
      <c r="O60" s="23"/>
      <c r="P60" s="23"/>
      <c r="Q60" s="23"/>
      <c r="R60" s="32"/>
      <c r="T60" s="50"/>
      <c r="U60" s="50"/>
    </row>
    <row r="61" spans="1:21" ht="15.75" x14ac:dyDescent="0.25">
      <c r="A61" s="20"/>
      <c r="B61" s="97"/>
      <c r="C61" s="98"/>
      <c r="D61" s="98"/>
      <c r="E61" s="98"/>
      <c r="F61" s="98"/>
      <c r="G61" s="98"/>
      <c r="H61" s="98"/>
      <c r="I61" s="98"/>
      <c r="J61" s="33"/>
      <c r="K61" s="23"/>
      <c r="L61" s="23"/>
      <c r="M61" s="23"/>
      <c r="N61" s="23"/>
      <c r="O61" s="23"/>
      <c r="P61" s="23"/>
      <c r="Q61" s="23"/>
      <c r="R61" s="32"/>
      <c r="T61" s="50"/>
      <c r="U61" s="50"/>
    </row>
    <row r="62" spans="1:21" ht="15.75" x14ac:dyDescent="0.25">
      <c r="A62" s="20"/>
      <c r="B62" s="97"/>
      <c r="C62" s="98"/>
      <c r="D62" s="98"/>
      <c r="E62" s="98"/>
      <c r="F62" s="98"/>
      <c r="G62" s="98"/>
      <c r="H62" s="98"/>
      <c r="I62" s="98"/>
      <c r="J62" s="33"/>
      <c r="K62" s="23"/>
      <c r="L62" s="23"/>
      <c r="M62"/>
      <c r="N62" s="23"/>
      <c r="O62" s="23"/>
      <c r="P62" s="23"/>
      <c r="Q62" s="23"/>
      <c r="R62" s="32"/>
      <c r="T62" s="50"/>
      <c r="U62" s="50"/>
    </row>
    <row r="63" spans="1:21" ht="15.75" x14ac:dyDescent="0.25">
      <c r="A63" s="20"/>
      <c r="B63" s="97"/>
      <c r="C63" s="98"/>
      <c r="D63" s="98"/>
      <c r="E63" s="98"/>
      <c r="F63" s="98"/>
      <c r="G63" s="98"/>
      <c r="H63" s="98"/>
      <c r="I63" s="98"/>
      <c r="J63" s="33"/>
      <c r="K63" s="23"/>
      <c r="L63" s="23"/>
      <c r="M63" s="23"/>
      <c r="N63" s="23"/>
      <c r="O63" s="23"/>
      <c r="P63" s="23"/>
      <c r="Q63" s="23"/>
      <c r="R63" s="32"/>
      <c r="T63" s="50"/>
      <c r="U63" s="50"/>
    </row>
    <row r="64" spans="1:21" ht="15.75" x14ac:dyDescent="0.25">
      <c r="A64" s="126" t="s">
        <v>8</v>
      </c>
      <c r="B64" s="97"/>
      <c r="C64" s="98"/>
      <c r="D64" s="98"/>
      <c r="E64" s="98"/>
      <c r="F64" s="98"/>
      <c r="G64" s="98"/>
      <c r="H64" s="98"/>
      <c r="I64" s="98"/>
      <c r="J64" s="33"/>
      <c r="K64" s="23"/>
      <c r="L64" s="23"/>
      <c r="M64" s="23"/>
      <c r="N64" s="23"/>
      <c r="O64" s="23"/>
      <c r="P64" s="23"/>
      <c r="Q64" s="23"/>
      <c r="R64" s="32"/>
      <c r="T64" s="50"/>
      <c r="U64" s="50"/>
    </row>
    <row r="65" spans="1:30" ht="15.75" x14ac:dyDescent="0.25">
      <c r="A65" s="191" t="s">
        <v>73</v>
      </c>
      <c r="B65" s="116"/>
      <c r="C65" s="172"/>
      <c r="D65" s="172"/>
      <c r="E65" s="172"/>
      <c r="F65" s="173"/>
      <c r="G65" s="174"/>
      <c r="H65" s="174"/>
      <c r="I65" s="174"/>
      <c r="J65" s="175"/>
      <c r="K65" s="29"/>
      <c r="L65" s="29"/>
      <c r="M65" s="29"/>
      <c r="N65" s="29"/>
      <c r="O65" s="29"/>
      <c r="P65" s="29"/>
      <c r="Q65" s="29"/>
      <c r="R65" s="32"/>
      <c r="T65" s="50"/>
      <c r="U65" s="50"/>
    </row>
    <row r="66" spans="1:30" s="40" customFormat="1" ht="15" x14ac:dyDescent="0.2">
      <c r="B66" s="366"/>
      <c r="C66" s="320"/>
      <c r="D66" s="320"/>
      <c r="E66" s="320"/>
      <c r="F66" s="320"/>
      <c r="G66" s="320"/>
      <c r="H66" s="320"/>
      <c r="I66" s="320"/>
      <c r="J66" s="320"/>
      <c r="K66" s="320"/>
      <c r="L66" s="320"/>
      <c r="M66" s="320"/>
      <c r="N66" s="320"/>
      <c r="O66" s="320"/>
      <c r="P66" s="320"/>
      <c r="Q66" s="320"/>
      <c r="R66" s="327"/>
      <c r="S66" s="327"/>
      <c r="T66" s="327"/>
      <c r="U66" s="327"/>
      <c r="V66" s="324"/>
    </row>
    <row r="67" spans="1:30" s="40" customFormat="1" x14ac:dyDescent="0.2">
      <c r="B67" s="327"/>
      <c r="C67" s="327"/>
      <c r="D67" s="327"/>
      <c r="E67" s="327"/>
      <c r="F67" s="327"/>
      <c r="G67" s="327"/>
      <c r="H67" s="327"/>
      <c r="I67" s="327"/>
      <c r="J67" s="327"/>
      <c r="K67" s="327"/>
      <c r="L67" s="327"/>
      <c r="M67" s="327"/>
      <c r="N67" s="327"/>
      <c r="O67" s="327"/>
      <c r="P67" s="327"/>
      <c r="Q67" s="327"/>
      <c r="R67" s="327"/>
      <c r="S67" s="327"/>
      <c r="T67" s="327"/>
      <c r="U67" s="327"/>
      <c r="V67" s="324"/>
    </row>
    <row r="68" spans="1:30" s="318" customFormat="1" ht="21.75" customHeight="1" x14ac:dyDescent="0.2">
      <c r="B68" s="325"/>
      <c r="C68" s="325"/>
      <c r="D68" s="325"/>
      <c r="E68" s="325"/>
      <c r="F68" s="325"/>
      <c r="G68" s="325"/>
      <c r="H68" s="325"/>
      <c r="I68" s="325"/>
      <c r="J68" s="325"/>
      <c r="K68" s="325"/>
      <c r="L68" s="325"/>
      <c r="M68" s="325"/>
      <c r="N68" s="325"/>
      <c r="O68" s="325"/>
      <c r="P68" s="325"/>
      <c r="Q68" s="325"/>
      <c r="R68" s="325"/>
      <c r="S68" s="325"/>
      <c r="T68" s="325"/>
      <c r="U68" s="325"/>
      <c r="V68" s="319"/>
    </row>
    <row r="69" spans="1:30" s="318" customFormat="1" x14ac:dyDescent="0.2">
      <c r="B69" s="325"/>
      <c r="D69" s="339">
        <v>2012</v>
      </c>
      <c r="E69" s="339"/>
      <c r="F69" s="339"/>
      <c r="G69" s="325">
        <v>2013</v>
      </c>
      <c r="H69" s="325"/>
      <c r="I69" s="325"/>
      <c r="J69" s="325"/>
      <c r="K69" s="501">
        <v>2014</v>
      </c>
      <c r="L69" s="501"/>
      <c r="M69" s="501"/>
      <c r="O69" s="318">
        <v>2015</v>
      </c>
      <c r="S69" s="325">
        <v>2016</v>
      </c>
      <c r="T69" s="325"/>
      <c r="U69" s="325"/>
      <c r="V69" s="319"/>
      <c r="W69" s="325">
        <v>2017</v>
      </c>
      <c r="AA69" s="325">
        <v>2018</v>
      </c>
    </row>
    <row r="70" spans="1:30" s="318" customFormat="1" x14ac:dyDescent="0.2">
      <c r="B70" s="325"/>
      <c r="C70" s="325" t="s">
        <v>4</v>
      </c>
      <c r="D70" s="325" t="s">
        <v>5</v>
      </c>
      <c r="E70" s="325" t="s">
        <v>6</v>
      </c>
      <c r="F70" s="325" t="s">
        <v>7</v>
      </c>
      <c r="G70" s="325" t="s">
        <v>4</v>
      </c>
      <c r="H70" s="325" t="s">
        <v>5</v>
      </c>
      <c r="I70" s="325" t="s">
        <v>6</v>
      </c>
      <c r="J70" s="325" t="s">
        <v>7</v>
      </c>
      <c r="K70" s="325" t="s">
        <v>4</v>
      </c>
      <c r="L70" s="325" t="s">
        <v>5</v>
      </c>
      <c r="M70" s="325" t="s">
        <v>6</v>
      </c>
      <c r="N70" s="318" t="s">
        <v>7</v>
      </c>
      <c r="O70" s="318" t="s">
        <v>4</v>
      </c>
      <c r="P70" s="318" t="s">
        <v>5</v>
      </c>
      <c r="Q70" s="318" t="s">
        <v>6</v>
      </c>
      <c r="R70" s="318" t="s">
        <v>7</v>
      </c>
      <c r="S70" s="325" t="s">
        <v>4</v>
      </c>
      <c r="T70" s="318" t="s">
        <v>5</v>
      </c>
      <c r="U70" s="318" t="s">
        <v>6</v>
      </c>
      <c r="V70" s="319" t="s">
        <v>7</v>
      </c>
      <c r="W70" s="325" t="s">
        <v>4</v>
      </c>
      <c r="X70" s="325" t="s">
        <v>5</v>
      </c>
      <c r="Y70" s="318" t="s">
        <v>6</v>
      </c>
      <c r="Z70" s="318" t="s">
        <v>7</v>
      </c>
      <c r="AA70" s="325" t="s">
        <v>4</v>
      </c>
      <c r="AB70" s="325" t="s">
        <v>5</v>
      </c>
      <c r="AC70" s="318" t="s">
        <v>6</v>
      </c>
      <c r="AD70" s="318" t="s">
        <v>7</v>
      </c>
    </row>
    <row r="71" spans="1:30" s="318" customFormat="1" x14ac:dyDescent="0.2">
      <c r="B71" s="325" t="s">
        <v>2</v>
      </c>
      <c r="C71" s="321">
        <v>6400.1629999999996</v>
      </c>
      <c r="D71" s="321">
        <v>6322.3239999999996</v>
      </c>
      <c r="E71" s="321">
        <v>6175.33</v>
      </c>
      <c r="F71" s="321">
        <v>6208.3289999999997</v>
      </c>
      <c r="G71" s="321">
        <v>7041.13</v>
      </c>
      <c r="H71" s="321">
        <v>7139.2659999999996</v>
      </c>
      <c r="I71" s="321">
        <v>7133.26</v>
      </c>
      <c r="J71" s="321">
        <v>7180.64</v>
      </c>
      <c r="K71" s="321">
        <v>7180.9219999999996</v>
      </c>
      <c r="L71" s="321">
        <v>7180.64</v>
      </c>
      <c r="M71" s="321">
        <v>7147.7310000000025</v>
      </c>
      <c r="N71" s="321">
        <v>7109.2539999999999</v>
      </c>
      <c r="O71" s="321">
        <v>7109.2539999999999</v>
      </c>
      <c r="P71" s="321">
        <v>7180.9579999999996</v>
      </c>
      <c r="Q71" s="321">
        <v>7147.7309999999998</v>
      </c>
      <c r="R71" s="321">
        <v>7109.2539999999999</v>
      </c>
      <c r="S71" s="321">
        <v>7077.7870000000003</v>
      </c>
      <c r="T71" s="321">
        <v>7053.674</v>
      </c>
      <c r="U71" s="321">
        <v>7145.6139999999996</v>
      </c>
      <c r="V71" s="321">
        <v>7115.9840000000004</v>
      </c>
      <c r="W71" s="395">
        <v>6987.6540000000005</v>
      </c>
      <c r="X71" s="395">
        <v>6939.96</v>
      </c>
      <c r="Y71" s="321">
        <v>6930.6279999999997</v>
      </c>
      <c r="Z71" s="321">
        <v>6987.6540000000005</v>
      </c>
      <c r="AA71" s="321">
        <v>6953.67</v>
      </c>
      <c r="AB71" s="395"/>
      <c r="AC71" s="321"/>
      <c r="AD71" s="321"/>
    </row>
    <row r="72" spans="1:30" s="318" customFormat="1" x14ac:dyDescent="0.2">
      <c r="B72" s="325" t="s">
        <v>66</v>
      </c>
      <c r="C72" s="321">
        <v>2257.6610000000001</v>
      </c>
      <c r="D72" s="321">
        <v>2252.0819999999999</v>
      </c>
      <c r="E72" s="321">
        <v>2237.91</v>
      </c>
      <c r="F72" s="321">
        <v>2262.4609999999998</v>
      </c>
      <c r="G72" s="321">
        <v>2342.5540000000001</v>
      </c>
      <c r="H72" s="321">
        <v>2343.7620000000002</v>
      </c>
      <c r="I72" s="321">
        <v>2343.2289999999998</v>
      </c>
      <c r="J72" s="321">
        <v>2343.9470000000001</v>
      </c>
      <c r="K72" s="321">
        <v>2365.7840000000001</v>
      </c>
      <c r="L72" s="321">
        <v>2343.9470000000001</v>
      </c>
      <c r="M72" s="321">
        <v>2362</v>
      </c>
      <c r="N72" s="321">
        <v>2347.1120000000001</v>
      </c>
      <c r="O72" s="321">
        <v>2347.1120000000001</v>
      </c>
      <c r="P72" s="321">
        <v>2364.6660000000002</v>
      </c>
      <c r="Q72" s="321">
        <v>2362</v>
      </c>
      <c r="R72" s="321">
        <v>2347.1120000000001</v>
      </c>
      <c r="S72" s="321">
        <v>2333.41</v>
      </c>
      <c r="T72" s="321">
        <v>2240.038</v>
      </c>
      <c r="U72" s="321">
        <v>2314.279</v>
      </c>
      <c r="V72" s="321">
        <v>2317.27</v>
      </c>
      <c r="W72" s="395">
        <v>2272.2809999999999</v>
      </c>
      <c r="X72" s="395">
        <v>2286.0279999999998</v>
      </c>
      <c r="Y72" s="321">
        <v>2287.085</v>
      </c>
      <c r="Z72" s="321">
        <v>2272.2809999999999</v>
      </c>
      <c r="AA72" s="321">
        <v>2259.7660000000001</v>
      </c>
      <c r="AB72" s="395"/>
      <c r="AC72" s="321"/>
      <c r="AD72" s="321"/>
    </row>
    <row r="73" spans="1:30" s="318" customFormat="1" x14ac:dyDescent="0.2">
      <c r="B73" s="325"/>
      <c r="C73" s="325"/>
      <c r="D73" s="325"/>
      <c r="E73" s="325"/>
      <c r="F73" s="325"/>
      <c r="G73" s="325"/>
      <c r="H73" s="325"/>
      <c r="I73" s="325"/>
      <c r="J73" s="325"/>
      <c r="K73" s="325"/>
      <c r="L73" s="325"/>
      <c r="M73" s="325"/>
      <c r="S73" s="325"/>
      <c r="V73" s="319"/>
    </row>
    <row r="74" spans="1:30" s="318" customFormat="1" x14ac:dyDescent="0.2">
      <c r="B74" s="325"/>
      <c r="C74" s="325"/>
      <c r="D74" s="325"/>
      <c r="E74" s="325"/>
      <c r="F74" s="325"/>
      <c r="G74" s="325"/>
      <c r="H74" s="325"/>
      <c r="I74" s="325"/>
      <c r="J74" s="325"/>
      <c r="K74" s="325"/>
      <c r="L74" s="325"/>
      <c r="M74" s="325"/>
      <c r="S74" s="325"/>
      <c r="V74" s="319"/>
    </row>
    <row r="75" spans="1:30" s="318" customFormat="1" x14ac:dyDescent="0.2">
      <c r="S75" s="325"/>
      <c r="V75" s="319"/>
    </row>
    <row r="76" spans="1:30" s="318" customFormat="1" x14ac:dyDescent="0.2">
      <c r="S76" s="325"/>
      <c r="V76" s="319"/>
    </row>
    <row r="77" spans="1:30" s="40" customFormat="1" x14ac:dyDescent="0.2">
      <c r="S77" s="327"/>
      <c r="V77" s="324"/>
    </row>
    <row r="78" spans="1:30" s="40" customFormat="1" x14ac:dyDescent="0.2">
      <c r="S78" s="327"/>
      <c r="V78" s="324"/>
    </row>
    <row r="79" spans="1:30" s="40" customFormat="1" x14ac:dyDescent="0.2">
      <c r="S79" s="327"/>
      <c r="V79" s="324"/>
    </row>
    <row r="80" spans="1:30" s="40" customFormat="1" x14ac:dyDescent="0.2">
      <c r="S80" s="327"/>
      <c r="V80" s="324"/>
    </row>
    <row r="81" spans="2:16" x14ac:dyDescent="0.2"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</row>
  </sheetData>
  <sortState ref="B15:I46">
    <sortCondition descending="1" ref="D15:D46"/>
  </sortState>
  <mergeCells count="10">
    <mergeCell ref="C8:J8"/>
    <mergeCell ref="K69:M69"/>
    <mergeCell ref="C10:D10"/>
    <mergeCell ref="C7:I7"/>
    <mergeCell ref="C48:I48"/>
    <mergeCell ref="C49:I49"/>
    <mergeCell ref="E10:E11"/>
    <mergeCell ref="F10:F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&amp;C&amp;"-,Negrita"&amp;K08-045Página7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S42"/>
  <sheetViews>
    <sheetView topLeftCell="A2"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2.28515625" style="16" customWidth="1"/>
    <col min="2" max="2" width="36.85546875" style="16" customWidth="1"/>
    <col min="3" max="3" width="14" style="16" customWidth="1"/>
    <col min="4" max="4" width="11.28515625" style="16" customWidth="1"/>
    <col min="5" max="5" width="10.7109375" style="16" customWidth="1"/>
    <col min="6" max="6" width="11.5703125" style="16" customWidth="1"/>
    <col min="7" max="7" width="15.140625" style="16" customWidth="1"/>
    <col min="8" max="8" width="15.28515625" style="16" customWidth="1"/>
    <col min="9" max="9" width="13.7109375" style="16" customWidth="1"/>
    <col min="10" max="10" width="2.7109375" style="16" customWidth="1"/>
    <col min="11" max="11" width="5.42578125" style="16" customWidth="1"/>
    <col min="12" max="12" width="10.28515625" style="40" customWidth="1"/>
    <col min="13" max="13" width="11.42578125" style="18" bestFit="1" customWidth="1"/>
    <col min="14" max="14" width="11.42578125" style="19" bestFit="1" customWidth="1"/>
    <col min="15" max="17" width="10.28515625" style="18" customWidth="1"/>
    <col min="18" max="18" width="3" style="18" customWidth="1"/>
    <col min="19" max="19" width="10.28515625" style="16" hidden="1" customWidth="1"/>
    <col min="20" max="20" width="10.28515625" style="16" customWidth="1"/>
    <col min="21" max="16384" width="11.5703125" style="16"/>
  </cols>
  <sheetData>
    <row r="1" spans="1: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</row>
    <row r="2" spans="1: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</row>
    <row r="3" spans="1: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</row>
    <row r="4" spans="1: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</row>
    <row r="5" spans="1: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</row>
    <row r="6" spans="1: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</row>
    <row r="7" spans="1:15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</row>
    <row r="8" spans="1:15" ht="15.75" x14ac:dyDescent="0.25">
      <c r="A8" s="7"/>
      <c r="B8" s="147"/>
      <c r="C8" s="495" t="s">
        <v>89</v>
      </c>
      <c r="D8" s="495"/>
      <c r="E8" s="495"/>
      <c r="F8" s="495"/>
      <c r="G8" s="495"/>
      <c r="H8" s="495"/>
      <c r="I8" s="495"/>
      <c r="J8" s="34"/>
    </row>
    <row r="9" spans="1:15" ht="15.75" x14ac:dyDescent="0.25">
      <c r="A9" s="7"/>
      <c r="B9" s="147"/>
      <c r="C9" s="495" t="s">
        <v>213</v>
      </c>
      <c r="D9" s="495"/>
      <c r="E9" s="495"/>
      <c r="F9" s="495"/>
      <c r="G9" s="495"/>
      <c r="H9" s="495"/>
      <c r="I9" s="495"/>
      <c r="J9" s="500"/>
    </row>
    <row r="10" spans="1:15" ht="12.75" customHeight="1" x14ac:dyDescent="0.25">
      <c r="A10" s="7"/>
      <c r="B10" s="147"/>
      <c r="C10" s="147"/>
      <c r="D10" s="237"/>
      <c r="E10" s="236"/>
      <c r="F10" s="236"/>
      <c r="G10" s="237"/>
      <c r="H10" s="237"/>
      <c r="I10" s="237"/>
      <c r="J10" s="67"/>
    </row>
    <row r="11" spans="1:15" ht="15.75" customHeight="1" x14ac:dyDescent="0.25">
      <c r="A11" s="7"/>
      <c r="B11" s="146"/>
      <c r="C11" s="492" t="s">
        <v>202</v>
      </c>
      <c r="D11" s="492" t="s">
        <v>0</v>
      </c>
      <c r="E11" s="493" t="s">
        <v>203</v>
      </c>
      <c r="F11" s="493" t="s">
        <v>204</v>
      </c>
      <c r="G11" s="347" t="s">
        <v>205</v>
      </c>
      <c r="H11" s="494" t="s">
        <v>206</v>
      </c>
      <c r="I11" s="494" t="s">
        <v>207</v>
      </c>
      <c r="J11" s="34"/>
    </row>
    <row r="12" spans="1:15" ht="15.75" x14ac:dyDescent="0.25">
      <c r="A12" s="7"/>
      <c r="B12" s="6"/>
      <c r="C12" s="344">
        <v>2017</v>
      </c>
      <c r="D12" s="344">
        <v>2018</v>
      </c>
      <c r="E12" s="493"/>
      <c r="F12" s="493"/>
      <c r="G12" s="138">
        <v>2017</v>
      </c>
      <c r="H12" s="494"/>
      <c r="I12" s="494"/>
      <c r="J12" s="66"/>
      <c r="M12" s="499"/>
      <c r="N12" s="499"/>
      <c r="O12" s="50"/>
    </row>
    <row r="13" spans="1:15" ht="15.75" x14ac:dyDescent="0.25">
      <c r="A13" s="7"/>
      <c r="B13" s="121" t="s">
        <v>10</v>
      </c>
      <c r="C13" s="403">
        <v>2322.2069999999999</v>
      </c>
      <c r="D13" s="403">
        <v>2259.7660000000001</v>
      </c>
      <c r="E13" s="404">
        <v>-2.6888645155233704</v>
      </c>
      <c r="F13" s="404">
        <v>100</v>
      </c>
      <c r="G13" s="405">
        <v>2272.2809999999999</v>
      </c>
      <c r="H13" s="404">
        <v>-0.5507681488337024</v>
      </c>
      <c r="I13" s="405">
        <v>100.00000000000003</v>
      </c>
      <c r="J13" s="66"/>
      <c r="M13" s="64"/>
      <c r="N13" s="64"/>
      <c r="O13" s="50"/>
    </row>
    <row r="14" spans="1:15" ht="15.75" x14ac:dyDescent="0.25">
      <c r="A14" s="7"/>
      <c r="B14" s="148" t="s">
        <v>127</v>
      </c>
      <c r="C14" s="332">
        <v>1173.143</v>
      </c>
      <c r="D14" s="329">
        <v>1056.365</v>
      </c>
      <c r="E14" s="369">
        <v>-9.9542851979681934</v>
      </c>
      <c r="F14" s="442">
        <v>46.746654299604472</v>
      </c>
      <c r="G14" s="370">
        <v>1089.413</v>
      </c>
      <c r="H14" s="371">
        <v>-3.0335602751206392</v>
      </c>
      <c r="I14" s="442">
        <v>47.943586202586744</v>
      </c>
      <c r="J14" s="37"/>
      <c r="L14" s="335"/>
      <c r="M14" s="340"/>
      <c r="N14" s="340"/>
      <c r="O14" s="50"/>
    </row>
    <row r="15" spans="1:15" ht="16.5" customHeight="1" x14ac:dyDescent="0.25">
      <c r="A15" s="7"/>
      <c r="B15" s="148" t="s">
        <v>50</v>
      </c>
      <c r="C15" s="332">
        <v>816.00800000000004</v>
      </c>
      <c r="D15" s="329">
        <v>890.87400000000002</v>
      </c>
      <c r="E15" s="369">
        <v>9.1746649542651539</v>
      </c>
      <c r="F15" s="442">
        <v>39.423285419817802</v>
      </c>
      <c r="G15" s="370">
        <v>869.17399999999998</v>
      </c>
      <c r="H15" s="371">
        <v>2.4966232307915392</v>
      </c>
      <c r="I15" s="442">
        <v>38.251166999151955</v>
      </c>
      <c r="J15" s="37"/>
      <c r="K15" s="242"/>
      <c r="L15" s="336"/>
      <c r="M15" s="341"/>
      <c r="N15" s="341"/>
      <c r="O15" s="91"/>
    </row>
    <row r="16" spans="1:15" ht="16.5" customHeight="1" x14ac:dyDescent="0.25">
      <c r="A16" s="122"/>
      <c r="B16" s="148" t="s">
        <v>49</v>
      </c>
      <c r="C16" s="332">
        <v>193.61</v>
      </c>
      <c r="D16" s="329">
        <v>171.97800000000001</v>
      </c>
      <c r="E16" s="369">
        <v>-11.172976602448227</v>
      </c>
      <c r="F16" s="442">
        <v>7.6104340006885662</v>
      </c>
      <c r="G16" s="370">
        <v>169.64</v>
      </c>
      <c r="H16" s="371">
        <v>1.3782126856873411</v>
      </c>
      <c r="I16" s="442">
        <v>7.465625950311602</v>
      </c>
      <c r="J16" s="257"/>
      <c r="K16" s="242"/>
      <c r="L16" s="336"/>
      <c r="M16" s="342"/>
      <c r="N16" s="342"/>
      <c r="O16" s="91"/>
    </row>
    <row r="17" spans="1:18" ht="16.5" customHeight="1" x14ac:dyDescent="0.25">
      <c r="A17" s="7"/>
      <c r="B17" s="148" t="s">
        <v>48</v>
      </c>
      <c r="C17" s="332">
        <v>138.78800000000001</v>
      </c>
      <c r="D17" s="329">
        <v>139.738</v>
      </c>
      <c r="E17" s="369">
        <v>0.68449721877972269</v>
      </c>
      <c r="F17" s="442">
        <v>6.1837376082302322</v>
      </c>
      <c r="G17" s="370">
        <v>143.34399999999999</v>
      </c>
      <c r="H17" s="371">
        <v>-2.5156267440562541</v>
      </c>
      <c r="I17" s="442">
        <v>6.3083747124585381</v>
      </c>
      <c r="J17" s="33"/>
      <c r="K17" s="242"/>
      <c r="L17" s="315"/>
      <c r="M17" s="342"/>
      <c r="N17" s="342"/>
      <c r="O17" s="91"/>
    </row>
    <row r="18" spans="1:18" ht="16.5" customHeight="1" x14ac:dyDescent="0.25">
      <c r="A18" s="7"/>
      <c r="B18" s="148" t="s">
        <v>151</v>
      </c>
      <c r="C18" s="332">
        <v>0.61099999999999999</v>
      </c>
      <c r="D18" s="329">
        <v>0.65700000000000003</v>
      </c>
      <c r="E18" s="369">
        <v>7.5286415711947718</v>
      </c>
      <c r="F18" s="442">
        <v>2.90738067569828E-2</v>
      </c>
      <c r="G18" s="370">
        <v>0.65700000000000003</v>
      </c>
      <c r="H18" s="370">
        <v>0</v>
      </c>
      <c r="I18" s="442">
        <v>2.8913677489711881E-2</v>
      </c>
      <c r="J18" s="33"/>
      <c r="K18" s="242"/>
      <c r="L18" s="336"/>
      <c r="M18" s="342"/>
      <c r="N18" s="342"/>
      <c r="O18" s="91"/>
    </row>
    <row r="19" spans="1:18" ht="16.5" customHeight="1" x14ac:dyDescent="0.25">
      <c r="A19" s="7"/>
      <c r="B19" s="368" t="s">
        <v>198</v>
      </c>
      <c r="C19" s="332">
        <v>0</v>
      </c>
      <c r="D19" s="329">
        <v>0.10100000000000001</v>
      </c>
      <c r="E19" s="369"/>
      <c r="F19" s="442">
        <v>4.4694893188055749E-3</v>
      </c>
      <c r="G19" s="370">
        <v>0</v>
      </c>
      <c r="H19" s="370"/>
      <c r="I19" s="442">
        <v>0</v>
      </c>
      <c r="J19" s="33"/>
      <c r="K19" s="242"/>
      <c r="L19" s="336"/>
      <c r="M19" s="342"/>
      <c r="N19" s="342"/>
      <c r="O19" s="91"/>
    </row>
    <row r="20" spans="1:18" ht="16.5" customHeight="1" x14ac:dyDescent="0.25">
      <c r="A20" s="7"/>
      <c r="B20" s="148" t="s">
        <v>201</v>
      </c>
      <c r="C20" s="332">
        <v>1.9E-2</v>
      </c>
      <c r="D20" s="329">
        <v>3.9E-2</v>
      </c>
      <c r="E20" s="369"/>
      <c r="F20" s="442">
        <v>1.7258424102318556E-3</v>
      </c>
      <c r="G20" s="370">
        <v>3.9E-2</v>
      </c>
      <c r="H20" s="371">
        <v>0</v>
      </c>
      <c r="I20" s="442">
        <v>1.7163370199372349E-3</v>
      </c>
      <c r="J20" s="33"/>
      <c r="K20" s="242"/>
      <c r="L20" s="315"/>
      <c r="M20" s="342"/>
      <c r="N20" s="342"/>
      <c r="O20" s="91"/>
    </row>
    <row r="21" spans="1:18" ht="15.75" x14ac:dyDescent="0.25">
      <c r="A21" s="7"/>
      <c r="B21" s="148" t="s">
        <v>197</v>
      </c>
      <c r="C21" s="332">
        <v>1.4E-2</v>
      </c>
      <c r="D21" s="329">
        <v>1.4E-2</v>
      </c>
      <c r="E21" s="369"/>
      <c r="F21" s="442"/>
      <c r="G21" s="370"/>
      <c r="H21" s="371"/>
      <c r="I21" s="442"/>
      <c r="J21" s="33"/>
      <c r="K21" s="242"/>
      <c r="L21" s="336"/>
      <c r="M21" s="342"/>
      <c r="N21" s="342"/>
      <c r="O21" s="91"/>
    </row>
    <row r="22" spans="1:18" s="317" customFormat="1" ht="15.75" x14ac:dyDescent="0.25">
      <c r="A22" s="7"/>
      <c r="B22" s="148" t="s">
        <v>186</v>
      </c>
      <c r="C22" s="332">
        <v>1.4E-2</v>
      </c>
      <c r="D22" s="329">
        <v>0</v>
      </c>
      <c r="E22" s="369"/>
      <c r="F22" s="442"/>
      <c r="G22" s="370"/>
      <c r="H22" s="370"/>
      <c r="I22" s="442"/>
      <c r="J22" s="33"/>
      <c r="K22" s="242"/>
      <c r="L22" s="336"/>
      <c r="M22" s="342"/>
      <c r="N22" s="342"/>
      <c r="O22" s="91"/>
      <c r="P22" s="318"/>
      <c r="Q22" s="318"/>
      <c r="R22" s="318"/>
    </row>
    <row r="23" spans="1:18" ht="15.75" x14ac:dyDescent="0.25">
      <c r="A23" s="7"/>
      <c r="B23" s="148"/>
      <c r="C23" s="290"/>
      <c r="D23" s="291"/>
      <c r="E23" s="291"/>
      <c r="F23" s="291"/>
      <c r="G23" s="124"/>
      <c r="H23" s="98"/>
      <c r="I23" s="98"/>
      <c r="J23" s="33"/>
      <c r="K23" s="242"/>
      <c r="L23" s="57"/>
      <c r="M23" s="50"/>
      <c r="N23" s="52"/>
      <c r="O23" s="57"/>
    </row>
    <row r="24" spans="1:18" ht="15.75" x14ac:dyDescent="0.25">
      <c r="A24" s="7"/>
      <c r="B24" s="97"/>
      <c r="C24" s="502" t="s">
        <v>90</v>
      </c>
      <c r="D24" s="502"/>
      <c r="E24" s="502"/>
      <c r="F24" s="502"/>
      <c r="G24" s="502"/>
      <c r="H24" s="502"/>
      <c r="I24" s="502"/>
      <c r="J24" s="33"/>
      <c r="K24" s="184"/>
      <c r="L24" s="57"/>
    </row>
    <row r="25" spans="1:18" ht="15.6" customHeight="1" x14ac:dyDescent="0.25">
      <c r="A25" s="150"/>
      <c r="B25" s="144"/>
      <c r="C25" s="498" t="s">
        <v>218</v>
      </c>
      <c r="D25" s="498"/>
      <c r="E25" s="498"/>
      <c r="F25" s="498"/>
      <c r="G25" s="498"/>
      <c r="H25" s="498"/>
      <c r="I25" s="498"/>
      <c r="J25" s="260"/>
      <c r="K25" s="184"/>
      <c r="L25" s="57"/>
    </row>
    <row r="26" spans="1:18" ht="15.75" x14ac:dyDescent="0.25">
      <c r="A26" s="506"/>
      <c r="B26" s="488"/>
      <c r="C26" s="488"/>
      <c r="D26" s="488"/>
      <c r="E26" s="141"/>
      <c r="F26" s="141"/>
      <c r="G26" s="151"/>
      <c r="H26" s="151"/>
      <c r="I26" s="151"/>
      <c r="J26" s="59"/>
    </row>
    <row r="27" spans="1:18" ht="26.25" customHeight="1" x14ac:dyDescent="0.25">
      <c r="A27" s="7"/>
      <c r="B27" s="97"/>
      <c r="C27" s="97"/>
      <c r="D27" s="98"/>
      <c r="E27" s="98"/>
      <c r="F27" s="98"/>
      <c r="G27" s="98"/>
      <c r="H27" s="98"/>
      <c r="I27" s="98"/>
      <c r="J27" s="33"/>
    </row>
    <row r="28" spans="1:18" ht="15.75" x14ac:dyDescent="0.25">
      <c r="A28" s="7"/>
      <c r="B28" s="97"/>
      <c r="C28" s="97"/>
      <c r="D28" s="98"/>
      <c r="E28" s="98"/>
      <c r="F28" s="98"/>
      <c r="G28" s="98"/>
      <c r="H28" s="98"/>
      <c r="I28" s="98"/>
      <c r="J28" s="33"/>
    </row>
    <row r="29" spans="1:18" ht="15.75" x14ac:dyDescent="0.25">
      <c r="A29" s="7"/>
      <c r="B29" s="97"/>
      <c r="C29" s="97"/>
      <c r="D29" s="98"/>
      <c r="E29" s="98"/>
      <c r="F29" s="98"/>
      <c r="G29" s="98"/>
      <c r="H29" s="98"/>
      <c r="I29" s="98"/>
      <c r="J29" s="33"/>
    </row>
    <row r="30" spans="1:18" ht="15.75" x14ac:dyDescent="0.25">
      <c r="A30" s="7"/>
      <c r="B30" s="97"/>
      <c r="C30" s="97"/>
      <c r="D30" s="98"/>
      <c r="E30" s="98"/>
      <c r="F30" s="98"/>
      <c r="G30" s="98"/>
      <c r="H30" s="98"/>
      <c r="I30" s="98"/>
      <c r="J30" s="33"/>
    </row>
    <row r="31" spans="1:18" s="27" customFormat="1" ht="15.75" x14ac:dyDescent="0.25">
      <c r="A31" s="7"/>
      <c r="B31" s="97"/>
      <c r="C31" s="97"/>
      <c r="D31" s="98"/>
      <c r="E31" s="98"/>
      <c r="F31" s="98"/>
      <c r="G31" s="98"/>
      <c r="H31" s="98"/>
      <c r="I31" s="98"/>
      <c r="J31" s="33"/>
      <c r="K31" s="16"/>
      <c r="L31" s="40"/>
      <c r="M31" s="18"/>
      <c r="N31" s="19"/>
      <c r="O31" s="28"/>
      <c r="P31" s="28"/>
      <c r="Q31" s="28"/>
      <c r="R31" s="28"/>
    </row>
    <row r="32" spans="1:18" s="27" customFormat="1" ht="15.75" x14ac:dyDescent="0.25">
      <c r="A32" s="7"/>
      <c r="B32" s="97"/>
      <c r="C32" s="97"/>
      <c r="D32" s="98"/>
      <c r="E32" s="98"/>
      <c r="F32" s="98"/>
      <c r="G32" s="98"/>
      <c r="H32" s="98"/>
      <c r="I32" s="98"/>
      <c r="J32" s="33"/>
      <c r="K32" s="16"/>
      <c r="L32" s="40"/>
      <c r="M32" s="18"/>
      <c r="N32" s="19"/>
      <c r="O32" s="28"/>
      <c r="P32" s="28"/>
      <c r="Q32" s="28"/>
      <c r="R32" s="28"/>
    </row>
    <row r="33" spans="1:18" s="27" customFormat="1" ht="15.75" x14ac:dyDescent="0.25">
      <c r="A33" s="7"/>
      <c r="B33" s="97"/>
      <c r="C33" s="97"/>
      <c r="D33" s="98"/>
      <c r="E33" s="98"/>
      <c r="F33" s="98"/>
      <c r="G33" s="98"/>
      <c r="H33" s="98"/>
      <c r="I33" s="98"/>
      <c r="J33" s="33"/>
      <c r="K33" s="16"/>
      <c r="L33" s="40"/>
      <c r="M33" s="18"/>
      <c r="N33" s="19"/>
      <c r="O33" s="28"/>
      <c r="P33" s="28"/>
      <c r="Q33" s="28"/>
      <c r="R33" s="28"/>
    </row>
    <row r="34" spans="1:18" s="27" customFormat="1" ht="15.75" x14ac:dyDescent="0.25">
      <c r="A34" s="7"/>
      <c r="B34" s="97"/>
      <c r="C34" s="97"/>
      <c r="D34" s="98"/>
      <c r="E34" s="98"/>
      <c r="F34" s="98"/>
      <c r="G34" s="98"/>
      <c r="H34" s="98"/>
      <c r="I34" s="98"/>
      <c r="J34" s="33"/>
      <c r="K34" s="16"/>
      <c r="L34" s="40"/>
      <c r="M34" s="18"/>
      <c r="N34" s="19"/>
      <c r="O34" s="28"/>
      <c r="P34" s="28"/>
      <c r="Q34" s="28"/>
      <c r="R34" s="28"/>
    </row>
    <row r="35" spans="1:18" s="27" customFormat="1" ht="15.75" x14ac:dyDescent="0.25">
      <c r="A35" s="7"/>
      <c r="B35" s="97"/>
      <c r="C35" s="97"/>
      <c r="D35" s="98"/>
      <c r="E35" s="98"/>
      <c r="F35" s="98"/>
      <c r="G35" s="98"/>
      <c r="H35" s="98"/>
      <c r="I35" s="98"/>
      <c r="J35" s="33"/>
      <c r="K35" s="16"/>
      <c r="L35" s="40"/>
      <c r="M35" s="18"/>
      <c r="N35" s="19"/>
      <c r="O35" s="28"/>
      <c r="P35" s="28"/>
      <c r="Q35" s="28"/>
      <c r="R35" s="28"/>
    </row>
    <row r="36" spans="1:18" ht="15.75" x14ac:dyDescent="0.25">
      <c r="A36" s="7"/>
      <c r="B36" s="97"/>
      <c r="C36" s="97"/>
      <c r="D36" s="98"/>
      <c r="E36" s="98"/>
      <c r="F36" s="98"/>
      <c r="G36" s="98"/>
      <c r="H36" s="98"/>
      <c r="I36" s="98"/>
      <c r="J36" s="33"/>
    </row>
    <row r="37" spans="1:18" ht="15.75" x14ac:dyDescent="0.25">
      <c r="A37" s="7"/>
      <c r="B37" s="97"/>
      <c r="C37" s="97"/>
      <c r="D37" s="98"/>
      <c r="E37" s="98"/>
      <c r="F37" s="98"/>
      <c r="G37" s="98"/>
      <c r="H37" s="98"/>
      <c r="I37" s="98"/>
      <c r="J37" s="33"/>
    </row>
    <row r="38" spans="1:18" ht="15.75" x14ac:dyDescent="0.25">
      <c r="A38" s="7"/>
      <c r="B38" s="97"/>
      <c r="C38" s="97"/>
      <c r="D38" s="98"/>
      <c r="E38" s="98"/>
      <c r="F38" s="98"/>
      <c r="G38" s="98"/>
      <c r="H38" s="98"/>
      <c r="I38" s="98"/>
      <c r="J38" s="33"/>
    </row>
    <row r="39" spans="1:18" ht="15.75" x14ac:dyDescent="0.25">
      <c r="A39" s="7"/>
      <c r="B39" s="97"/>
      <c r="C39" s="97"/>
      <c r="D39" s="98"/>
      <c r="E39" s="98"/>
      <c r="F39" s="98"/>
      <c r="G39" s="98"/>
      <c r="H39" s="98"/>
      <c r="I39" s="98"/>
      <c r="J39" s="33"/>
    </row>
    <row r="40" spans="1:18" ht="15.75" x14ac:dyDescent="0.25">
      <c r="A40" s="7"/>
      <c r="B40" s="97"/>
      <c r="C40" s="97"/>
      <c r="D40" s="98"/>
      <c r="E40" s="98"/>
      <c r="F40" s="98"/>
      <c r="G40" s="98"/>
      <c r="H40" s="98"/>
      <c r="I40" s="98"/>
      <c r="J40" s="33"/>
    </row>
    <row r="41" spans="1:18" ht="15.75" x14ac:dyDescent="0.25">
      <c r="A41" s="126" t="s">
        <v>8</v>
      </c>
      <c r="B41" s="131"/>
      <c r="C41" s="97"/>
      <c r="D41" s="98"/>
      <c r="E41" s="98"/>
      <c r="F41" s="98"/>
      <c r="G41" s="98"/>
      <c r="H41" s="98"/>
      <c r="I41" s="98"/>
      <c r="J41" s="33"/>
    </row>
    <row r="42" spans="1:18" ht="30" customHeight="1" x14ac:dyDescent="0.2">
      <c r="A42" s="503" t="s">
        <v>74</v>
      </c>
      <c r="B42" s="504"/>
      <c r="C42" s="504"/>
      <c r="D42" s="504"/>
      <c r="E42" s="504"/>
      <c r="F42" s="504"/>
      <c r="G42" s="504"/>
      <c r="H42" s="504"/>
      <c r="I42" s="504"/>
      <c r="J42" s="505"/>
    </row>
  </sheetData>
  <sortState ref="B15:I22">
    <sortCondition descending="1" ref="D15:D22"/>
  </sortState>
  <mergeCells count="12">
    <mergeCell ref="A42:J42"/>
    <mergeCell ref="C9:J9"/>
    <mergeCell ref="C8:I8"/>
    <mergeCell ref="H11:H12"/>
    <mergeCell ref="A26:D26"/>
    <mergeCell ref="I11:I12"/>
    <mergeCell ref="C25:I25"/>
    <mergeCell ref="M12:N12"/>
    <mergeCell ref="C11:D11"/>
    <mergeCell ref="E11:E12"/>
    <mergeCell ref="F11:F12"/>
    <mergeCell ref="C24:I24"/>
  </mergeCells>
  <pageMargins left="0.70866141732283472" right="0.70866141732283472" top="0.74803149606299213" bottom="0.74803149606299213" header="0.31496062992125984" footer="0.31496062992125984"/>
  <pageSetup scale="67" orientation="portrait" r:id="rId1"/>
  <headerFooter>
    <oddFooter>&amp;C&amp;"-,Negrita"&amp;K08-045Página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P49"/>
  <sheetViews>
    <sheetView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42578125" style="16" customWidth="1"/>
    <col min="2" max="2" width="28" style="16" customWidth="1"/>
    <col min="3" max="3" width="12.42578125" style="16" customWidth="1"/>
    <col min="4" max="4" width="11.42578125" style="16" customWidth="1"/>
    <col min="5" max="5" width="13" style="16" customWidth="1"/>
    <col min="6" max="6" width="13.28515625" style="16" customWidth="1"/>
    <col min="7" max="7" width="17.5703125" style="16" bestFit="1" customWidth="1"/>
    <col min="8" max="8" width="16.5703125" style="16" customWidth="1"/>
    <col min="9" max="9" width="13.140625" style="16" customWidth="1"/>
    <col min="10" max="10" width="3" style="16" customWidth="1"/>
    <col min="11" max="11" width="10.28515625" style="16" customWidth="1"/>
    <col min="12" max="17" width="10.28515625" style="18" customWidth="1"/>
    <col min="18" max="18" width="3" style="18" customWidth="1"/>
    <col min="19" max="19" width="0" style="18" hidden="1" customWidth="1"/>
    <col min="20" max="41" width="11.5703125" style="18"/>
    <col min="42" max="16384" width="11.5703125" style="16"/>
  </cols>
  <sheetData>
    <row r="1" spans="1:15" x14ac:dyDescent="0.2">
      <c r="A1" s="210"/>
      <c r="B1" s="39"/>
      <c r="C1" s="39"/>
      <c r="D1" s="39"/>
      <c r="E1" s="39"/>
      <c r="F1" s="39"/>
      <c r="G1" s="39"/>
      <c r="H1" s="39"/>
      <c r="I1" s="39"/>
      <c r="J1" s="212"/>
      <c r="K1" s="18">
        <v>1000</v>
      </c>
      <c r="L1" s="40"/>
      <c r="M1" s="40"/>
    </row>
    <row r="2" spans="1:15" x14ac:dyDescent="0.2">
      <c r="A2" s="184"/>
      <c r="B2" s="32"/>
      <c r="C2" s="32"/>
      <c r="D2" s="32"/>
      <c r="E2" s="32"/>
      <c r="F2" s="32"/>
      <c r="G2" s="32"/>
      <c r="H2" s="32"/>
      <c r="I2" s="32"/>
      <c r="J2" s="36"/>
      <c r="K2" s="40"/>
      <c r="L2" s="40"/>
      <c r="M2" s="40"/>
    </row>
    <row r="3" spans="1:15" x14ac:dyDescent="0.2">
      <c r="A3" s="184"/>
      <c r="B3" s="32"/>
      <c r="C3" s="32"/>
      <c r="D3" s="32"/>
      <c r="E3" s="32"/>
      <c r="F3" s="32"/>
      <c r="G3" s="32"/>
      <c r="H3" s="32"/>
      <c r="I3" s="32"/>
      <c r="J3" s="36"/>
      <c r="K3" s="40"/>
      <c r="L3" s="40"/>
      <c r="M3" s="40"/>
    </row>
    <row r="4" spans="1:15" x14ac:dyDescent="0.2">
      <c r="A4" s="184"/>
      <c r="B4" s="32"/>
      <c r="C4" s="32"/>
      <c r="D4" s="32"/>
      <c r="E4" s="32"/>
      <c r="F4" s="32"/>
      <c r="G4" s="32"/>
      <c r="H4" s="32"/>
      <c r="I4" s="32"/>
      <c r="J4" s="36"/>
      <c r="K4" s="40"/>
      <c r="L4" s="40"/>
      <c r="M4" s="40"/>
    </row>
    <row r="5" spans="1:15" x14ac:dyDescent="0.2">
      <c r="A5" s="184"/>
      <c r="B5" s="32"/>
      <c r="C5" s="32"/>
      <c r="D5" s="32"/>
      <c r="E5" s="32"/>
      <c r="F5" s="32"/>
      <c r="G5" s="32"/>
      <c r="H5" s="32"/>
      <c r="I5" s="32"/>
      <c r="J5" s="36"/>
      <c r="K5" s="40"/>
      <c r="L5" s="40"/>
      <c r="M5" s="40"/>
    </row>
    <row r="6" spans="1:15" x14ac:dyDescent="0.2">
      <c r="A6" s="184"/>
      <c r="B6" s="32"/>
      <c r="C6" s="32"/>
      <c r="D6" s="32"/>
      <c r="E6" s="32"/>
      <c r="F6" s="32"/>
      <c r="G6" s="32"/>
      <c r="H6" s="32"/>
      <c r="I6" s="32"/>
      <c r="J6" s="36"/>
      <c r="K6" s="40"/>
      <c r="L6" s="40"/>
      <c r="M6" s="40"/>
    </row>
    <row r="7" spans="1:15" x14ac:dyDescent="0.2">
      <c r="A7" s="184"/>
      <c r="B7" s="32"/>
      <c r="C7" s="32"/>
      <c r="D7" s="32"/>
      <c r="E7" s="32"/>
      <c r="F7" s="32"/>
      <c r="G7" s="32"/>
      <c r="H7" s="32"/>
      <c r="I7" s="32"/>
      <c r="J7" s="36"/>
      <c r="K7" s="40"/>
      <c r="L7" s="40"/>
      <c r="M7" s="40"/>
    </row>
    <row r="8" spans="1:15" ht="15.75" x14ac:dyDescent="0.25">
      <c r="A8" s="7"/>
      <c r="B8" s="147"/>
      <c r="C8" s="495" t="s">
        <v>91</v>
      </c>
      <c r="D8" s="495"/>
      <c r="E8" s="495"/>
      <c r="F8" s="495"/>
      <c r="G8" s="495"/>
      <c r="H8" s="495"/>
      <c r="I8" s="495"/>
      <c r="J8" s="500"/>
      <c r="K8" s="40"/>
      <c r="L8" s="40"/>
      <c r="M8" s="40"/>
    </row>
    <row r="9" spans="1:15" ht="15.75" x14ac:dyDescent="0.25">
      <c r="A9" s="7"/>
      <c r="B9" s="152"/>
      <c r="C9" s="495" t="s">
        <v>213</v>
      </c>
      <c r="D9" s="495"/>
      <c r="E9" s="495"/>
      <c r="F9" s="495"/>
      <c r="G9" s="495"/>
      <c r="H9" s="495"/>
      <c r="I9" s="495"/>
      <c r="J9" s="500"/>
      <c r="K9" s="40"/>
      <c r="L9" s="40"/>
      <c r="M9" s="40"/>
    </row>
    <row r="10" spans="1:15" ht="15.75" x14ac:dyDescent="0.25">
      <c r="A10" s="7"/>
      <c r="B10" s="147"/>
      <c r="C10" s="147"/>
      <c r="D10" s="206"/>
      <c r="E10" s="205"/>
      <c r="F10" s="205"/>
      <c r="G10" s="206"/>
      <c r="H10" s="206"/>
      <c r="I10" s="206"/>
      <c r="J10" s="9"/>
      <c r="K10" s="40"/>
      <c r="L10" s="40"/>
      <c r="M10" s="40"/>
    </row>
    <row r="11" spans="1:15" ht="15.75" customHeight="1" x14ac:dyDescent="0.25">
      <c r="A11" s="7"/>
      <c r="B11" s="6"/>
      <c r="C11" s="492" t="s">
        <v>202</v>
      </c>
      <c r="D11" s="492" t="s">
        <v>0</v>
      </c>
      <c r="E11" s="493" t="s">
        <v>203</v>
      </c>
      <c r="F11" s="493" t="s">
        <v>204</v>
      </c>
      <c r="G11" s="347" t="s">
        <v>205</v>
      </c>
      <c r="H11" s="494" t="s">
        <v>206</v>
      </c>
      <c r="I11" s="494" t="s">
        <v>207</v>
      </c>
      <c r="J11" s="137"/>
      <c r="K11" s="507"/>
      <c r="L11" s="507"/>
      <c r="M11" s="57"/>
    </row>
    <row r="12" spans="1:15" ht="15.75" x14ac:dyDescent="0.25">
      <c r="A12" s="7"/>
      <c r="B12" s="6"/>
      <c r="C12" s="236">
        <v>2017</v>
      </c>
      <c r="D12" s="236">
        <v>2018</v>
      </c>
      <c r="E12" s="493"/>
      <c r="F12" s="493"/>
      <c r="G12" s="344">
        <v>2017</v>
      </c>
      <c r="H12" s="494"/>
      <c r="I12" s="494"/>
      <c r="J12" s="207"/>
      <c r="K12" s="273"/>
      <c r="L12" s="273"/>
      <c r="M12" s="32"/>
      <c r="N12" s="16"/>
    </row>
    <row r="13" spans="1:15" ht="15.75" x14ac:dyDescent="0.25">
      <c r="A13" s="7"/>
      <c r="B13" s="6"/>
      <c r="C13" s="205"/>
      <c r="D13" s="205"/>
      <c r="E13" s="205"/>
      <c r="F13" s="205"/>
      <c r="G13" s="205"/>
      <c r="H13" s="205"/>
      <c r="I13" s="205"/>
      <c r="J13" s="207"/>
      <c r="K13" s="274"/>
      <c r="L13" s="274"/>
      <c r="M13" s="50"/>
      <c r="N13" s="16"/>
    </row>
    <row r="14" spans="1:15" ht="15.75" x14ac:dyDescent="0.25">
      <c r="A14" s="7"/>
      <c r="B14" s="121" t="s">
        <v>10</v>
      </c>
      <c r="C14" s="373">
        <v>2322.2069999999999</v>
      </c>
      <c r="D14" s="457">
        <v>2259.7660000000001</v>
      </c>
      <c r="E14" s="372">
        <v>-2.6888645155233704</v>
      </c>
      <c r="F14" s="373">
        <v>99.999999999999986</v>
      </c>
      <c r="G14" s="373">
        <v>2272.2809999999999</v>
      </c>
      <c r="H14" s="372">
        <v>-0.5507681488337024</v>
      </c>
      <c r="I14" s="373">
        <v>99.999999999999986</v>
      </c>
      <c r="J14" s="139"/>
      <c r="K14" s="342"/>
      <c r="L14" s="342"/>
      <c r="M14" s="316"/>
      <c r="N14" s="57"/>
      <c r="O14" s="50"/>
    </row>
    <row r="15" spans="1:15" ht="15.75" x14ac:dyDescent="0.25">
      <c r="A15" s="7"/>
      <c r="B15" s="153" t="s">
        <v>54</v>
      </c>
      <c r="C15" s="374">
        <v>639.63099999999997</v>
      </c>
      <c r="D15" s="457">
        <v>642.60900000000004</v>
      </c>
      <c r="E15" s="371">
        <v>0.4655809365087249</v>
      </c>
      <c r="F15" s="371">
        <v>28.43697090760725</v>
      </c>
      <c r="G15" s="370">
        <v>639.49199999999996</v>
      </c>
      <c r="H15" s="375">
        <v>0.4874181381471665</v>
      </c>
      <c r="I15" s="371">
        <v>28.143174193684672</v>
      </c>
      <c r="J15" s="139"/>
      <c r="K15" s="342"/>
      <c r="L15" s="342"/>
      <c r="M15" s="316"/>
      <c r="N15" s="57"/>
      <c r="O15" s="50"/>
    </row>
    <row r="16" spans="1:15" ht="15.75" x14ac:dyDescent="0.25">
      <c r="A16" s="122"/>
      <c r="B16" s="153" t="s">
        <v>53</v>
      </c>
      <c r="C16" s="374">
        <v>582.68100000000004</v>
      </c>
      <c r="D16" s="457">
        <v>590.88699999999994</v>
      </c>
      <c r="E16" s="371">
        <v>1.4083177587736584</v>
      </c>
      <c r="F16" s="371">
        <v>26.148149852683861</v>
      </c>
      <c r="G16" s="370">
        <v>587.40300000000002</v>
      </c>
      <c r="H16" s="375">
        <v>0.59311920436224685</v>
      </c>
      <c r="I16" s="371">
        <v>25.850808064671583</v>
      </c>
      <c r="J16" s="140"/>
      <c r="K16" s="342"/>
      <c r="L16" s="343"/>
      <c r="M16" s="316"/>
      <c r="N16" s="57"/>
      <c r="O16" s="50"/>
    </row>
    <row r="17" spans="1:41" ht="15.75" x14ac:dyDescent="0.25">
      <c r="A17" s="7"/>
      <c r="B17" s="153" t="s">
        <v>51</v>
      </c>
      <c r="C17" s="374">
        <v>599.33600000000001</v>
      </c>
      <c r="D17" s="457">
        <v>531.96900000000005</v>
      </c>
      <c r="E17" s="371">
        <v>-11.240272568308917</v>
      </c>
      <c r="F17" s="371">
        <v>23.540888746887951</v>
      </c>
      <c r="G17" s="370">
        <v>548.41499999999996</v>
      </c>
      <c r="H17" s="375">
        <v>-2.9988238833729808</v>
      </c>
      <c r="I17" s="371">
        <v>24.134999148432783</v>
      </c>
      <c r="J17" s="130"/>
      <c r="K17" s="342"/>
      <c r="L17" s="343"/>
      <c r="M17" s="316"/>
      <c r="N17" s="57"/>
      <c r="O17" s="50"/>
    </row>
    <row r="18" spans="1:41" ht="15.75" x14ac:dyDescent="0.25">
      <c r="A18" s="7"/>
      <c r="B18" s="153" t="s">
        <v>55</v>
      </c>
      <c r="C18" s="374">
        <v>245.351</v>
      </c>
      <c r="D18" s="457">
        <v>244.03299999999999</v>
      </c>
      <c r="E18" s="371">
        <v>-0.53718957738098094</v>
      </c>
      <c r="F18" s="371">
        <v>10.799038484515652</v>
      </c>
      <c r="G18" s="370">
        <v>244.89</v>
      </c>
      <c r="H18" s="375">
        <v>-0.34995304014047157</v>
      </c>
      <c r="I18" s="371">
        <v>10.77727622595973</v>
      </c>
      <c r="J18" s="130"/>
      <c r="K18" s="342"/>
      <c r="L18" s="343"/>
      <c r="M18" s="316"/>
      <c r="N18" s="57"/>
      <c r="O18" s="50"/>
    </row>
    <row r="19" spans="1:41" ht="15.75" x14ac:dyDescent="0.25">
      <c r="A19" s="7"/>
      <c r="B19" s="153" t="s">
        <v>52</v>
      </c>
      <c r="C19" s="374">
        <v>96.8</v>
      </c>
      <c r="D19" s="457">
        <v>95.870999999999995</v>
      </c>
      <c r="E19" s="371">
        <v>-0.95971074380165611</v>
      </c>
      <c r="F19" s="371">
        <v>4.2425189156753396</v>
      </c>
      <c r="G19" s="370">
        <v>97.194999999999993</v>
      </c>
      <c r="H19" s="375">
        <v>-1.3622099902258378</v>
      </c>
      <c r="I19" s="371">
        <v>4.277419914174347</v>
      </c>
      <c r="J19" s="130"/>
      <c r="K19" s="342"/>
      <c r="L19" s="343"/>
      <c r="M19" s="316"/>
      <c r="N19" s="57"/>
      <c r="O19" s="50"/>
    </row>
    <row r="20" spans="1:41" ht="15.75" x14ac:dyDescent="0.25">
      <c r="A20" s="7"/>
      <c r="B20" s="153" t="s">
        <v>56</v>
      </c>
      <c r="C20" s="374">
        <v>74.558000000000007</v>
      </c>
      <c r="D20" s="457">
        <v>73.418999999999997</v>
      </c>
      <c r="E20" s="371">
        <v>-1.5276697336302103</v>
      </c>
      <c r="F20" s="371">
        <v>3.248964715815708</v>
      </c>
      <c r="G20" s="370">
        <v>73.466999999999999</v>
      </c>
      <c r="H20" s="375">
        <v>-6.5335456735682307E-2</v>
      </c>
      <c r="I20" s="371">
        <v>3.2331828677879191</v>
      </c>
      <c r="J20" s="130"/>
      <c r="K20" s="342"/>
      <c r="L20" s="343"/>
      <c r="M20" s="316"/>
      <c r="N20" s="57"/>
      <c r="O20" s="50"/>
    </row>
    <row r="21" spans="1:41" ht="15.75" x14ac:dyDescent="0.25">
      <c r="A21" s="7"/>
      <c r="B21" s="153" t="s">
        <v>57</v>
      </c>
      <c r="C21" s="374">
        <v>74.021000000000001</v>
      </c>
      <c r="D21" s="457">
        <v>71.418000000000006</v>
      </c>
      <c r="E21" s="371">
        <v>-3.5165696221342468</v>
      </c>
      <c r="F21" s="371">
        <v>3.1604157244599662</v>
      </c>
      <c r="G21" s="370">
        <v>71.878</v>
      </c>
      <c r="H21" s="375">
        <v>-0.63997328807144926</v>
      </c>
      <c r="I21" s="371">
        <v>3.1632531363858609</v>
      </c>
      <c r="J21" s="130"/>
      <c r="K21" s="342"/>
      <c r="L21" s="343"/>
      <c r="M21" s="316"/>
      <c r="N21" s="57"/>
      <c r="O21" s="50"/>
    </row>
    <row r="22" spans="1:41" ht="15.75" x14ac:dyDescent="0.25">
      <c r="A22" s="7"/>
      <c r="B22" s="153" t="s">
        <v>58</v>
      </c>
      <c r="C22" s="374">
        <v>9.423</v>
      </c>
      <c r="D22" s="457">
        <v>9.3059999999999992</v>
      </c>
      <c r="E22" s="371">
        <v>-1.2416427889207382</v>
      </c>
      <c r="F22" s="371">
        <v>0.41181255050301663</v>
      </c>
      <c r="G22" s="370">
        <v>9.3569999999999993</v>
      </c>
      <c r="H22" s="375">
        <v>-0.54504648925938204</v>
      </c>
      <c r="I22" s="371">
        <v>0.41178885886032585</v>
      </c>
      <c r="J22" s="130"/>
      <c r="K22" s="342"/>
      <c r="L22" s="343"/>
      <c r="M22" s="316"/>
      <c r="N22" s="57"/>
      <c r="O22" s="50"/>
    </row>
    <row r="23" spans="1:41" s="317" customFormat="1" ht="15.75" x14ac:dyDescent="0.25">
      <c r="A23" s="7"/>
      <c r="B23" s="153" t="s">
        <v>192</v>
      </c>
      <c r="C23" s="374">
        <v>0.40600000000000003</v>
      </c>
      <c r="D23" s="457">
        <v>0.254</v>
      </c>
      <c r="E23" s="370">
        <v>-37.438423645320199</v>
      </c>
      <c r="F23" s="371">
        <v>1.1240101851253625E-2</v>
      </c>
      <c r="G23" s="370">
        <v>0.184</v>
      </c>
      <c r="H23" s="375">
        <v>38.043478260869577</v>
      </c>
      <c r="I23" s="371">
        <v>8.0975900427807997E-3</v>
      </c>
      <c r="J23" s="130"/>
      <c r="K23" s="342"/>
      <c r="L23" s="342"/>
      <c r="M23" s="316"/>
      <c r="N23" s="327"/>
      <c r="O23" s="325"/>
      <c r="P23" s="318"/>
      <c r="Q23" s="318"/>
      <c r="R23" s="318"/>
      <c r="S23" s="318"/>
      <c r="T23" s="318"/>
      <c r="U23" s="318"/>
      <c r="V23" s="318"/>
      <c r="W23" s="318"/>
      <c r="X23" s="318"/>
      <c r="Y23" s="318"/>
      <c r="Z23" s="318"/>
      <c r="AA23" s="318"/>
      <c r="AB23" s="318"/>
      <c r="AC23" s="318"/>
      <c r="AD23" s="318"/>
      <c r="AE23" s="318"/>
      <c r="AF23" s="318"/>
      <c r="AG23" s="318"/>
      <c r="AH23" s="318"/>
      <c r="AI23" s="318"/>
      <c r="AJ23" s="318"/>
      <c r="AK23" s="318"/>
      <c r="AL23" s="318"/>
      <c r="AM23" s="318"/>
      <c r="AN23" s="318"/>
      <c r="AO23" s="318"/>
    </row>
    <row r="24" spans="1:41" ht="15.75" x14ac:dyDescent="0.25">
      <c r="A24" s="7"/>
      <c r="B24" s="153"/>
      <c r="C24" s="124"/>
      <c r="D24" s="124"/>
      <c r="E24" s="124"/>
      <c r="F24" s="149"/>
      <c r="G24" s="125"/>
      <c r="H24" s="154"/>
      <c r="I24" s="125"/>
      <c r="J24" s="130"/>
      <c r="K24" s="336"/>
      <c r="L24" s="336"/>
      <c r="M24" s="336"/>
      <c r="N24" s="40"/>
    </row>
    <row r="25" spans="1:41" ht="15.6" customHeight="1" x14ac:dyDescent="0.25">
      <c r="A25" s="189"/>
      <c r="B25" s="155"/>
      <c r="C25" s="498" t="s">
        <v>164</v>
      </c>
      <c r="D25" s="498"/>
      <c r="E25" s="498"/>
      <c r="F25" s="498"/>
      <c r="G25" s="498"/>
      <c r="H25" s="498"/>
      <c r="I25" s="498"/>
      <c r="J25" s="156"/>
      <c r="K25" s="40"/>
      <c r="L25" s="40"/>
      <c r="M25" s="40"/>
    </row>
    <row r="26" spans="1:41" ht="15" customHeight="1" x14ac:dyDescent="0.25">
      <c r="A26" s="157"/>
      <c r="B26" s="155"/>
      <c r="C26" s="498" t="s">
        <v>218</v>
      </c>
      <c r="D26" s="498"/>
      <c r="E26" s="498"/>
      <c r="F26" s="498"/>
      <c r="G26" s="498"/>
      <c r="H26" s="498"/>
      <c r="I26" s="498"/>
      <c r="J26" s="156"/>
      <c r="K26" s="40"/>
      <c r="L26" s="40"/>
      <c r="M26" s="40"/>
    </row>
    <row r="27" spans="1:41" ht="15" customHeight="1" x14ac:dyDescent="0.25">
      <c r="A27" s="158"/>
      <c r="B27" s="209"/>
      <c r="C27" s="209"/>
      <c r="D27" s="209"/>
      <c r="E27" s="498"/>
      <c r="F27" s="498"/>
      <c r="G27" s="209"/>
      <c r="H27" s="209"/>
      <c r="I27" s="209"/>
      <c r="J27" s="159"/>
      <c r="K27" s="40"/>
      <c r="L27" s="40"/>
      <c r="M27" s="40"/>
    </row>
    <row r="28" spans="1:41" ht="15.75" x14ac:dyDescent="0.25">
      <c r="A28" s="7"/>
      <c r="B28" s="148"/>
      <c r="C28" s="148"/>
      <c r="D28" s="124"/>
      <c r="E28" s="124"/>
      <c r="F28" s="124"/>
      <c r="G28" s="98"/>
      <c r="H28" s="98"/>
      <c r="I28" s="98"/>
      <c r="J28" s="130"/>
      <c r="K28" s="40"/>
      <c r="L28" s="40"/>
      <c r="M28" s="40"/>
    </row>
    <row r="29" spans="1:41" ht="15.75" x14ac:dyDescent="0.25">
      <c r="A29" s="7"/>
      <c r="B29" s="148"/>
      <c r="C29" s="148"/>
      <c r="D29" s="124"/>
      <c r="E29" s="124"/>
      <c r="F29" s="124"/>
      <c r="G29" s="98"/>
      <c r="H29" s="98"/>
      <c r="I29" s="98"/>
      <c r="J29" s="130"/>
    </row>
    <row r="30" spans="1:41" ht="15.75" x14ac:dyDescent="0.25">
      <c r="A30" s="7"/>
      <c r="B30" s="148"/>
      <c r="C30" s="148"/>
      <c r="D30" s="124"/>
      <c r="E30" s="124"/>
      <c r="F30" s="124"/>
      <c r="G30" s="98"/>
      <c r="H30" s="98"/>
      <c r="I30" s="98"/>
      <c r="J30" s="130"/>
    </row>
    <row r="31" spans="1:41" ht="15.75" x14ac:dyDescent="0.25">
      <c r="A31" s="7"/>
      <c r="B31" s="148"/>
      <c r="C31" s="148"/>
      <c r="D31" s="124"/>
      <c r="E31" s="124"/>
      <c r="F31" s="124"/>
      <c r="G31" s="98"/>
      <c r="H31" s="98"/>
      <c r="I31" s="98"/>
      <c r="J31" s="130"/>
    </row>
    <row r="32" spans="1:41" ht="15.75" x14ac:dyDescent="0.25">
      <c r="A32" s="7"/>
      <c r="B32" s="148"/>
      <c r="C32" s="148"/>
      <c r="D32" s="124"/>
      <c r="E32" s="124"/>
      <c r="F32" s="124"/>
      <c r="G32" s="98"/>
      <c r="H32" s="98"/>
      <c r="I32" s="98"/>
      <c r="J32" s="130"/>
    </row>
    <row r="33" spans="1:42" ht="15.75" x14ac:dyDescent="0.25">
      <c r="A33" s="7"/>
      <c r="B33" s="148"/>
      <c r="C33" s="148"/>
      <c r="D33" s="124"/>
      <c r="E33" s="124"/>
      <c r="F33" s="124"/>
      <c r="G33" s="98"/>
      <c r="H33" s="98"/>
      <c r="I33" s="98"/>
      <c r="J33" s="130"/>
    </row>
    <row r="34" spans="1:42" ht="15.75" x14ac:dyDescent="0.25">
      <c r="A34" s="7"/>
      <c r="B34" s="148"/>
      <c r="C34" s="148"/>
      <c r="D34" s="124"/>
      <c r="E34" s="124"/>
      <c r="F34" s="124"/>
      <c r="G34" s="98"/>
      <c r="H34" s="98"/>
      <c r="I34" s="98"/>
      <c r="J34" s="130"/>
    </row>
    <row r="35" spans="1:42" ht="15.75" x14ac:dyDescent="0.25">
      <c r="A35" s="7"/>
      <c r="B35" s="97"/>
      <c r="C35" s="148"/>
      <c r="D35" s="124"/>
      <c r="E35" s="124"/>
      <c r="F35" s="124"/>
      <c r="G35" s="98"/>
      <c r="H35" s="98"/>
      <c r="I35" s="98"/>
      <c r="J35" s="130"/>
    </row>
    <row r="36" spans="1:42" ht="15.75" x14ac:dyDescent="0.25">
      <c r="A36" s="7"/>
      <c r="B36" s="148"/>
      <c r="C36" s="148"/>
      <c r="D36" s="124"/>
      <c r="E36" s="124"/>
      <c r="F36" s="124"/>
      <c r="G36" s="98"/>
      <c r="H36" s="98"/>
      <c r="I36" s="98"/>
      <c r="J36" s="130"/>
    </row>
    <row r="37" spans="1:42" ht="15.75" x14ac:dyDescent="0.25">
      <c r="A37" s="7"/>
      <c r="B37" s="148"/>
      <c r="C37" s="148"/>
      <c r="D37" s="124"/>
      <c r="E37" s="124"/>
      <c r="F37" s="124"/>
      <c r="G37" s="98"/>
      <c r="H37" s="98"/>
      <c r="I37" s="98"/>
      <c r="J37" s="130"/>
    </row>
    <row r="38" spans="1:42" ht="15.75" x14ac:dyDescent="0.25">
      <c r="A38" s="7"/>
      <c r="B38" s="148"/>
      <c r="C38" s="148"/>
      <c r="D38" s="124"/>
      <c r="E38" s="124"/>
      <c r="F38" s="124"/>
      <c r="G38" s="98"/>
      <c r="H38" s="98"/>
      <c r="I38" s="98"/>
      <c r="J38" s="130"/>
    </row>
    <row r="39" spans="1:42" ht="15.75" x14ac:dyDescent="0.25">
      <c r="A39" s="7"/>
      <c r="B39" s="148"/>
      <c r="C39" s="148"/>
      <c r="D39" s="124"/>
      <c r="E39" s="124"/>
      <c r="F39" s="124"/>
      <c r="G39" s="98"/>
      <c r="H39" s="98"/>
      <c r="I39" s="98"/>
      <c r="J39" s="130"/>
    </row>
    <row r="40" spans="1:42" ht="15.75" x14ac:dyDescent="0.25">
      <c r="A40" s="7"/>
      <c r="B40" s="148"/>
      <c r="C40" s="148"/>
      <c r="D40" s="124"/>
      <c r="E40" s="124"/>
      <c r="F40" s="124"/>
      <c r="G40" s="98"/>
      <c r="H40" s="98"/>
      <c r="I40" s="98"/>
      <c r="J40" s="130"/>
    </row>
    <row r="41" spans="1:42" ht="15.75" x14ac:dyDescent="0.25">
      <c r="A41" s="7"/>
      <c r="B41" s="148"/>
      <c r="C41" s="148"/>
      <c r="D41" s="124"/>
      <c r="E41" s="124"/>
      <c r="F41" s="124"/>
      <c r="G41" s="98"/>
      <c r="H41" s="98"/>
      <c r="I41" s="98"/>
      <c r="J41" s="130"/>
    </row>
    <row r="42" spans="1:42" ht="15.75" x14ac:dyDescent="0.25">
      <c r="A42" s="7"/>
      <c r="B42" s="148"/>
      <c r="C42" s="148"/>
      <c r="D42" s="124"/>
      <c r="E42" s="124"/>
      <c r="F42" s="124"/>
      <c r="G42" s="98"/>
      <c r="H42" s="98"/>
      <c r="I42" s="98"/>
      <c r="J42" s="130"/>
    </row>
    <row r="43" spans="1:42" ht="15.75" x14ac:dyDescent="0.25">
      <c r="A43" s="126" t="s">
        <v>8</v>
      </c>
      <c r="B43" s="7"/>
      <c r="C43" s="148"/>
      <c r="D43" s="148"/>
      <c r="E43" s="124"/>
      <c r="F43" s="124"/>
      <c r="G43" s="124"/>
      <c r="H43" s="98"/>
      <c r="I43" s="98"/>
      <c r="J43" s="130"/>
      <c r="K43" s="23"/>
      <c r="L43" s="16"/>
      <c r="AP43" s="18"/>
    </row>
    <row r="44" spans="1:42" ht="15.75" x14ac:dyDescent="0.25">
      <c r="A44" s="191" t="s">
        <v>75</v>
      </c>
      <c r="B44" s="10"/>
      <c r="C44" s="11"/>
      <c r="D44" s="11"/>
      <c r="E44" s="11"/>
      <c r="F44" s="135"/>
      <c r="G44" s="135"/>
      <c r="H44" s="136"/>
      <c r="I44" s="136"/>
      <c r="J44" s="143"/>
      <c r="K44" s="30"/>
      <c r="L44" s="16"/>
      <c r="AP44" s="18"/>
    </row>
    <row r="45" spans="1:42" s="27" customFormat="1" ht="15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32"/>
      <c r="L45" s="18"/>
      <c r="M45" s="1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</row>
    <row r="46" spans="1:42" s="27" customFormat="1" ht="15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1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</row>
    <row r="47" spans="1:42" s="27" customFormat="1" ht="15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1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</row>
    <row r="48" spans="1:42" s="27" customFormat="1" ht="15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8"/>
      <c r="M48" s="1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</row>
    <row r="49" spans="1:41" s="27" customFormat="1" ht="15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8"/>
      <c r="M49" s="1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</row>
  </sheetData>
  <sortState ref="B15:I23">
    <sortCondition descending="1" ref="D15:D23"/>
  </sortState>
  <mergeCells count="11">
    <mergeCell ref="E27:F27"/>
    <mergeCell ref="I11:I12"/>
    <mergeCell ref="H11:H12"/>
    <mergeCell ref="C8:J8"/>
    <mergeCell ref="C25:I25"/>
    <mergeCell ref="C26:I26"/>
    <mergeCell ref="K11:L11"/>
    <mergeCell ref="C11:D11"/>
    <mergeCell ref="E11:E12"/>
    <mergeCell ref="F11:F12"/>
    <mergeCell ref="C9:J9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&amp;C&amp;"-,Negrita"&amp;K08-045Página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Z44"/>
  <sheetViews>
    <sheetView topLeftCell="A7"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3.5703125" style="16" customWidth="1"/>
    <col min="3" max="6" width="10.140625" style="16" customWidth="1"/>
    <col min="7" max="7" width="10.140625" style="317" customWidth="1"/>
    <col min="8" max="8" width="10.85546875" style="16" customWidth="1"/>
    <col min="9" max="9" width="11.5703125" style="16" customWidth="1"/>
    <col min="10" max="10" width="11.28515625" style="16" customWidth="1"/>
    <col min="11" max="11" width="5.5703125" style="16" customWidth="1"/>
    <col min="12" max="12" width="12.28515625" style="407" customWidth="1"/>
    <col min="13" max="13" width="11.7109375" style="318" bestFit="1" customWidth="1"/>
    <col min="14" max="14" width="5.85546875" style="318" customWidth="1"/>
    <col min="15" max="15" width="10" style="407" bestFit="1" customWidth="1"/>
    <col min="16" max="16" width="10" style="318" bestFit="1" customWidth="1"/>
    <col min="17" max="17" width="11.7109375" style="318" bestFit="1" customWidth="1"/>
    <col min="18" max="18" width="3" style="16" customWidth="1"/>
    <col min="19" max="19" width="11.7109375" style="16" hidden="1" customWidth="1"/>
    <col min="20" max="20" width="14.28515625" style="16" customWidth="1"/>
    <col min="21" max="21" width="3.28515625" style="32" customWidth="1"/>
    <col min="22" max="23" width="10.28515625" style="18" customWidth="1"/>
    <col min="24" max="24" width="13.42578125" style="19" customWidth="1"/>
    <col min="25" max="26" width="10.28515625" style="18" customWidth="1"/>
    <col min="27" max="30" width="10.28515625" style="16" customWidth="1"/>
    <col min="31" max="16384" width="11.5703125" style="16"/>
  </cols>
  <sheetData>
    <row r="1" spans="1:22" ht="15.75" customHeight="1" x14ac:dyDescent="0.2">
      <c r="A1" s="184"/>
      <c r="K1" s="36"/>
      <c r="L1" s="472"/>
      <c r="T1" s="22"/>
      <c r="V1" s="50"/>
    </row>
    <row r="2" spans="1:22" ht="15.75" customHeight="1" x14ac:dyDescent="0.2">
      <c r="A2" s="184"/>
      <c r="K2" s="36"/>
      <c r="L2" s="472"/>
      <c r="T2" s="22"/>
      <c r="V2" s="50"/>
    </row>
    <row r="3" spans="1:22" ht="15.75" customHeight="1" x14ac:dyDescent="0.2">
      <c r="A3" s="184"/>
      <c r="K3" s="36"/>
      <c r="L3" s="472"/>
      <c r="T3" s="22"/>
      <c r="V3" s="50"/>
    </row>
    <row r="4" spans="1:22" ht="15.75" customHeight="1" x14ac:dyDescent="0.2">
      <c r="A4" s="184"/>
      <c r="K4" s="36"/>
      <c r="L4" s="472"/>
      <c r="T4" s="22"/>
      <c r="V4" s="50"/>
    </row>
    <row r="5" spans="1:22" ht="15.75" customHeight="1" x14ac:dyDescent="0.2">
      <c r="A5" s="184"/>
      <c r="K5" s="36"/>
      <c r="L5" s="472"/>
      <c r="T5" s="22"/>
      <c r="V5" s="50"/>
    </row>
    <row r="6" spans="1:22" ht="15.75" customHeight="1" x14ac:dyDescent="0.25">
      <c r="A6" s="20"/>
      <c r="B6" s="8"/>
      <c r="C6" s="495" t="s">
        <v>83</v>
      </c>
      <c r="D6" s="495"/>
      <c r="E6" s="495"/>
      <c r="F6" s="495"/>
      <c r="G6" s="495"/>
      <c r="H6" s="495"/>
      <c r="I6" s="3"/>
      <c r="J6" s="3"/>
      <c r="K6" s="176"/>
      <c r="L6" s="208"/>
      <c r="M6" s="88"/>
      <c r="N6" s="88"/>
      <c r="O6" s="208"/>
      <c r="P6" s="88"/>
      <c r="Q6" s="88"/>
      <c r="R6" s="93"/>
      <c r="S6" s="93"/>
      <c r="T6" s="22"/>
      <c r="V6" s="50"/>
    </row>
    <row r="7" spans="1:22" ht="15.75" customHeight="1" x14ac:dyDescent="0.25">
      <c r="A7" s="20"/>
      <c r="B7" s="8"/>
      <c r="C7" s="517" t="s">
        <v>199</v>
      </c>
      <c r="D7" s="517"/>
      <c r="E7" s="517"/>
      <c r="F7" s="517"/>
      <c r="G7" s="517"/>
      <c r="H7" s="517"/>
      <c r="I7" s="3"/>
      <c r="J7" s="3"/>
      <c r="K7" s="34"/>
      <c r="L7" s="208"/>
      <c r="M7" s="88"/>
      <c r="N7" s="88"/>
      <c r="O7" s="208"/>
      <c r="P7" s="88"/>
      <c r="Q7" s="88"/>
      <c r="R7" s="58"/>
      <c r="S7" s="58"/>
      <c r="T7" s="22"/>
      <c r="V7" s="50"/>
    </row>
    <row r="8" spans="1:22" ht="15.75" customHeight="1" x14ac:dyDescent="0.2">
      <c r="A8" s="184"/>
      <c r="B8" s="516" t="s">
        <v>9</v>
      </c>
      <c r="C8" s="512">
        <v>2014</v>
      </c>
      <c r="D8" s="512">
        <v>2015</v>
      </c>
      <c r="E8" s="512">
        <v>2016</v>
      </c>
      <c r="F8" s="512">
        <v>2017</v>
      </c>
      <c r="G8" s="512">
        <v>2018</v>
      </c>
      <c r="H8" s="515" t="s">
        <v>219</v>
      </c>
      <c r="I8" s="514" t="s">
        <v>220</v>
      </c>
      <c r="J8" s="515" t="s">
        <v>221</v>
      </c>
      <c r="K8" s="36"/>
      <c r="L8" s="472"/>
      <c r="T8" s="32"/>
      <c r="V8" s="50"/>
    </row>
    <row r="9" spans="1:22" ht="15.75" customHeight="1" x14ac:dyDescent="0.2">
      <c r="A9" s="184"/>
      <c r="B9" s="516"/>
      <c r="C9" s="513"/>
      <c r="D9" s="513"/>
      <c r="E9" s="513"/>
      <c r="F9" s="513"/>
      <c r="G9" s="513"/>
      <c r="H9" s="515"/>
      <c r="I9" s="514"/>
      <c r="J9" s="515"/>
      <c r="K9" s="36"/>
      <c r="L9" s="472"/>
    </row>
    <row r="10" spans="1:22" ht="15.75" customHeight="1" x14ac:dyDescent="0.25">
      <c r="A10" s="184"/>
      <c r="B10" s="232" t="s">
        <v>4</v>
      </c>
      <c r="C10" s="332">
        <v>1395.231</v>
      </c>
      <c r="D10" s="332">
        <v>1531.579</v>
      </c>
      <c r="E10" s="332">
        <v>1647.1610000000001</v>
      </c>
      <c r="F10" s="332">
        <v>1765.2739999999999</v>
      </c>
      <c r="G10" s="329">
        <v>1813.886</v>
      </c>
      <c r="H10" s="330">
        <v>2.7537934620914362</v>
      </c>
      <c r="I10" s="330">
        <v>102.75379346209144</v>
      </c>
      <c r="J10" s="330">
        <v>7.1707015889764136</v>
      </c>
      <c r="K10" s="177"/>
      <c r="L10" s="472"/>
      <c r="R10" s="40"/>
    </row>
    <row r="11" spans="1:22" ht="15.75" customHeight="1" x14ac:dyDescent="0.25">
      <c r="A11" s="184"/>
      <c r="B11" s="232" t="s">
        <v>5</v>
      </c>
      <c r="C11" s="332">
        <v>1437.82</v>
      </c>
      <c r="D11" s="332">
        <v>1568.6959999999999</v>
      </c>
      <c r="E11" s="332">
        <v>1681.115</v>
      </c>
      <c r="F11" s="332">
        <v>1765.5039999999999</v>
      </c>
      <c r="G11" s="332"/>
      <c r="H11" s="331"/>
      <c r="I11" s="331"/>
      <c r="J11" s="331"/>
      <c r="K11" s="177"/>
      <c r="L11" s="467">
        <f>+IF(G10&lt;&gt;"",1,"0")</f>
        <v>1</v>
      </c>
      <c r="N11" s="318" t="s">
        <v>4</v>
      </c>
      <c r="O11" s="458">
        <v>122.536</v>
      </c>
      <c r="P11" s="459">
        <v>123</v>
      </c>
      <c r="R11" s="40"/>
    </row>
    <row r="12" spans="1:22" ht="15.75" customHeight="1" x14ac:dyDescent="0.25">
      <c r="A12" s="184"/>
      <c r="B12" s="232" t="s">
        <v>6</v>
      </c>
      <c r="C12" s="332">
        <v>1480.3620000000001</v>
      </c>
      <c r="D12" s="332">
        <v>1597.19</v>
      </c>
      <c r="E12" s="332">
        <v>1714.6769999999999</v>
      </c>
      <c r="F12" s="332">
        <v>1797.3409999999999</v>
      </c>
      <c r="G12" s="331"/>
      <c r="H12" s="332"/>
      <c r="I12" s="332"/>
      <c r="J12" s="332"/>
      <c r="K12" s="177"/>
      <c r="L12" s="467" t="str">
        <f>+IF(G11&lt;&gt;"",1,"0")</f>
        <v>0</v>
      </c>
      <c r="N12" s="318" t="s">
        <v>5</v>
      </c>
      <c r="O12" s="458">
        <v>992.154</v>
      </c>
      <c r="P12" s="459">
        <v>557</v>
      </c>
      <c r="R12" s="40"/>
    </row>
    <row r="13" spans="1:22" ht="15.75" customHeight="1" x14ac:dyDescent="0.25">
      <c r="A13" s="184"/>
      <c r="B13" s="232" t="s">
        <v>7</v>
      </c>
      <c r="C13" s="332">
        <v>1460.194</v>
      </c>
      <c r="D13" s="332">
        <v>1610.4780000000001</v>
      </c>
      <c r="E13" s="332">
        <v>1728.4570000000001</v>
      </c>
      <c r="F13" s="332">
        <v>1805.6189999999999</v>
      </c>
      <c r="G13" s="331"/>
      <c r="H13" s="332"/>
      <c r="I13" s="332"/>
      <c r="J13" s="332"/>
      <c r="K13" s="177"/>
      <c r="L13" s="467" t="str">
        <f>+IF(G12&lt;&gt;"",1,"0")</f>
        <v>0</v>
      </c>
      <c r="N13" s="318" t="s">
        <v>6</v>
      </c>
      <c r="O13" s="458">
        <v>1031.827</v>
      </c>
      <c r="P13" s="459">
        <v>716</v>
      </c>
      <c r="R13" s="40"/>
    </row>
    <row r="14" spans="1:22" ht="15.75" customHeight="1" x14ac:dyDescent="0.25">
      <c r="A14" s="184"/>
      <c r="B14" s="121" t="s">
        <v>64</v>
      </c>
      <c r="C14" s="332">
        <v>1443.40175</v>
      </c>
      <c r="D14" s="332">
        <v>1576.9857500000001</v>
      </c>
      <c r="E14" s="332">
        <v>1692.8525</v>
      </c>
      <c r="F14" s="332">
        <v>1783.4344999999998</v>
      </c>
      <c r="G14" s="332"/>
      <c r="H14" s="331"/>
      <c r="I14" s="331"/>
      <c r="J14" s="331"/>
      <c r="K14" s="178"/>
      <c r="L14" s="467" t="str">
        <f>+IF(G13&lt;&gt;"",1,"0")</f>
        <v>0</v>
      </c>
      <c r="M14" s="318">
        <v>2011</v>
      </c>
      <c r="N14" s="318" t="s">
        <v>7</v>
      </c>
      <c r="O14" s="458">
        <v>1055.3430000000001</v>
      </c>
      <c r="P14" s="459">
        <v>800</v>
      </c>
      <c r="R14" s="40"/>
    </row>
    <row r="15" spans="1:22" ht="15.75" customHeight="1" x14ac:dyDescent="0.25">
      <c r="A15" s="184"/>
      <c r="B15" s="121" t="s">
        <v>63</v>
      </c>
      <c r="C15" s="356"/>
      <c r="D15" s="331">
        <f>+(D14-C14)/C14*100</f>
        <v>9.2548037994272949</v>
      </c>
      <c r="E15" s="331">
        <f>+(E14-D14)/D14*100</f>
        <v>7.3473555483935042</v>
      </c>
      <c r="F15" s="331">
        <f>+(F14-E14)/E14*100</f>
        <v>5.3508501183652966</v>
      </c>
      <c r="G15" s="331"/>
      <c r="H15" s="71"/>
      <c r="I15" s="72"/>
      <c r="J15" s="73"/>
      <c r="K15" s="179"/>
      <c r="L15" s="463"/>
      <c r="M15" s="318">
        <v>2012</v>
      </c>
      <c r="N15" s="318" t="s">
        <v>4</v>
      </c>
      <c r="O15" s="458">
        <v>1098.001</v>
      </c>
      <c r="P15" s="459">
        <v>1044</v>
      </c>
      <c r="R15" s="40"/>
    </row>
    <row r="16" spans="1:22" ht="15.75" customHeight="1" x14ac:dyDescent="0.25">
      <c r="A16" s="184"/>
      <c r="B16" s="70"/>
      <c r="C16" s="70"/>
      <c r="D16" s="70"/>
      <c r="E16" s="70"/>
      <c r="F16" s="70"/>
      <c r="G16" s="70"/>
      <c r="H16" s="71"/>
      <c r="I16" s="72"/>
      <c r="J16" s="73"/>
      <c r="K16" s="179"/>
      <c r="L16" s="464"/>
      <c r="N16" s="318" t="s">
        <v>6</v>
      </c>
      <c r="O16" s="458">
        <v>1165.5740000000001</v>
      </c>
      <c r="P16" s="459">
        <v>1073</v>
      </c>
      <c r="R16" s="40"/>
    </row>
    <row r="17" spans="1:26" s="317" customFormat="1" ht="15.75" customHeight="1" x14ac:dyDescent="0.25">
      <c r="A17" s="184"/>
      <c r="B17" s="96" t="str">
        <f>+CONCATENATE("Año corrido a ",Fechas!J2)</f>
        <v>Año corrido a Marzo</v>
      </c>
      <c r="C17" s="391">
        <v>1395.231</v>
      </c>
      <c r="D17" s="391">
        <v>1531.579</v>
      </c>
      <c r="E17" s="391">
        <v>1647.1610000000001</v>
      </c>
      <c r="F17" s="391">
        <v>1765.2739999999999</v>
      </c>
      <c r="G17" s="329">
        <v>1813.886</v>
      </c>
      <c r="H17" s="92"/>
      <c r="I17" s="92"/>
      <c r="J17" s="92"/>
      <c r="K17" s="180"/>
      <c r="L17" s="464"/>
      <c r="M17" s="318"/>
      <c r="N17" s="318"/>
      <c r="O17" s="458"/>
      <c r="P17" s="459"/>
      <c r="Q17" s="318"/>
      <c r="R17" s="40"/>
      <c r="U17" s="323"/>
      <c r="V17" s="318"/>
      <c r="W17" s="318"/>
      <c r="X17" s="319"/>
      <c r="Y17" s="318"/>
      <c r="Z17" s="318"/>
    </row>
    <row r="18" spans="1:26" ht="15.75" customHeight="1" x14ac:dyDescent="0.25">
      <c r="A18" s="184"/>
      <c r="B18" s="69" t="s">
        <v>63</v>
      </c>
      <c r="C18" s="392"/>
      <c r="D18" s="371">
        <v>9.772431948544714</v>
      </c>
      <c r="E18" s="371">
        <v>7.5465908059590969</v>
      </c>
      <c r="F18" s="371">
        <v>7.1707015889764136</v>
      </c>
      <c r="G18" s="330">
        <v>2.7537934620914362</v>
      </c>
      <c r="H18" s="92"/>
      <c r="I18" s="92"/>
      <c r="J18" s="92"/>
      <c r="K18" s="181"/>
      <c r="L18" s="465"/>
      <c r="M18" s="318">
        <v>2012</v>
      </c>
      <c r="N18" s="318" t="s">
        <v>7</v>
      </c>
      <c r="O18" s="458">
        <v>1203.5440000000001</v>
      </c>
      <c r="P18" s="459">
        <v>1106</v>
      </c>
      <c r="R18" s="40"/>
    </row>
    <row r="19" spans="1:26" ht="15.75" customHeight="1" x14ac:dyDescent="0.25">
      <c r="A19" s="184"/>
      <c r="B19" s="69"/>
      <c r="C19" s="92"/>
      <c r="D19" s="92"/>
      <c r="E19" s="92"/>
      <c r="F19" s="92"/>
      <c r="G19" s="92"/>
      <c r="H19" s="92"/>
      <c r="I19" s="92"/>
      <c r="J19" s="92"/>
      <c r="K19" s="178"/>
      <c r="L19" s="465"/>
      <c r="N19" s="318" t="s">
        <v>4</v>
      </c>
      <c r="O19" s="458">
        <v>1262.2070000000001</v>
      </c>
      <c r="P19" s="459">
        <v>1143</v>
      </c>
      <c r="R19" s="40"/>
    </row>
    <row r="20" spans="1:26" ht="15.75" customHeight="1" x14ac:dyDescent="0.25">
      <c r="A20" s="184"/>
      <c r="B20" s="68"/>
      <c r="C20" s="511" t="s">
        <v>165</v>
      </c>
      <c r="D20" s="511"/>
      <c r="E20" s="511"/>
      <c r="F20" s="511"/>
      <c r="G20" s="511"/>
      <c r="H20" s="511"/>
      <c r="I20" s="511"/>
      <c r="J20" s="406"/>
      <c r="K20" s="36"/>
      <c r="L20" s="463"/>
      <c r="M20" s="318">
        <v>2013</v>
      </c>
      <c r="N20" s="318" t="s">
        <v>5</v>
      </c>
      <c r="O20" s="458">
        <v>1298.1790000000001</v>
      </c>
      <c r="P20" s="459">
        <v>1184</v>
      </c>
      <c r="R20" s="40"/>
    </row>
    <row r="21" spans="1:26" ht="15.75" customHeight="1" x14ac:dyDescent="0.25">
      <c r="A21" s="184"/>
      <c r="B21" s="68"/>
      <c r="C21" s="511" t="s">
        <v>222</v>
      </c>
      <c r="D21" s="511"/>
      <c r="E21" s="511"/>
      <c r="F21" s="511"/>
      <c r="G21" s="511"/>
      <c r="H21" s="511"/>
      <c r="I21" s="511"/>
      <c r="J21" s="406"/>
      <c r="K21" s="36"/>
      <c r="L21" s="463"/>
      <c r="N21" s="318" t="s">
        <v>6</v>
      </c>
      <c r="O21" s="458">
        <v>1358.923</v>
      </c>
      <c r="P21" s="459">
        <v>1232</v>
      </c>
      <c r="R21" s="40"/>
    </row>
    <row r="22" spans="1:26" ht="15.75" customHeight="1" x14ac:dyDescent="0.25">
      <c r="A22" s="184"/>
      <c r="B22" s="68"/>
      <c r="C22" s="75"/>
      <c r="D22" s="75"/>
      <c r="E22" s="76"/>
      <c r="F22" s="76"/>
      <c r="G22" s="76"/>
      <c r="H22" s="77"/>
      <c r="I22" s="77"/>
      <c r="J22" s="77"/>
      <c r="K22" s="36"/>
      <c r="L22" s="472"/>
      <c r="N22" s="318" t="s">
        <v>7</v>
      </c>
      <c r="O22" s="458">
        <v>1327.3710000000001</v>
      </c>
      <c r="P22" s="459">
        <v>1281</v>
      </c>
      <c r="R22" s="40"/>
    </row>
    <row r="23" spans="1:26" ht="15.75" customHeight="1" x14ac:dyDescent="0.25">
      <c r="A23" s="184"/>
      <c r="B23" s="68"/>
      <c r="C23" s="75"/>
      <c r="D23" s="75"/>
      <c r="E23" s="76"/>
      <c r="F23" s="76"/>
      <c r="G23" s="76"/>
      <c r="H23" s="77"/>
      <c r="I23" s="77"/>
      <c r="J23" s="77"/>
      <c r="K23" s="36"/>
      <c r="L23" s="472"/>
      <c r="M23" s="318">
        <v>2014</v>
      </c>
      <c r="N23" s="318" t="s">
        <v>4</v>
      </c>
      <c r="O23" s="458">
        <v>1395.231</v>
      </c>
      <c r="P23" s="459">
        <v>1312</v>
      </c>
      <c r="R23" s="40"/>
    </row>
    <row r="24" spans="1:26" ht="15.75" customHeight="1" x14ac:dyDescent="0.25">
      <c r="A24" s="184"/>
      <c r="B24" s="68"/>
      <c r="C24" s="75"/>
      <c r="D24" s="75"/>
      <c r="E24" s="76"/>
      <c r="F24" s="76"/>
      <c r="G24" s="76"/>
      <c r="H24" s="77"/>
      <c r="I24" s="77"/>
      <c r="J24" s="117"/>
      <c r="K24" s="36"/>
      <c r="L24" s="472"/>
      <c r="M24" s="318">
        <v>2014</v>
      </c>
      <c r="N24" s="318" t="s">
        <v>5</v>
      </c>
      <c r="O24" s="458">
        <v>1437.82</v>
      </c>
      <c r="P24" s="459">
        <v>1345</v>
      </c>
      <c r="R24" s="40"/>
    </row>
    <row r="25" spans="1:26" ht="15.75" customHeight="1" x14ac:dyDescent="0.25">
      <c r="A25" s="184"/>
      <c r="B25" s="68"/>
      <c r="C25" s="75"/>
      <c r="D25" s="75"/>
      <c r="E25" s="76"/>
      <c r="F25" s="76"/>
      <c r="G25" s="76"/>
      <c r="H25" s="77"/>
      <c r="I25" s="77"/>
      <c r="J25" s="77"/>
      <c r="K25" s="36"/>
      <c r="L25" s="472"/>
      <c r="N25" s="318" t="s">
        <v>6</v>
      </c>
      <c r="O25" s="458">
        <v>1480.3620000000001</v>
      </c>
      <c r="P25" s="459">
        <v>1380</v>
      </c>
      <c r="R25" s="40"/>
    </row>
    <row r="26" spans="1:26" ht="15.75" customHeight="1" x14ac:dyDescent="0.25">
      <c r="A26" s="184"/>
      <c r="B26" s="68"/>
      <c r="C26" s="75"/>
      <c r="D26" s="75"/>
      <c r="E26" s="76"/>
      <c r="F26" s="76"/>
      <c r="G26" s="76"/>
      <c r="H26" s="77"/>
      <c r="I26" s="77"/>
      <c r="J26" s="77"/>
      <c r="K26" s="36"/>
      <c r="L26" s="472"/>
      <c r="N26" s="318" t="s">
        <v>7</v>
      </c>
      <c r="O26" s="458">
        <v>1460.194</v>
      </c>
      <c r="P26" s="459">
        <v>1410</v>
      </c>
      <c r="R26" s="40"/>
    </row>
    <row r="27" spans="1:26" ht="15.75" customHeight="1" x14ac:dyDescent="0.25">
      <c r="A27" s="184"/>
      <c r="B27" s="68"/>
      <c r="C27" s="75"/>
      <c r="D27" s="75"/>
      <c r="E27" s="76"/>
      <c r="F27" s="76"/>
      <c r="G27" s="76"/>
      <c r="H27" s="77"/>
      <c r="I27" s="77"/>
      <c r="J27" s="77"/>
      <c r="K27" s="36"/>
      <c r="L27" s="472"/>
      <c r="M27" s="318">
        <v>2015</v>
      </c>
      <c r="N27" s="318" t="s">
        <v>4</v>
      </c>
      <c r="O27" s="460">
        <v>1531.579</v>
      </c>
      <c r="P27" s="459">
        <v>1443</v>
      </c>
    </row>
    <row r="28" spans="1:26" ht="15.75" customHeight="1" x14ac:dyDescent="0.25">
      <c r="A28" s="184"/>
      <c r="B28" s="234"/>
      <c r="C28" s="75"/>
      <c r="D28" s="75"/>
      <c r="E28" s="76"/>
      <c r="F28" s="76"/>
      <c r="G28" s="76"/>
      <c r="H28" s="77"/>
      <c r="I28" s="77"/>
      <c r="J28" s="77"/>
      <c r="K28" s="36"/>
      <c r="L28" s="472"/>
      <c r="N28" s="318" t="s">
        <v>5</v>
      </c>
      <c r="O28" s="460">
        <v>1568.6959999999999</v>
      </c>
      <c r="P28" s="459">
        <v>1477</v>
      </c>
    </row>
    <row r="29" spans="1:26" ht="15.75" customHeight="1" x14ac:dyDescent="0.25">
      <c r="A29" s="184"/>
      <c r="B29" s="234"/>
      <c r="C29" s="75"/>
      <c r="D29" s="75"/>
      <c r="E29" s="76"/>
      <c r="F29" s="76"/>
      <c r="G29" s="76"/>
      <c r="H29" s="77"/>
      <c r="I29" s="77"/>
      <c r="J29" s="77"/>
      <c r="K29" s="36"/>
      <c r="L29" s="472"/>
      <c r="N29" s="318" t="s">
        <v>6</v>
      </c>
      <c r="O29" s="460">
        <v>1597.19</v>
      </c>
      <c r="P29" s="459">
        <v>1510</v>
      </c>
    </row>
    <row r="30" spans="1:26" ht="15.75" customHeight="1" x14ac:dyDescent="0.25">
      <c r="A30" s="184"/>
      <c r="B30" s="234"/>
      <c r="C30" s="75"/>
      <c r="D30" s="75"/>
      <c r="E30" s="76"/>
      <c r="F30" s="76"/>
      <c r="G30" s="76"/>
      <c r="H30" s="77"/>
      <c r="I30" s="77"/>
      <c r="J30" s="77"/>
      <c r="K30" s="36"/>
      <c r="L30" s="472"/>
      <c r="N30" s="318" t="s">
        <v>7</v>
      </c>
      <c r="O30" s="460">
        <v>1610.4780000000001</v>
      </c>
      <c r="P30" s="459">
        <v>1539</v>
      </c>
      <c r="U30" s="16"/>
      <c r="V30" s="16"/>
      <c r="W30" s="16"/>
      <c r="X30" s="16"/>
      <c r="Y30" s="16"/>
      <c r="Z30" s="16"/>
    </row>
    <row r="31" spans="1:26" ht="15.75" customHeight="1" x14ac:dyDescent="0.25">
      <c r="A31" s="184"/>
      <c r="B31" s="97"/>
      <c r="C31" s="75"/>
      <c r="D31" s="75"/>
      <c r="E31" s="76"/>
      <c r="F31" s="76"/>
      <c r="G31" s="76"/>
      <c r="H31" s="77"/>
      <c r="I31" s="77"/>
      <c r="J31" s="77"/>
      <c r="K31" s="36"/>
      <c r="L31" s="472"/>
      <c r="M31" s="318">
        <v>2016</v>
      </c>
      <c r="N31" s="318" t="s">
        <v>4</v>
      </c>
      <c r="O31" s="460">
        <v>1647.1610000000001</v>
      </c>
      <c r="P31" s="459">
        <v>1577</v>
      </c>
      <c r="U31" s="16"/>
      <c r="V31" s="16"/>
      <c r="W31" s="16"/>
      <c r="X31" s="16"/>
      <c r="Y31" s="16"/>
      <c r="Z31" s="16"/>
    </row>
    <row r="32" spans="1:26" ht="15.75" customHeight="1" x14ac:dyDescent="0.25">
      <c r="A32" s="184"/>
      <c r="B32" s="234"/>
      <c r="C32" s="76"/>
      <c r="D32" s="76"/>
      <c r="E32" s="76"/>
      <c r="F32" s="76"/>
      <c r="G32" s="76"/>
      <c r="H32" s="78"/>
      <c r="I32" s="78"/>
      <c r="J32" s="78"/>
      <c r="K32" s="36"/>
      <c r="L32" s="472"/>
      <c r="N32" s="318" t="s">
        <v>5</v>
      </c>
      <c r="O32" s="460">
        <f>+F11</f>
        <v>1765.5039999999999</v>
      </c>
      <c r="P32" s="459">
        <f t="shared" ref="P32:P39" si="0">AVERAGE(O29:O32)</f>
        <v>1655.0832499999999</v>
      </c>
      <c r="U32" s="16"/>
      <c r="V32" s="16"/>
      <c r="W32" s="16"/>
      <c r="X32" s="16"/>
      <c r="Y32" s="16"/>
      <c r="Z32" s="16"/>
    </row>
    <row r="33" spans="1:26" ht="15.75" customHeight="1" x14ac:dyDescent="0.25">
      <c r="A33" s="184"/>
      <c r="B33" s="117"/>
      <c r="C33" s="117"/>
      <c r="D33" s="117"/>
      <c r="E33" s="117"/>
      <c r="F33" s="117"/>
      <c r="G33" s="117"/>
      <c r="H33" s="117"/>
      <c r="I33" s="117"/>
      <c r="J33" s="117"/>
      <c r="K33" s="36"/>
      <c r="L33" s="472"/>
      <c r="N33" s="318" t="s">
        <v>6</v>
      </c>
      <c r="O33" s="460">
        <f>+F12</f>
        <v>1797.3409999999999</v>
      </c>
      <c r="P33" s="459">
        <f t="shared" si="0"/>
        <v>1705.1210000000001</v>
      </c>
      <c r="Q33" s="461"/>
      <c r="U33" s="16"/>
      <c r="V33" s="16"/>
      <c r="W33" s="16"/>
      <c r="X33" s="16"/>
      <c r="Y33" s="16"/>
      <c r="Z33" s="16"/>
    </row>
    <row r="34" spans="1:26" ht="15.75" customHeight="1" x14ac:dyDescent="0.25">
      <c r="A34" s="184"/>
      <c r="B34" s="131"/>
      <c r="C34" s="131"/>
      <c r="D34" s="117"/>
      <c r="E34" s="117"/>
      <c r="F34" s="117"/>
      <c r="G34" s="117"/>
      <c r="H34" s="117"/>
      <c r="I34" s="117"/>
      <c r="J34" s="117"/>
      <c r="K34" s="36"/>
      <c r="L34" s="472"/>
      <c r="N34" s="318" t="s">
        <v>7</v>
      </c>
      <c r="O34" s="460">
        <f>+F13</f>
        <v>1805.6189999999999</v>
      </c>
      <c r="P34" s="459">
        <f t="shared" si="0"/>
        <v>1753.9062499999998</v>
      </c>
      <c r="U34" s="16"/>
      <c r="V34" s="16"/>
      <c r="W34" s="16"/>
      <c r="X34" s="16"/>
      <c r="Y34" s="16"/>
      <c r="Z34" s="16"/>
    </row>
    <row r="35" spans="1:26" ht="15.75" customHeight="1" x14ac:dyDescent="0.25">
      <c r="A35" s="184"/>
      <c r="B35" s="131"/>
      <c r="C35" s="131"/>
      <c r="D35" s="117"/>
      <c r="E35" s="117"/>
      <c r="F35" s="117"/>
      <c r="G35" s="117"/>
      <c r="H35" s="117"/>
      <c r="I35" s="117"/>
      <c r="J35" s="117"/>
      <c r="K35" s="36"/>
      <c r="L35" s="472"/>
      <c r="M35" s="318">
        <v>2017</v>
      </c>
      <c r="N35" s="318" t="s">
        <v>4</v>
      </c>
      <c r="O35" s="460">
        <v>1765.2739999999999</v>
      </c>
      <c r="P35" s="460">
        <f t="shared" si="0"/>
        <v>1783.4344999999998</v>
      </c>
      <c r="U35" s="16"/>
      <c r="V35" s="16"/>
      <c r="W35" s="16"/>
      <c r="X35" s="16"/>
      <c r="Y35" s="16"/>
      <c r="Z35" s="16"/>
    </row>
    <row r="36" spans="1:26" ht="15.75" customHeight="1" x14ac:dyDescent="0.25">
      <c r="A36" s="184"/>
      <c r="B36" s="94"/>
      <c r="C36" s="131"/>
      <c r="D36" s="117"/>
      <c r="E36" s="117"/>
      <c r="F36" s="117"/>
      <c r="G36" s="117"/>
      <c r="H36" s="117"/>
      <c r="I36" s="117"/>
      <c r="J36" s="117"/>
      <c r="K36" s="36"/>
      <c r="L36" s="472"/>
      <c r="N36" s="318" t="s">
        <v>5</v>
      </c>
      <c r="O36" s="460">
        <v>1765.5039999999999</v>
      </c>
      <c r="P36" s="460">
        <f t="shared" si="0"/>
        <v>1783.4345000000001</v>
      </c>
      <c r="U36" s="16"/>
      <c r="V36" s="16"/>
      <c r="W36" s="16"/>
      <c r="X36" s="16"/>
      <c r="Y36" s="16"/>
      <c r="Z36" s="16"/>
    </row>
    <row r="37" spans="1:26" ht="15.75" customHeight="1" x14ac:dyDescent="0.25">
      <c r="A37" s="184"/>
      <c r="B37" s="94"/>
      <c r="C37" s="131"/>
      <c r="D37" s="117"/>
      <c r="E37" s="117"/>
      <c r="F37" s="117"/>
      <c r="G37" s="117"/>
      <c r="H37" s="117"/>
      <c r="I37" s="117"/>
      <c r="J37" s="117"/>
      <c r="K37" s="36"/>
      <c r="L37" s="472"/>
      <c r="N37" s="318" t="s">
        <v>6</v>
      </c>
      <c r="O37" s="460">
        <v>1797.3409999999999</v>
      </c>
      <c r="P37" s="460">
        <f t="shared" si="0"/>
        <v>1783.4344999999998</v>
      </c>
      <c r="U37" s="16"/>
      <c r="V37" s="16"/>
      <c r="W37" s="16"/>
      <c r="X37" s="16"/>
      <c r="Y37" s="16"/>
      <c r="Z37" s="16"/>
    </row>
    <row r="38" spans="1:26" ht="15.75" customHeight="1" x14ac:dyDescent="0.25">
      <c r="A38" s="126" t="s">
        <v>8</v>
      </c>
      <c r="B38" s="110"/>
      <c r="C38" s="131"/>
      <c r="D38" s="117"/>
      <c r="E38" s="117"/>
      <c r="F38" s="117"/>
      <c r="G38" s="117"/>
      <c r="H38" s="117"/>
      <c r="I38" s="117"/>
      <c r="J38" s="117"/>
      <c r="K38" s="36"/>
      <c r="L38" s="472"/>
      <c r="N38" s="318" t="s">
        <v>7</v>
      </c>
      <c r="O38" s="460">
        <v>1805.6189999999999</v>
      </c>
      <c r="P38" s="460">
        <f t="shared" si="0"/>
        <v>1783.4344999999998</v>
      </c>
      <c r="U38" s="16"/>
      <c r="V38" s="16"/>
      <c r="W38" s="16"/>
      <c r="X38" s="16"/>
      <c r="Y38" s="16"/>
      <c r="Z38" s="16"/>
    </row>
    <row r="39" spans="1:26" ht="19.5" customHeight="1" x14ac:dyDescent="0.2">
      <c r="A39" s="508" t="s">
        <v>158</v>
      </c>
      <c r="B39" s="509"/>
      <c r="C39" s="509"/>
      <c r="D39" s="509"/>
      <c r="E39" s="509"/>
      <c r="F39" s="509"/>
      <c r="G39" s="509"/>
      <c r="H39" s="509"/>
      <c r="I39" s="509"/>
      <c r="J39" s="509"/>
      <c r="K39" s="510"/>
      <c r="L39" s="472"/>
      <c r="M39" s="318">
        <v>2018</v>
      </c>
      <c r="N39" s="318" t="s">
        <v>4</v>
      </c>
      <c r="O39" s="460">
        <v>1813.886</v>
      </c>
      <c r="P39" s="460">
        <f t="shared" si="0"/>
        <v>1795.5875000000001</v>
      </c>
      <c r="U39" s="16"/>
      <c r="V39" s="16"/>
      <c r="W39" s="16"/>
      <c r="X39" s="16"/>
      <c r="Y39" s="16"/>
      <c r="Z39" s="16"/>
    </row>
    <row r="40" spans="1:26" ht="27" customHeight="1" x14ac:dyDescent="0.25">
      <c r="A40" s="111" t="s">
        <v>65</v>
      </c>
      <c r="B40" s="24"/>
      <c r="C40" s="118"/>
      <c r="D40" s="118"/>
      <c r="E40" s="118"/>
      <c r="F40" s="118"/>
      <c r="G40" s="118"/>
      <c r="H40" s="118"/>
      <c r="I40" s="118"/>
      <c r="J40" s="118"/>
      <c r="K40" s="25"/>
      <c r="L40" s="472"/>
      <c r="U40" s="16"/>
      <c r="V40" s="16"/>
      <c r="W40" s="16"/>
      <c r="X40" s="16"/>
      <c r="Y40" s="16"/>
      <c r="Z40" s="16"/>
    </row>
    <row r="41" spans="1:26" ht="15.75" customHeight="1" x14ac:dyDescent="0.2">
      <c r="L41" s="472"/>
      <c r="U41" s="16"/>
      <c r="V41" s="16"/>
      <c r="W41" s="16"/>
      <c r="X41" s="16"/>
      <c r="Y41" s="16"/>
      <c r="Z41" s="16"/>
    </row>
    <row r="42" spans="1:26" ht="15.75" customHeight="1" x14ac:dyDescent="0.2">
      <c r="L42" s="472"/>
      <c r="U42" s="16"/>
      <c r="V42" s="16"/>
      <c r="W42" s="16"/>
      <c r="X42" s="16"/>
      <c r="Y42" s="16"/>
      <c r="Z42" s="16"/>
    </row>
    <row r="43" spans="1:26" ht="15.75" customHeight="1" x14ac:dyDescent="0.2">
      <c r="L43" s="472"/>
      <c r="U43" s="16"/>
      <c r="V43" s="16"/>
      <c r="W43" s="16"/>
      <c r="X43" s="16"/>
      <c r="Y43" s="16"/>
      <c r="Z43" s="16"/>
    </row>
    <row r="44" spans="1:26" ht="15.75" customHeight="1" x14ac:dyDescent="0.2">
      <c r="L44" s="472"/>
      <c r="U44" s="16"/>
      <c r="V44" s="16"/>
      <c r="W44" s="16"/>
      <c r="X44" s="16"/>
      <c r="Y44" s="16"/>
      <c r="Z44" s="16"/>
    </row>
  </sheetData>
  <mergeCells count="14">
    <mergeCell ref="C6:H6"/>
    <mergeCell ref="G8:G9"/>
    <mergeCell ref="C7:H7"/>
    <mergeCell ref="E8:E9"/>
    <mergeCell ref="F8:F9"/>
    <mergeCell ref="H8:H9"/>
    <mergeCell ref="A39:K39"/>
    <mergeCell ref="C20:I20"/>
    <mergeCell ref="C21:I21"/>
    <mergeCell ref="C8:C9"/>
    <mergeCell ref="D8:D9"/>
    <mergeCell ref="I8:I9"/>
    <mergeCell ref="J8:J9"/>
    <mergeCell ref="B8:B9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Footer>&amp;C&amp;"-,Negrita"&amp;K08-045Página 10</oddFooter>
  </headerFooter>
  <ignoredErrors>
    <ignoredError sqref="P38:P39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Z45"/>
  <sheetViews>
    <sheetView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3.28515625" style="16" customWidth="1"/>
    <col min="3" max="8" width="10.140625" style="16" customWidth="1"/>
    <col min="9" max="9" width="10.85546875" style="16" customWidth="1"/>
    <col min="10" max="10" width="11" style="16" customWidth="1"/>
    <col min="11" max="11" width="3.7109375" style="16" customWidth="1"/>
    <col min="12" max="12" width="9.42578125" style="318" customWidth="1"/>
    <col min="13" max="13" width="13.28515625" style="472" customWidth="1"/>
    <col min="14" max="15" width="11.7109375" style="318" bestFit="1" customWidth="1"/>
    <col min="16" max="16" width="11" style="318" customWidth="1"/>
    <col min="17" max="17" width="11.7109375" style="318" bestFit="1" customWidth="1"/>
    <col min="18" max="18" width="3" style="40" customWidth="1"/>
    <col min="19" max="19" width="11.7109375" style="318" hidden="1" customWidth="1"/>
    <col min="20" max="20" width="14.28515625" style="318" customWidth="1"/>
    <col min="21" max="21" width="3.28515625" style="32" customWidth="1"/>
    <col min="22" max="23" width="10.28515625" style="18" customWidth="1"/>
    <col min="24" max="24" width="13.42578125" style="19" customWidth="1"/>
    <col min="25" max="26" width="10.28515625" style="18" customWidth="1"/>
    <col min="27" max="30" width="10.28515625" style="16" customWidth="1"/>
    <col min="31" max="16384" width="11.5703125" style="16"/>
  </cols>
  <sheetData>
    <row r="1" spans="1:22" ht="15.75" customHeight="1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325"/>
      <c r="T1" s="411"/>
      <c r="V1" s="50"/>
    </row>
    <row r="2" spans="1:22" ht="15.75" customHeight="1" x14ac:dyDescent="0.2">
      <c r="A2" s="184"/>
      <c r="B2" s="32"/>
      <c r="C2" s="32"/>
      <c r="D2" s="32"/>
      <c r="E2" s="32"/>
      <c r="F2" s="32"/>
      <c r="G2" s="32"/>
      <c r="H2" s="32"/>
      <c r="I2" s="32"/>
      <c r="J2" s="32"/>
      <c r="K2" s="36"/>
      <c r="L2" s="325"/>
      <c r="T2" s="411"/>
      <c r="V2" s="50"/>
    </row>
    <row r="3" spans="1:22" ht="15" customHeight="1" x14ac:dyDescent="0.2">
      <c r="A3" s="184"/>
      <c r="B3" s="32"/>
      <c r="C3" s="32"/>
      <c r="D3" s="32"/>
      <c r="E3" s="32"/>
      <c r="F3" s="32"/>
      <c r="G3" s="32"/>
      <c r="H3" s="32"/>
      <c r="I3" s="32"/>
      <c r="J3" s="32"/>
      <c r="K3" s="36"/>
      <c r="L3" s="325"/>
      <c r="T3" s="411"/>
      <c r="V3" s="50"/>
    </row>
    <row r="4" spans="1:22" ht="15.75" customHeight="1" x14ac:dyDescent="0.2">
      <c r="A4" s="184"/>
      <c r="B4" s="32"/>
      <c r="C4" s="32"/>
      <c r="D4" s="32"/>
      <c r="E4" s="32"/>
      <c r="F4" s="32"/>
      <c r="G4" s="32"/>
      <c r="H4" s="32"/>
      <c r="I4" s="32"/>
      <c r="J4" s="32"/>
      <c r="K4" s="36"/>
      <c r="L4" s="325"/>
      <c r="T4" s="411"/>
      <c r="V4" s="50"/>
    </row>
    <row r="5" spans="1:22" ht="15.75" customHeight="1" x14ac:dyDescent="0.2">
      <c r="A5" s="184"/>
      <c r="B5" s="32"/>
      <c r="C5" s="32"/>
      <c r="D5" s="32"/>
      <c r="E5" s="32"/>
      <c r="F5" s="32"/>
      <c r="G5" s="32"/>
      <c r="H5" s="32"/>
      <c r="I5" s="32"/>
      <c r="J5" s="32"/>
      <c r="K5" s="36"/>
      <c r="L5" s="325"/>
      <c r="T5" s="411"/>
      <c r="V5" s="50"/>
    </row>
    <row r="6" spans="1:22" ht="15.75" customHeight="1" x14ac:dyDescent="0.25">
      <c r="A6" s="20"/>
      <c r="B6" s="206"/>
      <c r="C6" s="495" t="s">
        <v>84</v>
      </c>
      <c r="D6" s="495"/>
      <c r="E6" s="495"/>
      <c r="F6" s="495"/>
      <c r="G6" s="495"/>
      <c r="H6" s="495"/>
      <c r="I6" s="495"/>
      <c r="J6" s="495"/>
      <c r="K6" s="176"/>
      <c r="L6" s="88"/>
      <c r="M6" s="208"/>
      <c r="N6" s="88"/>
      <c r="O6" s="88"/>
      <c r="P6" s="88"/>
      <c r="Q6" s="88"/>
      <c r="R6" s="58"/>
      <c r="S6" s="88"/>
      <c r="T6" s="411"/>
      <c r="V6" s="50"/>
    </row>
    <row r="7" spans="1:22" ht="15.75" customHeight="1" x14ac:dyDescent="0.25">
      <c r="A7" s="20"/>
      <c r="B7" s="206"/>
      <c r="C7" s="495" t="s">
        <v>200</v>
      </c>
      <c r="D7" s="495"/>
      <c r="E7" s="495"/>
      <c r="F7" s="495"/>
      <c r="G7" s="495"/>
      <c r="H7" s="495"/>
      <c r="I7" s="495"/>
      <c r="J7" s="495"/>
      <c r="K7" s="34"/>
      <c r="L7" s="88"/>
      <c r="M7" s="208"/>
      <c r="N7" s="88"/>
      <c r="O7" s="88"/>
      <c r="P7" s="88"/>
      <c r="Q7" s="88"/>
      <c r="R7" s="58"/>
      <c r="S7" s="88"/>
      <c r="T7" s="411"/>
      <c r="V7" s="50"/>
    </row>
    <row r="8" spans="1:22" ht="15.75" customHeight="1" x14ac:dyDescent="0.25">
      <c r="A8" s="184"/>
      <c r="B8" s="100"/>
      <c r="C8" s="100"/>
      <c r="D8" s="100"/>
      <c r="E8" s="100"/>
      <c r="F8" s="100"/>
      <c r="G8" s="100"/>
      <c r="H8" s="100"/>
      <c r="I8" s="100"/>
      <c r="J8" s="100"/>
      <c r="K8" s="36"/>
      <c r="L8" s="325"/>
      <c r="T8" s="325"/>
      <c r="V8" s="50"/>
    </row>
    <row r="9" spans="1:22" ht="15.75" customHeight="1" x14ac:dyDescent="0.2">
      <c r="A9" s="184"/>
      <c r="B9" s="516" t="s">
        <v>9</v>
      </c>
      <c r="C9" s="512">
        <v>2014</v>
      </c>
      <c r="D9" s="512">
        <v>2015</v>
      </c>
      <c r="E9" s="512">
        <v>2016</v>
      </c>
      <c r="F9" s="512">
        <v>2017</v>
      </c>
      <c r="G9" s="512">
        <v>2018</v>
      </c>
      <c r="H9" s="514" t="s">
        <v>223</v>
      </c>
      <c r="I9" s="514" t="s">
        <v>220</v>
      </c>
      <c r="J9" s="514" t="s">
        <v>224</v>
      </c>
      <c r="K9" s="36"/>
      <c r="L9" s="325"/>
      <c r="T9" s="325"/>
      <c r="V9" s="50"/>
    </row>
    <row r="10" spans="1:22" ht="15.75" customHeight="1" x14ac:dyDescent="0.2">
      <c r="A10" s="184"/>
      <c r="B10" s="516"/>
      <c r="C10" s="513"/>
      <c r="D10" s="513"/>
      <c r="E10" s="513"/>
      <c r="F10" s="513"/>
      <c r="G10" s="513"/>
      <c r="H10" s="514"/>
      <c r="I10" s="514"/>
      <c r="J10" s="514"/>
      <c r="K10" s="36"/>
      <c r="L10" s="325"/>
    </row>
    <row r="11" spans="1:22" ht="15.75" customHeight="1" x14ac:dyDescent="0.25">
      <c r="A11" s="184"/>
      <c r="B11" s="232" t="s">
        <v>4</v>
      </c>
      <c r="C11" s="169">
        <v>17.708712119625584</v>
      </c>
      <c r="D11" s="169">
        <v>19.439283960479685</v>
      </c>
      <c r="E11" s="169">
        <v>20.641112701614951</v>
      </c>
      <c r="F11" s="169">
        <v>21.8</v>
      </c>
      <c r="G11" s="330">
        <v>22.2</v>
      </c>
      <c r="H11" s="330">
        <v>0.39999999999999858</v>
      </c>
      <c r="I11" s="330">
        <v>101.83486238532109</v>
      </c>
      <c r="J11" s="330">
        <v>1.15888729838505</v>
      </c>
      <c r="K11" s="177"/>
      <c r="L11" s="441"/>
      <c r="M11" s="421">
        <v>1</v>
      </c>
      <c r="N11" s="318">
        <v>2011</v>
      </c>
      <c r="O11" s="318" t="s">
        <v>5</v>
      </c>
      <c r="P11" s="462">
        <v>13.285753080825366</v>
      </c>
      <c r="Q11" s="462"/>
    </row>
    <row r="12" spans="1:22" ht="15.75" customHeight="1" x14ac:dyDescent="0.25">
      <c r="A12" s="184"/>
      <c r="B12" s="232" t="s">
        <v>5</v>
      </c>
      <c r="C12" s="169">
        <v>18.488474439184525</v>
      </c>
      <c r="D12" s="169">
        <v>19.910384636815103</v>
      </c>
      <c r="E12" s="169">
        <v>21.1</v>
      </c>
      <c r="F12" s="169">
        <v>21.8</v>
      </c>
      <c r="G12" s="169"/>
      <c r="H12" s="169"/>
      <c r="I12" s="169"/>
      <c r="J12" s="169"/>
      <c r="K12" s="177"/>
      <c r="L12" s="441"/>
      <c r="M12" s="421">
        <v>1</v>
      </c>
      <c r="N12" s="318">
        <v>2011</v>
      </c>
      <c r="O12" s="318" t="s">
        <v>6</v>
      </c>
      <c r="P12" s="462">
        <v>11.643797828652172</v>
      </c>
      <c r="Q12" s="462"/>
    </row>
    <row r="13" spans="1:22" ht="15.75" customHeight="1" x14ac:dyDescent="0.25">
      <c r="A13" s="184"/>
      <c r="B13" s="232" t="s">
        <v>6</v>
      </c>
      <c r="C13" s="169">
        <v>18.917247289871405</v>
      </c>
      <c r="D13" s="169">
        <v>20.272039476147523</v>
      </c>
      <c r="E13" s="169">
        <v>21.5</v>
      </c>
      <c r="F13" s="169">
        <v>22.2</v>
      </c>
      <c r="G13" s="169"/>
      <c r="H13" s="169"/>
      <c r="I13" s="169"/>
      <c r="J13" s="169"/>
      <c r="K13" s="177"/>
      <c r="L13" s="441"/>
      <c r="M13" s="421">
        <v>1</v>
      </c>
      <c r="N13" s="318">
        <v>2011</v>
      </c>
      <c r="O13" s="318" t="s">
        <v>7</v>
      </c>
      <c r="P13" s="462">
        <v>14.131905443688666</v>
      </c>
      <c r="Q13" s="462">
        <v>12.917381736317665</v>
      </c>
    </row>
    <row r="14" spans="1:22" ht="15.75" customHeight="1" x14ac:dyDescent="0.25">
      <c r="A14" s="184"/>
      <c r="B14" s="232" t="s">
        <v>7</v>
      </c>
      <c r="C14" s="169">
        <v>19.278512044408753</v>
      </c>
      <c r="D14" s="169">
        <v>20.440694965199572</v>
      </c>
      <c r="E14" s="169">
        <v>21.7</v>
      </c>
      <c r="F14" s="169">
        <v>22.3</v>
      </c>
      <c r="G14" s="169"/>
      <c r="H14" s="169"/>
      <c r="I14" s="169"/>
      <c r="J14" s="169"/>
      <c r="K14" s="177"/>
      <c r="L14" s="441"/>
      <c r="M14" s="421" t="s">
        <v>193</v>
      </c>
      <c r="N14" s="318">
        <v>2012</v>
      </c>
      <c r="O14" s="318" t="s">
        <v>4</v>
      </c>
      <c r="P14" s="462">
        <v>14.502060069908318</v>
      </c>
      <c r="Q14" s="462">
        <v>13.390879105768631</v>
      </c>
    </row>
    <row r="15" spans="1:22" ht="15.75" customHeight="1" x14ac:dyDescent="0.25">
      <c r="A15" s="184"/>
      <c r="B15" s="121" t="s">
        <v>64</v>
      </c>
      <c r="C15" s="169">
        <v>18.598236473272568</v>
      </c>
      <c r="D15" s="169">
        <v>20.015600759660469</v>
      </c>
      <c r="E15" s="169">
        <v>21.235278175403739</v>
      </c>
      <c r="F15" s="169">
        <v>22.024999999999999</v>
      </c>
      <c r="G15" s="169"/>
      <c r="H15" s="198"/>
      <c r="I15" s="199"/>
      <c r="J15" s="200"/>
      <c r="K15" s="178"/>
      <c r="L15" s="422"/>
      <c r="M15" s="463"/>
      <c r="O15" s="318" t="s">
        <v>5</v>
      </c>
      <c r="P15" s="462">
        <v>14.601580036307949</v>
      </c>
      <c r="Q15" s="462">
        <v>13.719835844639277</v>
      </c>
    </row>
    <row r="16" spans="1:22" ht="15.75" customHeight="1" x14ac:dyDescent="0.25">
      <c r="A16" s="184"/>
      <c r="B16" s="121" t="s">
        <v>63</v>
      </c>
      <c r="C16" s="169"/>
      <c r="D16" s="169">
        <f>+(D15-C15)/C15*100</f>
        <v>7.6209606670223184</v>
      </c>
      <c r="E16" s="169">
        <f>+(E15-D15)/D15*100</f>
        <v>6.0936338128876608</v>
      </c>
      <c r="F16" s="169">
        <f>+(F15-E15)/E15*100</f>
        <v>3.7189144313210543</v>
      </c>
      <c r="G16" s="169"/>
      <c r="H16" s="170"/>
      <c r="I16" s="201"/>
      <c r="J16" s="202"/>
      <c r="K16" s="178"/>
      <c r="L16" s="422"/>
      <c r="M16" s="463"/>
      <c r="O16" s="318" t="s">
        <v>6</v>
      </c>
      <c r="P16" s="462">
        <v>15.394543505810393</v>
      </c>
      <c r="Q16" s="462">
        <v>14.657522263928833</v>
      </c>
    </row>
    <row r="17" spans="1:17" ht="15.75" customHeight="1" x14ac:dyDescent="0.25">
      <c r="A17" s="184"/>
      <c r="B17" s="70"/>
      <c r="C17" s="166"/>
      <c r="D17" s="166"/>
      <c r="E17" s="166"/>
      <c r="F17" s="166"/>
      <c r="G17" s="166"/>
      <c r="H17" s="166"/>
      <c r="I17" s="167"/>
      <c r="J17" s="168"/>
      <c r="K17" s="179"/>
      <c r="L17" s="423"/>
      <c r="M17" s="464"/>
      <c r="O17" s="318" t="s">
        <v>7</v>
      </c>
      <c r="P17" s="462">
        <v>15.896039607229625</v>
      </c>
      <c r="Q17" s="462">
        <v>15.098555804814072</v>
      </c>
    </row>
    <row r="18" spans="1:17" ht="15.75" customHeight="1" x14ac:dyDescent="0.25">
      <c r="A18" s="184"/>
      <c r="B18" s="96" t="str">
        <f>+CONCATENATE("Año corrido a ",Fechas!J2)</f>
        <v>Año corrido a Marzo</v>
      </c>
      <c r="C18" s="313">
        <v>18.371477949560504</v>
      </c>
      <c r="D18" s="313">
        <v>19.873902691147435</v>
      </c>
      <c r="E18" s="313">
        <v>21.080370900538316</v>
      </c>
      <c r="F18" s="313">
        <v>21.933333333333334</v>
      </c>
      <c r="G18" s="330">
        <v>22.2</v>
      </c>
      <c r="H18" s="170"/>
      <c r="I18" s="171"/>
      <c r="J18" s="171"/>
      <c r="K18" s="180"/>
      <c r="L18" s="424"/>
      <c r="M18" s="465"/>
      <c r="N18" s="318">
        <v>2013</v>
      </c>
      <c r="O18" s="318" t="s">
        <v>4</v>
      </c>
      <c r="P18" s="462">
        <v>16.447052434038202</v>
      </c>
      <c r="Q18" s="462">
        <v>15.584803895846541</v>
      </c>
    </row>
    <row r="19" spans="1:17" ht="15.75" customHeight="1" x14ac:dyDescent="0.25">
      <c r="A19" s="184"/>
      <c r="B19" s="69" t="s">
        <v>63</v>
      </c>
      <c r="C19" s="169"/>
      <c r="D19" s="169">
        <v>8.1780287122891657</v>
      </c>
      <c r="E19" s="169">
        <v>6.0706154605873364</v>
      </c>
      <c r="F19" s="169">
        <v>4.0462401578201579</v>
      </c>
      <c r="G19" s="330">
        <v>1.2158054711246091</v>
      </c>
      <c r="H19" s="170"/>
      <c r="I19" s="171"/>
      <c r="J19" s="171"/>
      <c r="K19" s="181"/>
      <c r="L19" s="424"/>
      <c r="M19" s="465"/>
      <c r="O19" s="318" t="s">
        <v>5</v>
      </c>
      <c r="P19" s="462">
        <v>16.915781707570371</v>
      </c>
      <c r="Q19" s="462">
        <v>16.163354313662147</v>
      </c>
    </row>
    <row r="20" spans="1:17" ht="15.75" customHeight="1" x14ac:dyDescent="0.25">
      <c r="A20" s="184"/>
      <c r="B20" s="69"/>
      <c r="C20" s="92"/>
      <c r="D20" s="92"/>
      <c r="E20" s="92"/>
      <c r="F20" s="92"/>
      <c r="G20" s="92"/>
      <c r="H20" s="92"/>
      <c r="I20" s="92"/>
      <c r="J20" s="92"/>
      <c r="K20" s="178"/>
      <c r="L20" s="422"/>
      <c r="M20" s="463"/>
      <c r="O20" s="318" t="s">
        <v>6</v>
      </c>
      <c r="P20" s="462">
        <v>17.258376783176615</v>
      </c>
      <c r="Q20" s="462">
        <v>16.629312633003703</v>
      </c>
    </row>
    <row r="21" spans="1:17" ht="15.75" customHeight="1" x14ac:dyDescent="0.25">
      <c r="A21" s="184"/>
      <c r="B21" s="68"/>
      <c r="C21" s="495" t="s">
        <v>85</v>
      </c>
      <c r="D21" s="495"/>
      <c r="E21" s="495"/>
      <c r="F21" s="495"/>
      <c r="G21" s="495"/>
      <c r="H21" s="495"/>
      <c r="I21" s="495"/>
      <c r="J21" s="495"/>
      <c r="K21" s="34"/>
      <c r="L21" s="422"/>
      <c r="M21" s="463"/>
      <c r="O21" s="318" t="s">
        <v>7</v>
      </c>
      <c r="P21" s="462">
        <v>17.404004448054732</v>
      </c>
      <c r="Q21" s="462">
        <v>17.006303843209981</v>
      </c>
    </row>
    <row r="22" spans="1:17" ht="15.75" customHeight="1" x14ac:dyDescent="0.25">
      <c r="A22" s="184"/>
      <c r="B22" s="68"/>
      <c r="C22" s="491" t="s">
        <v>226</v>
      </c>
      <c r="D22" s="491"/>
      <c r="E22" s="491"/>
      <c r="F22" s="491"/>
      <c r="G22" s="491"/>
      <c r="H22" s="491"/>
      <c r="I22" s="491"/>
      <c r="J22" s="491"/>
      <c r="K22" s="491"/>
      <c r="L22" s="88"/>
      <c r="M22" s="208"/>
      <c r="N22" s="518">
        <v>2014</v>
      </c>
      <c r="O22" s="318" t="s">
        <v>4</v>
      </c>
      <c r="P22" s="462">
        <v>17.708712119625584</v>
      </c>
      <c r="Q22" s="462">
        <v>17.321718764606828</v>
      </c>
    </row>
    <row r="23" spans="1:17" ht="15.75" customHeight="1" x14ac:dyDescent="0.25">
      <c r="A23" s="184"/>
      <c r="B23" s="68"/>
      <c r="C23" s="75"/>
      <c r="D23" s="75"/>
      <c r="E23" s="75"/>
      <c r="F23" s="76"/>
      <c r="G23" s="76"/>
      <c r="H23" s="77"/>
      <c r="I23" s="77"/>
      <c r="J23" s="100"/>
      <c r="K23" s="36"/>
      <c r="L23" s="466"/>
      <c r="M23" s="466"/>
      <c r="N23" s="518"/>
      <c r="O23" s="318" t="s">
        <v>5</v>
      </c>
      <c r="P23" s="462">
        <v>18.488474439184525</v>
      </c>
      <c r="Q23" s="462">
        <f>+AVERAGE(P20:P23)</f>
        <v>17.714891947510367</v>
      </c>
    </row>
    <row r="24" spans="1:17" ht="15.75" customHeight="1" x14ac:dyDescent="0.25">
      <c r="A24" s="184"/>
      <c r="B24" s="234"/>
      <c r="C24" s="75"/>
      <c r="D24" s="75"/>
      <c r="E24" s="75"/>
      <c r="F24" s="76"/>
      <c r="G24" s="76"/>
      <c r="H24" s="77"/>
      <c r="I24" s="77"/>
      <c r="J24" s="77"/>
      <c r="K24" s="36"/>
      <c r="L24" s="325"/>
      <c r="N24" s="518"/>
      <c r="O24" s="318" t="s">
        <v>6</v>
      </c>
      <c r="P24" s="462">
        <v>18.917247289871405</v>
      </c>
      <c r="Q24" s="462">
        <f>+AVERAGE(P21:P24)</f>
        <v>18.129609574184059</v>
      </c>
    </row>
    <row r="25" spans="1:17" ht="15.75" customHeight="1" x14ac:dyDescent="0.25">
      <c r="A25" s="184"/>
      <c r="B25" s="234"/>
      <c r="C25" s="75"/>
      <c r="D25" s="75"/>
      <c r="E25" s="75"/>
      <c r="F25" s="76"/>
      <c r="G25" s="76"/>
      <c r="H25" s="77"/>
      <c r="I25" s="77"/>
      <c r="J25" s="77"/>
      <c r="K25" s="36"/>
      <c r="L25" s="325"/>
      <c r="O25" s="318" t="s">
        <v>7</v>
      </c>
      <c r="P25" s="462">
        <v>19.278512044408753</v>
      </c>
      <c r="Q25" s="462">
        <f>+AVERAGE(P22:P25)</f>
        <v>18.598236473272568</v>
      </c>
    </row>
    <row r="26" spans="1:17" ht="15.75" customHeight="1" x14ac:dyDescent="0.25">
      <c r="A26" s="184"/>
      <c r="B26" s="97"/>
      <c r="C26" s="75"/>
      <c r="D26" s="75"/>
      <c r="E26" s="75"/>
      <c r="F26" s="76"/>
      <c r="G26" s="76"/>
      <c r="H26" s="77"/>
      <c r="I26" s="77"/>
      <c r="J26" s="77"/>
      <c r="K26" s="36"/>
      <c r="L26" s="325"/>
      <c r="N26" s="318">
        <v>2015</v>
      </c>
      <c r="O26" s="318" t="s">
        <v>4</v>
      </c>
      <c r="P26" s="462">
        <v>19.439283960479685</v>
      </c>
      <c r="Q26" s="462">
        <f>+AVERAGE(P23:P26)</f>
        <v>19.030879433486092</v>
      </c>
    </row>
    <row r="27" spans="1:17" ht="15.75" customHeight="1" x14ac:dyDescent="0.25">
      <c r="A27" s="184"/>
      <c r="B27" s="234"/>
      <c r="C27" s="75"/>
      <c r="D27" s="75"/>
      <c r="E27" s="75"/>
      <c r="F27" s="76"/>
      <c r="G27" s="76"/>
      <c r="H27" s="77"/>
      <c r="I27" s="77"/>
      <c r="J27" s="77"/>
      <c r="K27" s="36"/>
      <c r="L27" s="325"/>
      <c r="O27" s="318" t="s">
        <v>5</v>
      </c>
      <c r="P27" s="462">
        <v>19.910384636815103</v>
      </c>
      <c r="Q27" s="462">
        <v>19.386356982893737</v>
      </c>
    </row>
    <row r="28" spans="1:17" ht="15.75" customHeight="1" x14ac:dyDescent="0.25">
      <c r="A28" s="184"/>
      <c r="B28" s="68"/>
      <c r="C28" s="75"/>
      <c r="D28" s="75"/>
      <c r="E28" s="75"/>
      <c r="F28" s="76"/>
      <c r="G28" s="76"/>
      <c r="H28" s="77"/>
      <c r="I28" s="77"/>
      <c r="J28" s="77"/>
      <c r="K28" s="36"/>
      <c r="L28" s="325"/>
      <c r="O28" s="318" t="s">
        <v>6</v>
      </c>
      <c r="P28" s="462">
        <v>20.272039476147523</v>
      </c>
      <c r="Q28" s="462">
        <v>19.725055029462766</v>
      </c>
    </row>
    <row r="29" spans="1:17" ht="15.75" customHeight="1" x14ac:dyDescent="0.25">
      <c r="A29" s="184"/>
      <c r="B29" s="68"/>
      <c r="C29" s="75"/>
      <c r="D29" s="75"/>
      <c r="E29" s="75"/>
      <c r="F29" s="76"/>
      <c r="G29" s="76"/>
      <c r="H29" s="77"/>
      <c r="I29" s="77"/>
      <c r="J29" s="77"/>
      <c r="K29" s="36"/>
      <c r="L29" s="325"/>
      <c r="O29" s="318" t="s">
        <v>7</v>
      </c>
      <c r="P29" s="462">
        <v>20.440694965199572</v>
      </c>
      <c r="Q29" s="462">
        <v>20.015600759660501</v>
      </c>
    </row>
    <row r="30" spans="1:17" ht="15.75" customHeight="1" x14ac:dyDescent="0.25">
      <c r="A30" s="184"/>
      <c r="B30" s="68"/>
      <c r="C30" s="75"/>
      <c r="D30" s="75"/>
      <c r="E30" s="75"/>
      <c r="F30" s="76"/>
      <c r="G30" s="76"/>
      <c r="H30" s="77"/>
      <c r="I30" s="77"/>
      <c r="J30" s="77"/>
      <c r="K30" s="36"/>
      <c r="L30" s="325"/>
      <c r="N30" s="318">
        <v>2016</v>
      </c>
      <c r="O30" s="318" t="s">
        <v>4</v>
      </c>
      <c r="P30" s="462">
        <v>20.641112701615</v>
      </c>
      <c r="Q30" s="462">
        <f t="shared" ref="Q30:Q36" si="0">+AVERAGE(P27:P30)</f>
        <v>20.316057944944298</v>
      </c>
    </row>
    <row r="31" spans="1:17" ht="15.75" customHeight="1" x14ac:dyDescent="0.25">
      <c r="A31" s="184"/>
      <c r="B31" s="74"/>
      <c r="C31" s="76"/>
      <c r="D31" s="76"/>
      <c r="E31" s="76"/>
      <c r="F31" s="76"/>
      <c r="G31" s="76"/>
      <c r="H31" s="78"/>
      <c r="I31" s="78"/>
      <c r="J31" s="78"/>
      <c r="K31" s="36"/>
      <c r="L31" s="325"/>
      <c r="O31" s="318" t="s">
        <v>5</v>
      </c>
      <c r="P31" s="462">
        <f>+F12</f>
        <v>21.8</v>
      </c>
      <c r="Q31" s="462">
        <f t="shared" si="0"/>
        <v>20.788461785740523</v>
      </c>
    </row>
    <row r="32" spans="1:17" ht="15.75" customHeight="1" x14ac:dyDescent="0.25">
      <c r="A32" s="184"/>
      <c r="B32" s="100"/>
      <c r="C32" s="100"/>
      <c r="D32" s="100"/>
      <c r="E32" s="100"/>
      <c r="F32" s="100"/>
      <c r="G32" s="100"/>
      <c r="H32" s="100"/>
      <c r="I32" s="100"/>
      <c r="J32" s="100"/>
      <c r="K32" s="36"/>
      <c r="L32" s="325"/>
      <c r="O32" s="318" t="s">
        <v>6</v>
      </c>
      <c r="P32" s="462">
        <f>+F13</f>
        <v>22.2</v>
      </c>
      <c r="Q32" s="462">
        <f t="shared" si="0"/>
        <v>21.270451916703642</v>
      </c>
    </row>
    <row r="33" spans="1:17" ht="15.75" customHeight="1" x14ac:dyDescent="0.25">
      <c r="A33" s="184"/>
      <c r="B33" s="100"/>
      <c r="C33" s="77"/>
      <c r="D33" s="100"/>
      <c r="E33" s="100"/>
      <c r="F33" s="100"/>
      <c r="G33" s="100"/>
      <c r="H33" s="100"/>
      <c r="I33" s="100"/>
      <c r="J33" s="100"/>
      <c r="K33" s="36"/>
      <c r="L33" s="325"/>
      <c r="O33" s="318" t="s">
        <v>7</v>
      </c>
      <c r="P33" s="462">
        <f>+F14</f>
        <v>22.3</v>
      </c>
      <c r="Q33" s="462">
        <f t="shared" si="0"/>
        <v>21.735278175403749</v>
      </c>
    </row>
    <row r="34" spans="1:17" ht="15.75" customHeight="1" x14ac:dyDescent="0.25">
      <c r="A34" s="184"/>
      <c r="B34" s="100"/>
      <c r="C34" s="100"/>
      <c r="D34" s="100"/>
      <c r="E34" s="100"/>
      <c r="F34" s="100"/>
      <c r="G34" s="100"/>
      <c r="H34" s="100"/>
      <c r="I34" s="100"/>
      <c r="J34" s="100"/>
      <c r="K34" s="36"/>
      <c r="L34" s="325"/>
      <c r="N34" s="318">
        <v>2017</v>
      </c>
      <c r="O34" s="318" t="s">
        <v>4</v>
      </c>
      <c r="P34" s="462">
        <v>21.8</v>
      </c>
      <c r="Q34" s="462">
        <f t="shared" si="0"/>
        <v>22.024999999999999</v>
      </c>
    </row>
    <row r="35" spans="1:17" ht="15.75" customHeight="1" x14ac:dyDescent="0.25">
      <c r="A35" s="184"/>
      <c r="B35" s="94"/>
      <c r="C35" s="100"/>
      <c r="D35" s="100"/>
      <c r="E35" s="100"/>
      <c r="F35" s="100"/>
      <c r="G35" s="100"/>
      <c r="H35" s="100"/>
      <c r="I35" s="100"/>
      <c r="J35" s="100"/>
      <c r="K35" s="36"/>
      <c r="L35" s="325"/>
      <c r="O35" s="318" t="s">
        <v>5</v>
      </c>
      <c r="P35" s="462">
        <v>21.8</v>
      </c>
      <c r="Q35" s="462">
        <f t="shared" si="0"/>
        <v>22.024999999999999</v>
      </c>
    </row>
    <row r="36" spans="1:17" ht="15.75" customHeight="1" x14ac:dyDescent="0.25">
      <c r="A36" s="184"/>
      <c r="B36" s="94"/>
      <c r="C36" s="100"/>
      <c r="D36" s="100"/>
      <c r="E36" s="100"/>
      <c r="F36" s="100"/>
      <c r="G36" s="100"/>
      <c r="H36" s="100"/>
      <c r="I36" s="100"/>
      <c r="J36" s="100"/>
      <c r="K36" s="36"/>
      <c r="L36" s="325"/>
      <c r="O36" s="318" t="s">
        <v>6</v>
      </c>
      <c r="P36" s="318">
        <v>22.2</v>
      </c>
      <c r="Q36" s="462">
        <f t="shared" si="0"/>
        <v>22.025000000000002</v>
      </c>
    </row>
    <row r="37" spans="1:17" ht="15.75" customHeight="1" x14ac:dyDescent="0.25">
      <c r="A37" s="254" t="s">
        <v>61</v>
      </c>
      <c r="B37" s="94"/>
      <c r="C37" s="160"/>
      <c r="D37" s="100"/>
      <c r="E37" s="100"/>
      <c r="F37" s="100"/>
      <c r="G37" s="100"/>
      <c r="H37" s="100"/>
      <c r="I37" s="100"/>
      <c r="J37" s="100"/>
      <c r="K37" s="36"/>
      <c r="L37" s="325"/>
      <c r="O37" s="318" t="s">
        <v>7</v>
      </c>
      <c r="P37" s="318">
        <v>22.3</v>
      </c>
      <c r="Q37" s="462">
        <f>+AVERAGE(P34:P37)</f>
        <v>22.024999999999999</v>
      </c>
    </row>
    <row r="38" spans="1:17" ht="15.75" customHeight="1" x14ac:dyDescent="0.25">
      <c r="A38" s="255" t="s">
        <v>62</v>
      </c>
      <c r="B38" s="182"/>
      <c r="C38" s="183"/>
      <c r="D38" s="116"/>
      <c r="E38" s="116"/>
      <c r="F38" s="116"/>
      <c r="G38" s="116"/>
      <c r="H38" s="116"/>
      <c r="I38" s="116"/>
      <c r="J38" s="116"/>
      <c r="K38" s="25"/>
      <c r="L38" s="325"/>
      <c r="N38" s="318">
        <v>2018</v>
      </c>
      <c r="O38" s="318" t="s">
        <v>4</v>
      </c>
      <c r="P38" s="318">
        <v>22.2</v>
      </c>
      <c r="Q38" s="462">
        <f>+AVERAGE(P35:P38)</f>
        <v>22.125</v>
      </c>
    </row>
    <row r="39" spans="1:17" ht="15.75" customHeight="1" x14ac:dyDescent="0.25">
      <c r="A39" s="32"/>
      <c r="B39" s="94"/>
      <c r="C39" s="95"/>
      <c r="D39" s="32"/>
      <c r="L39" s="325"/>
    </row>
    <row r="40" spans="1:17" ht="15.75" customHeight="1" x14ac:dyDescent="0.25">
      <c r="A40" s="32"/>
      <c r="B40" s="94"/>
      <c r="C40" s="95"/>
      <c r="D40" s="32"/>
      <c r="L40" s="325"/>
    </row>
    <row r="41" spans="1:17" ht="15.75" customHeight="1" x14ac:dyDescent="0.2">
      <c r="L41" s="325"/>
    </row>
    <row r="42" spans="1:17" ht="15.75" customHeight="1" x14ac:dyDescent="0.2">
      <c r="L42" s="325"/>
      <c r="N42" s="325"/>
    </row>
    <row r="43" spans="1:17" ht="15.75" customHeight="1" x14ac:dyDescent="0.2"/>
    <row r="44" spans="1:17" ht="15.75" customHeight="1" x14ac:dyDescent="0.2"/>
    <row r="45" spans="1:17" ht="15.75" customHeight="1" x14ac:dyDescent="0.2"/>
  </sheetData>
  <mergeCells count="14">
    <mergeCell ref="B9:B10"/>
    <mergeCell ref="C21:J21"/>
    <mergeCell ref="C9:C10"/>
    <mergeCell ref="D9:D10"/>
    <mergeCell ref="E9:E10"/>
    <mergeCell ref="F9:F10"/>
    <mergeCell ref="C22:K22"/>
    <mergeCell ref="N22:N24"/>
    <mergeCell ref="C6:J6"/>
    <mergeCell ref="H9:H10"/>
    <mergeCell ref="I9:I10"/>
    <mergeCell ref="J9:J10"/>
    <mergeCell ref="C7:J7"/>
    <mergeCell ref="G9:G10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&amp;C&amp;"-,Negrita"&amp;K08-045Página 11</oddFooter>
  </headerFooter>
  <ignoredErrors>
    <ignoredError sqref="M14" numberStoredAsText="1"/>
    <ignoredError sqref="Q23:Q31 Q37:Q38" formulaRange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A48"/>
  <sheetViews>
    <sheetView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1.85546875" style="16" customWidth="1"/>
    <col min="2" max="2" width="26.7109375" style="16" customWidth="1"/>
    <col min="3" max="4" width="9.7109375" style="16" customWidth="1"/>
    <col min="5" max="7" width="10.140625" style="16" customWidth="1"/>
    <col min="8" max="8" width="11.140625" style="16" customWidth="1"/>
    <col min="9" max="9" width="11.5703125" style="16" customWidth="1"/>
    <col min="10" max="10" width="12.42578125" style="16" customWidth="1"/>
    <col min="11" max="11" width="5.42578125" style="16" customWidth="1"/>
    <col min="12" max="12" width="5.42578125" style="318" customWidth="1"/>
    <col min="13" max="13" width="9.140625" style="325" customWidth="1"/>
    <col min="14" max="14" width="11.7109375" style="318" bestFit="1" customWidth="1"/>
    <col min="15" max="15" width="11.7109375" style="318" customWidth="1"/>
    <col min="16" max="16" width="14.28515625" style="318" bestFit="1" customWidth="1"/>
    <col min="17" max="17" width="11.7109375" style="318" bestFit="1" customWidth="1"/>
    <col min="18" max="18" width="3" style="318" customWidth="1"/>
    <col min="19" max="19" width="11.7109375" style="16" hidden="1" customWidth="1"/>
    <col min="20" max="20" width="11.7109375" style="16" bestFit="1" customWidth="1"/>
    <col min="21" max="21" width="14.28515625" style="16" customWidth="1"/>
    <col min="22" max="22" width="3.28515625" style="32" customWidth="1"/>
    <col min="23" max="24" width="10.28515625" style="18" customWidth="1"/>
    <col min="25" max="25" width="13.42578125" style="19" customWidth="1"/>
    <col min="26" max="27" width="10.28515625" style="18" customWidth="1"/>
    <col min="28" max="31" width="10.28515625" style="16" customWidth="1"/>
    <col min="32" max="16384" width="11.5703125" style="16"/>
  </cols>
  <sheetData>
    <row r="1" spans="1:23" ht="15.75" customHeight="1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325"/>
      <c r="N1" s="318">
        <v>1000</v>
      </c>
      <c r="U1" s="22"/>
      <c r="W1" s="50"/>
    </row>
    <row r="2" spans="1:23" ht="15.75" customHeight="1" x14ac:dyDescent="0.2">
      <c r="A2" s="184"/>
      <c r="B2" s="32"/>
      <c r="C2" s="32"/>
      <c r="D2" s="32"/>
      <c r="E2" s="32"/>
      <c r="F2" s="32"/>
      <c r="G2" s="32"/>
      <c r="H2" s="32"/>
      <c r="I2" s="32"/>
      <c r="J2" s="32"/>
      <c r="K2" s="36"/>
      <c r="L2" s="325"/>
      <c r="U2" s="22"/>
      <c r="W2" s="50"/>
    </row>
    <row r="3" spans="1:23" ht="15.75" customHeight="1" x14ac:dyDescent="0.2">
      <c r="A3" s="184"/>
      <c r="B3" s="32"/>
      <c r="C3" s="32"/>
      <c r="D3" s="32"/>
      <c r="E3" s="32"/>
      <c r="F3" s="32"/>
      <c r="G3" s="32"/>
      <c r="H3" s="32"/>
      <c r="I3" s="32"/>
      <c r="J3" s="32"/>
      <c r="K3" s="36"/>
      <c r="L3" s="325"/>
      <c r="U3" s="22"/>
      <c r="W3" s="50"/>
    </row>
    <row r="4" spans="1:23" ht="15.75" customHeight="1" x14ac:dyDescent="0.2">
      <c r="A4" s="184"/>
      <c r="B4" s="32"/>
      <c r="C4" s="32"/>
      <c r="D4" s="32"/>
      <c r="E4" s="32"/>
      <c r="F4" s="32"/>
      <c r="G4" s="32"/>
      <c r="H4" s="32"/>
      <c r="I4" s="32"/>
      <c r="J4" s="32"/>
      <c r="K4" s="36"/>
      <c r="L4" s="325"/>
      <c r="U4" s="22"/>
      <c r="W4" s="50"/>
    </row>
    <row r="5" spans="1:23" ht="15.75" customHeight="1" x14ac:dyDescent="0.2">
      <c r="A5" s="184"/>
      <c r="B5" s="32"/>
      <c r="C5" s="32"/>
      <c r="D5" s="32"/>
      <c r="E5" s="32"/>
      <c r="F5" s="32"/>
      <c r="G5" s="32"/>
      <c r="H5" s="32"/>
      <c r="I5" s="32"/>
      <c r="J5" s="32"/>
      <c r="K5" s="36"/>
      <c r="L5" s="325"/>
      <c r="U5" s="22"/>
      <c r="W5" s="50"/>
    </row>
    <row r="6" spans="1:23" ht="15.75" customHeight="1" x14ac:dyDescent="0.25">
      <c r="A6" s="189"/>
      <c r="B6" s="100"/>
      <c r="C6" s="100"/>
      <c r="D6" s="100"/>
      <c r="E6" s="100"/>
      <c r="F6" s="100"/>
      <c r="G6" s="100"/>
      <c r="H6" s="100"/>
      <c r="I6" s="100"/>
      <c r="J6" s="100"/>
      <c r="K6" s="36"/>
      <c r="L6" s="325"/>
      <c r="U6" s="22"/>
      <c r="W6" s="50"/>
    </row>
    <row r="7" spans="1:23" ht="15.75" customHeight="1" x14ac:dyDescent="0.25">
      <c r="A7" s="7"/>
      <c r="B7" s="206"/>
      <c r="C7" s="522" t="s">
        <v>67</v>
      </c>
      <c r="D7" s="522"/>
      <c r="E7" s="522"/>
      <c r="F7" s="522"/>
      <c r="G7" s="522"/>
      <c r="H7" s="522"/>
      <c r="I7" s="522"/>
      <c r="J7" s="522"/>
      <c r="K7" s="176"/>
      <c r="L7" s="325"/>
      <c r="U7" s="22"/>
      <c r="W7" s="50"/>
    </row>
    <row r="8" spans="1:23" ht="15.75" customHeight="1" x14ac:dyDescent="0.25">
      <c r="A8" s="7"/>
      <c r="B8" s="206"/>
      <c r="C8" s="495" t="s">
        <v>199</v>
      </c>
      <c r="D8" s="495"/>
      <c r="E8" s="495"/>
      <c r="F8" s="495"/>
      <c r="G8" s="495"/>
      <c r="H8" s="495"/>
      <c r="I8" s="495"/>
      <c r="J8" s="495"/>
      <c r="K8" s="34"/>
      <c r="L8" s="88"/>
      <c r="M8" s="88"/>
      <c r="N8" s="88"/>
      <c r="O8" s="88"/>
      <c r="P8" s="88"/>
      <c r="Q8" s="88"/>
      <c r="R8" s="88"/>
      <c r="S8" s="93"/>
      <c r="T8" s="93"/>
      <c r="U8" s="22"/>
      <c r="W8" s="50"/>
    </row>
    <row r="9" spans="1:23" ht="15.75" customHeight="1" x14ac:dyDescent="0.25">
      <c r="A9" s="189"/>
      <c r="B9" s="100"/>
      <c r="C9" s="489"/>
      <c r="D9" s="489"/>
      <c r="E9" s="489"/>
      <c r="F9" s="489"/>
      <c r="G9" s="277"/>
      <c r="H9" s="100"/>
      <c r="I9" s="100"/>
      <c r="J9" s="100"/>
      <c r="K9" s="36"/>
      <c r="L9" s="88"/>
      <c r="M9" s="88"/>
      <c r="N9" s="88"/>
      <c r="O9" s="88"/>
      <c r="P9" s="88"/>
      <c r="Q9" s="88"/>
      <c r="R9" s="88"/>
      <c r="S9" s="58"/>
      <c r="T9" s="58"/>
      <c r="U9" s="22"/>
      <c r="W9" s="50"/>
    </row>
    <row r="10" spans="1:23" ht="15.75" customHeight="1" x14ac:dyDescent="0.25">
      <c r="A10" s="189"/>
      <c r="B10" s="516" t="s">
        <v>9</v>
      </c>
      <c r="C10" s="512">
        <v>2014</v>
      </c>
      <c r="D10" s="512">
        <v>2015</v>
      </c>
      <c r="E10" s="512">
        <v>2016</v>
      </c>
      <c r="F10" s="512">
        <v>2017</v>
      </c>
      <c r="G10" s="512">
        <v>2018</v>
      </c>
      <c r="H10" s="515" t="s">
        <v>219</v>
      </c>
      <c r="I10" s="514" t="s">
        <v>220</v>
      </c>
      <c r="J10" s="515" t="s">
        <v>221</v>
      </c>
      <c r="K10" s="36"/>
      <c r="L10" s="325"/>
      <c r="S10" s="40"/>
      <c r="U10" s="32"/>
      <c r="W10" s="50"/>
    </row>
    <row r="11" spans="1:23" ht="15.75" customHeight="1" x14ac:dyDescent="0.25">
      <c r="A11" s="189"/>
      <c r="B11" s="516"/>
      <c r="C11" s="513"/>
      <c r="D11" s="513"/>
      <c r="E11" s="513"/>
      <c r="F11" s="513"/>
      <c r="G11" s="513"/>
      <c r="H11" s="515"/>
      <c r="I11" s="514"/>
      <c r="J11" s="515"/>
      <c r="K11" s="36"/>
      <c r="L11" s="325"/>
      <c r="S11" s="40"/>
      <c r="U11" s="32"/>
      <c r="W11" s="50"/>
    </row>
    <row r="12" spans="1:23" ht="15.75" customHeight="1" x14ac:dyDescent="0.25">
      <c r="A12" s="189"/>
      <c r="B12" s="70" t="s">
        <v>4</v>
      </c>
      <c r="C12" s="440">
        <v>2340.4299999999998</v>
      </c>
      <c r="D12" s="440">
        <v>2368.165</v>
      </c>
      <c r="E12" s="440">
        <v>2333.4029999999998</v>
      </c>
      <c r="F12" s="440">
        <v>2322.2069999999999</v>
      </c>
      <c r="G12" s="329">
        <v>2259.7660000000001</v>
      </c>
      <c r="H12" s="330">
        <v>-2.6888645155233704</v>
      </c>
      <c r="I12" s="330">
        <v>97.311135484476637</v>
      </c>
      <c r="J12" s="330">
        <v>-0.4798142455460952</v>
      </c>
      <c r="K12" s="177"/>
      <c r="L12" s="325"/>
      <c r="S12" s="40"/>
      <c r="U12" s="32"/>
      <c r="W12" s="50"/>
    </row>
    <row r="13" spans="1:23" ht="15.75" customHeight="1" x14ac:dyDescent="0.25">
      <c r="A13" s="189"/>
      <c r="B13" s="70" t="s">
        <v>5</v>
      </c>
      <c r="C13" s="312">
        <v>2343.9470000000001</v>
      </c>
      <c r="D13" s="312">
        <v>2364.6660000000002</v>
      </c>
      <c r="E13" s="312">
        <v>2240.038</v>
      </c>
      <c r="F13" s="312">
        <v>2286.0279999999998</v>
      </c>
      <c r="G13" s="440"/>
      <c r="H13" s="162"/>
      <c r="I13" s="162"/>
      <c r="J13" s="162"/>
      <c r="K13" s="177"/>
      <c r="L13" s="325"/>
      <c r="P13" s="321"/>
      <c r="Q13" s="321"/>
      <c r="S13" s="40"/>
    </row>
    <row r="14" spans="1:23" ht="15.75" customHeight="1" x14ac:dyDescent="0.25">
      <c r="A14" s="189"/>
      <c r="B14" s="70" t="s">
        <v>6</v>
      </c>
      <c r="C14" s="312">
        <v>2379.7040000000002</v>
      </c>
      <c r="D14" s="312">
        <v>2362</v>
      </c>
      <c r="E14" s="312">
        <v>2314.279</v>
      </c>
      <c r="F14" s="312">
        <v>2287.085</v>
      </c>
      <c r="G14" s="162"/>
      <c r="H14" s="312"/>
      <c r="I14" s="312"/>
      <c r="J14" s="312"/>
      <c r="K14" s="177"/>
      <c r="L14" s="325"/>
      <c r="N14" s="501">
        <v>2011</v>
      </c>
      <c r="P14" s="321">
        <v>2463.471</v>
      </c>
      <c r="Q14" s="321"/>
      <c r="S14" s="40"/>
    </row>
    <row r="15" spans="1:23" ht="15.75" customHeight="1" x14ac:dyDescent="0.25">
      <c r="A15" s="189"/>
      <c r="B15" s="70" t="s">
        <v>7</v>
      </c>
      <c r="C15" s="312">
        <v>2365.7840000000001</v>
      </c>
      <c r="D15" s="312">
        <v>2347.1120000000001</v>
      </c>
      <c r="E15" s="312">
        <v>2317.27</v>
      </c>
      <c r="F15" s="312">
        <v>2272.2809999999999</v>
      </c>
      <c r="G15" s="162"/>
      <c r="H15" s="312"/>
      <c r="I15" s="312"/>
      <c r="J15" s="312"/>
      <c r="K15" s="177"/>
      <c r="L15" s="441"/>
      <c r="M15" s="421">
        <f>+IF(G12&lt;&gt;"",1,"0")</f>
        <v>1</v>
      </c>
      <c r="N15" s="501"/>
      <c r="P15" s="321">
        <v>2443.0740000000001</v>
      </c>
      <c r="Q15" s="321"/>
      <c r="R15" s="478"/>
      <c r="S15" s="40"/>
    </row>
    <row r="16" spans="1:23" ht="15.75" customHeight="1" x14ac:dyDescent="0.25">
      <c r="A16" s="189"/>
      <c r="B16" s="69" t="s">
        <v>64</v>
      </c>
      <c r="C16" s="312">
        <v>2357.4662499999999</v>
      </c>
      <c r="D16" s="312">
        <v>2360.4857499999998</v>
      </c>
      <c r="E16" s="312">
        <v>2301.2474999999999</v>
      </c>
      <c r="F16" s="312">
        <v>2291.9002499999997</v>
      </c>
      <c r="G16" s="162"/>
      <c r="H16" s="198"/>
      <c r="I16" s="199"/>
      <c r="J16" s="200"/>
      <c r="K16" s="178"/>
      <c r="L16" s="441"/>
      <c r="M16" s="421" t="str">
        <f>+IF(G13&lt;&gt;"",1,"0")</f>
        <v>0</v>
      </c>
      <c r="N16" s="501"/>
      <c r="P16" s="321">
        <v>2440.6550000000002</v>
      </c>
      <c r="Q16" s="321"/>
      <c r="R16" s="478"/>
      <c r="S16" s="40"/>
    </row>
    <row r="17" spans="1:19" ht="15.75" customHeight="1" x14ac:dyDescent="0.25">
      <c r="A17" s="189"/>
      <c r="B17" s="69" t="s">
        <v>63</v>
      </c>
      <c r="C17" s="169"/>
      <c r="D17" s="313">
        <f>+((D16/C16)-1)*100</f>
        <v>0.1280824274790815</v>
      </c>
      <c r="E17" s="313">
        <f>+((E16/D16)-1)*100</f>
        <v>-2.5095788017360343</v>
      </c>
      <c r="F17" s="313">
        <f>+((F16/E16)-1)*100</f>
        <v>-0.40618186440182225</v>
      </c>
      <c r="G17" s="162"/>
      <c r="H17" s="163"/>
      <c r="I17" s="164"/>
      <c r="J17" s="165"/>
      <c r="K17" s="178"/>
      <c r="L17" s="441"/>
      <c r="M17" s="421" t="str">
        <f>+IF(G14&lt;&gt;"",1,"0")</f>
        <v>0</v>
      </c>
      <c r="N17" s="501"/>
      <c r="O17" s="318" t="s">
        <v>7</v>
      </c>
      <c r="P17" s="321">
        <v>2426.56</v>
      </c>
      <c r="Q17" s="321">
        <v>2443.44</v>
      </c>
      <c r="R17" s="478"/>
      <c r="S17" s="40"/>
    </row>
    <row r="18" spans="1:19" ht="15.75" customHeight="1" x14ac:dyDescent="0.25">
      <c r="A18" s="189"/>
      <c r="B18" s="70"/>
      <c r="C18" s="166"/>
      <c r="D18" s="166"/>
      <c r="E18" s="166"/>
      <c r="F18" s="166"/>
      <c r="G18" s="166"/>
      <c r="H18" s="166"/>
      <c r="I18" s="167"/>
      <c r="J18" s="168"/>
      <c r="K18" s="179"/>
      <c r="L18" s="441"/>
      <c r="M18" s="421" t="str">
        <f>+IF(G15&lt;&gt;"",1,"0")</f>
        <v>0</v>
      </c>
      <c r="N18" s="318">
        <v>2012</v>
      </c>
      <c r="O18" s="318" t="s">
        <v>7</v>
      </c>
      <c r="P18" s="321">
        <v>2257.6610000000001</v>
      </c>
      <c r="Q18" s="321">
        <v>2391.9875000000002</v>
      </c>
      <c r="R18" s="478"/>
      <c r="S18" s="40"/>
    </row>
    <row r="19" spans="1:19" ht="15.75" customHeight="1" x14ac:dyDescent="0.25">
      <c r="A19" s="189"/>
      <c r="B19" s="96" t="str">
        <f>+CONCATENATE("Año corrido a ",Fechas!J2)</f>
        <v>Año corrido a Marzo</v>
      </c>
      <c r="C19" s="394">
        <v>2340.4299999999998</v>
      </c>
      <c r="D19" s="394">
        <v>2368.165</v>
      </c>
      <c r="E19" s="394">
        <v>2333.4029999999998</v>
      </c>
      <c r="F19" s="394">
        <v>2322.2069999999999</v>
      </c>
      <c r="G19" s="329">
        <v>2259.7660000000001</v>
      </c>
      <c r="H19" s="170"/>
      <c r="I19" s="171"/>
      <c r="J19" s="171"/>
      <c r="K19" s="180"/>
      <c r="L19" s="424"/>
      <c r="M19" s="424"/>
      <c r="O19" s="318" t="s">
        <v>5</v>
      </c>
      <c r="P19" s="321">
        <v>2252.0819999999999</v>
      </c>
      <c r="Q19" s="321">
        <v>2344.2395000000001</v>
      </c>
      <c r="R19" s="478"/>
      <c r="S19" s="40"/>
    </row>
    <row r="20" spans="1:19" ht="15.75" customHeight="1" x14ac:dyDescent="0.25">
      <c r="A20" s="189"/>
      <c r="B20" s="69" t="s">
        <v>63</v>
      </c>
      <c r="C20" s="169"/>
      <c r="D20" s="393">
        <v>1.1850386467443963</v>
      </c>
      <c r="E20" s="393">
        <v>-1.4678875838465721</v>
      </c>
      <c r="F20" s="393">
        <v>-0.4798142455460952</v>
      </c>
      <c r="G20" s="330">
        <v>-2.6888645155233704</v>
      </c>
      <c r="H20" s="170"/>
      <c r="I20" s="230"/>
      <c r="J20" s="171"/>
      <c r="K20" s="181"/>
      <c r="L20" s="424"/>
      <c r="M20" s="424"/>
      <c r="O20" s="318" t="s">
        <v>6</v>
      </c>
      <c r="P20" s="321">
        <v>2237.91</v>
      </c>
      <c r="Q20" s="321">
        <v>2293.5532499999999</v>
      </c>
      <c r="R20" s="478"/>
      <c r="S20" s="40"/>
    </row>
    <row r="21" spans="1:19" ht="15.75" customHeight="1" x14ac:dyDescent="0.25">
      <c r="A21" s="189"/>
      <c r="B21" s="69"/>
      <c r="C21" s="92"/>
      <c r="D21" s="92"/>
      <c r="E21" s="92"/>
      <c r="F21" s="92"/>
      <c r="G21" s="92"/>
      <c r="H21" s="92"/>
      <c r="I21" s="92"/>
      <c r="J21" s="92"/>
      <c r="K21" s="178"/>
      <c r="L21" s="423"/>
      <c r="M21" s="423"/>
      <c r="O21" s="318" t="s">
        <v>7</v>
      </c>
      <c r="P21" s="321">
        <v>2262.4609999999998</v>
      </c>
      <c r="Q21" s="321">
        <v>2252.5284999999999</v>
      </c>
      <c r="R21" s="478"/>
      <c r="S21" s="40"/>
    </row>
    <row r="22" spans="1:19" ht="15.75" customHeight="1" x14ac:dyDescent="0.25">
      <c r="A22" s="189"/>
      <c r="B22" s="68"/>
      <c r="C22" s="495" t="s">
        <v>166</v>
      </c>
      <c r="D22" s="495"/>
      <c r="E22" s="495"/>
      <c r="F22" s="495"/>
      <c r="G22" s="495"/>
      <c r="H22" s="495"/>
      <c r="I22" s="495"/>
      <c r="J22" s="495"/>
      <c r="K22" s="34"/>
      <c r="L22" s="424"/>
      <c r="M22" s="424"/>
      <c r="N22" s="318">
        <v>2013</v>
      </c>
      <c r="O22" s="318" t="s">
        <v>4</v>
      </c>
      <c r="P22" s="321">
        <v>2342.5540000000001</v>
      </c>
      <c r="Q22" s="321">
        <v>2273.7517499999999</v>
      </c>
      <c r="R22" s="478"/>
      <c r="S22" s="40"/>
    </row>
    <row r="23" spans="1:19" ht="15.75" customHeight="1" x14ac:dyDescent="0.25">
      <c r="A23" s="189"/>
      <c r="B23" s="68"/>
      <c r="C23" s="511" t="s">
        <v>225</v>
      </c>
      <c r="D23" s="511"/>
      <c r="E23" s="511"/>
      <c r="F23" s="511"/>
      <c r="G23" s="511"/>
      <c r="H23" s="511"/>
      <c r="I23" s="511"/>
      <c r="J23" s="511"/>
      <c r="K23" s="36"/>
      <c r="L23" s="424"/>
      <c r="M23" s="424"/>
      <c r="O23" s="318" t="s">
        <v>5</v>
      </c>
      <c r="P23" s="321">
        <v>2349.6729999999998</v>
      </c>
      <c r="Q23" s="321">
        <v>2298.1494999999995</v>
      </c>
      <c r="R23" s="478"/>
      <c r="S23" s="40"/>
    </row>
    <row r="24" spans="1:19" ht="15.75" customHeight="1" x14ac:dyDescent="0.25">
      <c r="A24" s="189"/>
      <c r="B24" s="68"/>
      <c r="C24" s="75"/>
      <c r="D24" s="75"/>
      <c r="E24" s="75"/>
      <c r="F24" s="76"/>
      <c r="G24" s="76"/>
      <c r="H24" s="77"/>
      <c r="I24" s="77"/>
      <c r="J24" s="77"/>
      <c r="K24" s="36"/>
      <c r="L24" s="424"/>
      <c r="M24" s="424"/>
      <c r="O24" s="318" t="s">
        <v>6</v>
      </c>
      <c r="P24" s="321">
        <v>2343.7620000000002</v>
      </c>
      <c r="Q24" s="321">
        <v>2324.6124999999997</v>
      </c>
      <c r="R24" s="478"/>
      <c r="S24" s="40"/>
    </row>
    <row r="25" spans="1:19" ht="15.75" customHeight="1" x14ac:dyDescent="0.25">
      <c r="A25" s="189"/>
      <c r="B25" s="68"/>
      <c r="C25" s="75"/>
      <c r="D25" s="75"/>
      <c r="E25" s="75"/>
      <c r="F25" s="76"/>
      <c r="G25" s="76"/>
      <c r="H25" s="77"/>
      <c r="I25" s="77"/>
      <c r="J25" s="77"/>
      <c r="K25" s="36"/>
      <c r="L25" s="424"/>
      <c r="M25" s="424"/>
      <c r="O25" s="318" t="s">
        <v>7</v>
      </c>
      <c r="P25" s="321">
        <v>2343.2289999999998</v>
      </c>
      <c r="Q25" s="321">
        <v>2344.8044999999997</v>
      </c>
      <c r="R25" s="478"/>
      <c r="S25" s="40"/>
    </row>
    <row r="26" spans="1:19" ht="15.75" customHeight="1" x14ac:dyDescent="0.25">
      <c r="A26" s="189"/>
      <c r="B26" s="68"/>
      <c r="C26" s="75"/>
      <c r="D26" s="75"/>
      <c r="E26" s="75"/>
      <c r="F26" s="76"/>
      <c r="G26" s="76"/>
      <c r="H26" s="77"/>
      <c r="I26" s="77"/>
      <c r="J26" s="100"/>
      <c r="K26" s="36"/>
      <c r="L26" s="88"/>
      <c r="M26" s="88"/>
      <c r="N26" s="518">
        <v>2014</v>
      </c>
      <c r="O26" s="318" t="s">
        <v>4</v>
      </c>
      <c r="P26" s="321">
        <v>2340.4299999999998</v>
      </c>
      <c r="Q26" s="321">
        <v>2344.2734999999998</v>
      </c>
      <c r="R26" s="478"/>
      <c r="S26" s="40"/>
    </row>
    <row r="27" spans="1:19" ht="15.75" customHeight="1" x14ac:dyDescent="0.25">
      <c r="A27" s="189"/>
      <c r="B27" s="68"/>
      <c r="C27" s="75"/>
      <c r="D27" s="75"/>
      <c r="E27" s="75"/>
      <c r="F27" s="76"/>
      <c r="G27" s="76"/>
      <c r="H27" s="77"/>
      <c r="I27" s="77"/>
      <c r="J27" s="77"/>
      <c r="K27" s="36"/>
      <c r="L27" s="325"/>
      <c r="N27" s="518"/>
      <c r="O27" s="318" t="s">
        <v>5</v>
      </c>
      <c r="P27" s="321">
        <v>2343.9470000000001</v>
      </c>
      <c r="Q27" s="321">
        <v>2342.8420000000001</v>
      </c>
      <c r="R27" s="478"/>
      <c r="S27" s="40"/>
    </row>
    <row r="28" spans="1:19" ht="15.75" customHeight="1" x14ac:dyDescent="0.25">
      <c r="A28" s="189"/>
      <c r="B28" s="234"/>
      <c r="C28" s="75"/>
      <c r="D28" s="75"/>
      <c r="E28" s="75"/>
      <c r="F28" s="76"/>
      <c r="G28" s="76"/>
      <c r="H28" s="77"/>
      <c r="I28" s="77"/>
      <c r="J28" s="77"/>
      <c r="K28" s="36"/>
      <c r="L28" s="325"/>
      <c r="N28" s="518"/>
      <c r="O28" s="318" t="s">
        <v>6</v>
      </c>
      <c r="P28" s="321">
        <v>2379.7040000000002</v>
      </c>
      <c r="Q28" s="321">
        <v>2351.8274999999999</v>
      </c>
      <c r="R28" s="478"/>
      <c r="S28" s="40"/>
    </row>
    <row r="29" spans="1:19" ht="15.75" customHeight="1" x14ac:dyDescent="0.25">
      <c r="A29" s="189"/>
      <c r="B29" s="68"/>
      <c r="C29" s="75"/>
      <c r="D29" s="75"/>
      <c r="E29" s="75"/>
      <c r="F29" s="76"/>
      <c r="G29" s="76"/>
      <c r="H29" s="77"/>
      <c r="I29" s="77"/>
      <c r="J29" s="77"/>
      <c r="K29" s="36"/>
      <c r="L29" s="325"/>
      <c r="O29" s="318" t="s">
        <v>7</v>
      </c>
      <c r="P29" s="321">
        <v>2365.7840000000001</v>
      </c>
      <c r="Q29" s="321">
        <v>2357.4662499999999</v>
      </c>
      <c r="R29" s="478"/>
      <c r="S29" s="40"/>
    </row>
    <row r="30" spans="1:19" ht="15.75" customHeight="1" x14ac:dyDescent="0.25">
      <c r="A30" s="189"/>
      <c r="B30" s="68"/>
      <c r="C30" s="75"/>
      <c r="D30" s="75"/>
      <c r="E30" s="75"/>
      <c r="F30" s="76"/>
      <c r="G30" s="76"/>
      <c r="H30" s="77"/>
      <c r="I30" s="77"/>
      <c r="J30" s="77"/>
      <c r="K30" s="36"/>
      <c r="L30" s="325"/>
      <c r="N30" s="318">
        <v>2015</v>
      </c>
      <c r="O30" s="318" t="s">
        <v>4</v>
      </c>
      <c r="P30" s="321">
        <v>2368.165</v>
      </c>
      <c r="Q30" s="321">
        <v>2364.3999999999996</v>
      </c>
      <c r="R30" s="478"/>
      <c r="S30" s="40"/>
    </row>
    <row r="31" spans="1:19" ht="15.75" customHeight="1" x14ac:dyDescent="0.25">
      <c r="A31" s="189"/>
      <c r="B31" s="68"/>
      <c r="C31" s="75"/>
      <c r="D31" s="75"/>
      <c r="E31" s="75"/>
      <c r="F31" s="76"/>
      <c r="G31" s="76"/>
      <c r="H31" s="77"/>
      <c r="I31" s="77"/>
      <c r="J31" s="77"/>
      <c r="K31" s="36"/>
      <c r="L31" s="325"/>
      <c r="O31" s="318" t="s">
        <v>5</v>
      </c>
      <c r="P31" s="321">
        <v>2364.6660000000002</v>
      </c>
      <c r="Q31" s="321">
        <v>2369.5797499999999</v>
      </c>
      <c r="R31" s="478"/>
      <c r="S31" s="40"/>
    </row>
    <row r="32" spans="1:19" ht="15.75" customHeight="1" x14ac:dyDescent="0.25">
      <c r="A32" s="189"/>
      <c r="B32" s="68"/>
      <c r="C32" s="75"/>
      <c r="D32" s="75"/>
      <c r="E32" s="75"/>
      <c r="F32" s="76"/>
      <c r="G32" s="76"/>
      <c r="H32" s="77"/>
      <c r="I32" s="77"/>
      <c r="J32" s="77"/>
      <c r="K32" s="36"/>
      <c r="L32" s="325"/>
      <c r="O32" s="318" t="s">
        <v>6</v>
      </c>
      <c r="P32" s="321">
        <v>2362</v>
      </c>
      <c r="Q32" s="321">
        <v>2365.1537500000004</v>
      </c>
      <c r="R32" s="478"/>
      <c r="S32" s="40"/>
    </row>
    <row r="33" spans="1:19" ht="15.75" customHeight="1" x14ac:dyDescent="0.25">
      <c r="A33" s="189"/>
      <c r="B33" s="68"/>
      <c r="C33" s="75"/>
      <c r="D33" s="75"/>
      <c r="E33" s="75"/>
      <c r="F33" s="76"/>
      <c r="G33" s="76"/>
      <c r="H33" s="77"/>
      <c r="I33" s="77"/>
      <c r="J33" s="77"/>
      <c r="K33" s="36"/>
      <c r="L33" s="325"/>
      <c r="O33" s="318" t="s">
        <v>7</v>
      </c>
      <c r="P33" s="321">
        <v>2347.1120000000001</v>
      </c>
      <c r="Q33" s="321">
        <v>2360.4857499999998</v>
      </c>
      <c r="S33" s="40"/>
    </row>
    <row r="34" spans="1:19" ht="15.75" customHeight="1" x14ac:dyDescent="0.25">
      <c r="A34" s="189"/>
      <c r="B34" s="74"/>
      <c r="C34" s="76"/>
      <c r="D34" s="76"/>
      <c r="E34" s="76"/>
      <c r="F34" s="76"/>
      <c r="G34" s="76"/>
      <c r="H34" s="78"/>
      <c r="I34" s="78"/>
      <c r="J34" s="78"/>
      <c r="K34" s="36"/>
      <c r="L34" s="325"/>
      <c r="N34" s="318">
        <v>2016</v>
      </c>
      <c r="O34" s="318" t="s">
        <v>4</v>
      </c>
      <c r="P34" s="321">
        <v>2333.4029999999998</v>
      </c>
      <c r="Q34" s="321">
        <f t="shared" ref="Q34:Q39" si="0">+AVERAGE(P31:P34)</f>
        <v>2351.7952500000001</v>
      </c>
      <c r="S34" s="40"/>
    </row>
    <row r="35" spans="1:19" ht="15.75" customHeight="1" x14ac:dyDescent="0.25">
      <c r="A35" s="189"/>
      <c r="B35" s="100"/>
      <c r="C35" s="100"/>
      <c r="D35" s="100"/>
      <c r="E35" s="100"/>
      <c r="F35" s="100"/>
      <c r="G35" s="100"/>
      <c r="H35" s="100"/>
      <c r="I35" s="100"/>
      <c r="J35" s="100"/>
      <c r="K35" s="36"/>
      <c r="L35" s="325"/>
      <c r="O35" s="318" t="s">
        <v>5</v>
      </c>
      <c r="P35" s="395">
        <f>+F13</f>
        <v>2286.0279999999998</v>
      </c>
      <c r="Q35" s="321">
        <f t="shared" si="0"/>
        <v>2332.1357499999999</v>
      </c>
      <c r="S35" s="40"/>
    </row>
    <row r="36" spans="1:19" ht="15.75" customHeight="1" x14ac:dyDescent="0.25">
      <c r="A36" s="189"/>
      <c r="B36" s="100"/>
      <c r="C36" s="77"/>
      <c r="D36" s="100"/>
      <c r="E36" s="100"/>
      <c r="F36" s="100"/>
      <c r="G36" s="100"/>
      <c r="H36" s="100"/>
      <c r="I36" s="100"/>
      <c r="J36" s="100"/>
      <c r="K36" s="36"/>
      <c r="L36" s="325"/>
      <c r="O36" s="318" t="s">
        <v>6</v>
      </c>
      <c r="P36" s="395">
        <f>+F14</f>
        <v>2287.085</v>
      </c>
      <c r="Q36" s="321">
        <f t="shared" si="0"/>
        <v>2313.4070000000002</v>
      </c>
      <c r="S36" s="40"/>
    </row>
    <row r="37" spans="1:19" ht="15.75" customHeight="1" x14ac:dyDescent="0.25">
      <c r="A37" s="189"/>
      <c r="B37" s="100"/>
      <c r="C37" s="100"/>
      <c r="D37" s="100"/>
      <c r="E37" s="100"/>
      <c r="F37" s="100"/>
      <c r="G37" s="100"/>
      <c r="H37" s="100"/>
      <c r="I37" s="100"/>
      <c r="J37" s="100"/>
      <c r="K37" s="36"/>
      <c r="L37" s="325"/>
      <c r="O37" s="318" t="s">
        <v>7</v>
      </c>
      <c r="P37" s="395">
        <f>+F15</f>
        <v>2272.2809999999999</v>
      </c>
      <c r="Q37" s="321">
        <f t="shared" si="0"/>
        <v>2294.6992499999997</v>
      </c>
    </row>
    <row r="38" spans="1:19" ht="15.75" customHeight="1" x14ac:dyDescent="0.25">
      <c r="A38" s="189"/>
      <c r="B38" s="94"/>
      <c r="C38" s="100"/>
      <c r="D38" s="100"/>
      <c r="E38" s="100"/>
      <c r="F38" s="100"/>
      <c r="G38" s="100"/>
      <c r="H38" s="100"/>
      <c r="I38" s="100"/>
      <c r="J38" s="100"/>
      <c r="K38" s="36"/>
      <c r="L38" s="325"/>
      <c r="N38" s="318">
        <v>2017</v>
      </c>
      <c r="O38" s="318" t="s">
        <v>4</v>
      </c>
      <c r="P38" s="395">
        <v>2322.2069999999999</v>
      </c>
      <c r="Q38" s="395">
        <f t="shared" si="0"/>
        <v>2291.9002499999997</v>
      </c>
    </row>
    <row r="39" spans="1:19" ht="15.75" customHeight="1" x14ac:dyDescent="0.25">
      <c r="A39" s="126" t="s">
        <v>8</v>
      </c>
      <c r="B39" s="94"/>
      <c r="C39" s="160"/>
      <c r="D39" s="100"/>
      <c r="E39" s="100"/>
      <c r="F39" s="100"/>
      <c r="G39" s="100"/>
      <c r="H39" s="100"/>
      <c r="I39" s="100"/>
      <c r="J39" s="100"/>
      <c r="K39" s="36"/>
      <c r="L39" s="325"/>
      <c r="O39" s="318" t="s">
        <v>5</v>
      </c>
      <c r="P39" s="395">
        <v>2286.0279999999998</v>
      </c>
      <c r="Q39" s="395">
        <f t="shared" si="0"/>
        <v>2291.9002500000001</v>
      </c>
    </row>
    <row r="40" spans="1:19" ht="30.75" customHeight="1" x14ac:dyDescent="0.2">
      <c r="A40" s="519" t="s">
        <v>152</v>
      </c>
      <c r="B40" s="520"/>
      <c r="C40" s="520"/>
      <c r="D40" s="520"/>
      <c r="E40" s="520"/>
      <c r="F40" s="520"/>
      <c r="G40" s="520"/>
      <c r="H40" s="520"/>
      <c r="I40" s="520"/>
      <c r="J40" s="520"/>
      <c r="K40" s="521"/>
      <c r="L40" s="325"/>
      <c r="O40" s="318" t="s">
        <v>6</v>
      </c>
      <c r="P40" s="395">
        <v>2287.085</v>
      </c>
      <c r="Q40" s="395">
        <f>+AVERAGE(P37:P40)</f>
        <v>2291.9002499999997</v>
      </c>
    </row>
    <row r="41" spans="1:19" ht="15.75" customHeight="1" x14ac:dyDescent="0.25">
      <c r="A41" s="32"/>
      <c r="B41" s="94"/>
      <c r="C41" s="95"/>
      <c r="D41" s="32"/>
      <c r="L41" s="325"/>
      <c r="O41" s="318" t="s">
        <v>7</v>
      </c>
      <c r="P41" s="395">
        <v>2272.2809999999999</v>
      </c>
      <c r="Q41" s="395">
        <f>+AVERAGE(P38:P41)</f>
        <v>2291.9002499999997</v>
      </c>
    </row>
    <row r="42" spans="1:19" ht="15.75" customHeight="1" x14ac:dyDescent="0.25">
      <c r="A42" s="32"/>
      <c r="B42" s="94"/>
      <c r="C42" s="95"/>
      <c r="D42" s="32"/>
      <c r="L42" s="325"/>
      <c r="N42" s="318">
        <v>2018</v>
      </c>
      <c r="O42" s="318" t="s">
        <v>4</v>
      </c>
      <c r="P42" s="395">
        <v>2259.7660000000001</v>
      </c>
      <c r="Q42" s="395">
        <f>+AVERAGE(P39:P42)</f>
        <v>2276.29</v>
      </c>
    </row>
    <row r="43" spans="1:19" ht="15.75" customHeight="1" x14ac:dyDescent="0.2">
      <c r="L43" s="325"/>
    </row>
    <row r="44" spans="1:19" ht="15.75" customHeight="1" x14ac:dyDescent="0.2">
      <c r="L44" s="325"/>
    </row>
    <row r="45" spans="1:19" ht="15.75" customHeight="1" x14ac:dyDescent="0.2">
      <c r="L45" s="325"/>
    </row>
    <row r="46" spans="1:19" ht="15.75" customHeight="1" x14ac:dyDescent="0.2"/>
    <row r="47" spans="1:19" ht="15.75" customHeight="1" x14ac:dyDescent="0.2"/>
    <row r="48" spans="1:19" ht="15.75" customHeight="1" x14ac:dyDescent="0.2"/>
  </sheetData>
  <mergeCells count="17">
    <mergeCell ref="D10:D11"/>
    <mergeCell ref="E10:E11"/>
    <mergeCell ref="F10:F11"/>
    <mergeCell ref="A40:K40"/>
    <mergeCell ref="N26:N28"/>
    <mergeCell ref="C7:J7"/>
    <mergeCell ref="C8:J8"/>
    <mergeCell ref="C9:F9"/>
    <mergeCell ref="H10:H11"/>
    <mergeCell ref="I10:I11"/>
    <mergeCell ref="J10:J11"/>
    <mergeCell ref="G10:G11"/>
    <mergeCell ref="N14:N17"/>
    <mergeCell ref="B10:B11"/>
    <mergeCell ref="C22:J22"/>
    <mergeCell ref="C23:J23"/>
    <mergeCell ref="C10:C11"/>
  </mergeCells>
  <pageMargins left="0.70866141732283472" right="0.70866141732283472" top="0.74803149606299213" bottom="0.74803149606299213" header="0.31496062992125984" footer="0.31496062992125984"/>
  <pageSetup scale="55" orientation="portrait" r:id="rId1"/>
  <headerFooter>
    <oddFooter>&amp;C&amp;"-,Negrita"&amp;K08-045Página 12</oddFooter>
  </headerFooter>
  <ignoredErrors>
    <ignoredError sqref="Q34 Q41:Q42" formulaRange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AU91"/>
  <sheetViews>
    <sheetView zoomScaleNormal="100" zoomScaleSheetLayoutView="80" workbookViewId="0">
      <selection activeCell="U16" sqref="U16"/>
    </sheetView>
  </sheetViews>
  <sheetFormatPr baseColWidth="10" defaultColWidth="11.5703125" defaultRowHeight="14.25" x14ac:dyDescent="0.2"/>
  <cols>
    <col min="1" max="1" width="4.28515625" style="16" customWidth="1"/>
    <col min="2" max="2" width="23.28515625" style="16" customWidth="1"/>
    <col min="3" max="10" width="10.140625" style="16" customWidth="1"/>
    <col min="11" max="11" width="3.140625" style="16" customWidth="1"/>
    <col min="12" max="12" width="6.85546875" style="318" customWidth="1"/>
    <col min="13" max="13" width="4.7109375" style="325" customWidth="1"/>
    <col min="14" max="14" width="10.85546875" style="318" bestFit="1" customWidth="1"/>
    <col min="15" max="15" width="3.28515625" style="318" bestFit="1" customWidth="1"/>
    <col min="16" max="16" width="5.7109375" style="318" bestFit="1" customWidth="1"/>
    <col min="17" max="17" width="12.140625" style="318" customWidth="1"/>
    <col min="18" max="18" width="3" style="318" customWidth="1"/>
    <col min="19" max="19" width="10.85546875" style="318" hidden="1" customWidth="1"/>
    <col min="20" max="20" width="10.85546875" style="40" bestFit="1" customWidth="1"/>
    <col min="21" max="21" width="10.85546875" style="16" bestFit="1" customWidth="1"/>
    <col min="22" max="22" width="17" style="16" customWidth="1"/>
    <col min="23" max="23" width="2.85546875" style="32" customWidth="1"/>
    <col min="24" max="25" width="10.28515625" style="18" customWidth="1"/>
    <col min="26" max="26" width="10.7109375" style="19" customWidth="1"/>
    <col min="27" max="27" width="10.28515625" style="18" customWidth="1"/>
    <col min="28" max="28" width="13.7109375" style="18" customWidth="1"/>
    <col min="29" max="29" width="18.42578125" style="18" customWidth="1"/>
    <col min="30" max="32" width="10.28515625" style="18" customWidth="1"/>
    <col min="33" max="47" width="11.5703125" style="18"/>
    <col min="48" max="16384" width="11.5703125" style="16"/>
  </cols>
  <sheetData>
    <row r="1" spans="1:33" ht="15" x14ac:dyDescent="0.2">
      <c r="A1" s="210"/>
      <c r="B1" s="39"/>
      <c r="C1" s="39"/>
      <c r="D1" s="39"/>
      <c r="E1" s="39"/>
      <c r="F1" s="39"/>
      <c r="G1" s="39"/>
      <c r="H1" s="39"/>
      <c r="I1" s="39"/>
      <c r="J1" s="39"/>
      <c r="K1" s="212"/>
      <c r="L1" s="325"/>
      <c r="N1" s="325"/>
      <c r="V1" s="22"/>
      <c r="X1" s="50"/>
    </row>
    <row r="2" spans="1:33" ht="15" x14ac:dyDescent="0.2">
      <c r="A2" s="184"/>
      <c r="B2" s="32"/>
      <c r="C2" s="32"/>
      <c r="D2" s="32"/>
      <c r="E2" s="32"/>
      <c r="F2" s="32"/>
      <c r="G2" s="32"/>
      <c r="H2" s="32"/>
      <c r="I2" s="32"/>
      <c r="J2" s="32"/>
      <c r="K2" s="36"/>
      <c r="L2" s="325"/>
      <c r="N2" s="325"/>
      <c r="V2" s="22"/>
      <c r="X2" s="50"/>
    </row>
    <row r="3" spans="1:33" ht="15" x14ac:dyDescent="0.2">
      <c r="A3" s="184"/>
      <c r="B3" s="32"/>
      <c r="C3" s="32"/>
      <c r="D3" s="32"/>
      <c r="E3" s="32"/>
      <c r="F3" s="32"/>
      <c r="G3" s="32"/>
      <c r="H3" s="32"/>
      <c r="I3" s="32"/>
      <c r="J3" s="32"/>
      <c r="K3" s="36"/>
      <c r="L3" s="325"/>
      <c r="N3" s="325"/>
      <c r="V3" s="22"/>
      <c r="X3" s="50"/>
    </row>
    <row r="4" spans="1:33" ht="15" x14ac:dyDescent="0.2">
      <c r="A4" s="184"/>
      <c r="B4" s="32"/>
      <c r="C4" s="32"/>
      <c r="D4" s="32"/>
      <c r="E4" s="32"/>
      <c r="F4" s="32"/>
      <c r="G4" s="32"/>
      <c r="H4" s="32"/>
      <c r="I4" s="32"/>
      <c r="J4" s="32"/>
      <c r="K4" s="36"/>
      <c r="L4" s="325"/>
      <c r="N4" s="325"/>
      <c r="V4" s="22"/>
      <c r="X4" s="50"/>
    </row>
    <row r="5" spans="1:33" ht="15" x14ac:dyDescent="0.2">
      <c r="A5" s="184"/>
      <c r="B5" s="32"/>
      <c r="C5" s="32"/>
      <c r="D5" s="32"/>
      <c r="E5" s="32"/>
      <c r="F5" s="32"/>
      <c r="G5" s="32"/>
      <c r="H5" s="32"/>
      <c r="I5" s="32"/>
      <c r="J5" s="32"/>
      <c r="K5" s="36"/>
      <c r="L5" s="325"/>
      <c r="N5" s="325"/>
      <c r="O5" s="333"/>
      <c r="V5" s="22"/>
      <c r="X5" s="50"/>
    </row>
    <row r="6" spans="1:33" ht="8.25" customHeight="1" x14ac:dyDescent="0.2">
      <c r="A6" s="184"/>
      <c r="B6" s="32"/>
      <c r="C6" s="32"/>
      <c r="D6" s="32"/>
      <c r="E6" s="32"/>
      <c r="F6" s="32"/>
      <c r="G6" s="32"/>
      <c r="H6" s="32"/>
      <c r="I6" s="32"/>
      <c r="J6" s="32"/>
      <c r="K6" s="36"/>
      <c r="L6" s="325"/>
      <c r="N6" s="325"/>
      <c r="V6" s="22"/>
      <c r="X6" s="50"/>
    </row>
    <row r="7" spans="1:33" ht="25.9" customHeight="1" x14ac:dyDescent="0.25">
      <c r="A7" s="20"/>
      <c r="B7" s="283"/>
      <c r="C7" s="495" t="s">
        <v>92</v>
      </c>
      <c r="D7" s="495"/>
      <c r="E7" s="495"/>
      <c r="F7" s="495"/>
      <c r="G7" s="495"/>
      <c r="H7" s="495"/>
      <c r="I7" s="495"/>
      <c r="J7" s="495"/>
      <c r="K7" s="34"/>
      <c r="L7" s="88"/>
      <c r="M7" s="88"/>
      <c r="N7" s="88"/>
      <c r="O7" s="88"/>
      <c r="P7" s="88"/>
      <c r="R7" s="88"/>
      <c r="S7" s="88"/>
      <c r="T7" s="58"/>
      <c r="U7" s="58"/>
      <c r="V7" s="22"/>
      <c r="X7" s="50"/>
    </row>
    <row r="8" spans="1:33" ht="15.75" x14ac:dyDescent="0.25">
      <c r="A8" s="20"/>
      <c r="B8" s="283"/>
      <c r="C8" s="495" t="s">
        <v>200</v>
      </c>
      <c r="D8" s="495"/>
      <c r="E8" s="495"/>
      <c r="F8" s="495"/>
      <c r="G8" s="495"/>
      <c r="H8" s="495"/>
      <c r="I8" s="495"/>
      <c r="J8" s="495"/>
      <c r="K8" s="34"/>
      <c r="L8" s="88"/>
      <c r="M8" s="88"/>
      <c r="N8" s="88"/>
      <c r="O8" s="88"/>
      <c r="P8" s="88"/>
      <c r="Q8" s="88"/>
      <c r="R8" s="88"/>
      <c r="S8" s="88"/>
      <c r="T8" s="58"/>
      <c r="U8" s="58"/>
      <c r="V8" s="22"/>
      <c r="X8" s="50"/>
      <c r="Y8" s="40"/>
      <c r="Z8" s="41"/>
      <c r="AA8" s="40"/>
      <c r="AB8" s="40"/>
      <c r="AC8" s="40"/>
      <c r="AD8" s="40"/>
      <c r="AE8" s="40"/>
      <c r="AF8" s="40"/>
      <c r="AG8" s="40"/>
    </row>
    <row r="9" spans="1:33" ht="12.75" customHeight="1" x14ac:dyDescent="0.25">
      <c r="A9" s="20"/>
      <c r="B9" s="516" t="s">
        <v>9</v>
      </c>
      <c r="C9" s="512">
        <v>2014</v>
      </c>
      <c r="D9" s="512">
        <v>2015</v>
      </c>
      <c r="E9" s="512">
        <v>2016</v>
      </c>
      <c r="F9" s="512">
        <v>2017</v>
      </c>
      <c r="G9" s="512">
        <v>2018</v>
      </c>
      <c r="H9" s="514" t="s">
        <v>223</v>
      </c>
      <c r="I9" s="514" t="s">
        <v>220</v>
      </c>
      <c r="J9" s="514" t="s">
        <v>224</v>
      </c>
      <c r="K9" s="33"/>
      <c r="L9" s="253"/>
      <c r="M9" s="253"/>
      <c r="N9" s="253"/>
      <c r="O9" s="253"/>
      <c r="P9" s="253"/>
      <c r="Q9" s="253"/>
      <c r="R9" s="253"/>
      <c r="S9" s="253"/>
      <c r="T9" s="65"/>
      <c r="U9" s="21"/>
      <c r="V9" s="22"/>
      <c r="X9" s="50"/>
      <c r="Y9" s="40"/>
      <c r="Z9" s="41"/>
      <c r="AA9" s="40"/>
      <c r="AB9" s="40"/>
      <c r="AC9" s="40"/>
      <c r="AD9" s="40"/>
      <c r="AE9" s="40"/>
      <c r="AF9" s="40"/>
      <c r="AG9" s="40"/>
    </row>
    <row r="10" spans="1:33" ht="22.5" customHeight="1" x14ac:dyDescent="0.25">
      <c r="A10" s="20"/>
      <c r="B10" s="516"/>
      <c r="C10" s="513"/>
      <c r="D10" s="513"/>
      <c r="E10" s="513"/>
      <c r="F10" s="513"/>
      <c r="G10" s="513"/>
      <c r="H10" s="514"/>
      <c r="I10" s="514"/>
      <c r="J10" s="514"/>
      <c r="K10" s="33"/>
      <c r="L10" s="408"/>
      <c r="M10" s="408"/>
      <c r="N10" s="408"/>
      <c r="O10" s="408"/>
      <c r="P10" s="408"/>
      <c r="Q10" s="408"/>
      <c r="R10" s="408"/>
      <c r="S10" s="408"/>
      <c r="T10" s="23"/>
      <c r="U10" s="23"/>
      <c r="W10" s="50"/>
      <c r="X10" s="50"/>
      <c r="Y10" s="53"/>
      <c r="Z10" s="53"/>
      <c r="AA10" s="54"/>
      <c r="AB10" s="50"/>
      <c r="AC10" s="50"/>
      <c r="AD10" s="50"/>
      <c r="AE10" s="53"/>
      <c r="AF10" s="55"/>
    </row>
    <row r="11" spans="1:33" ht="17.25" customHeight="1" x14ac:dyDescent="0.25">
      <c r="A11" s="20"/>
      <c r="B11" s="70" t="s">
        <v>4</v>
      </c>
      <c r="C11" s="331">
        <v>30.094852089761336</v>
      </c>
      <c r="D11" s="331">
        <v>30.057497458681119</v>
      </c>
      <c r="E11" s="331">
        <v>29.24063543350433</v>
      </c>
      <c r="F11" s="331">
        <v>28.7</v>
      </c>
      <c r="G11" s="292">
        <v>27.6</v>
      </c>
      <c r="H11" s="292">
        <v>-1.0999999999999979</v>
      </c>
      <c r="I11" s="292">
        <v>96.167247386759584</v>
      </c>
      <c r="J11" s="292">
        <v>-0.54063543350433108</v>
      </c>
      <c r="K11" s="33"/>
      <c r="L11" s="408"/>
      <c r="M11" s="408"/>
      <c r="N11" s="408"/>
      <c r="O11" s="408"/>
      <c r="P11" s="408"/>
      <c r="Q11" s="408"/>
      <c r="R11" s="408"/>
      <c r="S11" s="408"/>
      <c r="T11" s="23"/>
      <c r="U11" s="23"/>
      <c r="W11" s="50"/>
      <c r="X11" s="50"/>
      <c r="Y11" s="53"/>
      <c r="Z11" s="53"/>
      <c r="AA11" s="54"/>
      <c r="AB11" s="50"/>
      <c r="AC11" s="50"/>
      <c r="AD11" s="50"/>
      <c r="AE11" s="53"/>
      <c r="AF11" s="55"/>
    </row>
    <row r="12" spans="1:33" ht="18" customHeight="1" x14ac:dyDescent="0.25">
      <c r="A12" s="20"/>
      <c r="B12" s="70" t="s">
        <v>5</v>
      </c>
      <c r="C12" s="331">
        <v>30.140076084839031</v>
      </c>
      <c r="D12" s="331">
        <v>30.013087046565438</v>
      </c>
      <c r="E12" s="331">
        <v>28.070648111447603</v>
      </c>
      <c r="F12" s="162">
        <v>28.3</v>
      </c>
      <c r="G12" s="331"/>
      <c r="H12" s="331"/>
      <c r="I12" s="331"/>
      <c r="J12" s="331"/>
      <c r="K12" s="33"/>
      <c r="L12" s="408"/>
      <c r="M12" s="408"/>
      <c r="N12" s="408"/>
      <c r="O12" s="408"/>
      <c r="P12" s="408"/>
      <c r="Q12" s="408"/>
      <c r="R12" s="408"/>
      <c r="S12" s="408"/>
      <c r="T12" s="23"/>
      <c r="U12" s="23"/>
      <c r="W12" s="50"/>
      <c r="X12" s="50"/>
      <c r="Y12" s="53"/>
      <c r="Z12" s="53"/>
      <c r="AA12" s="54"/>
      <c r="AB12" s="50"/>
      <c r="AC12" s="50"/>
      <c r="AD12" s="50"/>
      <c r="AE12" s="53"/>
      <c r="AF12" s="55"/>
    </row>
    <row r="13" spans="1:33" ht="15.75" x14ac:dyDescent="0.25">
      <c r="A13" s="20"/>
      <c r="B13" s="70" t="s">
        <v>6</v>
      </c>
      <c r="C13" s="331">
        <v>30.599864083699753</v>
      </c>
      <c r="D13" s="331">
        <v>29.979249333304399</v>
      </c>
      <c r="E13" s="331">
        <v>29</v>
      </c>
      <c r="F13" s="162">
        <v>28.3</v>
      </c>
      <c r="G13" s="331"/>
      <c r="H13" s="161"/>
      <c r="I13" s="331"/>
      <c r="J13" s="331"/>
      <c r="K13" s="33"/>
      <c r="L13" s="408"/>
      <c r="M13" s="468">
        <f>+IF(G11&lt;&gt;"",1,"0")</f>
        <v>1</v>
      </c>
      <c r="N13" s="408"/>
      <c r="O13" s="408"/>
      <c r="P13" s="408"/>
      <c r="Q13" s="408"/>
      <c r="R13" s="408"/>
      <c r="S13" s="408"/>
      <c r="T13" s="23"/>
      <c r="U13" s="23"/>
      <c r="W13" s="50"/>
      <c r="X13" s="50"/>
      <c r="Y13" s="53"/>
      <c r="Z13" s="53"/>
      <c r="AA13" s="54"/>
      <c r="AB13" s="50"/>
      <c r="AC13" s="50"/>
      <c r="AD13" s="50"/>
      <c r="AE13" s="53"/>
      <c r="AF13" s="55"/>
    </row>
    <row r="14" spans="1:33" ht="15.75" x14ac:dyDescent="0.25">
      <c r="A14" s="20"/>
      <c r="B14" s="70" t="s">
        <v>7</v>
      </c>
      <c r="C14" s="331">
        <v>30.420871188766142</v>
      </c>
      <c r="D14" s="331">
        <v>29.790286139369492</v>
      </c>
      <c r="E14" s="331">
        <v>29</v>
      </c>
      <c r="F14" s="331">
        <v>28.1</v>
      </c>
      <c r="G14" s="331"/>
      <c r="H14" s="331"/>
      <c r="I14" s="331"/>
      <c r="J14" s="331"/>
      <c r="K14" s="33"/>
      <c r="L14" s="408"/>
      <c r="M14" s="468" t="str">
        <f>+IF(G12&lt;&gt;"",1,"0")</f>
        <v>0</v>
      </c>
      <c r="N14" s="408"/>
      <c r="O14" s="408"/>
      <c r="P14" s="408"/>
      <c r="Q14" s="408"/>
      <c r="R14" s="408"/>
      <c r="S14" s="408"/>
      <c r="T14" s="23"/>
      <c r="U14" s="23"/>
      <c r="W14" s="50"/>
      <c r="X14" s="50"/>
      <c r="Y14" s="53"/>
      <c r="Z14" s="53"/>
      <c r="AA14" s="54"/>
      <c r="AB14" s="50"/>
      <c r="AC14" s="50"/>
      <c r="AD14" s="50"/>
      <c r="AE14" s="53"/>
      <c r="AF14" s="55"/>
    </row>
    <row r="15" spans="1:33" ht="15.75" x14ac:dyDescent="0.25">
      <c r="A15" s="20"/>
      <c r="B15" s="69" t="s">
        <v>64</v>
      </c>
      <c r="C15" s="331">
        <v>30.313915861766567</v>
      </c>
      <c r="D15" s="331">
        <v>29.960029994480109</v>
      </c>
      <c r="E15" s="331">
        <v>28.827820886237983</v>
      </c>
      <c r="F15" s="331">
        <v>28.35</v>
      </c>
      <c r="G15" s="331"/>
      <c r="H15" s="161"/>
      <c r="I15" s="331"/>
      <c r="J15" s="331"/>
      <c r="K15" s="33"/>
      <c r="L15" s="408"/>
      <c r="M15" s="468" t="str">
        <f>+IF(G13&lt;&gt;"",1,"0")</f>
        <v>0</v>
      </c>
      <c r="N15" s="408"/>
      <c r="O15" s="408"/>
      <c r="P15" s="408"/>
      <c r="Q15" s="408"/>
      <c r="R15" s="408"/>
      <c r="S15" s="408"/>
      <c r="T15" s="23"/>
      <c r="U15" s="23"/>
      <c r="W15" s="50"/>
      <c r="X15" s="50"/>
      <c r="Y15" s="53"/>
      <c r="Z15" s="53"/>
      <c r="AA15" s="54"/>
      <c r="AB15" s="50"/>
      <c r="AC15" s="50"/>
      <c r="AD15" s="50"/>
      <c r="AE15" s="53"/>
      <c r="AF15" s="55"/>
    </row>
    <row r="16" spans="1:33" ht="15.75" customHeight="1" x14ac:dyDescent="0.25">
      <c r="A16" s="20"/>
      <c r="B16" s="69" t="s">
        <v>63</v>
      </c>
      <c r="C16" s="161"/>
      <c r="D16" s="105">
        <f>+((D15/C15)-1)*100</f>
        <v>-1.1674040031654176</v>
      </c>
      <c r="E16" s="105">
        <f>+((E15/D15)-1)*100</f>
        <v>-3.7790653362187121</v>
      </c>
      <c r="F16" s="331">
        <f>+((F15/E15)-1)*100</f>
        <v>-1.6574991502950831</v>
      </c>
      <c r="G16" s="331"/>
      <c r="H16" s="163"/>
      <c r="I16" s="256"/>
      <c r="J16" s="164"/>
      <c r="K16" s="33"/>
      <c r="L16" s="408"/>
      <c r="M16" s="468" t="str">
        <f>+IF(G14&lt;&gt;"",1,"0")</f>
        <v>0</v>
      </c>
      <c r="N16" s="408"/>
      <c r="O16" s="408"/>
      <c r="P16" s="408"/>
      <c r="Q16" s="408"/>
      <c r="R16" s="408"/>
      <c r="S16" s="408"/>
      <c r="T16" s="23"/>
      <c r="U16" s="23"/>
      <c r="W16" s="50"/>
      <c r="X16" s="50"/>
      <c r="Y16" s="53"/>
      <c r="Z16" s="53"/>
      <c r="AA16" s="54"/>
      <c r="AB16" s="50"/>
      <c r="AC16" s="50"/>
      <c r="AD16" s="50"/>
      <c r="AE16" s="53"/>
      <c r="AF16" s="55"/>
    </row>
    <row r="17" spans="1:38" ht="15.75" customHeight="1" x14ac:dyDescent="0.25">
      <c r="A17" s="20"/>
      <c r="B17" s="70"/>
      <c r="C17" s="98"/>
      <c r="D17" s="98"/>
      <c r="E17" s="98"/>
      <c r="F17" s="98"/>
      <c r="G17" s="98"/>
      <c r="H17" s="98"/>
      <c r="I17" s="98"/>
      <c r="J17" s="98"/>
      <c r="K17" s="33"/>
      <c r="L17" s="408"/>
      <c r="M17" s="469"/>
      <c r="N17" s="408"/>
      <c r="O17" s="408"/>
      <c r="P17" s="408"/>
      <c r="Q17" s="408"/>
      <c r="R17" s="408"/>
      <c r="S17" s="408"/>
      <c r="T17" s="23"/>
      <c r="U17" s="23"/>
      <c r="W17" s="50"/>
      <c r="X17" s="50"/>
      <c r="Y17" s="305"/>
      <c r="Z17" s="305"/>
      <c r="AA17" s="306"/>
      <c r="AB17" s="279"/>
      <c r="AC17" s="279"/>
      <c r="AD17" s="279"/>
      <c r="AE17" s="305"/>
      <c r="AF17" s="307"/>
      <c r="AG17" s="278"/>
      <c r="AH17" s="278"/>
      <c r="AI17" s="278"/>
      <c r="AJ17" s="278"/>
      <c r="AK17" s="278"/>
      <c r="AL17" s="278"/>
    </row>
    <row r="18" spans="1:38" ht="15.75" customHeight="1" x14ac:dyDescent="0.25">
      <c r="A18" s="20"/>
      <c r="B18" s="96" t="str">
        <f>+CONCATENATE("Año corrido a ",Fechas!J2)</f>
        <v>Año corrido a Marzo</v>
      </c>
      <c r="C18" s="313">
        <v>30.094852089761336</v>
      </c>
      <c r="D18" s="313">
        <v>30.057497458681119</v>
      </c>
      <c r="E18" s="313">
        <v>29.24063543350433</v>
      </c>
      <c r="F18" s="313">
        <v>28.7</v>
      </c>
      <c r="G18" s="292">
        <v>27.6</v>
      </c>
      <c r="H18" s="98"/>
      <c r="I18" s="98"/>
      <c r="J18" s="98"/>
      <c r="K18" s="33"/>
      <c r="L18" s="408"/>
      <c r="M18" s="408"/>
      <c r="N18" s="408"/>
      <c r="O18" s="408"/>
      <c r="P18" s="408"/>
      <c r="Q18" s="408"/>
      <c r="R18" s="408"/>
      <c r="S18" s="408"/>
      <c r="T18" s="23"/>
      <c r="U18" s="23"/>
      <c r="W18" s="50"/>
      <c r="X18" s="50"/>
      <c r="Y18" s="305"/>
      <c r="Z18" s="305"/>
      <c r="AA18" s="306"/>
      <c r="AB18" s="279"/>
      <c r="AC18" s="279"/>
      <c r="AD18" s="279"/>
      <c r="AE18" s="305"/>
      <c r="AF18" s="307"/>
      <c r="AG18" s="278"/>
      <c r="AH18" s="278"/>
      <c r="AI18" s="278"/>
      <c r="AJ18" s="278"/>
      <c r="AK18" s="278"/>
      <c r="AL18" s="278"/>
    </row>
    <row r="19" spans="1:38" ht="15.75" x14ac:dyDescent="0.25">
      <c r="A19" s="20"/>
      <c r="B19" s="69" t="s">
        <v>63</v>
      </c>
      <c r="C19" s="169"/>
      <c r="D19" s="169">
        <v>-0.12412299275903482</v>
      </c>
      <c r="E19" s="169">
        <v>-2.717664789956975</v>
      </c>
      <c r="F19" s="169">
        <v>-1.8489182108705648</v>
      </c>
      <c r="G19" s="292">
        <v>-3.8327526132404088</v>
      </c>
      <c r="H19" s="98"/>
      <c r="I19" s="98"/>
      <c r="J19" s="98"/>
      <c r="K19" s="33"/>
      <c r="L19" s="408"/>
      <c r="M19" s="408"/>
      <c r="N19" s="408"/>
      <c r="O19" s="408"/>
      <c r="P19" s="408"/>
      <c r="Q19" s="408"/>
      <c r="R19" s="408"/>
      <c r="S19" s="408"/>
      <c r="T19" s="23"/>
      <c r="U19" s="23"/>
      <c r="W19" s="50"/>
      <c r="X19" s="50"/>
      <c r="Y19" s="305"/>
      <c r="Z19" s="305"/>
      <c r="AA19" s="306"/>
      <c r="AB19" s="279"/>
      <c r="AC19" s="279"/>
      <c r="AD19" s="279"/>
      <c r="AE19" s="305"/>
      <c r="AF19" s="307"/>
      <c r="AG19" s="278"/>
      <c r="AH19" s="278"/>
      <c r="AI19" s="278"/>
      <c r="AJ19" s="278"/>
      <c r="AK19" s="278"/>
      <c r="AL19" s="278"/>
    </row>
    <row r="20" spans="1:38" ht="15.75" x14ac:dyDescent="0.25">
      <c r="A20" s="20"/>
      <c r="B20" s="231"/>
      <c r="C20" s="98"/>
      <c r="D20" s="98"/>
      <c r="E20" s="98"/>
      <c r="F20" s="98"/>
      <c r="G20" s="98"/>
      <c r="H20" s="98"/>
      <c r="I20" s="98"/>
      <c r="J20" s="98"/>
      <c r="K20" s="33"/>
      <c r="L20" s="408"/>
      <c r="M20" s="408"/>
      <c r="N20" s="408"/>
      <c r="O20" s="408"/>
      <c r="P20" s="408"/>
      <c r="Q20" s="408"/>
      <c r="R20" s="408"/>
      <c r="S20" s="408"/>
      <c r="T20" s="23"/>
      <c r="U20" s="23"/>
      <c r="W20" s="50"/>
      <c r="X20" s="50"/>
      <c r="Y20" s="305"/>
      <c r="Z20" s="305"/>
      <c r="AA20" s="306"/>
      <c r="AB20" s="279"/>
      <c r="AC20" s="279"/>
      <c r="AD20" s="279"/>
      <c r="AE20" s="305"/>
      <c r="AF20" s="307"/>
      <c r="AG20" s="278"/>
      <c r="AH20" s="278"/>
      <c r="AI20" s="278"/>
      <c r="AJ20" s="278"/>
      <c r="AK20" s="278"/>
      <c r="AL20" s="278"/>
    </row>
    <row r="21" spans="1:38" ht="15.75" x14ac:dyDescent="0.25">
      <c r="A21" s="20"/>
      <c r="B21" s="489" t="s">
        <v>168</v>
      </c>
      <c r="C21" s="489"/>
      <c r="D21" s="489"/>
      <c r="E21" s="489"/>
      <c r="F21" s="489"/>
      <c r="G21" s="489"/>
      <c r="H21" s="489"/>
      <c r="I21" s="489"/>
      <c r="J21" s="489"/>
      <c r="K21" s="62"/>
      <c r="L21" s="408"/>
      <c r="M21" s="408"/>
      <c r="N21" s="408"/>
      <c r="O21" s="408"/>
      <c r="P21" s="408"/>
      <c r="Q21" s="408"/>
      <c r="R21" s="408"/>
      <c r="S21" s="408"/>
      <c r="T21" s="23"/>
      <c r="U21" s="23"/>
      <c r="W21" s="50"/>
      <c r="X21" s="50"/>
      <c r="Y21" s="305"/>
      <c r="Z21" s="305"/>
      <c r="AA21" s="306"/>
      <c r="AB21" s="279"/>
      <c r="AC21" s="279"/>
      <c r="AD21" s="279"/>
      <c r="AE21" s="305"/>
      <c r="AF21" s="307"/>
      <c r="AG21" s="278"/>
      <c r="AH21" s="278"/>
      <c r="AI21" s="278"/>
      <c r="AJ21" s="278"/>
      <c r="AK21" s="278"/>
      <c r="AL21" s="278"/>
    </row>
    <row r="22" spans="1:38" ht="15.75" x14ac:dyDescent="0.25">
      <c r="A22" s="20"/>
      <c r="B22" s="491" t="s">
        <v>226</v>
      </c>
      <c r="C22" s="491"/>
      <c r="D22" s="491"/>
      <c r="E22" s="491"/>
      <c r="F22" s="491"/>
      <c r="G22" s="491"/>
      <c r="H22" s="491"/>
      <c r="I22" s="491"/>
      <c r="J22" s="491"/>
      <c r="K22" s="62"/>
      <c r="L22" s="408"/>
      <c r="M22" s="408"/>
      <c r="N22" s="408"/>
      <c r="O22" s="408"/>
      <c r="P22" s="408"/>
      <c r="Q22" s="408"/>
      <c r="R22" s="408"/>
      <c r="S22" s="408"/>
      <c r="T22" s="23"/>
      <c r="U22" s="23"/>
      <c r="W22" s="50"/>
      <c r="X22" s="50"/>
      <c r="Y22" s="305"/>
      <c r="Z22" s="305"/>
      <c r="AA22" s="306"/>
      <c r="AB22" s="279"/>
      <c r="AC22" s="279"/>
      <c r="AD22" s="279"/>
      <c r="AE22" s="305"/>
      <c r="AF22" s="307"/>
      <c r="AG22" s="278"/>
      <c r="AH22" s="278"/>
      <c r="AI22" s="278"/>
      <c r="AJ22" s="278"/>
      <c r="AK22" s="278"/>
      <c r="AL22" s="278"/>
    </row>
    <row r="23" spans="1:38" ht="15.75" x14ac:dyDescent="0.25">
      <c r="A23" s="20"/>
      <c r="B23" s="231"/>
      <c r="C23" s="98"/>
      <c r="D23" s="98"/>
      <c r="E23" s="98"/>
      <c r="F23" s="98"/>
      <c r="G23" s="98"/>
      <c r="H23" s="98"/>
      <c r="I23" s="98"/>
      <c r="J23" s="98"/>
      <c r="K23" s="33"/>
      <c r="L23" s="408"/>
      <c r="M23" s="408"/>
      <c r="N23" s="408"/>
      <c r="O23" s="408"/>
      <c r="P23" s="408"/>
      <c r="Q23" s="408"/>
      <c r="R23" s="408"/>
      <c r="S23" s="408"/>
      <c r="T23" s="23"/>
      <c r="U23" s="23"/>
      <c r="W23" s="50"/>
      <c r="X23" s="50"/>
      <c r="Y23" s="305"/>
      <c r="Z23" s="305"/>
      <c r="AA23" s="306"/>
      <c r="AB23" s="279"/>
      <c r="AC23" s="279"/>
      <c r="AD23" s="279"/>
      <c r="AE23" s="305"/>
      <c r="AF23" s="307"/>
      <c r="AG23" s="278"/>
      <c r="AH23" s="278"/>
      <c r="AI23" s="278"/>
      <c r="AJ23" s="278"/>
      <c r="AK23" s="278"/>
      <c r="AL23" s="278"/>
    </row>
    <row r="24" spans="1:38" ht="15" customHeight="1" x14ac:dyDescent="0.25">
      <c r="A24" s="20"/>
      <c r="B24" s="231"/>
      <c r="C24" s="98"/>
      <c r="D24" s="98"/>
      <c r="E24" s="98"/>
      <c r="F24" s="98"/>
      <c r="G24" s="98"/>
      <c r="H24" s="98"/>
      <c r="I24" s="98"/>
      <c r="J24" s="98"/>
      <c r="K24" s="33"/>
      <c r="L24" s="409"/>
      <c r="M24" s="409"/>
      <c r="N24" s="409"/>
      <c r="O24" s="409"/>
      <c r="P24" s="409"/>
      <c r="Q24" s="409"/>
      <c r="R24" s="409"/>
      <c r="S24" s="409"/>
      <c r="T24" s="51"/>
      <c r="U24" s="23"/>
      <c r="W24" s="50"/>
      <c r="X24" s="50"/>
      <c r="Y24" s="305"/>
      <c r="Z24" s="305"/>
      <c r="AA24" s="306"/>
      <c r="AB24" s="279"/>
      <c r="AC24" s="279"/>
      <c r="AD24" s="279"/>
      <c r="AE24" s="305"/>
      <c r="AF24" s="307"/>
      <c r="AG24" s="278"/>
      <c r="AH24" s="278"/>
      <c r="AI24" s="278"/>
      <c r="AJ24" s="278"/>
      <c r="AK24" s="278"/>
      <c r="AL24" s="278"/>
    </row>
    <row r="25" spans="1:38" ht="15.75" x14ac:dyDescent="0.25">
      <c r="A25" s="20"/>
      <c r="B25" s="231"/>
      <c r="C25" s="98"/>
      <c r="D25" s="98"/>
      <c r="E25" s="98"/>
      <c r="F25" s="98"/>
      <c r="G25" s="98"/>
      <c r="H25" s="98"/>
      <c r="I25" s="98"/>
      <c r="J25" s="98"/>
      <c r="K25" s="33"/>
      <c r="L25" s="409"/>
      <c r="M25" s="409"/>
      <c r="N25" s="325">
        <v>2011</v>
      </c>
      <c r="O25" s="409" t="s">
        <v>70</v>
      </c>
      <c r="P25" s="479">
        <v>32.987890415977709</v>
      </c>
      <c r="Q25" s="408"/>
      <c r="R25" s="408"/>
      <c r="S25" s="408"/>
      <c r="T25" s="23"/>
      <c r="U25" s="23"/>
      <c r="X25" s="50"/>
      <c r="Y25" s="305"/>
      <c r="Z25" s="305"/>
      <c r="AA25" s="306"/>
      <c r="AB25" s="279"/>
      <c r="AC25" s="279"/>
      <c r="AD25" s="279"/>
      <c r="AE25" s="305"/>
      <c r="AF25" s="307"/>
      <c r="AG25" s="278"/>
      <c r="AH25" s="278"/>
      <c r="AI25" s="278"/>
      <c r="AJ25" s="278"/>
      <c r="AK25" s="278"/>
      <c r="AL25" s="278"/>
    </row>
    <row r="26" spans="1:38" ht="15.75" x14ac:dyDescent="0.25">
      <c r="A26" s="20"/>
      <c r="B26" s="231"/>
      <c r="C26" s="98"/>
      <c r="D26" s="98"/>
      <c r="E26" s="98"/>
      <c r="F26" s="98"/>
      <c r="G26" s="98"/>
      <c r="H26" s="98"/>
      <c r="I26" s="98"/>
      <c r="J26" s="98"/>
      <c r="K26" s="33"/>
      <c r="L26" s="408"/>
      <c r="M26" s="408"/>
      <c r="N26" s="325">
        <v>2011</v>
      </c>
      <c r="O26" s="318" t="s">
        <v>69</v>
      </c>
      <c r="P26" s="479">
        <v>32.714757912767929</v>
      </c>
      <c r="R26" s="408"/>
      <c r="S26" s="408"/>
      <c r="T26" s="23"/>
      <c r="U26" s="23"/>
      <c r="X26" s="50"/>
      <c r="Y26" s="305"/>
      <c r="Z26" s="305"/>
      <c r="AA26" s="306"/>
      <c r="AB26" s="279"/>
      <c r="AC26" s="279"/>
      <c r="AD26" s="279"/>
      <c r="AE26" s="305"/>
      <c r="AF26" s="307"/>
      <c r="AG26" s="278"/>
      <c r="AH26" s="278"/>
      <c r="AI26" s="278"/>
      <c r="AJ26" s="278"/>
      <c r="AK26" s="278"/>
      <c r="AL26" s="278"/>
    </row>
    <row r="27" spans="1:38" ht="15.75" x14ac:dyDescent="0.25">
      <c r="A27" s="20"/>
      <c r="B27" s="97"/>
      <c r="C27" s="98"/>
      <c r="D27" s="98"/>
      <c r="E27" s="98"/>
      <c r="F27" s="98"/>
      <c r="G27" s="98"/>
      <c r="H27" s="98"/>
      <c r="I27" s="98"/>
      <c r="J27" s="98"/>
      <c r="K27" s="33"/>
      <c r="L27" s="408"/>
      <c r="M27" s="408"/>
      <c r="N27" s="325">
        <v>2011</v>
      </c>
      <c r="O27" s="318" t="s">
        <v>68</v>
      </c>
      <c r="P27" s="479">
        <v>32.682365525394083</v>
      </c>
      <c r="R27" s="408"/>
      <c r="S27" s="408"/>
      <c r="T27" s="23"/>
      <c r="U27" s="23"/>
      <c r="X27" s="50"/>
      <c r="Y27" s="305"/>
      <c r="Z27" s="305"/>
      <c r="AA27" s="306"/>
      <c r="AB27" s="279"/>
      <c r="AC27" s="279"/>
      <c r="AD27" s="279"/>
      <c r="AE27" s="305"/>
      <c r="AF27" s="307"/>
      <c r="AG27" s="278"/>
      <c r="AH27" s="278"/>
      <c r="AI27" s="278"/>
      <c r="AJ27" s="278"/>
      <c r="AK27" s="278"/>
      <c r="AL27" s="278"/>
    </row>
    <row r="28" spans="1:38" ht="15.75" x14ac:dyDescent="0.25">
      <c r="A28" s="20"/>
      <c r="B28" s="234"/>
      <c r="C28" s="98"/>
      <c r="D28" s="98"/>
      <c r="E28" s="98"/>
      <c r="F28" s="98"/>
      <c r="G28" s="98"/>
      <c r="H28" s="98"/>
      <c r="I28" s="98"/>
      <c r="J28" s="98"/>
      <c r="K28" s="33"/>
      <c r="L28" s="408"/>
      <c r="M28" s="408"/>
      <c r="N28" s="325">
        <v>2011</v>
      </c>
      <c r="O28" s="318" t="s">
        <v>7</v>
      </c>
      <c r="P28" s="479">
        <v>32.493621953655989</v>
      </c>
      <c r="Q28" s="408">
        <f t="shared" ref="Q28:Q44" si="0">+AVERAGE(P25:P28)</f>
        <v>32.719658951948929</v>
      </c>
      <c r="R28" s="408"/>
      <c r="S28" s="408"/>
      <c r="T28" s="23"/>
      <c r="U28" s="23"/>
      <c r="X28" s="50"/>
      <c r="Y28" s="305"/>
      <c r="Z28" s="305"/>
      <c r="AA28" s="306"/>
      <c r="AB28" s="279"/>
      <c r="AC28" s="279"/>
      <c r="AD28" s="279"/>
      <c r="AE28" s="305"/>
      <c r="AF28" s="307"/>
      <c r="AG28" s="278"/>
      <c r="AH28" s="278"/>
      <c r="AI28" s="278"/>
      <c r="AJ28" s="278"/>
      <c r="AK28" s="278"/>
      <c r="AL28" s="278"/>
    </row>
    <row r="29" spans="1:38" ht="15.75" x14ac:dyDescent="0.25">
      <c r="A29" s="20"/>
      <c r="B29" s="231"/>
      <c r="C29" s="98"/>
      <c r="D29" s="98"/>
      <c r="E29" s="98"/>
      <c r="F29" s="98"/>
      <c r="G29" s="98"/>
      <c r="H29" s="98"/>
      <c r="I29" s="98"/>
      <c r="J29" s="98"/>
      <c r="K29" s="33"/>
      <c r="L29" s="408"/>
      <c r="M29" s="408"/>
      <c r="N29" s="325">
        <v>2012</v>
      </c>
      <c r="O29" s="318" t="s">
        <v>7</v>
      </c>
      <c r="P29" s="479">
        <v>29.818493279595632</v>
      </c>
      <c r="Q29" s="408">
        <f t="shared" si="0"/>
        <v>31.927309667853407</v>
      </c>
      <c r="R29" s="408"/>
      <c r="S29" s="408"/>
      <c r="T29" s="23"/>
      <c r="U29" s="23"/>
      <c r="X29" s="50"/>
      <c r="Y29" s="305"/>
      <c r="Z29" s="305"/>
      <c r="AA29" s="306"/>
      <c r="AB29" s="279"/>
      <c r="AC29" s="279"/>
      <c r="AD29" s="279"/>
      <c r="AE29" s="305"/>
      <c r="AF29" s="307"/>
      <c r="AG29" s="278"/>
      <c r="AH29" s="278"/>
      <c r="AI29" s="278"/>
      <c r="AJ29" s="278"/>
      <c r="AK29" s="278"/>
      <c r="AL29" s="278"/>
    </row>
    <row r="30" spans="1:38" ht="15.75" x14ac:dyDescent="0.25">
      <c r="A30" s="20"/>
      <c r="B30" s="231"/>
      <c r="C30" s="98"/>
      <c r="D30" s="98"/>
      <c r="E30" s="98"/>
      <c r="F30" s="98"/>
      <c r="G30" s="98"/>
      <c r="H30" s="98"/>
      <c r="I30" s="98"/>
      <c r="J30" s="98"/>
      <c r="K30" s="33"/>
      <c r="L30" s="408"/>
      <c r="M30" s="408"/>
      <c r="N30" s="325"/>
      <c r="O30" s="318" t="s">
        <v>5</v>
      </c>
      <c r="P30" s="479">
        <v>29.744807560611754</v>
      </c>
      <c r="Q30" s="408">
        <f t="shared" si="0"/>
        <v>31.18482207981436</v>
      </c>
      <c r="R30" s="408"/>
      <c r="S30" s="408"/>
      <c r="T30" s="23"/>
      <c r="U30" s="23"/>
      <c r="X30" s="50"/>
      <c r="Y30" s="305"/>
      <c r="Z30" s="305"/>
      <c r="AA30" s="306"/>
      <c r="AB30" s="279"/>
      <c r="AC30" s="279"/>
      <c r="AD30" s="279"/>
      <c r="AE30" s="305"/>
      <c r="AF30" s="307"/>
      <c r="AG30" s="278"/>
      <c r="AH30" s="278"/>
      <c r="AI30" s="278"/>
      <c r="AJ30" s="278"/>
      <c r="AK30" s="278"/>
      <c r="AL30" s="278"/>
    </row>
    <row r="31" spans="1:38" ht="15.75" x14ac:dyDescent="0.25">
      <c r="A31" s="20"/>
      <c r="B31" s="231"/>
      <c r="C31" s="98"/>
      <c r="D31" s="98"/>
      <c r="E31" s="98"/>
      <c r="F31" s="98"/>
      <c r="G31" s="98"/>
      <c r="H31" s="98"/>
      <c r="I31" s="98"/>
      <c r="J31" s="98"/>
      <c r="K31" s="33"/>
      <c r="L31" s="408"/>
      <c r="M31" s="408"/>
      <c r="N31" s="325"/>
      <c r="O31" s="318" t="s">
        <v>6</v>
      </c>
      <c r="P31" s="479">
        <v>29.557628136084141</v>
      </c>
      <c r="Q31" s="408">
        <f t="shared" si="0"/>
        <v>30.403637732486878</v>
      </c>
      <c r="R31" s="408"/>
      <c r="S31" s="408"/>
      <c r="T31" s="23"/>
      <c r="U31" s="23"/>
      <c r="X31" s="50"/>
      <c r="Y31" s="305"/>
      <c r="Z31" s="305"/>
      <c r="AA31" s="306"/>
      <c r="AB31" s="279"/>
      <c r="AC31" s="279"/>
      <c r="AD31" s="279"/>
      <c r="AE31" s="305"/>
      <c r="AF31" s="307"/>
      <c r="AG31" s="278"/>
      <c r="AH31" s="278"/>
      <c r="AI31" s="278"/>
      <c r="AJ31" s="278"/>
      <c r="AK31" s="278"/>
      <c r="AL31" s="278"/>
    </row>
    <row r="32" spans="1:38" ht="15.75" x14ac:dyDescent="0.25">
      <c r="A32" s="20"/>
      <c r="B32" s="231"/>
      <c r="C32" s="98"/>
      <c r="D32" s="98"/>
      <c r="E32" s="98"/>
      <c r="F32" s="98"/>
      <c r="G32" s="98"/>
      <c r="H32" s="98"/>
      <c r="I32" s="98"/>
      <c r="J32" s="98"/>
      <c r="K32" s="33"/>
      <c r="L32" s="408"/>
      <c r="M32" s="408"/>
      <c r="N32" s="325">
        <v>2012</v>
      </c>
      <c r="O32" s="318" t="s">
        <v>7</v>
      </c>
      <c r="P32" s="479">
        <v>29.881890205769253</v>
      </c>
      <c r="Q32" s="408">
        <f t="shared" si="0"/>
        <v>29.750704795515198</v>
      </c>
      <c r="R32" s="408"/>
      <c r="S32" s="408"/>
      <c r="T32" s="23"/>
      <c r="U32" s="23"/>
      <c r="X32" s="50"/>
      <c r="Y32" s="305"/>
      <c r="Z32" s="305"/>
      <c r="AA32" s="306"/>
      <c r="AB32" s="279"/>
      <c r="AC32" s="279"/>
      <c r="AD32" s="279"/>
      <c r="AE32" s="279"/>
      <c r="AF32" s="308"/>
      <c r="AG32" s="278"/>
      <c r="AH32" s="278"/>
      <c r="AI32" s="278"/>
      <c r="AJ32" s="278"/>
      <c r="AK32" s="278"/>
      <c r="AL32" s="278"/>
    </row>
    <row r="33" spans="1:38" ht="15.75" x14ac:dyDescent="0.25">
      <c r="A33" s="20"/>
      <c r="B33" s="231"/>
      <c r="C33" s="98"/>
      <c r="D33" s="98"/>
      <c r="E33" s="98"/>
      <c r="F33" s="98"/>
      <c r="G33" s="98"/>
      <c r="H33" s="98"/>
      <c r="I33" s="98"/>
      <c r="J33" s="98"/>
      <c r="K33" s="33"/>
      <c r="L33" s="408"/>
      <c r="M33" s="408"/>
      <c r="N33" s="325">
        <v>2013</v>
      </c>
      <c r="O33" s="318" t="s">
        <v>4</v>
      </c>
      <c r="P33" s="479">
        <v>30.524397715720099</v>
      </c>
      <c r="Q33" s="408">
        <f t="shared" si="0"/>
        <v>29.927180904546312</v>
      </c>
      <c r="R33" s="408"/>
      <c r="S33" s="408"/>
      <c r="T33" s="23"/>
      <c r="U33" s="23"/>
      <c r="X33" s="50"/>
      <c r="Y33" s="305"/>
      <c r="Z33" s="305"/>
      <c r="AA33" s="306"/>
      <c r="AB33" s="279"/>
      <c r="AC33" s="279"/>
      <c r="AD33" s="279"/>
      <c r="AE33" s="279"/>
      <c r="AF33" s="279"/>
      <c r="AG33" s="278"/>
      <c r="AH33" s="278"/>
      <c r="AI33" s="278"/>
      <c r="AJ33" s="278"/>
      <c r="AK33" s="278"/>
      <c r="AL33" s="278"/>
    </row>
    <row r="34" spans="1:38" ht="15.75" x14ac:dyDescent="0.25">
      <c r="A34" s="20"/>
      <c r="B34" s="231"/>
      <c r="C34" s="98"/>
      <c r="D34" s="98"/>
      <c r="E34" s="98"/>
      <c r="F34" s="98"/>
      <c r="G34" s="98"/>
      <c r="H34" s="98"/>
      <c r="I34" s="98"/>
      <c r="J34" s="98"/>
      <c r="K34" s="33"/>
      <c r="L34" s="408"/>
      <c r="M34" s="408"/>
      <c r="O34" s="318" t="s">
        <v>5</v>
      </c>
      <c r="P34" s="479">
        <v>30.61716107884352</v>
      </c>
      <c r="Q34" s="408">
        <f t="shared" si="0"/>
        <v>30.145269284104256</v>
      </c>
      <c r="R34" s="408"/>
      <c r="S34" s="408"/>
      <c r="T34" s="23"/>
      <c r="U34" s="23"/>
      <c r="X34" s="50"/>
      <c r="Y34" s="305"/>
      <c r="Z34" s="305"/>
      <c r="AA34" s="306"/>
      <c r="AB34" s="279"/>
      <c r="AC34" s="279"/>
      <c r="AD34" s="279"/>
      <c r="AE34" s="279"/>
      <c r="AF34" s="279"/>
      <c r="AG34" s="278"/>
      <c r="AH34" s="278"/>
      <c r="AI34" s="278"/>
      <c r="AJ34" s="278"/>
      <c r="AK34" s="278"/>
      <c r="AL34" s="278"/>
    </row>
    <row r="35" spans="1:38" ht="15.75" x14ac:dyDescent="0.25">
      <c r="A35" s="20"/>
      <c r="B35" s="231"/>
      <c r="C35" s="98"/>
      <c r="D35" s="98"/>
      <c r="E35" s="98"/>
      <c r="F35" s="98"/>
      <c r="G35" s="98"/>
      <c r="H35" s="98"/>
      <c r="I35" s="98"/>
      <c r="J35" s="98"/>
      <c r="K35" s="33"/>
      <c r="L35" s="408"/>
      <c r="M35" s="408"/>
      <c r="N35" s="325"/>
      <c r="O35" s="318" t="s">
        <v>6</v>
      </c>
      <c r="P35" s="479">
        <v>30.540138429676144</v>
      </c>
      <c r="Q35" s="408">
        <f t="shared" si="0"/>
        <v>30.390896857502256</v>
      </c>
      <c r="R35" s="408"/>
      <c r="S35" s="408"/>
      <c r="T35" s="23"/>
      <c r="U35" s="23"/>
      <c r="X35" s="50"/>
      <c r="Y35" s="305"/>
      <c r="Z35" s="305"/>
      <c r="AA35" s="306"/>
      <c r="AB35" s="279"/>
      <c r="AC35" s="279"/>
      <c r="AD35" s="279"/>
      <c r="AE35" s="279"/>
      <c r="AF35" s="279"/>
      <c r="AG35" s="278"/>
      <c r="AH35" s="278"/>
      <c r="AI35" s="278"/>
      <c r="AJ35" s="278"/>
      <c r="AK35" s="278"/>
      <c r="AL35" s="278"/>
    </row>
    <row r="36" spans="1:38" ht="15.75" x14ac:dyDescent="0.25">
      <c r="A36" s="20"/>
      <c r="B36" s="231"/>
      <c r="C36" s="98"/>
      <c r="D36" s="98"/>
      <c r="E36" s="98"/>
      <c r="F36" s="98"/>
      <c r="G36" s="98"/>
      <c r="H36" s="98"/>
      <c r="I36" s="98"/>
      <c r="J36" s="98"/>
      <c r="K36" s="33"/>
      <c r="L36" s="408"/>
      <c r="M36" s="408"/>
      <c r="N36" s="325"/>
      <c r="O36" s="318" t="s">
        <v>7</v>
      </c>
      <c r="P36" s="479">
        <v>30.533193230554811</v>
      </c>
      <c r="Q36" s="408">
        <f t="shared" si="0"/>
        <v>30.553722613698646</v>
      </c>
      <c r="R36" s="408"/>
      <c r="S36" s="408"/>
      <c r="T36" s="23"/>
      <c r="U36" s="23"/>
      <c r="X36" s="50"/>
      <c r="Y36" s="279"/>
      <c r="Z36" s="309"/>
      <c r="AA36" s="306"/>
      <c r="AB36" s="279"/>
      <c r="AC36" s="279"/>
      <c r="AD36" s="279"/>
      <c r="AE36" s="279"/>
      <c r="AF36" s="279"/>
      <c r="AG36" s="278"/>
      <c r="AH36" s="278"/>
      <c r="AI36" s="278"/>
      <c r="AJ36" s="278"/>
      <c r="AK36" s="278"/>
      <c r="AL36" s="278"/>
    </row>
    <row r="37" spans="1:38" ht="15.75" x14ac:dyDescent="0.25">
      <c r="A37" s="126" t="s">
        <v>8</v>
      </c>
      <c r="B37" s="231"/>
      <c r="C37" s="98"/>
      <c r="D37" s="98"/>
      <c r="E37" s="98"/>
      <c r="F37" s="98"/>
      <c r="G37" s="98"/>
      <c r="H37" s="98"/>
      <c r="I37" s="98"/>
      <c r="J37" s="98"/>
      <c r="K37" s="33"/>
      <c r="L37" s="408"/>
      <c r="M37" s="408"/>
      <c r="N37" s="501">
        <v>2014</v>
      </c>
      <c r="O37" s="318" t="s">
        <v>4</v>
      </c>
      <c r="P37" s="479">
        <v>30.094852089761336</v>
      </c>
      <c r="Q37" s="408">
        <f t="shared" si="0"/>
        <v>30.446336207208951</v>
      </c>
      <c r="R37" s="408"/>
      <c r="S37" s="408"/>
      <c r="T37" s="23"/>
      <c r="U37" s="23"/>
      <c r="X37" s="50"/>
      <c r="Y37" s="50"/>
      <c r="Z37" s="52"/>
      <c r="AA37" s="50"/>
      <c r="AB37" s="50"/>
      <c r="AC37" s="50"/>
      <c r="AD37" s="50"/>
      <c r="AE37" s="50"/>
      <c r="AF37" s="279"/>
      <c r="AG37" s="278"/>
      <c r="AH37" s="278"/>
      <c r="AI37" s="278"/>
      <c r="AJ37" s="278"/>
      <c r="AK37" s="278"/>
      <c r="AL37" s="278"/>
    </row>
    <row r="38" spans="1:38" ht="28.5" customHeight="1" x14ac:dyDescent="0.2">
      <c r="A38" s="519" t="s">
        <v>167</v>
      </c>
      <c r="B38" s="520"/>
      <c r="C38" s="520"/>
      <c r="D38" s="520"/>
      <c r="E38" s="520"/>
      <c r="F38" s="520"/>
      <c r="G38" s="520"/>
      <c r="H38" s="520"/>
      <c r="I38" s="520"/>
      <c r="J38" s="520"/>
      <c r="K38" s="521"/>
      <c r="L38" s="408"/>
      <c r="M38" s="408"/>
      <c r="N38" s="501"/>
      <c r="O38" s="318" t="s">
        <v>5</v>
      </c>
      <c r="P38" s="479">
        <v>30.140076084839031</v>
      </c>
      <c r="Q38" s="408">
        <f t="shared" si="0"/>
        <v>30.32706495870783</v>
      </c>
      <c r="R38" s="408"/>
      <c r="S38" s="408"/>
      <c r="T38" s="23"/>
      <c r="U38" s="23"/>
      <c r="X38" s="50"/>
      <c r="Y38" s="50"/>
      <c r="Z38" s="52"/>
      <c r="AA38" s="50"/>
      <c r="AB38" s="50"/>
      <c r="AC38" s="50"/>
      <c r="AD38" s="50"/>
      <c r="AE38" s="50"/>
      <c r="AF38" s="279"/>
      <c r="AG38" s="278"/>
      <c r="AH38" s="278"/>
      <c r="AI38" s="278"/>
      <c r="AJ38" s="278"/>
      <c r="AK38" s="278"/>
      <c r="AL38" s="278"/>
    </row>
    <row r="39" spans="1:38" ht="15.75" x14ac:dyDescent="0.25">
      <c r="A39" s="22"/>
      <c r="B39" s="231"/>
      <c r="C39" s="98"/>
      <c r="D39" s="98"/>
      <c r="E39" s="98"/>
      <c r="F39" s="98"/>
      <c r="G39" s="98"/>
      <c r="H39" s="98"/>
      <c r="I39" s="98"/>
      <c r="J39" s="98"/>
      <c r="K39" s="23"/>
      <c r="L39" s="408"/>
      <c r="M39" s="408"/>
      <c r="N39" s="501"/>
      <c r="O39" s="408" t="s">
        <v>6</v>
      </c>
      <c r="P39" s="479">
        <v>30.599864083699753</v>
      </c>
      <c r="Q39" s="408">
        <f t="shared" si="0"/>
        <v>30.341996372213732</v>
      </c>
      <c r="R39" s="408"/>
      <c r="S39" s="408"/>
      <c r="T39" s="23"/>
      <c r="U39" s="23"/>
      <c r="X39" s="50"/>
      <c r="Y39" s="50"/>
      <c r="Z39" s="52"/>
      <c r="AA39" s="50"/>
      <c r="AB39" s="50"/>
      <c r="AC39" s="50"/>
      <c r="AD39" s="50"/>
      <c r="AE39" s="50"/>
      <c r="AF39" s="279"/>
      <c r="AG39" s="278"/>
      <c r="AH39" s="278"/>
      <c r="AI39" s="278"/>
      <c r="AJ39" s="278"/>
      <c r="AK39" s="278"/>
      <c r="AL39" s="278"/>
    </row>
    <row r="40" spans="1:38" ht="15.75" x14ac:dyDescent="0.25">
      <c r="A40" s="22"/>
      <c r="B40" s="131"/>
      <c r="C40" s="98"/>
      <c r="D40" s="98"/>
      <c r="E40" s="98"/>
      <c r="F40" s="98"/>
      <c r="G40" s="98"/>
      <c r="H40" s="98"/>
      <c r="I40" s="98"/>
      <c r="J40" s="98"/>
      <c r="K40" s="23"/>
      <c r="L40" s="408"/>
      <c r="M40" s="408"/>
      <c r="N40" s="501"/>
      <c r="O40" s="408" t="s">
        <v>7</v>
      </c>
      <c r="P40" s="479">
        <v>30.420871188766142</v>
      </c>
      <c r="Q40" s="408">
        <f t="shared" si="0"/>
        <v>30.313915861766567</v>
      </c>
      <c r="R40" s="408"/>
      <c r="S40" s="408"/>
      <c r="T40" s="23"/>
      <c r="U40" s="23"/>
      <c r="X40" s="50"/>
      <c r="Y40" s="18">
        <v>2010</v>
      </c>
      <c r="Z40" s="19">
        <v>1</v>
      </c>
      <c r="AA40" s="18" t="s">
        <v>11</v>
      </c>
      <c r="AB40" s="18">
        <v>45508205</v>
      </c>
      <c r="AC40" s="18">
        <v>7346979</v>
      </c>
      <c r="AD40" s="18">
        <v>16.1442952979578</v>
      </c>
      <c r="AF40" s="278"/>
      <c r="AG40" s="278"/>
      <c r="AH40" s="278"/>
      <c r="AI40" s="278"/>
      <c r="AJ40" s="278"/>
      <c r="AK40" s="278"/>
      <c r="AL40" s="278"/>
    </row>
    <row r="41" spans="1:38" ht="15.75" x14ac:dyDescent="0.25">
      <c r="A41" s="32"/>
      <c r="B41" s="131"/>
      <c r="C41" s="98"/>
      <c r="D41" s="98"/>
      <c r="E41" s="98"/>
      <c r="F41" s="98"/>
      <c r="G41" s="98"/>
      <c r="H41" s="98"/>
      <c r="I41" s="98"/>
      <c r="J41" s="98"/>
      <c r="K41" s="23"/>
      <c r="L41" s="408"/>
      <c r="M41" s="408"/>
      <c r="N41" s="501">
        <v>2015</v>
      </c>
      <c r="O41" s="408" t="s">
        <v>4</v>
      </c>
      <c r="P41" s="408">
        <v>30.057497458681119</v>
      </c>
      <c r="Q41" s="408">
        <f t="shared" si="0"/>
        <v>30.304577203996509</v>
      </c>
      <c r="R41" s="408"/>
      <c r="S41" s="408"/>
      <c r="T41" s="23"/>
      <c r="U41" s="23"/>
      <c r="X41" s="50"/>
      <c r="Y41" s="18">
        <v>2010</v>
      </c>
      <c r="Z41" s="19">
        <v>2</v>
      </c>
      <c r="AA41" s="18" t="s">
        <v>11</v>
      </c>
      <c r="AB41" s="18">
        <v>45508205</v>
      </c>
      <c r="AC41" s="18">
        <v>7260962</v>
      </c>
      <c r="AD41" s="18">
        <v>15.95528103118987</v>
      </c>
      <c r="AF41" s="278"/>
      <c r="AG41" s="278"/>
      <c r="AH41" s="278"/>
      <c r="AI41" s="278"/>
      <c r="AJ41" s="278"/>
      <c r="AK41" s="278"/>
      <c r="AL41" s="278"/>
    </row>
    <row r="42" spans="1:38" ht="15.75" x14ac:dyDescent="0.25">
      <c r="A42" s="32"/>
      <c r="B42" s="99"/>
      <c r="C42" s="131"/>
      <c r="D42" s="131"/>
      <c r="E42" s="131"/>
      <c r="F42" s="131"/>
      <c r="G42" s="131"/>
      <c r="H42" s="131"/>
      <c r="I42" s="131"/>
      <c r="J42" s="131"/>
      <c r="K42" s="32"/>
      <c r="L42" s="408"/>
      <c r="M42" s="408"/>
      <c r="N42" s="501"/>
      <c r="O42" s="408" t="s">
        <v>5</v>
      </c>
      <c r="P42" s="408">
        <v>30.013087046565438</v>
      </c>
      <c r="Q42" s="408">
        <f t="shared" si="0"/>
        <v>30.272829944428111</v>
      </c>
      <c r="R42" s="408"/>
      <c r="S42" s="408"/>
      <c r="T42" s="23"/>
      <c r="U42" s="23"/>
      <c r="X42" s="50"/>
      <c r="Y42" s="18">
        <v>2010</v>
      </c>
      <c r="Z42" s="19">
        <v>3</v>
      </c>
      <c r="AA42" s="18" t="s">
        <v>11</v>
      </c>
      <c r="AB42" s="18">
        <v>45508205</v>
      </c>
      <c r="AC42" s="18">
        <v>7251786</v>
      </c>
      <c r="AD42" s="18">
        <v>15.935117634281553</v>
      </c>
      <c r="AF42" s="278"/>
      <c r="AG42" s="278"/>
      <c r="AH42" s="278"/>
      <c r="AI42" s="278"/>
      <c r="AJ42" s="278"/>
      <c r="AK42" s="278"/>
      <c r="AL42" s="278"/>
    </row>
    <row r="43" spans="1:38" ht="15" x14ac:dyDescent="0.2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408"/>
      <c r="M43" s="408"/>
      <c r="N43" s="408"/>
      <c r="O43" s="408" t="s">
        <v>6</v>
      </c>
      <c r="P43" s="408">
        <v>29.979249333304399</v>
      </c>
      <c r="Q43" s="408">
        <f t="shared" si="0"/>
        <v>30.117676256829274</v>
      </c>
      <c r="R43" s="408"/>
      <c r="S43" s="408"/>
      <c r="T43" s="23"/>
      <c r="U43" s="23"/>
      <c r="X43" s="50"/>
      <c r="Y43" s="18">
        <v>2010</v>
      </c>
      <c r="Z43" s="19">
        <v>4</v>
      </c>
      <c r="AA43" s="18" t="s">
        <v>11</v>
      </c>
      <c r="AB43" s="18">
        <v>45508205</v>
      </c>
      <c r="AC43" s="18">
        <v>7186165</v>
      </c>
      <c r="AD43" s="18">
        <v>15.790921659072248</v>
      </c>
      <c r="AF43" s="278"/>
      <c r="AG43" s="278"/>
      <c r="AH43" s="278"/>
      <c r="AI43" s="278"/>
      <c r="AJ43" s="278"/>
      <c r="AK43" s="278"/>
      <c r="AL43" s="278"/>
    </row>
    <row r="44" spans="1:38" ht="15" x14ac:dyDescent="0.2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408"/>
      <c r="M44" s="408"/>
      <c r="N44" s="408"/>
      <c r="O44" s="408" t="s">
        <v>7</v>
      </c>
      <c r="P44" s="408">
        <v>29.790286139369492</v>
      </c>
      <c r="Q44" s="408">
        <f t="shared" si="0"/>
        <v>29.960029994480109</v>
      </c>
      <c r="R44" s="408"/>
      <c r="S44" s="408"/>
      <c r="T44" s="23"/>
      <c r="U44" s="23"/>
      <c r="X44" s="50"/>
      <c r="Y44" s="18">
        <v>2011</v>
      </c>
      <c r="Z44" s="19">
        <v>1</v>
      </c>
      <c r="AA44" s="18" t="s">
        <v>11</v>
      </c>
      <c r="AB44" s="18">
        <v>46043696</v>
      </c>
      <c r="AC44" s="18">
        <v>7176114</v>
      </c>
      <c r="AD44" s="18">
        <v>15.58544301048291</v>
      </c>
      <c r="AF44" s="278"/>
      <c r="AG44" s="278"/>
      <c r="AH44" s="278"/>
      <c r="AI44" s="278"/>
      <c r="AJ44" s="278"/>
      <c r="AK44" s="278"/>
      <c r="AL44" s="278"/>
    </row>
    <row r="45" spans="1:38" ht="15" x14ac:dyDescent="0.2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408"/>
      <c r="M45" s="408"/>
      <c r="N45" s="325">
        <v>2016</v>
      </c>
      <c r="O45" s="408" t="s">
        <v>4</v>
      </c>
      <c r="P45" s="408">
        <v>29.24063543350433</v>
      </c>
      <c r="Q45" s="408">
        <f t="shared" ref="Q45:Q50" si="1">+AVERAGE(P42:P45)</f>
        <v>29.755814488185919</v>
      </c>
      <c r="R45" s="408"/>
      <c r="S45" s="408"/>
      <c r="T45" s="23"/>
      <c r="U45" s="23"/>
      <c r="X45" s="50"/>
      <c r="Y45" s="18">
        <v>2011</v>
      </c>
      <c r="Z45" s="19">
        <v>2</v>
      </c>
      <c r="AA45" s="18" t="s">
        <v>11</v>
      </c>
      <c r="AB45" s="18">
        <v>46043696</v>
      </c>
      <c r="AC45" s="18">
        <v>7168939</v>
      </c>
      <c r="AD45" s="18">
        <v>15.569859986913301</v>
      </c>
      <c r="AF45" s="278"/>
      <c r="AG45" s="278"/>
      <c r="AH45" s="278"/>
      <c r="AI45" s="278"/>
      <c r="AJ45" s="278"/>
      <c r="AK45" s="278"/>
      <c r="AL45" s="278"/>
    </row>
    <row r="46" spans="1:38" ht="15" x14ac:dyDescent="0.2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5"/>
      <c r="N46" s="501"/>
      <c r="O46" s="325" t="s">
        <v>5</v>
      </c>
      <c r="P46" s="480">
        <f>+F12</f>
        <v>28.3</v>
      </c>
      <c r="Q46" s="408">
        <f t="shared" si="1"/>
        <v>29.327542726544554</v>
      </c>
      <c r="R46" s="325"/>
      <c r="S46" s="325"/>
      <c r="T46" s="327"/>
      <c r="U46" s="32"/>
      <c r="V46" s="32"/>
      <c r="X46" s="50"/>
      <c r="Y46" s="18">
        <v>2011</v>
      </c>
      <c r="Z46" s="19">
        <v>3</v>
      </c>
      <c r="AA46" s="18" t="s">
        <v>11</v>
      </c>
      <c r="AB46" s="18">
        <v>46043696</v>
      </c>
      <c r="AC46" s="18">
        <v>7157756</v>
      </c>
      <c r="AD46" s="18">
        <v>15.545572188644458</v>
      </c>
      <c r="AF46" s="278"/>
      <c r="AG46" s="278"/>
      <c r="AH46" s="278"/>
      <c r="AI46" s="278"/>
      <c r="AJ46" s="278"/>
      <c r="AK46" s="278"/>
      <c r="AL46" s="278"/>
    </row>
    <row r="47" spans="1:38" ht="15" x14ac:dyDescent="0.2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5"/>
      <c r="N47" s="501"/>
      <c r="O47" s="325" t="s">
        <v>6</v>
      </c>
      <c r="P47" s="480">
        <f>+F13</f>
        <v>28.3</v>
      </c>
      <c r="Q47" s="408">
        <f t="shared" si="1"/>
        <v>28.907730393218454</v>
      </c>
      <c r="R47" s="325"/>
      <c r="S47" s="325"/>
      <c r="T47" s="327"/>
      <c r="U47" s="32"/>
      <c r="V47" s="32"/>
      <c r="X47" s="50"/>
      <c r="Y47" s="18">
        <v>2011</v>
      </c>
      <c r="Z47" s="19">
        <v>4</v>
      </c>
      <c r="AA47" s="18" t="s">
        <v>11</v>
      </c>
      <c r="AB47" s="18">
        <v>46043696</v>
      </c>
      <c r="AC47" s="18">
        <v>7126730</v>
      </c>
      <c r="AD47" s="18">
        <v>15.478188371324492</v>
      </c>
      <c r="AF47" s="278"/>
      <c r="AG47" s="278"/>
      <c r="AH47" s="278"/>
      <c r="AI47" s="278"/>
      <c r="AJ47" s="278"/>
      <c r="AK47" s="278"/>
      <c r="AL47" s="278"/>
    </row>
    <row r="48" spans="1:38" ht="15" x14ac:dyDescent="0.2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5"/>
      <c r="N48" s="501"/>
      <c r="O48" s="325" t="s">
        <v>7</v>
      </c>
      <c r="P48" s="480">
        <f>+F14</f>
        <v>28.1</v>
      </c>
      <c r="Q48" s="408">
        <f t="shared" si="1"/>
        <v>28.485158858376082</v>
      </c>
      <c r="R48" s="325"/>
      <c r="S48" s="325"/>
      <c r="T48" s="327"/>
      <c r="U48" s="32"/>
      <c r="V48" s="32"/>
      <c r="Y48" s="18">
        <v>2012</v>
      </c>
      <c r="Z48" s="19">
        <v>1</v>
      </c>
      <c r="AA48" s="18" t="s">
        <v>11</v>
      </c>
      <c r="AB48" s="18">
        <v>46581823</v>
      </c>
      <c r="AC48" s="18">
        <v>6400163</v>
      </c>
      <c r="AD48" s="18">
        <v>13.739614699064054</v>
      </c>
      <c r="AF48" s="278"/>
      <c r="AG48" s="278"/>
      <c r="AH48" s="278"/>
      <c r="AI48" s="278"/>
      <c r="AJ48" s="278"/>
      <c r="AK48" s="278"/>
      <c r="AL48" s="278"/>
    </row>
    <row r="49" spans="1:38" x14ac:dyDescent="0.2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5"/>
      <c r="N49" s="325">
        <v>2017</v>
      </c>
      <c r="O49" s="318" t="s">
        <v>4</v>
      </c>
      <c r="P49" s="462">
        <v>28.7</v>
      </c>
      <c r="Q49" s="462">
        <f t="shared" si="1"/>
        <v>28.35</v>
      </c>
      <c r="Y49" s="18">
        <v>2012</v>
      </c>
      <c r="Z49" s="19">
        <v>2</v>
      </c>
      <c r="AA49" s="18" t="s">
        <v>11</v>
      </c>
      <c r="AB49" s="18">
        <v>46581823</v>
      </c>
      <c r="AC49" s="18">
        <v>6322324</v>
      </c>
      <c r="AD49" s="18">
        <v>13.572513037971914</v>
      </c>
      <c r="AF49" s="278"/>
      <c r="AG49" s="278"/>
      <c r="AH49" s="278"/>
      <c r="AI49" s="278"/>
      <c r="AJ49" s="278"/>
      <c r="AK49" s="278"/>
      <c r="AL49" s="278"/>
    </row>
    <row r="50" spans="1:38" x14ac:dyDescent="0.2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5"/>
      <c r="N50" s="325"/>
      <c r="O50" s="318" t="s">
        <v>5</v>
      </c>
      <c r="P50" s="462">
        <v>28.3</v>
      </c>
      <c r="Q50" s="462">
        <f t="shared" si="1"/>
        <v>28.35</v>
      </c>
      <c r="Y50" s="18">
        <v>2012</v>
      </c>
      <c r="Z50" s="19">
        <v>3</v>
      </c>
      <c r="AA50" s="18" t="s">
        <v>11</v>
      </c>
      <c r="AB50" s="18">
        <v>46581823</v>
      </c>
      <c r="AC50" s="18">
        <v>6175330</v>
      </c>
      <c r="AD50" s="18">
        <v>13.256952180682152</v>
      </c>
      <c r="AF50" s="278"/>
      <c r="AG50" s="278"/>
      <c r="AH50" s="278"/>
      <c r="AI50" s="278"/>
      <c r="AJ50" s="278"/>
      <c r="AK50" s="278"/>
      <c r="AL50" s="278"/>
    </row>
    <row r="51" spans="1:38" x14ac:dyDescent="0.2">
      <c r="L51" s="325"/>
      <c r="N51" s="325"/>
      <c r="O51" s="325" t="s">
        <v>6</v>
      </c>
      <c r="P51" s="318">
        <v>28.3</v>
      </c>
      <c r="Q51" s="462">
        <f>+AVERAGE(P48:P51)</f>
        <v>28.349999999999998</v>
      </c>
      <c r="Y51" s="18">
        <v>2012</v>
      </c>
      <c r="Z51" s="19">
        <v>4</v>
      </c>
      <c r="AA51" s="18" t="s">
        <v>11</v>
      </c>
      <c r="AB51" s="18">
        <v>46581823</v>
      </c>
      <c r="AC51" s="18">
        <v>6208329</v>
      </c>
      <c r="AD51" s="18">
        <v>13.327793117929282</v>
      </c>
      <c r="AF51" s="278"/>
      <c r="AG51" s="278"/>
      <c r="AH51" s="278"/>
      <c r="AI51" s="278"/>
      <c r="AJ51" s="278"/>
      <c r="AK51" s="278"/>
      <c r="AL51" s="278"/>
    </row>
    <row r="52" spans="1:38" x14ac:dyDescent="0.2">
      <c r="L52" s="325"/>
      <c r="N52" s="325"/>
      <c r="O52" s="318" t="s">
        <v>7</v>
      </c>
      <c r="P52" s="318">
        <v>28.1</v>
      </c>
      <c r="Q52" s="462">
        <f>+AVERAGE(P49:P52)</f>
        <v>28.35</v>
      </c>
      <c r="Y52" s="18">
        <v>2013</v>
      </c>
      <c r="Z52" s="19">
        <v>1</v>
      </c>
      <c r="AA52" s="18" t="s">
        <v>11</v>
      </c>
      <c r="AB52" s="18">
        <v>47120770</v>
      </c>
      <c r="AC52" s="18">
        <v>7041130</v>
      </c>
      <c r="AD52" s="18">
        <v>14.942731199002054</v>
      </c>
      <c r="AF52" s="278"/>
      <c r="AG52" s="278"/>
      <c r="AH52" s="278"/>
      <c r="AI52" s="278"/>
      <c r="AJ52" s="278"/>
      <c r="AK52" s="278"/>
      <c r="AL52" s="278"/>
    </row>
    <row r="53" spans="1:38" x14ac:dyDescent="0.2">
      <c r="L53" s="325"/>
      <c r="N53" s="325">
        <v>2018</v>
      </c>
      <c r="O53" s="318" t="s">
        <v>4</v>
      </c>
      <c r="P53" s="318">
        <v>27.6</v>
      </c>
      <c r="Q53" s="462">
        <f>+AVERAGE(P50:P53)</f>
        <v>28.075000000000003</v>
      </c>
      <c r="Y53" s="18">
        <v>2013</v>
      </c>
      <c r="Z53" s="19">
        <v>2</v>
      </c>
      <c r="AA53" s="18" t="s">
        <v>11</v>
      </c>
      <c r="AB53" s="18">
        <v>47120770</v>
      </c>
      <c r="AC53" s="18">
        <v>6959274</v>
      </c>
      <c r="AD53" s="18">
        <v>14.769015871345056</v>
      </c>
      <c r="AF53" s="278"/>
      <c r="AG53" s="278"/>
      <c r="AH53" s="278"/>
      <c r="AI53" s="278"/>
      <c r="AJ53" s="278"/>
      <c r="AK53" s="278"/>
      <c r="AL53" s="278"/>
    </row>
    <row r="54" spans="1:38" x14ac:dyDescent="0.2">
      <c r="L54" s="325"/>
      <c r="N54" s="325"/>
      <c r="Y54" s="18">
        <v>2013</v>
      </c>
      <c r="Z54" s="19">
        <v>3</v>
      </c>
      <c r="AA54" s="18" t="s">
        <v>11</v>
      </c>
      <c r="AB54" s="18">
        <v>47120770</v>
      </c>
      <c r="AC54" s="18">
        <v>7139266</v>
      </c>
      <c r="AD54" s="18">
        <v>15.150996046966124</v>
      </c>
      <c r="AF54" s="278"/>
      <c r="AG54" s="278"/>
      <c r="AH54" s="278"/>
      <c r="AI54" s="278"/>
      <c r="AJ54" s="278"/>
      <c r="AK54" s="278"/>
      <c r="AL54" s="278"/>
    </row>
    <row r="55" spans="1:38" x14ac:dyDescent="0.2">
      <c r="Y55" s="18">
        <v>2013</v>
      </c>
      <c r="Z55" s="19">
        <v>4</v>
      </c>
      <c r="AA55" s="18" t="s">
        <v>11</v>
      </c>
      <c r="AB55" s="18">
        <v>47120770</v>
      </c>
      <c r="AC55" s="18">
        <v>7133260</v>
      </c>
      <c r="AD55" s="18">
        <v>15.138250075285272</v>
      </c>
      <c r="AF55" s="278"/>
      <c r="AG55" s="278"/>
      <c r="AH55" s="278"/>
      <c r="AI55" s="278"/>
      <c r="AJ55" s="278"/>
      <c r="AK55" s="278"/>
      <c r="AL55" s="278"/>
    </row>
    <row r="56" spans="1:38" x14ac:dyDescent="0.2">
      <c r="Y56" s="18">
        <v>2014</v>
      </c>
      <c r="Z56" s="19">
        <v>1</v>
      </c>
      <c r="AA56" s="18" t="s">
        <v>11</v>
      </c>
      <c r="AB56" s="18">
        <v>47661368</v>
      </c>
      <c r="AC56" s="18">
        <v>7153332</v>
      </c>
      <c r="AD56" s="18">
        <v>15.008658584873183</v>
      </c>
      <c r="AF56" s="278"/>
      <c r="AG56" s="278"/>
      <c r="AH56" s="278"/>
      <c r="AI56" s="278"/>
      <c r="AJ56" s="278"/>
      <c r="AK56" s="278"/>
      <c r="AL56" s="278"/>
    </row>
    <row r="57" spans="1:38" x14ac:dyDescent="0.2">
      <c r="AB57" s="50"/>
      <c r="AF57" s="278"/>
      <c r="AG57" s="278"/>
      <c r="AH57" s="278"/>
      <c r="AI57" s="278"/>
      <c r="AJ57" s="278"/>
      <c r="AK57" s="278"/>
      <c r="AL57" s="278"/>
    </row>
    <row r="58" spans="1:38" ht="15" x14ac:dyDescent="0.25">
      <c r="Y58" s="18">
        <v>2015</v>
      </c>
      <c r="AB58" s="310">
        <v>48202617</v>
      </c>
      <c r="AF58" s="278"/>
      <c r="AG58" s="278"/>
      <c r="AH58" s="278"/>
      <c r="AI58" s="278"/>
      <c r="AJ58" s="278"/>
      <c r="AK58" s="278"/>
      <c r="AL58" s="278"/>
    </row>
    <row r="59" spans="1:38" x14ac:dyDescent="0.2">
      <c r="AB59" s="50"/>
      <c r="AF59" s="278"/>
      <c r="AG59" s="278"/>
      <c r="AH59" s="278"/>
      <c r="AI59" s="278"/>
      <c r="AJ59" s="278"/>
      <c r="AK59" s="278"/>
      <c r="AL59" s="278"/>
    </row>
    <row r="60" spans="1:38" x14ac:dyDescent="0.2">
      <c r="AF60" s="278"/>
      <c r="AG60" s="278"/>
      <c r="AH60" s="278"/>
      <c r="AI60" s="278"/>
      <c r="AJ60" s="278"/>
      <c r="AK60" s="278"/>
      <c r="AL60" s="278"/>
    </row>
    <row r="61" spans="1:38" x14ac:dyDescent="0.2">
      <c r="Y61" s="278"/>
      <c r="Z61" s="280"/>
      <c r="AA61" s="278"/>
      <c r="AB61" s="278"/>
      <c r="AC61" s="278"/>
      <c r="AD61" s="278"/>
      <c r="AE61" s="278"/>
      <c r="AF61" s="278"/>
      <c r="AG61" s="278"/>
      <c r="AH61" s="278"/>
      <c r="AI61" s="278"/>
      <c r="AJ61" s="278"/>
      <c r="AK61" s="278"/>
      <c r="AL61" s="278"/>
    </row>
    <row r="62" spans="1:38" x14ac:dyDescent="0.2">
      <c r="Y62" s="278"/>
      <c r="Z62" s="280"/>
      <c r="AA62" s="278"/>
      <c r="AB62" s="278"/>
      <c r="AC62" s="278"/>
      <c r="AD62" s="278"/>
      <c r="AE62" s="278"/>
      <c r="AF62" s="278"/>
      <c r="AG62" s="278"/>
      <c r="AH62" s="278"/>
      <c r="AI62" s="278"/>
      <c r="AJ62" s="278"/>
      <c r="AK62" s="278"/>
      <c r="AL62" s="278"/>
    </row>
    <row r="63" spans="1:38" x14ac:dyDescent="0.2">
      <c r="Y63" s="278"/>
      <c r="Z63" s="280"/>
      <c r="AA63" s="278"/>
      <c r="AB63" s="278"/>
      <c r="AC63" s="278"/>
      <c r="AD63" s="278"/>
      <c r="AE63" s="278"/>
      <c r="AF63" s="278"/>
      <c r="AG63" s="278"/>
      <c r="AH63" s="278"/>
      <c r="AI63" s="278"/>
      <c r="AJ63" s="278"/>
      <c r="AK63" s="278"/>
      <c r="AL63" s="278"/>
    </row>
    <row r="64" spans="1:38" x14ac:dyDescent="0.2">
      <c r="Y64" s="278"/>
      <c r="Z64" s="280"/>
      <c r="AA64" s="278"/>
      <c r="AB64" s="278"/>
      <c r="AC64" s="278"/>
      <c r="AD64" s="278"/>
      <c r="AE64" s="278"/>
      <c r="AF64" s="278"/>
      <c r="AG64" s="278"/>
      <c r="AH64" s="278"/>
      <c r="AI64" s="278"/>
      <c r="AJ64" s="278"/>
      <c r="AK64" s="278"/>
      <c r="AL64" s="278"/>
    </row>
    <row r="65" spans="25:38" x14ac:dyDescent="0.2">
      <c r="Y65" s="278"/>
      <c r="Z65" s="280"/>
      <c r="AA65" s="278"/>
      <c r="AB65" s="278"/>
      <c r="AC65" s="278"/>
      <c r="AD65" s="278"/>
      <c r="AE65" s="278"/>
      <c r="AF65" s="278"/>
      <c r="AG65" s="278"/>
      <c r="AH65" s="278"/>
      <c r="AI65" s="278"/>
      <c r="AJ65" s="278"/>
      <c r="AK65" s="278"/>
      <c r="AL65" s="278"/>
    </row>
    <row r="66" spans="25:38" x14ac:dyDescent="0.2">
      <c r="Y66" s="278"/>
      <c r="Z66" s="280"/>
      <c r="AA66" s="278"/>
      <c r="AB66" s="278"/>
      <c r="AC66" s="278"/>
      <c r="AD66" s="278"/>
      <c r="AE66" s="278"/>
      <c r="AF66" s="278"/>
      <c r="AG66" s="278"/>
      <c r="AH66" s="278"/>
      <c r="AI66" s="278"/>
      <c r="AJ66" s="278"/>
      <c r="AK66" s="278"/>
      <c r="AL66" s="278"/>
    </row>
    <row r="67" spans="25:38" x14ac:dyDescent="0.2">
      <c r="Y67" s="278"/>
      <c r="Z67" s="280"/>
      <c r="AA67" s="278"/>
      <c r="AB67" s="278"/>
      <c r="AC67" s="278"/>
      <c r="AD67" s="278"/>
      <c r="AE67" s="278"/>
      <c r="AF67" s="278"/>
      <c r="AG67" s="278"/>
      <c r="AH67" s="278"/>
      <c r="AI67" s="278"/>
      <c r="AJ67" s="278"/>
      <c r="AK67" s="278"/>
      <c r="AL67" s="278"/>
    </row>
    <row r="68" spans="25:38" x14ac:dyDescent="0.2">
      <c r="Y68" s="278"/>
      <c r="Z68" s="280"/>
      <c r="AA68" s="278"/>
      <c r="AB68" s="278"/>
      <c r="AC68" s="278"/>
      <c r="AD68" s="278"/>
      <c r="AE68" s="278"/>
      <c r="AF68" s="278"/>
      <c r="AG68" s="278"/>
      <c r="AH68" s="278"/>
      <c r="AI68" s="278"/>
      <c r="AJ68" s="278"/>
      <c r="AK68" s="278"/>
      <c r="AL68" s="278"/>
    </row>
    <row r="69" spans="25:38" x14ac:dyDescent="0.2">
      <c r="Y69" s="278"/>
      <c r="Z69" s="280"/>
      <c r="AA69" s="278"/>
      <c r="AB69" s="278"/>
      <c r="AC69" s="278"/>
      <c r="AD69" s="278"/>
      <c r="AE69" s="278"/>
      <c r="AF69" s="278"/>
      <c r="AG69" s="278"/>
      <c r="AH69" s="278"/>
      <c r="AI69" s="278"/>
      <c r="AJ69" s="278"/>
      <c r="AK69" s="278"/>
      <c r="AL69" s="278"/>
    </row>
    <row r="70" spans="25:38" x14ac:dyDescent="0.2">
      <c r="Y70" s="278"/>
      <c r="Z70" s="280"/>
      <c r="AA70" s="278"/>
      <c r="AB70" s="278"/>
      <c r="AC70" s="278"/>
      <c r="AD70" s="278"/>
      <c r="AE70" s="278"/>
      <c r="AF70" s="278"/>
      <c r="AG70" s="278"/>
      <c r="AH70" s="278"/>
      <c r="AI70" s="278"/>
      <c r="AJ70" s="278"/>
      <c r="AK70" s="278"/>
      <c r="AL70" s="278"/>
    </row>
    <row r="71" spans="25:38" x14ac:dyDescent="0.2">
      <c r="Y71" s="278"/>
      <c r="Z71" s="280"/>
      <c r="AA71" s="278"/>
      <c r="AB71" s="278"/>
      <c r="AC71" s="278"/>
      <c r="AD71" s="278"/>
      <c r="AE71" s="278"/>
      <c r="AF71" s="278"/>
      <c r="AG71" s="278"/>
      <c r="AH71" s="278"/>
      <c r="AI71" s="278"/>
      <c r="AJ71" s="278"/>
      <c r="AK71" s="278"/>
      <c r="AL71" s="278"/>
    </row>
    <row r="72" spans="25:38" x14ac:dyDescent="0.2">
      <c r="Y72" s="278"/>
      <c r="Z72" s="280"/>
      <c r="AA72" s="278"/>
      <c r="AB72" s="278"/>
      <c r="AC72" s="278"/>
      <c r="AD72" s="278"/>
      <c r="AE72" s="278"/>
      <c r="AF72" s="278"/>
      <c r="AG72" s="278"/>
      <c r="AH72" s="278"/>
      <c r="AI72" s="278"/>
      <c r="AJ72" s="278"/>
      <c r="AK72" s="278"/>
      <c r="AL72" s="278"/>
    </row>
    <row r="73" spans="25:38" x14ac:dyDescent="0.2">
      <c r="Y73" s="278"/>
      <c r="Z73" s="280"/>
      <c r="AA73" s="278"/>
      <c r="AB73" s="278"/>
      <c r="AC73" s="278"/>
      <c r="AD73" s="278"/>
      <c r="AE73" s="278"/>
      <c r="AF73" s="278"/>
      <c r="AG73" s="278"/>
      <c r="AH73" s="278"/>
      <c r="AI73" s="278"/>
      <c r="AJ73" s="278"/>
      <c r="AK73" s="278"/>
      <c r="AL73" s="278"/>
    </row>
    <row r="74" spans="25:38" x14ac:dyDescent="0.2">
      <c r="Y74" s="278"/>
      <c r="Z74" s="280"/>
      <c r="AA74" s="278"/>
      <c r="AB74" s="278"/>
      <c r="AC74" s="278"/>
      <c r="AD74" s="278"/>
      <c r="AE74" s="278"/>
      <c r="AF74" s="278"/>
      <c r="AG74" s="278"/>
      <c r="AH74" s="278"/>
      <c r="AI74" s="278"/>
      <c r="AJ74" s="278"/>
      <c r="AK74" s="278"/>
      <c r="AL74" s="278"/>
    </row>
    <row r="75" spans="25:38" x14ac:dyDescent="0.2">
      <c r="Y75" s="278"/>
      <c r="Z75" s="280"/>
      <c r="AA75" s="278"/>
      <c r="AB75" s="278"/>
      <c r="AC75" s="278"/>
      <c r="AD75" s="278"/>
      <c r="AE75" s="278"/>
      <c r="AF75" s="278"/>
      <c r="AG75" s="278"/>
      <c r="AH75" s="278"/>
      <c r="AI75" s="278"/>
      <c r="AJ75" s="278"/>
      <c r="AK75" s="278"/>
      <c r="AL75" s="278"/>
    </row>
    <row r="76" spans="25:38" x14ac:dyDescent="0.2">
      <c r="Y76" s="278"/>
      <c r="Z76" s="280"/>
      <c r="AA76" s="278"/>
      <c r="AB76" s="278"/>
      <c r="AC76" s="278"/>
      <c r="AD76" s="278"/>
      <c r="AE76" s="278"/>
      <c r="AF76" s="278"/>
      <c r="AG76" s="278"/>
      <c r="AH76" s="278"/>
      <c r="AI76" s="278"/>
      <c r="AJ76" s="278"/>
      <c r="AK76" s="278"/>
      <c r="AL76" s="278"/>
    </row>
    <row r="77" spans="25:38" x14ac:dyDescent="0.2">
      <c r="Y77" s="278"/>
      <c r="Z77" s="280"/>
      <c r="AA77" s="278"/>
      <c r="AB77" s="278"/>
      <c r="AC77" s="278"/>
      <c r="AD77" s="278"/>
      <c r="AE77" s="278"/>
      <c r="AF77" s="278"/>
      <c r="AG77" s="278"/>
      <c r="AH77" s="278"/>
      <c r="AI77" s="278"/>
      <c r="AJ77" s="278"/>
      <c r="AK77" s="278"/>
      <c r="AL77" s="278"/>
    </row>
    <row r="78" spans="25:38" x14ac:dyDescent="0.2">
      <c r="Y78" s="278"/>
      <c r="Z78" s="280"/>
      <c r="AA78" s="278"/>
      <c r="AB78" s="278"/>
      <c r="AC78" s="278"/>
      <c r="AD78" s="278"/>
      <c r="AE78" s="278"/>
      <c r="AF78" s="278"/>
      <c r="AG78" s="278"/>
      <c r="AH78" s="278"/>
      <c r="AI78" s="278"/>
      <c r="AJ78" s="278"/>
      <c r="AK78" s="278"/>
      <c r="AL78" s="278"/>
    </row>
    <row r="79" spans="25:38" x14ac:dyDescent="0.2">
      <c r="Y79" s="278"/>
      <c r="Z79" s="280"/>
      <c r="AA79" s="278"/>
      <c r="AB79" s="278"/>
      <c r="AC79" s="278"/>
      <c r="AD79" s="278"/>
      <c r="AE79" s="278"/>
      <c r="AF79" s="278"/>
      <c r="AG79" s="278"/>
      <c r="AH79" s="278"/>
      <c r="AI79" s="278"/>
      <c r="AJ79" s="278"/>
      <c r="AK79" s="278"/>
      <c r="AL79" s="278"/>
    </row>
    <row r="80" spans="25:38" x14ac:dyDescent="0.2">
      <c r="Y80" s="278"/>
      <c r="Z80" s="280"/>
      <c r="AA80" s="278"/>
      <c r="AB80" s="278"/>
      <c r="AC80" s="278"/>
      <c r="AD80" s="278"/>
      <c r="AE80" s="278"/>
      <c r="AF80" s="278"/>
      <c r="AG80" s="278"/>
      <c r="AH80" s="278"/>
      <c r="AI80" s="278"/>
      <c r="AJ80" s="278"/>
      <c r="AK80" s="278"/>
      <c r="AL80" s="278"/>
    </row>
    <row r="81" spans="25:38" x14ac:dyDescent="0.2">
      <c r="Y81" s="278"/>
      <c r="Z81" s="280"/>
      <c r="AA81" s="278"/>
      <c r="AB81" s="278"/>
      <c r="AC81" s="278"/>
      <c r="AD81" s="278"/>
      <c r="AE81" s="278"/>
      <c r="AF81" s="278"/>
      <c r="AG81" s="278"/>
      <c r="AH81" s="278"/>
      <c r="AI81" s="278"/>
      <c r="AJ81" s="278"/>
      <c r="AK81" s="278"/>
      <c r="AL81" s="278"/>
    </row>
    <row r="82" spans="25:38" x14ac:dyDescent="0.2">
      <c r="Y82" s="278"/>
      <c r="Z82" s="280"/>
      <c r="AA82" s="278"/>
      <c r="AB82" s="278"/>
      <c r="AC82" s="278"/>
      <c r="AD82" s="278"/>
      <c r="AE82" s="278"/>
      <c r="AF82" s="278"/>
      <c r="AG82" s="278"/>
      <c r="AH82" s="278"/>
      <c r="AI82" s="278"/>
      <c r="AJ82" s="278"/>
      <c r="AK82" s="278"/>
      <c r="AL82" s="278"/>
    </row>
    <row r="83" spans="25:38" x14ac:dyDescent="0.2">
      <c r="Y83" s="278"/>
      <c r="Z83" s="280"/>
      <c r="AA83" s="278"/>
      <c r="AB83" s="278"/>
      <c r="AC83" s="278"/>
      <c r="AD83" s="278"/>
      <c r="AE83" s="278"/>
      <c r="AF83" s="278"/>
      <c r="AG83" s="278"/>
      <c r="AH83" s="278"/>
      <c r="AI83" s="278"/>
      <c r="AJ83" s="278"/>
      <c r="AK83" s="278"/>
      <c r="AL83" s="278"/>
    </row>
    <row r="84" spans="25:38" x14ac:dyDescent="0.2">
      <c r="Y84" s="278"/>
      <c r="Z84" s="280"/>
      <c r="AA84" s="278"/>
      <c r="AB84" s="278"/>
      <c r="AC84" s="278"/>
      <c r="AD84" s="278"/>
      <c r="AE84" s="278"/>
      <c r="AF84" s="278"/>
      <c r="AG84" s="278"/>
      <c r="AH84" s="278"/>
      <c r="AI84" s="278"/>
      <c r="AJ84" s="278"/>
      <c r="AK84" s="278"/>
      <c r="AL84" s="278"/>
    </row>
    <row r="85" spans="25:38" x14ac:dyDescent="0.2">
      <c r="Y85" s="278"/>
      <c r="Z85" s="280"/>
      <c r="AA85" s="278"/>
      <c r="AB85" s="278"/>
      <c r="AC85" s="278"/>
      <c r="AD85" s="278"/>
      <c r="AE85" s="278"/>
      <c r="AF85" s="278"/>
      <c r="AG85" s="278"/>
      <c r="AH85" s="278"/>
      <c r="AI85" s="278"/>
      <c r="AJ85" s="278"/>
      <c r="AK85" s="278"/>
      <c r="AL85" s="278"/>
    </row>
    <row r="86" spans="25:38" x14ac:dyDescent="0.2">
      <c r="Y86" s="278"/>
      <c r="Z86" s="280"/>
      <c r="AA86" s="278"/>
      <c r="AB86" s="278"/>
      <c r="AC86" s="278"/>
      <c r="AD86" s="278"/>
      <c r="AE86" s="278"/>
      <c r="AF86" s="278"/>
      <c r="AG86" s="278"/>
      <c r="AH86" s="278"/>
      <c r="AI86" s="278"/>
      <c r="AJ86" s="278"/>
      <c r="AK86" s="278"/>
      <c r="AL86" s="278"/>
    </row>
    <row r="87" spans="25:38" x14ac:dyDescent="0.2">
      <c r="Y87" s="278"/>
      <c r="Z87" s="280"/>
      <c r="AA87" s="278"/>
      <c r="AB87" s="278"/>
      <c r="AC87" s="278"/>
      <c r="AD87" s="278"/>
      <c r="AE87" s="278"/>
      <c r="AF87" s="278"/>
      <c r="AG87" s="278"/>
      <c r="AH87" s="278"/>
      <c r="AI87" s="278"/>
      <c r="AJ87" s="278"/>
      <c r="AK87" s="278"/>
      <c r="AL87" s="278"/>
    </row>
    <row r="88" spans="25:38" x14ac:dyDescent="0.2">
      <c r="Y88" s="278"/>
      <c r="Z88" s="280"/>
      <c r="AA88" s="278"/>
      <c r="AB88" s="278"/>
      <c r="AC88" s="278"/>
      <c r="AD88" s="278"/>
      <c r="AE88" s="278"/>
      <c r="AF88" s="278"/>
      <c r="AG88" s="278"/>
      <c r="AH88" s="278"/>
      <c r="AI88" s="278"/>
      <c r="AJ88" s="278"/>
      <c r="AK88" s="278"/>
      <c r="AL88" s="278"/>
    </row>
    <row r="89" spans="25:38" x14ac:dyDescent="0.2">
      <c r="Y89" s="278"/>
      <c r="Z89" s="280"/>
      <c r="AA89" s="278"/>
      <c r="AB89" s="278"/>
      <c r="AC89" s="278"/>
      <c r="AD89" s="278"/>
      <c r="AE89" s="278"/>
      <c r="AF89" s="278"/>
      <c r="AG89" s="278"/>
      <c r="AH89" s="278"/>
      <c r="AI89" s="278"/>
      <c r="AJ89" s="278"/>
      <c r="AK89" s="278"/>
      <c r="AL89" s="278"/>
    </row>
    <row r="90" spans="25:38" x14ac:dyDescent="0.2">
      <c r="Y90" s="278"/>
      <c r="Z90" s="280"/>
      <c r="AA90" s="278"/>
      <c r="AB90" s="278"/>
      <c r="AC90" s="278"/>
      <c r="AD90" s="278"/>
      <c r="AE90" s="278"/>
      <c r="AF90" s="278"/>
      <c r="AG90" s="278"/>
      <c r="AH90" s="278"/>
      <c r="AI90" s="278"/>
      <c r="AJ90" s="278"/>
      <c r="AK90" s="278"/>
      <c r="AL90" s="278"/>
    </row>
    <row r="91" spans="25:38" x14ac:dyDescent="0.2">
      <c r="Y91" s="278"/>
      <c r="Z91" s="280"/>
      <c r="AA91" s="278"/>
      <c r="AB91" s="278"/>
      <c r="AC91" s="278"/>
      <c r="AD91" s="278"/>
      <c r="AE91" s="278"/>
      <c r="AF91" s="278"/>
      <c r="AG91" s="278"/>
      <c r="AH91" s="278"/>
      <c r="AI91" s="278"/>
      <c r="AJ91" s="278"/>
      <c r="AK91" s="278"/>
      <c r="AL91" s="278"/>
    </row>
  </sheetData>
  <mergeCells count="17">
    <mergeCell ref="C7:J7"/>
    <mergeCell ref="C8:J8"/>
    <mergeCell ref="C9:C10"/>
    <mergeCell ref="D9:D10"/>
    <mergeCell ref="E9:E10"/>
    <mergeCell ref="F9:F10"/>
    <mergeCell ref="B9:B10"/>
    <mergeCell ref="H9:H10"/>
    <mergeCell ref="I9:I10"/>
    <mergeCell ref="J9:J10"/>
    <mergeCell ref="G9:G10"/>
    <mergeCell ref="A38:K38"/>
    <mergeCell ref="N46:N48"/>
    <mergeCell ref="B21:J21"/>
    <mergeCell ref="N40:N42"/>
    <mergeCell ref="N37:N39"/>
    <mergeCell ref="B22:J22"/>
  </mergeCells>
  <pageMargins left="0.70866141732283472" right="0.70866141732283472" top="0.74803149606299213" bottom="0.74803149606299213" header="0.31496062992125984" footer="0.31496062992125984"/>
  <pageSetup scale="80" orientation="portrait" r:id="rId1"/>
  <headerFooter>
    <oddFooter>&amp;C&amp;"-,Negrita"&amp;K08-044Página 13</oddFooter>
  </headerFooter>
  <ignoredErrors>
    <ignoredError sqref="Q45 Q28:Q44 Q52:Q53" formulaRange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4" tint="-0.249977111117893"/>
  </sheetPr>
  <dimension ref="B2:J6"/>
  <sheetViews>
    <sheetView zoomScaleNormal="100" zoomScaleSheetLayoutView="80" workbookViewId="0">
      <selection sqref="A1:XFD1048576"/>
    </sheetView>
  </sheetViews>
  <sheetFormatPr baseColWidth="10" defaultRowHeight="15" x14ac:dyDescent="0.25"/>
  <cols>
    <col min="9" max="9" width="12.28515625" customWidth="1"/>
    <col min="10" max="10" width="11" customWidth="1"/>
    <col min="18" max="18" width="3" customWidth="1"/>
    <col min="19" max="19" width="0" hidden="1" customWidth="1"/>
  </cols>
  <sheetData>
    <row r="2" spans="2:10" x14ac:dyDescent="0.25">
      <c r="B2" s="523" t="s">
        <v>178</v>
      </c>
      <c r="C2" s="523"/>
      <c r="D2" s="345" t="s">
        <v>4</v>
      </c>
      <c r="F2" s="523" t="s">
        <v>180</v>
      </c>
      <c r="G2" s="523"/>
      <c r="H2" s="523"/>
      <c r="I2" s="523"/>
      <c r="J2" s="427" t="s">
        <v>194</v>
      </c>
    </row>
    <row r="3" spans="2:10" x14ac:dyDescent="0.25">
      <c r="B3" s="523" t="s">
        <v>179</v>
      </c>
      <c r="C3" s="523"/>
      <c r="D3" s="346">
        <v>2018</v>
      </c>
      <c r="F3" s="523" t="s">
        <v>181</v>
      </c>
      <c r="G3" s="523"/>
      <c r="H3" s="523"/>
      <c r="I3" s="523"/>
      <c r="J3" s="427" t="s">
        <v>195</v>
      </c>
    </row>
    <row r="4" spans="2:10" x14ac:dyDescent="0.25">
      <c r="B4" s="346"/>
      <c r="C4" s="346"/>
      <c r="D4" s="346">
        <v>2017</v>
      </c>
      <c r="F4" s="523" t="s">
        <v>182</v>
      </c>
      <c r="G4" s="523"/>
      <c r="H4" s="523"/>
      <c r="I4" s="523"/>
      <c r="J4" s="427">
        <f>+IF(J3="diciembre",D3-1,D3)</f>
        <v>2017</v>
      </c>
    </row>
    <row r="5" spans="2:10" x14ac:dyDescent="0.25">
      <c r="B5" s="523" t="s">
        <v>178</v>
      </c>
      <c r="C5" s="523"/>
      <c r="D5" s="345" t="s">
        <v>5</v>
      </c>
    </row>
    <row r="6" spans="2:10" x14ac:dyDescent="0.25">
      <c r="B6" s="523" t="s">
        <v>179</v>
      </c>
      <c r="C6" s="523"/>
      <c r="D6" s="346">
        <v>2012</v>
      </c>
    </row>
  </sheetData>
  <mergeCells count="7">
    <mergeCell ref="B6:C6"/>
    <mergeCell ref="F2:I2"/>
    <mergeCell ref="F3:I3"/>
    <mergeCell ref="B2:C2"/>
    <mergeCell ref="B3:C3"/>
    <mergeCell ref="F4:I4"/>
    <mergeCell ref="B5:C5"/>
  </mergeCells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16</vt:i4>
      </vt:variant>
    </vt:vector>
  </HeadingPairs>
  <TitlesOfParts>
    <vt:vector size="31" baseType="lpstr">
      <vt:lpstr>Indice</vt:lpstr>
      <vt:lpstr>Suscriptores internet </vt:lpstr>
      <vt:lpstr>Penetración internet.Dep</vt:lpstr>
      <vt:lpstr>Penetración internet.Ciu</vt:lpstr>
      <vt:lpstr>Internet por proveedor</vt:lpstr>
      <vt:lpstr>Internet por tecnología</vt:lpstr>
      <vt:lpstr>Internet por segmento</vt:lpstr>
      <vt:lpstr>Suscriptores lineas TPBC</vt:lpstr>
      <vt:lpstr>Lineas TPBC por proveedor</vt:lpstr>
      <vt:lpstr>Lineas TPBC por estrato</vt:lpstr>
      <vt:lpstr>Histórico suscriptores internet</vt:lpstr>
      <vt:lpstr>Histórico penetración internet</vt:lpstr>
      <vt:lpstr>Histórico líneas TPBC</vt:lpstr>
      <vt:lpstr>Histórico penetración TPBC</vt:lpstr>
      <vt:lpstr>Fechas</vt:lpstr>
      <vt:lpstr>'Histórico líneas TPBC'!Área_de_impresión</vt:lpstr>
      <vt:lpstr>'Histórico penetración internet'!Área_de_impresión</vt:lpstr>
      <vt:lpstr>'Histórico penetración TPBC'!Área_de_impresión</vt:lpstr>
      <vt:lpstr>'Histórico suscriptores internet'!Área_de_impresión</vt:lpstr>
      <vt:lpstr>Indice!Área_de_impresión</vt:lpstr>
      <vt:lpstr>'Internet por proveedor'!Área_de_impresión</vt:lpstr>
      <vt:lpstr>'Internet por segmento'!Área_de_impresión</vt:lpstr>
      <vt:lpstr>'Internet por tecnología'!Área_de_impresión</vt:lpstr>
      <vt:lpstr>'Lineas TPBC por estrato'!Área_de_impresión</vt:lpstr>
      <vt:lpstr>'Lineas TPBC por proveedor'!Área_de_impresión</vt:lpstr>
      <vt:lpstr>'Penetración internet.Ciu'!Área_de_impresión</vt:lpstr>
      <vt:lpstr>'Penetración internet.Dep'!Área_de_impresión</vt:lpstr>
      <vt:lpstr>'Suscriptores internet '!Área_de_impresión</vt:lpstr>
      <vt:lpstr>'Suscriptores lineas TPBC'!Área_de_impresión</vt:lpstr>
      <vt:lpstr>Historico_penetración_lineas_TPBC</vt:lpstr>
      <vt:lpstr>Internet_por_tecnología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Marcela Ospina Palomo</dc:creator>
  <cp:lastModifiedBy>Jose Leonardo Mosquera Ramirez</cp:lastModifiedBy>
  <cp:lastPrinted>2015-12-11T16:07:18Z</cp:lastPrinted>
  <dcterms:created xsi:type="dcterms:W3CDTF">2014-07-22T20:01:34Z</dcterms:created>
  <dcterms:modified xsi:type="dcterms:W3CDTF">2018-08-27T15:58:01Z</dcterms:modified>
</cp:coreProperties>
</file>